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80" yWindow="0" windowWidth="18405" windowHeight="12240"/>
  </bookViews>
  <sheets>
    <sheet name="Automated Lookup" sheetId="4" r:id="rId1"/>
    <sheet name="Key" sheetId="2" r:id="rId2"/>
    <sheet name="2009-10 District Level Data" sheetId="1" state="hidden" r:id="rId3"/>
    <sheet name="2009-10 District Grade Lvl Data" sheetId="3" state="hidden" r:id="rId4"/>
    <sheet name="2009-10 Building Level Data" sheetId="5" state="hidden" r:id="rId5"/>
    <sheet name="2009-10 School Grade Lvl Data " sheetId="6" state="hidden" r:id="rId6"/>
  </sheets>
  <definedNames>
    <definedName name="ACADEMICS_PLUS_CHARTER">'2009-10 Building Level Data'!$3:$4</definedName>
    <definedName name="ALMA">'2009-10 Building Level Data'!$5:$6</definedName>
    <definedName name="ALPENA">'2009-10 Building Level Data'!$7:$8</definedName>
    <definedName name="AR_SCH_FOR_BLIND">'2009-10 Building Level Data'!$9:$10</definedName>
    <definedName name="AR_SCH_FOR_DEAF">'2009-10 Building Level Data'!$11:$11</definedName>
    <definedName name="AR_VIRTUAL_ACADEMY">'2009-10 Building Level Data'!$12:$13</definedName>
    <definedName name="ARKADELPHIA">'2009-10 Building Level Data'!$14:$16</definedName>
    <definedName name="ARMOREL">'2009-10 Building Level Data'!$17:$18</definedName>
    <definedName name="ASHDOWN">'2009-10 Building Level Data'!$19:$21</definedName>
    <definedName name="ATKINS">'2009-10 Building Level Data'!$22:$23</definedName>
    <definedName name="AUGUSTA">'2009-10 Building Level Data'!$24:$26</definedName>
    <definedName name="BALD_KNOB">'2009-10 Building Level Data'!$27:$28</definedName>
    <definedName name="BARTON_LEXA">'2009-10 Building Level Data'!$29:$30</definedName>
    <definedName name="BATESVILLE">'2009-10 Building Level Data'!$31:$35</definedName>
    <definedName name="BAUXITE">'2009-10 Building Level Data'!$36:$37</definedName>
    <definedName name="BAY">'2009-10 Building Level Data'!$38:$39</definedName>
    <definedName name="BEARDEN">'2009-10 Building Level Data'!$40:$41</definedName>
    <definedName name="BEEBE">'2009-10 Building Level Data'!$42:$46</definedName>
    <definedName name="BENTON">'2009-10 Building Level Data'!$48:$53</definedName>
    <definedName name="BENTON_COUNTY_SOA">'2009-10 Building Level Data'!$47:$47</definedName>
    <definedName name="BENTONVILLE">'2009-10 Building Level Data'!$54:$67</definedName>
    <definedName name="BERGMAN">'2009-10 Building Level Data'!$68:$69</definedName>
    <definedName name="BERRYVILLE">'2009-10 Building Level Data'!$70:$71</definedName>
    <definedName name="BISMARCK">'2009-10 Building Level Data'!$72:$73</definedName>
    <definedName name="BLEVINS">'2009-10 Building Level Data'!$74:$77</definedName>
    <definedName name="BLYTHEVILLE">'2009-10 Building Level Data'!$78:$81</definedName>
    <definedName name="BOONEVILLE">'2009-10 Building Level Data'!$82:$83</definedName>
    <definedName name="BRADFORD">'2009-10 Building Level Data'!$84:$85</definedName>
    <definedName name="BRADLEY">'2009-10 Building Level Data'!$86:$87</definedName>
    <definedName name="BRINKLEY">'2009-10 Building Level Data'!$88:$89</definedName>
    <definedName name="BROOKLAND">'2009-10 Building Level Data'!$90:$91</definedName>
    <definedName name="BRYANT">'2009-10 Building Level Data'!$92:$100</definedName>
    <definedName name="BUFFALO_ISLAND_CN">'2009-10 Building Level Data'!$101:$103</definedName>
    <definedName name="CABOT">'2009-10 Building Level Data'!$104:$116</definedName>
    <definedName name="CADDO_HILLS">'2009-10 Building Level Data'!$117:$118</definedName>
    <definedName name="CALICO_ROCK">'2009-10 Building Level Data'!$119:$120</definedName>
    <definedName name="CAMDEN_FAIRVIEW">'2009-10 Building Level Data'!$121:$123</definedName>
    <definedName name="CARLISLE">'2009-10 Building Level Data'!$124:$125</definedName>
    <definedName name="CAVE_CITY">'2009-10 Building Level Data'!$126:$129</definedName>
    <definedName name="CEDAR_RIDGE">'2009-10 Building Level Data'!$130:$132</definedName>
    <definedName name="CEDARVILLE">'2009-10 Building Level Data'!$133:$134</definedName>
    <definedName name="CENTERPOINT">'2009-10 Building Level Data'!$135:$137</definedName>
    <definedName name="CHARLESTON">'2009-10 Building Level Data'!$138:$139</definedName>
    <definedName name="CLARENDON">'2009-10 Building Level Data'!$140:$141</definedName>
    <definedName name="CLARKSVILLE">'2009-10 Building Level Data'!$142:$144</definedName>
    <definedName name="CLEVELAND_COUNTY">'2009-10 Building Level Data'!$145:$147</definedName>
    <definedName name="CLINTON">'2009-10 Building Level Data'!$148:$150</definedName>
    <definedName name="CONCORD">'2009-10 Building Level Data'!$151:$152</definedName>
    <definedName name="CONWAY">'2009-10 Building Level Data'!$153:$165</definedName>
    <definedName name="CORNING">'2009-10 Building Level Data'!$166:$167</definedName>
    <definedName name="COTTER">'2009-10 Building Level Data'!$168:$169</definedName>
    <definedName name="COUNTY_LINE">'2009-10 Building Level Data'!$170:$171</definedName>
    <definedName name="COVENANT_KEEPERS_COL">'2009-10 Building Level Data'!$172:$172</definedName>
    <definedName name="CROSS_COUNTY">'2009-10 Building Level Data'!$173:$174</definedName>
    <definedName name="CROSSETT">'2009-10 Building Level Data'!$175:$176</definedName>
    <definedName name="CUTTER_MORNING_STAR">'2009-10 Building Level Data'!$177:$178</definedName>
    <definedName name="DANVILLE">'2009-10 Building Level Data'!$179:$180</definedName>
    <definedName name="DARDANELLE">'2009-10 Building Level Data'!$181:$182</definedName>
    <definedName name="DECATUR_MIDDLE_SCHOO">'2009-10 Building Level Data'!$183:$184</definedName>
    <definedName name="DEER_MTJUDEA">'2009-10 Building Level Data'!$185:$188</definedName>
    <definedName name="DELIGHT">'2009-10 Building Level Data'!$189:$190</definedName>
    <definedName name="DEQUEEN">'2009-10 Building Level Data'!$191:$195</definedName>
    <definedName name="DERMOTT">'2009-10 Building Level Data'!$196:$197</definedName>
    <definedName name="DES_ARC">'2009-10 Building Level Data'!$198:$199</definedName>
    <definedName name="DEWITT">'2009-10 Building Level Data'!$200:$202</definedName>
    <definedName name="DIERKS">'2009-10 Building Level Data'!$203:$204</definedName>
    <definedName name="Districtlevel">'2009-10 District Level Data'!$A$3:$AL$272</definedName>
    <definedName name="DistrictNumber">'2009-10 Building Level Data'!$H$3:$H$888</definedName>
    <definedName name="Districts">'2009-10 District Level Data'!$A$3:$A$272</definedName>
    <definedName name="DOLLARWAY">'2009-10 Building Level Data'!$205:$207</definedName>
    <definedName name="DOVER">'2009-10 Building Level Data'!$208:$209</definedName>
    <definedName name="DREAMLAND_ACADEMY">'2009-10 Building Level Data'!$210:$210</definedName>
    <definedName name="DREW_CENTRAL">'2009-10 Building Level Data'!$211:$212</definedName>
    <definedName name="DUMAS">'2009-10 Building Level Data'!$213:$214</definedName>
    <definedName name="EARLE">'2009-10 Building Level Data'!$215:$216</definedName>
    <definedName name="EAST_END">'2009-10 Building Level Data'!$217:$218</definedName>
    <definedName name="EAST_POINSETT_CO">'2009-10 Building Level Data'!$219:$221</definedName>
    <definedName name="EL_DORADO">'2009-10 Building Level Data'!$222:$228</definedName>
    <definedName name="ELKINS">'2009-10 Building Level Data'!$229:$230</definedName>
    <definedName name="EMERSON_TAYLOR">'2009-10 Building Level Data'!$231:$234</definedName>
    <definedName name="ENGLAND">'2009-10 Building Level Data'!$235:$236</definedName>
    <definedName name="ESTEM_PUBLIC_CHARTER">'2009-10 Building Level Data'!$237:$238</definedName>
    <definedName name="EUREKA_SPRINGS">'2009-10 Building Level Data'!$239:$240</definedName>
    <definedName name="FARMINGTON">'2009-10 Building Level Data'!$241:$244</definedName>
    <definedName name="FAYETTEVILLE">'2009-10 Building Level Data'!$245:$257</definedName>
    <definedName name="FLIPPIN">'2009-10 Building Level Data'!$258:$259</definedName>
    <definedName name="FORDYCE">'2009-10 Building Level Data'!$260:$261</definedName>
    <definedName name="FOREMAN">'2009-10 Building Level Data'!$262:$263</definedName>
    <definedName name="FORREST_CITY">'2009-10 Building Level Data'!$264:$267</definedName>
    <definedName name="FORT_SMITH">'2009-10 Building Level Data'!$268:$291</definedName>
    <definedName name="FOUKE">'2009-10 Building Level Data'!$292:$293</definedName>
    <definedName name="FOUNTAIN_LAKE">'2009-10 Building Level Data'!$294:$294</definedName>
    <definedName name="GARDNER_STRONG">'2009-10 Building Level Data'!$788:$789</definedName>
    <definedName name="GENOA_CENTRAL">'2009-10 Building Level Data'!$295:$296</definedName>
    <definedName name="GENTRY">'2009-10 Building Level Data'!$297:$298</definedName>
    <definedName name="GLEN_ROSE">'2009-10 Building Level Data'!$299:$300</definedName>
    <definedName name="GOSNELL">'2009-10 Building Level Data'!$301:$302</definedName>
    <definedName name="GRADE">'2009-10 District Grade Lvl Data'!$H$18:$H$24</definedName>
    <definedName name="Gradelevel">'2009-10 District Grade Lvl Data'!$A$3:$AJ$1846</definedName>
    <definedName name="GRAVETTE">'2009-10 Building Level Data'!$303:$304</definedName>
    <definedName name="GREEN_COUNTY_TECH">'2009-10 Building Level Data'!$313:$315</definedName>
    <definedName name="GREEN_FOREST">'2009-10 Building Level Data'!$305:$307</definedName>
    <definedName name="GREENBRIER">'2009-10 Building Level Data'!$308:$312</definedName>
    <definedName name="GREENLAND">'2009-10 Building Level Data'!$316:$317</definedName>
    <definedName name="GREENWOOD">'2009-10 Building Level Data'!$318:$320</definedName>
    <definedName name="GURDON">'2009-10 Building Level Data'!$321:$322</definedName>
    <definedName name="GUY_PERKINS">'2009-10 Building Level Data'!$323:$324</definedName>
    <definedName name="HAAS_HALL_ACADEMY">'2009-10 Building Level Data'!$325:$325</definedName>
    <definedName name="HACKETT">'2009-10 Building Level Data'!$326:$327</definedName>
    <definedName name="HAMBURG">'2009-10 Building Level Data'!$328:$332</definedName>
    <definedName name="HAMPTON">'2009-10 Building Level Data'!$333:$334</definedName>
    <definedName name="HARMONY_GROVE_BENTON">'2009-10 Building Level Data'!$339:$340</definedName>
    <definedName name="HARMONY_GROVE_CAMDEN">'2009-10 Building Level Data'!$335:$338</definedName>
    <definedName name="HARRISBURG">'2009-10 Building Level Data'!$341:$342</definedName>
    <definedName name="HARRISON">'2009-10 Building Level Data'!$343:$348</definedName>
    <definedName name="HARTFORD">'2009-10 Building Level Data'!$349:$350</definedName>
    <definedName name="HAZEN">'2009-10 Building Level Data'!$351:$351</definedName>
    <definedName name="HEBER_SPRINGS">'2009-10 Building Level Data'!$352:$353</definedName>
    <definedName name="HECTOR">'2009-10 Building Level Data'!$354:$355</definedName>
    <definedName name="HELENA_WEST_HELENA">'2009-10 Building Level Data'!$356:$359</definedName>
    <definedName name="HERMITAGE">'2009-10 Building Level Data'!$360:$361</definedName>
    <definedName name="HIGHLAND">'2009-10 Building Level Data'!$362:$364</definedName>
    <definedName name="HILLCREST">'2009-10 Building Level Data'!$365:$366</definedName>
    <definedName name="HOPE">'2009-10 Building Level Data'!$368:$370</definedName>
    <definedName name="HOPE_ACADEMY">'2009-10 Building Level Data'!$367:$367</definedName>
    <definedName name="HORATIO">'2009-10 Building Level Data'!$371:$372</definedName>
    <definedName name="HOT_SPRINGS">'2009-10 Building Level Data'!$373:$379</definedName>
    <definedName name="HOXIE">'2009-10 Building Level Data'!$380:$382</definedName>
    <definedName name="HUGHES">'2009-10 Building Level Data'!$383:$384</definedName>
    <definedName name="HUNTSVILLE">'2009-10 Building Level Data'!$385:$388</definedName>
    <definedName name="IMBODEN_AREA_CHARTER">'2009-10 Building Level Data'!$389:$389</definedName>
    <definedName name="IZARD_CO_CONS">'2009-10 Building Level Data'!$390:$391</definedName>
    <definedName name="JACKSON_COUNTY">'2009-10 Building Level Data'!$392:$394</definedName>
    <definedName name="JACKSONVILLE_LIGHTHOUSE">'2009-10 Building Level Data'!$395:$395</definedName>
    <definedName name="JASPER">'2009-10 Building Level Data'!$396:$401</definedName>
    <definedName name="JESSIEVILLE">'2009-10 Building Level Data'!$402:$403</definedName>
    <definedName name="JONESBORO">'2009-10 Building Level Data'!$404:$411</definedName>
    <definedName name="JUNCTION_CITY">'2009-10 Building Level Data'!$412:$413</definedName>
    <definedName name="KIPP__DELTA_COLL_PREP">'2009-10 Building Level Data'!$414:$414</definedName>
    <definedName name="KIRBY">'2009-10 Building Level Data'!$415:$416</definedName>
    <definedName name="LAFAYETTE_CO">'2009-10 Building Level Data'!$417:$418</definedName>
    <definedName name="LAKE_HAMILTON">'2009-10 Building Level Data'!$419:$422</definedName>
    <definedName name="LAKESIDE_HS">'2009-10 Building Level Data'!$423:$425</definedName>
    <definedName name="LAKESIDE_LV">'2009-10 Building Level Data'!$426:$428</definedName>
    <definedName name="LAMAR">'2009-10 Building Level Data'!$429:$430</definedName>
    <definedName name="LAVACA">'2009-10 Building Level Data'!$431:$432</definedName>
    <definedName name="LAWRENCE_COUNTY">'2009-10 Building Level Data'!$433:$436</definedName>
    <definedName name="LEAD_HILL">'2009-10 Building Level Data'!$437:$438</definedName>
    <definedName name="LEE_COUNTY">'2009-10 Building Level Data'!$439:$440</definedName>
    <definedName name="LINCOLN">'2009-10 Building Level Data'!$441:$443</definedName>
    <definedName name="LISA_ACADEMY">'2009-10 Building Level Data'!$444:$444</definedName>
    <definedName name="LISA_ACADEMY_NLR">'2009-10 Building Level Data'!$445:$446</definedName>
    <definedName name="LITTLE_ROCK">'2009-10 Building Level Data'!$448:$485</definedName>
    <definedName name="LITTLE_ROCK_PREPARATORY">'2009-10 Building Level Data'!$447:$447</definedName>
    <definedName name="LONOKE">'2009-10 Building Level Data'!$486:$487</definedName>
    <definedName name="MAGAZINE">'2009-10 Building Level Data'!$488:$489</definedName>
    <definedName name="MAGNET_COVE">'2009-10 Building Level Data'!$490:$491</definedName>
    <definedName name="MAGNOLIA">'2009-10 Building Level Data'!$492:$494</definedName>
    <definedName name="MALVERN">'2009-10 Building Level Data'!$495:$497</definedName>
    <definedName name="MAMMOTH_SPRING">'2009-10 Building Level Data'!$498:$499</definedName>
    <definedName name="MANILA">'2009-10 Building Level Data'!$500:$501</definedName>
    <definedName name="MANSFIELD">'2009-10 Building Level Data'!$502:$503</definedName>
    <definedName name="MARION">'2009-10 Building Level Data'!$504:$507</definedName>
    <definedName name="MARKED_TREE">'2009-10 Building Level Data'!$508:$509</definedName>
    <definedName name="MARMADUKE">'2009-10 Building Level Data'!$510:$511</definedName>
    <definedName name="MARVELL">'2009-10 Building Level Data'!$512:$513</definedName>
    <definedName name="MAYFLOWER">'2009-10 Building Level Data'!$514:$515</definedName>
    <definedName name="MAYNARD">'2009-10 Building Level Data'!$516:$517</definedName>
    <definedName name="MCCRORY">'2009-10 Building Level Data'!$518:$519</definedName>
    <definedName name="MCGEHEE">'2009-10 Building Level Data'!$520:$521</definedName>
    <definedName name="MELBOURNE">'2009-10 Building Level Data'!$522:$524</definedName>
    <definedName name="MENA">'2009-10 Building Level Data'!$525:$527</definedName>
    <definedName name="MIDLAND">'2009-10 Building Level Data'!$528:$529</definedName>
    <definedName name="MINERAL_SPRINGS">'2009-10 Building Level Data'!$530:$533</definedName>
    <definedName name="MONTICELLO">'2009-10 Building Level Data'!$534:$535</definedName>
    <definedName name="MOUNT_IDA">'2009-10 Building Level Data'!$536:$537</definedName>
    <definedName name="MOUNTAIN_HOME">'2009-10 Building Level Data'!$538:$541</definedName>
    <definedName name="MOUNTAIN_PINE">'2009-10 Building Level Data'!$542:$543</definedName>
    <definedName name="MOUNTAIN_VIEW">'2009-10 Building Level Data'!$544:$549</definedName>
    <definedName name="MOUNTAINBURG">'2009-10 Building Level Data'!$550:$551</definedName>
    <definedName name="MT_VERNON_ENOLA">'2009-10 Building Level Data'!$552:$553</definedName>
    <definedName name="MULBERRY">'2009-10 Building Level Data'!$554:$556</definedName>
    <definedName name="MURFREESBORO">'2009-10 Building Level Data'!$557:$558</definedName>
    <definedName name="NASHVILLE">'2009-10 Building Level Data'!$559:$561</definedName>
    <definedName name="NEMO_VISTA">'2009-10 Building Level Data'!$562:$563</definedName>
    <definedName name="NETTLETON">'2009-10 Building Level Data'!$564:$567</definedName>
    <definedName name="NEVADA">'2009-10 Building Level Data'!$568:$569</definedName>
    <definedName name="NEWPORT">'2009-10 Building Level Data'!$570:$572</definedName>
    <definedName name="NORFORK">'2009-10 Building Level Data'!$573:$574</definedName>
    <definedName name="NORPHLET">'2009-10 Building Level Data'!$575:$576</definedName>
    <definedName name="NORTH_LITTLE_ROCK">'2009-10 Building Level Data'!$577:$593</definedName>
    <definedName name="OMAHA">'2009-10 Building Level Data'!$594:$595</definedName>
    <definedName name="OSCEOLA">'2009-10 Building Level Data'!$597:$599</definedName>
    <definedName name="OSCEOLA_COMMUNICATION">'2009-10 Building Level Data'!$596:$596</definedName>
    <definedName name="OUACHITA">'2009-10 Building Level Data'!$604:$605</definedName>
    <definedName name="OUACHITA_RIVER">'2009-10 Building Level Data'!$600:$603</definedName>
    <definedName name="OZARK">'2009-10 Building Level Data'!$612:$614</definedName>
    <definedName name="OZARK_MOUNTAIN">'2009-10 Building Level Data'!$606:$611</definedName>
    <definedName name="PALESTINE_WHEATLEY">'2009-10 Building Level Data'!$615:$616</definedName>
    <definedName name="PANGBURN">'2009-10 Building Level Data'!$617:$618</definedName>
    <definedName name="PARAGOULD">'2009-10 Building Level Data'!$619:$623</definedName>
    <definedName name="PARIS">'2009-10 Building Level Data'!$624:$625</definedName>
    <definedName name="PARKERS_CHAPEL">'2009-10 Building Level Data'!$626:$627</definedName>
    <definedName name="PEA_RIDGE">'2009-10 Building Level Data'!$628:$629</definedName>
    <definedName name="PERRYVILLE">'2009-10 Building Level Data'!$630:$631</definedName>
    <definedName name="PIGGOTT">'2009-10 Building Level Data'!$632:$633</definedName>
    <definedName name="PINE_BLUFF">'2009-10 Building Level Data'!$634:$642</definedName>
    <definedName name="POCAHONTAS">'2009-10 Building Level Data'!$643:$644</definedName>
    <definedName name="POTTSVILLE">'2009-10 Building Level Data'!$645:$647</definedName>
    <definedName name="POYEN">'2009-10 Building Level Data'!$648:$649</definedName>
    <definedName name="PRAIRIE_GROVE">'2009-10 Building Level Data'!$650:$651</definedName>
    <definedName name="PRESCOTT">'2009-10 Building Level Data'!$652:$653</definedName>
    <definedName name="PULASKI_COUNTY">'2009-10 Building Level Data'!$654:$684</definedName>
    <definedName name="QUITMAN">'2009-10 Building Level Data'!$685:$686</definedName>
    <definedName name="RECTOR">'2009-10 Building Level Data'!$687:$688</definedName>
    <definedName name="RIVERSIDE">'2009-10 Building Level Data'!$689:$691</definedName>
    <definedName name="RIVERVIEW">'2009-10 Building Level Data'!$692:$694</definedName>
    <definedName name="ROGERS">'2009-10 Building Level Data'!$695:$712</definedName>
    <definedName name="ROSE_BUD">'2009-10 Building Level Data'!$713:$714</definedName>
    <definedName name="RUSSELLVILLE">'2009-10 Building Level Data'!$715:$723</definedName>
    <definedName name="SALEM">'2009-10 Building Level Data'!$724:$725</definedName>
    <definedName name="SCHOOL_OF_EXCELLENCE">'2009-10 Building Level Data'!$726:$726</definedName>
    <definedName name="SCRANTON">'2009-10 Building Level Data'!$727:$728</definedName>
    <definedName name="SEARCY">'2009-10 Building Level Data'!$732:$736</definedName>
    <definedName name="SEARCY_COUNTY">'2009-10 Building Level Data'!$729:$731</definedName>
    <definedName name="SHERIDAN">'2009-10 Building Level Data'!$737:$739</definedName>
    <definedName name="SHIRLEY">'2009-10 Building Level Data'!$740:$741</definedName>
    <definedName name="SILOAM_SPRINGS">'2009-10 Building Level Data'!$742:$743</definedName>
    <definedName name="SLOAN_HENDRIX">'2009-10 Building Level Data'!$744:$746</definedName>
    <definedName name="SMACKOVER">'2009-10 Building Level Data'!$747:$748</definedName>
    <definedName name="SOUTH_CONWAY_CO">'2009-10 Building Level Data'!$749:$751</definedName>
    <definedName name="SOUTH_MISSISSIPPI_CO">'2009-10 Building Level Data'!$752:$755</definedName>
    <definedName name="SOUTH_SIDE">'2009-10 Building Level Data'!$756:$757</definedName>
    <definedName name="SOUTHSIDE">'2009-10 Building Level Data'!$758:$759</definedName>
    <definedName name="SPRING_HILL">'2009-10 Building Level Data'!$760:$761</definedName>
    <definedName name="SPRINGDALE">'2009-10 Building Level Data'!$762:$783</definedName>
    <definedName name="STAR_CITY">'2009-10 Building Level Data'!$784:$785</definedName>
    <definedName name="STEPHENS">'2009-10 Building Level Data'!$786:$787</definedName>
    <definedName name="STUTTGART">'2009-10 Building Level Data'!$790:$792</definedName>
    <definedName name="targetdistrict">'Automated Lookup'!$A$2</definedName>
    <definedName name="TEXARKANA">'2009-10 Building Level Data'!$793:$799</definedName>
    <definedName name="TRUMANN">'2009-10 Building Level Data'!$800:$802</definedName>
    <definedName name="TURRELL">'2009-10 Building Level Data'!$803:$804</definedName>
    <definedName name="TWIN_RIVERS">'2009-10 Building Level Data'!$805:$808</definedName>
    <definedName name="TWO_RIVERS">'2009-10 Building Level Data'!$809:$812</definedName>
    <definedName name="VALLEY_SPRINGS">'2009-10 Building Level Data'!$813:$814</definedName>
    <definedName name="VALLEY_VIEW">'2009-10 Building Level Data'!$815:$816</definedName>
    <definedName name="VAN_BUREN">'2009-10 Building Level Data'!$817:$826</definedName>
    <definedName name="VAN_COVE">'2009-10 Building Level Data'!$827:$828</definedName>
    <definedName name="VILONIA">'2009-10 Building Level Data'!$829:$834</definedName>
    <definedName name="VIOLA">'2009-10 Building Level Data'!$835:$836</definedName>
    <definedName name="WALDRON">'2009-10 Building Level Data'!$837:$838</definedName>
    <definedName name="WARREN">'2009-10 Building Level Data'!$839:$841</definedName>
    <definedName name="WATSON_CHAPEL">'2009-10 Building Level Data'!$842:$844</definedName>
    <definedName name="WEINER">'2009-10 Building Level Data'!$845:$846</definedName>
    <definedName name="WEST_FORK">'2009-10 Building Level Data'!$847:$848</definedName>
    <definedName name="WEST_MEMPHIS">'2009-10 Building Level Data'!$849:$859</definedName>
    <definedName name="WEST_SIDE">'2009-10 Building Level Data'!$860:$861</definedName>
    <definedName name="WESTERN_YELL_CO">'2009-10 Building Level Data'!$862:$863</definedName>
    <definedName name="WESTSIDE">'2009-10 Building Level Data'!$867:$868</definedName>
    <definedName name="WESTSIDE_CONS">'2009-10 Building Level Data'!$864:$866</definedName>
    <definedName name="WHITE_CO_CENTRAL">'2009-10 Building Level Data'!$869:$870</definedName>
    <definedName name="WHITE_HALL">'2009-10 Building Level Data'!$871:$876</definedName>
    <definedName name="WICKES">'2009-10 Building Level Data'!$877:$880</definedName>
    <definedName name="WONDERVIEV">'2009-10 Building Level Data'!$881:$882</definedName>
    <definedName name="WOODLAWN">'2009-10 Building Level Data'!$883:$884</definedName>
    <definedName name="WYNNE">'2009-10 Building Level Data'!$885:$886</definedName>
    <definedName name="YELLVILLE_SUMMIT">'2009-10 Building Level Data'!$887:$888</definedName>
  </definedNames>
  <calcPr calcId="125725" fullCalcOnLoad="1"/>
</workbook>
</file>

<file path=xl/calcChain.xml><?xml version="1.0" encoding="utf-8"?>
<calcChain xmlns="http://schemas.openxmlformats.org/spreadsheetml/2006/main">
  <c r="I6" i="4"/>
  <c r="C6"/>
  <c r="H31"/>
  <c r="E31"/>
  <c r="B31"/>
  <c r="L9" i="5"/>
  <c r="M9"/>
  <c r="L10"/>
  <c r="M10"/>
  <c r="L11"/>
  <c r="M11"/>
  <c r="L26"/>
  <c r="M26"/>
  <c r="L42"/>
  <c r="M42"/>
  <c r="L104"/>
  <c r="M104"/>
  <c r="L187"/>
  <c r="M187"/>
  <c r="L188"/>
  <c r="M188"/>
  <c r="L202"/>
  <c r="M202"/>
  <c r="N202"/>
  <c r="L271"/>
  <c r="M271"/>
  <c r="L379"/>
  <c r="M379"/>
  <c r="L389"/>
  <c r="M389"/>
  <c r="L400"/>
  <c r="M400"/>
  <c r="L407"/>
  <c r="M407"/>
  <c r="L441"/>
  <c r="M441"/>
  <c r="L448"/>
  <c r="M448"/>
  <c r="L457"/>
  <c r="M457"/>
  <c r="L525"/>
  <c r="M525"/>
  <c r="L532"/>
  <c r="M532"/>
  <c r="L533"/>
  <c r="M533"/>
  <c r="L596"/>
  <c r="M596"/>
  <c r="L609"/>
  <c r="M609"/>
  <c r="L666"/>
  <c r="M666"/>
  <c r="L729"/>
  <c r="M729"/>
  <c r="L805"/>
  <c r="M805"/>
  <c r="L806"/>
  <c r="M806"/>
  <c r="L807"/>
  <c r="M807"/>
  <c r="L856"/>
  <c r="M856"/>
  <c r="L877"/>
  <c r="M877"/>
  <c r="L878"/>
  <c r="M878"/>
  <c r="AI204"/>
  <c r="N204"/>
  <c r="AI205"/>
  <c r="N205"/>
  <c r="AI206"/>
  <c r="N206"/>
  <c r="AI207"/>
  <c r="N207"/>
  <c r="AI208"/>
  <c r="N208"/>
  <c r="AI209"/>
  <c r="N209"/>
  <c r="AI210"/>
  <c r="N210"/>
  <c r="AI211"/>
  <c r="N211"/>
  <c r="AI212"/>
  <c r="N212"/>
  <c r="AI213"/>
  <c r="N213"/>
  <c r="AI214"/>
  <c r="N214"/>
  <c r="AI215"/>
  <c r="N215"/>
  <c r="AI216"/>
  <c r="N216"/>
  <c r="AI217"/>
  <c r="N217"/>
  <c r="AI218"/>
  <c r="N218"/>
  <c r="AI219"/>
  <c r="N219"/>
  <c r="AI220"/>
  <c r="N220"/>
  <c r="AI221"/>
  <c r="N221"/>
  <c r="AI222"/>
  <c r="N222"/>
  <c r="AI223"/>
  <c r="N223"/>
  <c r="AI224"/>
  <c r="N224"/>
  <c r="AI225"/>
  <c r="N225"/>
  <c r="AI226"/>
  <c r="N226"/>
  <c r="AI227"/>
  <c r="N227"/>
  <c r="AI228"/>
  <c r="N228"/>
  <c r="AI229"/>
  <c r="N229"/>
  <c r="AI230"/>
  <c r="N230"/>
  <c r="AI231"/>
  <c r="N231"/>
  <c r="AI232"/>
  <c r="N232"/>
  <c r="AI233"/>
  <c r="N233"/>
  <c r="AI234"/>
  <c r="N234"/>
  <c r="AI235"/>
  <c r="N235"/>
  <c r="AI236"/>
  <c r="N236"/>
  <c r="AI237"/>
  <c r="N237"/>
  <c r="AI238"/>
  <c r="N238"/>
  <c r="AI239"/>
  <c r="N239"/>
  <c r="AI240"/>
  <c r="N240"/>
  <c r="AI241"/>
  <c r="N241"/>
  <c r="AI242"/>
  <c r="N242"/>
  <c r="AI243"/>
  <c r="N243"/>
  <c r="AI244"/>
  <c r="N244"/>
  <c r="AI245"/>
  <c r="N245"/>
  <c r="AI246"/>
  <c r="N246"/>
  <c r="AI247"/>
  <c r="N247"/>
  <c r="AI248"/>
  <c r="N248"/>
  <c r="AI249"/>
  <c r="N249"/>
  <c r="AI250"/>
  <c r="N250"/>
  <c r="AI251"/>
  <c r="N251"/>
  <c r="AI252"/>
  <c r="N252"/>
  <c r="AI253"/>
  <c r="N253"/>
  <c r="AI254"/>
  <c r="N254"/>
  <c r="AI255"/>
  <c r="N255"/>
  <c r="AI256"/>
  <c r="N256"/>
  <c r="AI257"/>
  <c r="N257"/>
  <c r="AI258"/>
  <c r="N258"/>
  <c r="AI259"/>
  <c r="N259"/>
  <c r="AI260"/>
  <c r="N260"/>
  <c r="AI261"/>
  <c r="N261"/>
  <c r="AI262"/>
  <c r="N262"/>
  <c r="AI263"/>
  <c r="N263"/>
  <c r="AI264"/>
  <c r="N264"/>
  <c r="AI265"/>
  <c r="N265"/>
  <c r="AI266"/>
  <c r="N266"/>
  <c r="AI267"/>
  <c r="N267"/>
  <c r="AI268"/>
  <c r="N268"/>
  <c r="AI269"/>
  <c r="N269"/>
  <c r="AI270"/>
  <c r="N270"/>
  <c r="AI271"/>
  <c r="N271"/>
  <c r="AI272"/>
  <c r="N272"/>
  <c r="AI273"/>
  <c r="N273"/>
  <c r="AI274"/>
  <c r="N274"/>
  <c r="AI275"/>
  <c r="N275"/>
  <c r="AI276"/>
  <c r="N276"/>
  <c r="AI277"/>
  <c r="N277"/>
  <c r="AI278"/>
  <c r="N278"/>
  <c r="AI279"/>
  <c r="N279"/>
  <c r="AI280"/>
  <c r="N280"/>
  <c r="AI281"/>
  <c r="N281"/>
  <c r="AI282"/>
  <c r="N282"/>
  <c r="AI283"/>
  <c r="N283"/>
  <c r="AI284"/>
  <c r="N284"/>
  <c r="AI285"/>
  <c r="N285"/>
  <c r="AI286"/>
  <c r="N286"/>
  <c r="AI287"/>
  <c r="N287"/>
  <c r="AI288"/>
  <c r="N288"/>
  <c r="AI289"/>
  <c r="N289"/>
  <c r="AI290"/>
  <c r="N290"/>
  <c r="AI291"/>
  <c r="N291"/>
  <c r="AI292"/>
  <c r="N292"/>
  <c r="AI293"/>
  <c r="N293"/>
  <c r="AI294"/>
  <c r="N294"/>
  <c r="AI295"/>
  <c r="N295"/>
  <c r="AI296"/>
  <c r="N296"/>
  <c r="AI297"/>
  <c r="N297"/>
  <c r="AI298"/>
  <c r="N298"/>
  <c r="AI299"/>
  <c r="N299"/>
  <c r="AI300"/>
  <c r="N300"/>
  <c r="AI301"/>
  <c r="N301"/>
  <c r="AI302"/>
  <c r="N302"/>
  <c r="AI303"/>
  <c r="N303"/>
  <c r="AI304"/>
  <c r="N304"/>
  <c r="AI305"/>
  <c r="N305"/>
  <c r="AI306"/>
  <c r="N306"/>
  <c r="AI307"/>
  <c r="N307"/>
  <c r="AI308"/>
  <c r="N308"/>
  <c r="AI309"/>
  <c r="N309"/>
  <c r="AI310"/>
  <c r="N310"/>
  <c r="AI311"/>
  <c r="N311"/>
  <c r="AI312"/>
  <c r="N312"/>
  <c r="AI313"/>
  <c r="N313"/>
  <c r="AI314"/>
  <c r="N314"/>
  <c r="AI315"/>
  <c r="N315"/>
  <c r="AI316"/>
  <c r="N316"/>
  <c r="AI317"/>
  <c r="N317"/>
  <c r="AI318"/>
  <c r="N318"/>
  <c r="AI319"/>
  <c r="N319"/>
  <c r="AI320"/>
  <c r="N320"/>
  <c r="AI321"/>
  <c r="N321"/>
  <c r="AI322"/>
  <c r="N322"/>
  <c r="AI323"/>
  <c r="N323"/>
  <c r="AI324"/>
  <c r="N324"/>
  <c r="AI325"/>
  <c r="N325"/>
  <c r="AI326"/>
  <c r="N326"/>
  <c r="AI327"/>
  <c r="N327"/>
  <c r="AI328"/>
  <c r="N328"/>
  <c r="AI329"/>
  <c r="N329"/>
  <c r="AI330"/>
  <c r="N330"/>
  <c r="AI331"/>
  <c r="N331"/>
  <c r="AI332"/>
  <c r="N332"/>
  <c r="AI333"/>
  <c r="N333"/>
  <c r="AI334"/>
  <c r="N334"/>
  <c r="AI335"/>
  <c r="N335"/>
  <c r="AI336"/>
  <c r="N336"/>
  <c r="AI338"/>
  <c r="N338"/>
  <c r="AI339"/>
  <c r="N339"/>
  <c r="AI337"/>
  <c r="N337"/>
  <c r="AI340"/>
  <c r="N340"/>
  <c r="AI341"/>
  <c r="N341"/>
  <c r="AI342"/>
  <c r="N342"/>
  <c r="AI343"/>
  <c r="N343"/>
  <c r="AI344"/>
  <c r="N344"/>
  <c r="AI345"/>
  <c r="N345"/>
  <c r="AI346"/>
  <c r="N346"/>
  <c r="AI347"/>
  <c r="N347"/>
  <c r="AI348"/>
  <c r="N348"/>
  <c r="AI349"/>
  <c r="N349"/>
  <c r="AI350"/>
  <c r="N350"/>
  <c r="AI351"/>
  <c r="N351"/>
  <c r="AI352"/>
  <c r="N352"/>
  <c r="AI353"/>
  <c r="N353"/>
  <c r="AI354"/>
  <c r="AI355"/>
  <c r="N355"/>
  <c r="AI356"/>
  <c r="N356"/>
  <c r="AI357"/>
  <c r="N357"/>
  <c r="AI358"/>
  <c r="N358"/>
  <c r="AI359"/>
  <c r="N359"/>
  <c r="AI360"/>
  <c r="N360"/>
  <c r="AI361"/>
  <c r="N361"/>
  <c r="AI362"/>
  <c r="N362"/>
  <c r="AI363"/>
  <c r="N363"/>
  <c r="AI364"/>
  <c r="N364"/>
  <c r="AI365"/>
  <c r="N365"/>
  <c r="AI366"/>
  <c r="N366"/>
  <c r="AI367"/>
  <c r="N367"/>
  <c r="AI368"/>
  <c r="N368"/>
  <c r="AI369"/>
  <c r="N369"/>
  <c r="AI370"/>
  <c r="N370"/>
  <c r="AI371"/>
  <c r="N371"/>
  <c r="AI372"/>
  <c r="N372"/>
  <c r="AI373"/>
  <c r="N373"/>
  <c r="AI374"/>
  <c r="N374"/>
  <c r="AI375"/>
  <c r="N375"/>
  <c r="AI376"/>
  <c r="N376"/>
  <c r="AI377"/>
  <c r="N377"/>
  <c r="AI378"/>
  <c r="N378"/>
  <c r="AI379"/>
  <c r="N379"/>
  <c r="AI380"/>
  <c r="N380"/>
  <c r="AI381"/>
  <c r="N381"/>
  <c r="AI382"/>
  <c r="N382"/>
  <c r="AI383"/>
  <c r="N383"/>
  <c r="AI384"/>
  <c r="N384"/>
  <c r="AI385"/>
  <c r="N385"/>
  <c r="AI386"/>
  <c r="N386"/>
  <c r="AI387"/>
  <c r="N387"/>
  <c r="AI388"/>
  <c r="N388"/>
  <c r="AI389"/>
  <c r="N389"/>
  <c r="AI390"/>
  <c r="N390"/>
  <c r="AI391"/>
  <c r="N391"/>
  <c r="AI392"/>
  <c r="N392"/>
  <c r="AI393"/>
  <c r="N393"/>
  <c r="AI394"/>
  <c r="N394"/>
  <c r="AI395"/>
  <c r="N395"/>
  <c r="AI396"/>
  <c r="N396"/>
  <c r="AI397"/>
  <c r="N397"/>
  <c r="AI398"/>
  <c r="N398"/>
  <c r="AI399"/>
  <c r="N399"/>
  <c r="AI400"/>
  <c r="N400"/>
  <c r="AI401"/>
  <c r="N401"/>
  <c r="AI402"/>
  <c r="N402"/>
  <c r="AI403"/>
  <c r="N403"/>
  <c r="AI404"/>
  <c r="N404"/>
  <c r="AI405"/>
  <c r="N405"/>
  <c r="AI406"/>
  <c r="N406"/>
  <c r="AI407"/>
  <c r="N407"/>
  <c r="AI408"/>
  <c r="N408"/>
  <c r="AI409"/>
  <c r="N409"/>
  <c r="AI410"/>
  <c r="N410"/>
  <c r="AI411"/>
  <c r="N411"/>
  <c r="AI412"/>
  <c r="N412"/>
  <c r="AI413"/>
  <c r="N413"/>
  <c r="AI414"/>
  <c r="N414"/>
  <c r="AI415"/>
  <c r="N415"/>
  <c r="AI416"/>
  <c r="N416"/>
  <c r="AI417"/>
  <c r="N417"/>
  <c r="AI418"/>
  <c r="N418"/>
  <c r="AI419"/>
  <c r="N419"/>
  <c r="AI420"/>
  <c r="N420"/>
  <c r="AI421"/>
  <c r="N421"/>
  <c r="AI422"/>
  <c r="N422"/>
  <c r="AI423"/>
  <c r="N423"/>
  <c r="AI424"/>
  <c r="N424"/>
  <c r="AI425"/>
  <c r="N425"/>
  <c r="AI426"/>
  <c r="N426"/>
  <c r="AI427"/>
  <c r="N427"/>
  <c r="AI428"/>
  <c r="N428"/>
  <c r="AI429"/>
  <c r="N429"/>
  <c r="AI430"/>
  <c r="N430"/>
  <c r="AI431"/>
  <c r="N431"/>
  <c r="AI432"/>
  <c r="N432"/>
  <c r="AI433"/>
  <c r="N433"/>
  <c r="AI434"/>
  <c r="N434"/>
  <c r="AI435"/>
  <c r="N435"/>
  <c r="AI436"/>
  <c r="N436"/>
  <c r="AI437"/>
  <c r="N437"/>
  <c r="AI438"/>
  <c r="N438"/>
  <c r="AI439"/>
  <c r="N439"/>
  <c r="AI440"/>
  <c r="N440"/>
  <c r="AI441"/>
  <c r="N441"/>
  <c r="AI442"/>
  <c r="N442"/>
  <c r="AI443"/>
  <c r="N443"/>
  <c r="AI444"/>
  <c r="N444"/>
  <c r="AI445"/>
  <c r="N445"/>
  <c r="AI446"/>
  <c r="N446"/>
  <c r="AI447"/>
  <c r="N447"/>
  <c r="AI448"/>
  <c r="N448"/>
  <c r="AI449"/>
  <c r="N449"/>
  <c r="AI450"/>
  <c r="N450"/>
  <c r="AI451"/>
  <c r="N451"/>
  <c r="AI452"/>
  <c r="N452"/>
  <c r="AI453"/>
  <c r="N453"/>
  <c r="AI454"/>
  <c r="N454"/>
  <c r="AI455"/>
  <c r="N455"/>
  <c r="AI456"/>
  <c r="N456"/>
  <c r="AI457"/>
  <c r="N457"/>
  <c r="AI458"/>
  <c r="N458"/>
  <c r="AI459"/>
  <c r="N459"/>
  <c r="AI460"/>
  <c r="N460"/>
  <c r="AI461"/>
  <c r="N461"/>
  <c r="AI462"/>
  <c r="N462"/>
  <c r="AI463"/>
  <c r="N463"/>
  <c r="AI464"/>
  <c r="N464"/>
  <c r="AI465"/>
  <c r="N465"/>
  <c r="AI466"/>
  <c r="N466"/>
  <c r="AI467"/>
  <c r="N467"/>
  <c r="AI468"/>
  <c r="N468"/>
  <c r="AI469"/>
  <c r="N469"/>
  <c r="AI470"/>
  <c r="N470"/>
  <c r="AI471"/>
  <c r="N471"/>
  <c r="AI472"/>
  <c r="N472"/>
  <c r="AI473"/>
  <c r="N473"/>
  <c r="AI474"/>
  <c r="N474"/>
  <c r="AI475"/>
  <c r="N475"/>
  <c r="AI476"/>
  <c r="N476"/>
  <c r="AI477"/>
  <c r="N477"/>
  <c r="AI478"/>
  <c r="N478"/>
  <c r="AI479"/>
  <c r="N479"/>
  <c r="AI480"/>
  <c r="N480"/>
  <c r="AI481"/>
  <c r="N481"/>
  <c r="AI482"/>
  <c r="N482"/>
  <c r="AI483"/>
  <c r="N483"/>
  <c r="AI484"/>
  <c r="N484"/>
  <c r="AI485"/>
  <c r="N485"/>
  <c r="AI486"/>
  <c r="N486"/>
  <c r="AI487"/>
  <c r="N487"/>
  <c r="AI488"/>
  <c r="N488"/>
  <c r="AI489"/>
  <c r="N489"/>
  <c r="AI490"/>
  <c r="N490"/>
  <c r="AI491"/>
  <c r="N491"/>
  <c r="AI492"/>
  <c r="N492"/>
  <c r="AI493"/>
  <c r="N493"/>
  <c r="AI494"/>
  <c r="N494"/>
  <c r="AI495"/>
  <c r="N495"/>
  <c r="AI496"/>
  <c r="N496"/>
  <c r="AI497"/>
  <c r="N497"/>
  <c r="AI498"/>
  <c r="N498"/>
  <c r="AI499"/>
  <c r="N499"/>
  <c r="AI500"/>
  <c r="N500"/>
  <c r="AI501"/>
  <c r="N501"/>
  <c r="AI502"/>
  <c r="N502"/>
  <c r="AI503"/>
  <c r="N503"/>
  <c r="AI504"/>
  <c r="N504"/>
  <c r="AI505"/>
  <c r="N505"/>
  <c r="AI506"/>
  <c r="N506"/>
  <c r="AI507"/>
  <c r="N507"/>
  <c r="AI508"/>
  <c r="N508"/>
  <c r="AI509"/>
  <c r="N509"/>
  <c r="AI510"/>
  <c r="N510"/>
  <c r="AI511"/>
  <c r="N511"/>
  <c r="AI512"/>
  <c r="N512"/>
  <c r="AI513"/>
  <c r="N513"/>
  <c r="AI514"/>
  <c r="N514"/>
  <c r="AI515"/>
  <c r="N515"/>
  <c r="AI516"/>
  <c r="N516"/>
  <c r="AI517"/>
  <c r="N517"/>
  <c r="AI518"/>
  <c r="N518"/>
  <c r="AI519"/>
  <c r="N519"/>
  <c r="AI520"/>
  <c r="N520"/>
  <c r="AI521"/>
  <c r="N521"/>
  <c r="AI522"/>
  <c r="N522"/>
  <c r="AI523"/>
  <c r="N523"/>
  <c r="AI524"/>
  <c r="N524"/>
  <c r="AI525"/>
  <c r="N525"/>
  <c r="AI526"/>
  <c r="N526"/>
  <c r="AI527"/>
  <c r="N527"/>
  <c r="AI528"/>
  <c r="N528"/>
  <c r="AI529"/>
  <c r="N529"/>
  <c r="AI530"/>
  <c r="N530"/>
  <c r="AI531"/>
  <c r="N531"/>
  <c r="AI532"/>
  <c r="N532"/>
  <c r="AI533"/>
  <c r="N533"/>
  <c r="AI534"/>
  <c r="N534"/>
  <c r="AI535"/>
  <c r="N535"/>
  <c r="AI536"/>
  <c r="N536"/>
  <c r="AI537"/>
  <c r="N537"/>
  <c r="AI538"/>
  <c r="N538"/>
  <c r="AI539"/>
  <c r="N539"/>
  <c r="AI540"/>
  <c r="N540"/>
  <c r="AI541"/>
  <c r="N541"/>
  <c r="AI542"/>
  <c r="N542"/>
  <c r="AI543"/>
  <c r="N543"/>
  <c r="AI544"/>
  <c r="N544"/>
  <c r="AI545"/>
  <c r="N545"/>
  <c r="AI546"/>
  <c r="N546"/>
  <c r="AI547"/>
  <c r="N547"/>
  <c r="AI548"/>
  <c r="N548"/>
  <c r="AI549"/>
  <c r="N549"/>
  <c r="AI550"/>
  <c r="N550"/>
  <c r="AI551"/>
  <c r="N551"/>
  <c r="AI552"/>
  <c r="N552"/>
  <c r="AI553"/>
  <c r="N553"/>
  <c r="AI554"/>
  <c r="N554"/>
  <c r="AI555"/>
  <c r="N555"/>
  <c r="AI556"/>
  <c r="N556"/>
  <c r="AI557"/>
  <c r="N557"/>
  <c r="AI558"/>
  <c r="N558"/>
  <c r="AI559"/>
  <c r="N559"/>
  <c r="AI560"/>
  <c r="N560"/>
  <c r="AI561"/>
  <c r="N561"/>
  <c r="AI562"/>
  <c r="N562"/>
  <c r="AI563"/>
  <c r="N563"/>
  <c r="AI564"/>
  <c r="N564"/>
  <c r="AI565"/>
  <c r="N565"/>
  <c r="AI566"/>
  <c r="N566"/>
  <c r="AI567"/>
  <c r="N567"/>
  <c r="AI568"/>
  <c r="N568"/>
  <c r="AI569"/>
  <c r="N569"/>
  <c r="AI570"/>
  <c r="N570"/>
  <c r="AI571"/>
  <c r="N571"/>
  <c r="AI572"/>
  <c r="N572"/>
  <c r="AI573"/>
  <c r="N573"/>
  <c r="AI574"/>
  <c r="N574"/>
  <c r="AI575"/>
  <c r="N575"/>
  <c r="AI576"/>
  <c r="N576"/>
  <c r="AI577"/>
  <c r="N577"/>
  <c r="AI578"/>
  <c r="N578"/>
  <c r="AI579"/>
  <c r="N579"/>
  <c r="AI580"/>
  <c r="N580"/>
  <c r="AI581"/>
  <c r="N581"/>
  <c r="AI582"/>
  <c r="N582"/>
  <c r="AI583"/>
  <c r="N583"/>
  <c r="AI584"/>
  <c r="N584"/>
  <c r="AI585"/>
  <c r="N585"/>
  <c r="AI586"/>
  <c r="N586"/>
  <c r="AI587"/>
  <c r="N587"/>
  <c r="AI588"/>
  <c r="N588"/>
  <c r="AI589"/>
  <c r="N589"/>
  <c r="AI590"/>
  <c r="N590"/>
  <c r="AI591"/>
  <c r="N591"/>
  <c r="AI592"/>
  <c r="N592"/>
  <c r="AI593"/>
  <c r="N593"/>
  <c r="AI594"/>
  <c r="N594"/>
  <c r="AI595"/>
  <c r="N595"/>
  <c r="AI596"/>
  <c r="N596"/>
  <c r="AI597"/>
  <c r="N597"/>
  <c r="AI598"/>
  <c r="N598"/>
  <c r="AI599"/>
  <c r="N599"/>
  <c r="AI600"/>
  <c r="N600"/>
  <c r="AI601"/>
  <c r="N601"/>
  <c r="AI602"/>
  <c r="N602"/>
  <c r="AI603"/>
  <c r="N603"/>
  <c r="AI604"/>
  <c r="N604"/>
  <c r="AI605"/>
  <c r="N605"/>
  <c r="AI606"/>
  <c r="N606"/>
  <c r="AI607"/>
  <c r="N607"/>
  <c r="AI608"/>
  <c r="N608"/>
  <c r="AI609"/>
  <c r="N609"/>
  <c r="AI610"/>
  <c r="N610"/>
  <c r="AI611"/>
  <c r="N611"/>
  <c r="AI612"/>
  <c r="N612"/>
  <c r="AI613"/>
  <c r="N613"/>
  <c r="AI614"/>
  <c r="N614"/>
  <c r="AI615"/>
  <c r="N615"/>
  <c r="AI616"/>
  <c r="N616"/>
  <c r="AI617"/>
  <c r="N617"/>
  <c r="AI618"/>
  <c r="N618"/>
  <c r="AI619"/>
  <c r="N619"/>
  <c r="AI620"/>
  <c r="N620"/>
  <c r="AI621"/>
  <c r="N621"/>
  <c r="AI622"/>
  <c r="N622"/>
  <c r="AI623"/>
  <c r="N623"/>
  <c r="AI624"/>
  <c r="N624"/>
  <c r="AI625"/>
  <c r="N625"/>
  <c r="AI626"/>
  <c r="N626"/>
  <c r="AI627"/>
  <c r="N627"/>
  <c r="AI628"/>
  <c r="N628"/>
  <c r="AI629"/>
  <c r="N629"/>
  <c r="AI630"/>
  <c r="N630"/>
  <c r="AI631"/>
  <c r="N631"/>
  <c r="AI632"/>
  <c r="N632"/>
  <c r="AI633"/>
  <c r="N633"/>
  <c r="AI634"/>
  <c r="N634"/>
  <c r="AI635"/>
  <c r="N635"/>
  <c r="AI636"/>
  <c r="N636"/>
  <c r="AI637"/>
  <c r="N637"/>
  <c r="AI638"/>
  <c r="N638"/>
  <c r="AI639"/>
  <c r="N639"/>
  <c r="AI640"/>
  <c r="N640"/>
  <c r="AI641"/>
  <c r="N641"/>
  <c r="AI642"/>
  <c r="N642"/>
  <c r="AI643"/>
  <c r="N643"/>
  <c r="AI644"/>
  <c r="N644"/>
  <c r="AI645"/>
  <c r="N645"/>
  <c r="AI646"/>
  <c r="N646"/>
  <c r="AI647"/>
  <c r="N647"/>
  <c r="AI648"/>
  <c r="N648"/>
  <c r="AI649"/>
  <c r="N649"/>
  <c r="AI650"/>
  <c r="N650"/>
  <c r="AI651"/>
  <c r="N651"/>
  <c r="AI652"/>
  <c r="N652"/>
  <c r="AI653"/>
  <c r="N653"/>
  <c r="AI654"/>
  <c r="N654"/>
  <c r="AI655"/>
  <c r="N655"/>
  <c r="AI656"/>
  <c r="N656"/>
  <c r="AI657"/>
  <c r="N657"/>
  <c r="AI658"/>
  <c r="N658"/>
  <c r="AI659"/>
  <c r="N659"/>
  <c r="AI660"/>
  <c r="N660"/>
  <c r="AI661"/>
  <c r="N661"/>
  <c r="AI662"/>
  <c r="N662"/>
  <c r="AI663"/>
  <c r="N663"/>
  <c r="AI664"/>
  <c r="N664"/>
  <c r="AI665"/>
  <c r="N665"/>
  <c r="AI666"/>
  <c r="N666"/>
  <c r="AI667"/>
  <c r="N667"/>
  <c r="AI668"/>
  <c r="N668"/>
  <c r="AI669"/>
  <c r="N669"/>
  <c r="AI670"/>
  <c r="N670"/>
  <c r="AI671"/>
  <c r="N671"/>
  <c r="AI672"/>
  <c r="N672"/>
  <c r="AI673"/>
  <c r="N673"/>
  <c r="AI674"/>
  <c r="N674"/>
  <c r="AI675"/>
  <c r="N675"/>
  <c r="AI676"/>
  <c r="N676"/>
  <c r="AI677"/>
  <c r="N677"/>
  <c r="AI678"/>
  <c r="N678"/>
  <c r="AI679"/>
  <c r="N679"/>
  <c r="AI680"/>
  <c r="N680"/>
  <c r="AI681"/>
  <c r="N681"/>
  <c r="AI682"/>
  <c r="N682"/>
  <c r="AI683"/>
  <c r="N683"/>
  <c r="AI684"/>
  <c r="N684"/>
  <c r="AI685"/>
  <c r="N685"/>
  <c r="AI686"/>
  <c r="N686"/>
  <c r="AI687"/>
  <c r="N687"/>
  <c r="AI688"/>
  <c r="N688"/>
  <c r="AI689"/>
  <c r="N689"/>
  <c r="AI690"/>
  <c r="N690"/>
  <c r="AI691"/>
  <c r="N691"/>
  <c r="AI692"/>
  <c r="N692"/>
  <c r="AI693"/>
  <c r="N693"/>
  <c r="AI694"/>
  <c r="N694"/>
  <c r="AI695"/>
  <c r="N695"/>
  <c r="AI696"/>
  <c r="N696"/>
  <c r="AI697"/>
  <c r="N697"/>
  <c r="AI698"/>
  <c r="N698"/>
  <c r="AI699"/>
  <c r="N699"/>
  <c r="AI700"/>
  <c r="N700"/>
  <c r="AI701"/>
  <c r="N701"/>
  <c r="AI702"/>
  <c r="N702"/>
  <c r="AI703"/>
  <c r="N703"/>
  <c r="AI704"/>
  <c r="N704"/>
  <c r="AI705"/>
  <c r="N705"/>
  <c r="AI706"/>
  <c r="N706"/>
  <c r="AI707"/>
  <c r="N707"/>
  <c r="AI708"/>
  <c r="N708"/>
  <c r="AI709"/>
  <c r="N709"/>
  <c r="AI710"/>
  <c r="N710"/>
  <c r="AI711"/>
  <c r="N711"/>
  <c r="AI712"/>
  <c r="N712"/>
  <c r="AI713"/>
  <c r="N713"/>
  <c r="AI714"/>
  <c r="N714"/>
  <c r="AI715"/>
  <c r="N715"/>
  <c r="AI716"/>
  <c r="N716"/>
  <c r="AI717"/>
  <c r="N717"/>
  <c r="AI718"/>
  <c r="N718"/>
  <c r="AI719"/>
  <c r="N719"/>
  <c r="AI720"/>
  <c r="N720"/>
  <c r="AI721"/>
  <c r="N721"/>
  <c r="AI722"/>
  <c r="N722"/>
  <c r="AI723"/>
  <c r="N723"/>
  <c r="AI724"/>
  <c r="N724"/>
  <c r="AI725"/>
  <c r="N725"/>
  <c r="AI726"/>
  <c r="N726"/>
  <c r="AI727"/>
  <c r="N727"/>
  <c r="AI728"/>
  <c r="N728"/>
  <c r="AI729"/>
  <c r="N729"/>
  <c r="AI730"/>
  <c r="N730"/>
  <c r="AI731"/>
  <c r="N731"/>
  <c r="AI732"/>
  <c r="N732"/>
  <c r="AI733"/>
  <c r="N733"/>
  <c r="AI734"/>
  <c r="N734"/>
  <c r="AI735"/>
  <c r="N735"/>
  <c r="AI736"/>
  <c r="N736"/>
  <c r="AI737"/>
  <c r="N737"/>
  <c r="AI738"/>
  <c r="N738"/>
  <c r="AI739"/>
  <c r="N739"/>
  <c r="AI740"/>
  <c r="N740"/>
  <c r="AI741"/>
  <c r="N741"/>
  <c r="AI742"/>
  <c r="N742"/>
  <c r="AI743"/>
  <c r="N743"/>
  <c r="AI744"/>
  <c r="N744"/>
  <c r="AI745"/>
  <c r="N745"/>
  <c r="AI746"/>
  <c r="N746"/>
  <c r="AI747"/>
  <c r="N747"/>
  <c r="AI748"/>
  <c r="N748"/>
  <c r="AI749"/>
  <c r="N749"/>
  <c r="AI750"/>
  <c r="N750"/>
  <c r="AI751"/>
  <c r="N751"/>
  <c r="AI752"/>
  <c r="N752"/>
  <c r="AI753"/>
  <c r="N753"/>
  <c r="AI754"/>
  <c r="N754"/>
  <c r="AI755"/>
  <c r="N755"/>
  <c r="AI756"/>
  <c r="N756"/>
  <c r="AI757"/>
  <c r="N757"/>
  <c r="AI758"/>
  <c r="N758"/>
  <c r="AI759"/>
  <c r="N759"/>
  <c r="AI760"/>
  <c r="N760"/>
  <c r="AI761"/>
  <c r="N761"/>
  <c r="AI762"/>
  <c r="N762"/>
  <c r="AI763"/>
  <c r="N763"/>
  <c r="AI764"/>
  <c r="N764"/>
  <c r="AI765"/>
  <c r="N765"/>
  <c r="AI766"/>
  <c r="N766"/>
  <c r="AI767"/>
  <c r="N767"/>
  <c r="AI768"/>
  <c r="N768"/>
  <c r="AI769"/>
  <c r="N769"/>
  <c r="AI770"/>
  <c r="N770"/>
  <c r="AI771"/>
  <c r="N771"/>
  <c r="AI772"/>
  <c r="N772"/>
  <c r="AI773"/>
  <c r="N773"/>
  <c r="AI774"/>
  <c r="N774"/>
  <c r="AI775"/>
  <c r="N775"/>
  <c r="AI776"/>
  <c r="N776"/>
  <c r="AI777"/>
  <c r="N777"/>
  <c r="AI778"/>
  <c r="N778"/>
  <c r="AI779"/>
  <c r="N779"/>
  <c r="AI780"/>
  <c r="N780"/>
  <c r="AI781"/>
  <c r="N781"/>
  <c r="AI782"/>
  <c r="N782"/>
  <c r="AI783"/>
  <c r="N783"/>
  <c r="AI784"/>
  <c r="N784"/>
  <c r="AI785"/>
  <c r="N785"/>
  <c r="AI786"/>
  <c r="N786"/>
  <c r="AI787"/>
  <c r="N787"/>
  <c r="AI788"/>
  <c r="N788"/>
  <c r="AI789"/>
  <c r="N789"/>
  <c r="AI790"/>
  <c r="N790"/>
  <c r="AI791"/>
  <c r="N791"/>
  <c r="AI792"/>
  <c r="N792"/>
  <c r="AI793"/>
  <c r="N793"/>
  <c r="AI794"/>
  <c r="N794"/>
  <c r="AI795"/>
  <c r="N795"/>
  <c r="AI796"/>
  <c r="N796"/>
  <c r="AI797"/>
  <c r="N797"/>
  <c r="AI798"/>
  <c r="N798"/>
  <c r="AI799"/>
  <c r="N799"/>
  <c r="AI800"/>
  <c r="N800"/>
  <c r="AI801"/>
  <c r="N801"/>
  <c r="AI802"/>
  <c r="N802"/>
  <c r="AI803"/>
  <c r="N803"/>
  <c r="AI804"/>
  <c r="N804"/>
  <c r="AI805"/>
  <c r="N805"/>
  <c r="AI806"/>
  <c r="N806"/>
  <c r="AI807"/>
  <c r="N807"/>
  <c r="AI808"/>
  <c r="N808"/>
  <c r="AI809"/>
  <c r="N809"/>
  <c r="AI810"/>
  <c r="N810"/>
  <c r="AI811"/>
  <c r="N811"/>
  <c r="AI812"/>
  <c r="N812"/>
  <c r="AI813"/>
  <c r="N813"/>
  <c r="AI814"/>
  <c r="N814"/>
  <c r="AI815"/>
  <c r="N815"/>
  <c r="AI816"/>
  <c r="N816"/>
  <c r="AI817"/>
  <c r="N817"/>
  <c r="AI818"/>
  <c r="N818"/>
  <c r="AI819"/>
  <c r="N819"/>
  <c r="AI820"/>
  <c r="N820"/>
  <c r="AI821"/>
  <c r="N821"/>
  <c r="AI822"/>
  <c r="N822"/>
  <c r="AI823"/>
  <c r="N823"/>
  <c r="AI824"/>
  <c r="N824"/>
  <c r="AI825"/>
  <c r="N825"/>
  <c r="AI826"/>
  <c r="N826"/>
  <c r="AI827"/>
  <c r="N827"/>
  <c r="AI828"/>
  <c r="N828"/>
  <c r="AI829"/>
  <c r="N829"/>
  <c r="AI830"/>
  <c r="N830"/>
  <c r="AI831"/>
  <c r="N831"/>
  <c r="AI832"/>
  <c r="N832"/>
  <c r="AI833"/>
  <c r="N833"/>
  <c r="AI834"/>
  <c r="N834"/>
  <c r="AI835"/>
  <c r="N835"/>
  <c r="AI836"/>
  <c r="N836"/>
  <c r="AI837"/>
  <c r="N837"/>
  <c r="AI838"/>
  <c r="N838"/>
  <c r="AI839"/>
  <c r="N839"/>
  <c r="AI840"/>
  <c r="N840"/>
  <c r="AI841"/>
  <c r="N841"/>
  <c r="AI842"/>
  <c r="N842"/>
  <c r="AI843"/>
  <c r="N843"/>
  <c r="AI844"/>
  <c r="N844"/>
  <c r="AI845"/>
  <c r="N845"/>
  <c r="AI846"/>
  <c r="N846"/>
  <c r="AI847"/>
  <c r="N847"/>
  <c r="AI848"/>
  <c r="N848"/>
  <c r="AI849"/>
  <c r="N849"/>
  <c r="AI850"/>
  <c r="N850"/>
  <c r="AI851"/>
  <c r="N851"/>
  <c r="AI852"/>
  <c r="N852"/>
  <c r="AI853"/>
  <c r="N853"/>
  <c r="AI854"/>
  <c r="N854"/>
  <c r="AI855"/>
  <c r="N855"/>
  <c r="AI856"/>
  <c r="N856"/>
  <c r="AI857"/>
  <c r="N857"/>
  <c r="AI858"/>
  <c r="N858"/>
  <c r="AI859"/>
  <c r="N859"/>
  <c r="AI860"/>
  <c r="N860"/>
  <c r="AI861"/>
  <c r="N861"/>
  <c r="AI862"/>
  <c r="N862"/>
  <c r="AI863"/>
  <c r="N863"/>
  <c r="AI864"/>
  <c r="N864"/>
  <c r="AI865"/>
  <c r="N865"/>
  <c r="AI866"/>
  <c r="N866"/>
  <c r="AI867"/>
  <c r="N867"/>
  <c r="AI868"/>
  <c r="N868"/>
  <c r="AI869"/>
  <c r="N869"/>
  <c r="AI870"/>
  <c r="N870"/>
  <c r="AI871"/>
  <c r="N871"/>
  <c r="AI872"/>
  <c r="N872"/>
  <c r="AI873"/>
  <c r="N873"/>
  <c r="AI874"/>
  <c r="N874"/>
  <c r="AI875"/>
  <c r="N875"/>
  <c r="AI876"/>
  <c r="N876"/>
  <c r="AI877"/>
  <c r="N877"/>
  <c r="AI878"/>
  <c r="N878"/>
  <c r="AI879"/>
  <c r="N879"/>
  <c r="AI880"/>
  <c r="N880"/>
  <c r="AI881"/>
  <c r="N881"/>
  <c r="AI882"/>
  <c r="N882"/>
  <c r="AI883"/>
  <c r="N883"/>
  <c r="AI884"/>
  <c r="N884"/>
  <c r="AI885"/>
  <c r="N885"/>
  <c r="AI886"/>
  <c r="N886"/>
  <c r="AI887"/>
  <c r="N887"/>
  <c r="AI888"/>
  <c r="N888"/>
  <c r="AI43"/>
  <c r="N43"/>
  <c r="AI44"/>
  <c r="N44"/>
  <c r="AI45"/>
  <c r="N45"/>
  <c r="AI46"/>
  <c r="N46"/>
  <c r="AI47"/>
  <c r="N47"/>
  <c r="AI48"/>
  <c r="N48"/>
  <c r="AI49"/>
  <c r="N49"/>
  <c r="AI50"/>
  <c r="N50"/>
  <c r="AI51"/>
  <c r="N51"/>
  <c r="AI52"/>
  <c r="N52"/>
  <c r="AI53"/>
  <c r="N53"/>
  <c r="AI54"/>
  <c r="N54"/>
  <c r="AI55"/>
  <c r="N55"/>
  <c r="AI56"/>
  <c r="N56"/>
  <c r="AI57"/>
  <c r="N57"/>
  <c r="AI58"/>
  <c r="N58"/>
  <c r="AI59"/>
  <c r="N59"/>
  <c r="AI60"/>
  <c r="N60"/>
  <c r="AI61"/>
  <c r="N61"/>
  <c r="AI62"/>
  <c r="N62"/>
  <c r="AI63"/>
  <c r="N63"/>
  <c r="AI64"/>
  <c r="N64"/>
  <c r="AI65"/>
  <c r="N65"/>
  <c r="AI66"/>
  <c r="N66"/>
  <c r="AI67"/>
  <c r="N67"/>
  <c r="AI68"/>
  <c r="N68"/>
  <c r="AI69"/>
  <c r="N69"/>
  <c r="AI70"/>
  <c r="N70"/>
  <c r="AI71"/>
  <c r="N71"/>
  <c r="AI72"/>
  <c r="N72"/>
  <c r="AI73"/>
  <c r="N73"/>
  <c r="AI74"/>
  <c r="N74"/>
  <c r="AI75"/>
  <c r="N75"/>
  <c r="AI76"/>
  <c r="N76"/>
  <c r="AI77"/>
  <c r="N77"/>
  <c r="AI78"/>
  <c r="N78"/>
  <c r="AI79"/>
  <c r="N79"/>
  <c r="AI80"/>
  <c r="N80"/>
  <c r="AI81"/>
  <c r="N81"/>
  <c r="AI82"/>
  <c r="N82"/>
  <c r="AI83"/>
  <c r="N83"/>
  <c r="AI84"/>
  <c r="N84"/>
  <c r="AI85"/>
  <c r="N85"/>
  <c r="AI86"/>
  <c r="N86"/>
  <c r="AI87"/>
  <c r="N87"/>
  <c r="AI88"/>
  <c r="N88"/>
  <c r="AI89"/>
  <c r="N89"/>
  <c r="AI90"/>
  <c r="N90"/>
  <c r="AI91"/>
  <c r="N91"/>
  <c r="AI92"/>
  <c r="N92"/>
  <c r="AI93"/>
  <c r="N93"/>
  <c r="AI94"/>
  <c r="N94"/>
  <c r="AI95"/>
  <c r="N95"/>
  <c r="AI96"/>
  <c r="N96"/>
  <c r="AI97"/>
  <c r="N97"/>
  <c r="AI98"/>
  <c r="N98"/>
  <c r="AI99"/>
  <c r="N99"/>
  <c r="AI100"/>
  <c r="N100"/>
  <c r="AI101"/>
  <c r="N101"/>
  <c r="AI102"/>
  <c r="N102"/>
  <c r="AI103"/>
  <c r="N103"/>
  <c r="AI104"/>
  <c r="N104"/>
  <c r="AI105"/>
  <c r="N105"/>
  <c r="AI106"/>
  <c r="N106"/>
  <c r="AI107"/>
  <c r="N107"/>
  <c r="AI108"/>
  <c r="N108"/>
  <c r="AI109"/>
  <c r="N109"/>
  <c r="AI110"/>
  <c r="N110"/>
  <c r="AI111"/>
  <c r="N111"/>
  <c r="AI112"/>
  <c r="N112"/>
  <c r="AI113"/>
  <c r="N113"/>
  <c r="AI114"/>
  <c r="N114"/>
  <c r="AI115"/>
  <c r="N115"/>
  <c r="AI116"/>
  <c r="N116"/>
  <c r="AI117"/>
  <c r="N117"/>
  <c r="AI118"/>
  <c r="N118"/>
  <c r="AI119"/>
  <c r="N119"/>
  <c r="AI120"/>
  <c r="N120"/>
  <c r="AI121"/>
  <c r="N121"/>
  <c r="AI122"/>
  <c r="N122"/>
  <c r="AI123"/>
  <c r="N123"/>
  <c r="AI124"/>
  <c r="N124"/>
  <c r="AI125"/>
  <c r="N125"/>
  <c r="AI126"/>
  <c r="N126"/>
  <c r="AI127"/>
  <c r="N127"/>
  <c r="AI128"/>
  <c r="N128"/>
  <c r="AI129"/>
  <c r="N129"/>
  <c r="AI130"/>
  <c r="N130"/>
  <c r="AI131"/>
  <c r="N131"/>
  <c r="AI132"/>
  <c r="N132"/>
  <c r="AI133"/>
  <c r="N133"/>
  <c r="AI134"/>
  <c r="N134"/>
  <c r="AI135"/>
  <c r="N135"/>
  <c r="AI136"/>
  <c r="N136"/>
  <c r="AI137"/>
  <c r="N137"/>
  <c r="AI138"/>
  <c r="N138"/>
  <c r="AI139"/>
  <c r="N139"/>
  <c r="AI140"/>
  <c r="N140"/>
  <c r="AI141"/>
  <c r="N141"/>
  <c r="AI142"/>
  <c r="N142"/>
  <c r="AI143"/>
  <c r="N143"/>
  <c r="AI144"/>
  <c r="N144"/>
  <c r="AI145"/>
  <c r="N145"/>
  <c r="AI146"/>
  <c r="N146"/>
  <c r="AI147"/>
  <c r="N147"/>
  <c r="AI148"/>
  <c r="N148"/>
  <c r="AI149"/>
  <c r="N149"/>
  <c r="AI150"/>
  <c r="N150"/>
  <c r="AI151"/>
  <c r="N151"/>
  <c r="AI152"/>
  <c r="N152"/>
  <c r="AI153"/>
  <c r="N153"/>
  <c r="AI154"/>
  <c r="N154"/>
  <c r="AI155"/>
  <c r="N155"/>
  <c r="AI156"/>
  <c r="N156"/>
  <c r="AI157"/>
  <c r="N157"/>
  <c r="AI158"/>
  <c r="N158"/>
  <c r="AI159"/>
  <c r="N159"/>
  <c r="AI160"/>
  <c r="N160"/>
  <c r="AI161"/>
  <c r="N161"/>
  <c r="AI162"/>
  <c r="N162"/>
  <c r="AI163"/>
  <c r="N163"/>
  <c r="AI164"/>
  <c r="N164"/>
  <c r="AI165"/>
  <c r="N165"/>
  <c r="AI166"/>
  <c r="N166"/>
  <c r="AI167"/>
  <c r="N167"/>
  <c r="AI168"/>
  <c r="N168"/>
  <c r="AI169"/>
  <c r="N169"/>
  <c r="AI170"/>
  <c r="N170"/>
  <c r="AI171"/>
  <c r="N171"/>
  <c r="AI172"/>
  <c r="N172"/>
  <c r="AI173"/>
  <c r="N173"/>
  <c r="AI174"/>
  <c r="N174"/>
  <c r="AI175"/>
  <c r="N175"/>
  <c r="AI176"/>
  <c r="N176"/>
  <c r="AI177"/>
  <c r="N177"/>
  <c r="AI178"/>
  <c r="N178"/>
  <c r="AI179"/>
  <c r="N179"/>
  <c r="AI180"/>
  <c r="N180"/>
  <c r="AI181"/>
  <c r="N181"/>
  <c r="AI182"/>
  <c r="N182"/>
  <c r="AI183"/>
  <c r="N183"/>
  <c r="AI184"/>
  <c r="N184"/>
  <c r="AI185"/>
  <c r="N185"/>
  <c r="AI186"/>
  <c r="N186"/>
  <c r="AI187"/>
  <c r="N187"/>
  <c r="AI188"/>
  <c r="N188"/>
  <c r="AI189"/>
  <c r="N189"/>
  <c r="AI190"/>
  <c r="N190"/>
  <c r="AI191"/>
  <c r="N191"/>
  <c r="AI192"/>
  <c r="N192"/>
  <c r="AI193"/>
  <c r="N193"/>
  <c r="AI194"/>
  <c r="N194"/>
  <c r="AI195"/>
  <c r="N195"/>
  <c r="AI196"/>
  <c r="N196"/>
  <c r="AI197"/>
  <c r="N197"/>
  <c r="AI198"/>
  <c r="N198"/>
  <c r="AI199"/>
  <c r="N199"/>
  <c r="AI200"/>
  <c r="N200"/>
  <c r="AI201"/>
  <c r="N201"/>
  <c r="AI42"/>
  <c r="N42"/>
  <c r="AI4"/>
  <c r="N4"/>
  <c r="AI5"/>
  <c r="N5"/>
  <c r="AI6"/>
  <c r="N6"/>
  <c r="AI7"/>
  <c r="N7"/>
  <c r="AI8"/>
  <c r="N8"/>
  <c r="AI9"/>
  <c r="N9"/>
  <c r="AI10"/>
  <c r="N10"/>
  <c r="AI11"/>
  <c r="N11"/>
  <c r="AI12"/>
  <c r="N12"/>
  <c r="AI13"/>
  <c r="N13"/>
  <c r="AI14"/>
  <c r="N14"/>
  <c r="AI15"/>
  <c r="N15"/>
  <c r="AI16"/>
  <c r="N16"/>
  <c r="AI17"/>
  <c r="N17"/>
  <c r="AI18"/>
  <c r="N18"/>
  <c r="AI19"/>
  <c r="N19"/>
  <c r="AI20"/>
  <c r="N20"/>
  <c r="AI21"/>
  <c r="N21"/>
  <c r="AI22"/>
  <c r="N22"/>
  <c r="AI23"/>
  <c r="N23"/>
  <c r="AI24"/>
  <c r="N24"/>
  <c r="AI25"/>
  <c r="N25"/>
  <c r="AI26"/>
  <c r="N26"/>
  <c r="AI27"/>
  <c r="N27"/>
  <c r="AI28"/>
  <c r="N28"/>
  <c r="AI29"/>
  <c r="N29"/>
  <c r="AI30"/>
  <c r="N30"/>
  <c r="AI31"/>
  <c r="N31"/>
  <c r="AI32"/>
  <c r="N32"/>
  <c r="AI33"/>
  <c r="N33"/>
  <c r="AI34"/>
  <c r="N34"/>
  <c r="AI35"/>
  <c r="N35"/>
  <c r="AI36"/>
  <c r="N36"/>
  <c r="AI37"/>
  <c r="N37"/>
  <c r="AI38"/>
  <c r="N38"/>
  <c r="AI39"/>
  <c r="N39"/>
  <c r="AI40"/>
  <c r="N40"/>
  <c r="AI41"/>
  <c r="N41"/>
  <c r="AI203"/>
  <c r="N203"/>
  <c r="AI3"/>
  <c r="N3"/>
  <c r="AB888"/>
  <c r="M888"/>
  <c r="AB887"/>
  <c r="M887"/>
  <c r="AB886"/>
  <c r="M886"/>
  <c r="AB885"/>
  <c r="M885"/>
  <c r="AB884"/>
  <c r="M884"/>
  <c r="AB883"/>
  <c r="M883"/>
  <c r="AB882"/>
  <c r="M882"/>
  <c r="AB881"/>
  <c r="M881"/>
  <c r="AB880"/>
  <c r="M880"/>
  <c r="AB879"/>
  <c r="M879"/>
  <c r="AB876"/>
  <c r="M876"/>
  <c r="AB875"/>
  <c r="M875"/>
  <c r="AB874"/>
  <c r="M874"/>
  <c r="AB873"/>
  <c r="M873"/>
  <c r="AB872"/>
  <c r="M872"/>
  <c r="AB871"/>
  <c r="M871"/>
  <c r="AB870"/>
  <c r="M870"/>
  <c r="AB869"/>
  <c r="M869"/>
  <c r="AB868"/>
  <c r="M868"/>
  <c r="AB867"/>
  <c r="M867"/>
  <c r="AB866"/>
  <c r="M866"/>
  <c r="AB865"/>
  <c r="M865"/>
  <c r="AB864"/>
  <c r="M864"/>
  <c r="AB863"/>
  <c r="M863"/>
  <c r="AB862"/>
  <c r="M862"/>
  <c r="AB861"/>
  <c r="M861"/>
  <c r="AB860"/>
  <c r="M860"/>
  <c r="AB859"/>
  <c r="M859"/>
  <c r="AB858"/>
  <c r="M858"/>
  <c r="AB857"/>
  <c r="M857"/>
  <c r="AB855"/>
  <c r="M855"/>
  <c r="AB854"/>
  <c r="M854"/>
  <c r="AB853"/>
  <c r="M853"/>
  <c r="AB852"/>
  <c r="M852"/>
  <c r="AB851"/>
  <c r="M851"/>
  <c r="AB850"/>
  <c r="M850"/>
  <c r="AB849"/>
  <c r="M849"/>
  <c r="AB848"/>
  <c r="M848"/>
  <c r="AB847"/>
  <c r="M847"/>
  <c r="AB846"/>
  <c r="M846"/>
  <c r="AB845"/>
  <c r="M845"/>
  <c r="AB844"/>
  <c r="M844"/>
  <c r="AB843"/>
  <c r="M843"/>
  <c r="AB842"/>
  <c r="M842"/>
  <c r="AB841"/>
  <c r="M841"/>
  <c r="AB840"/>
  <c r="M840"/>
  <c r="AB839"/>
  <c r="M839"/>
  <c r="AB838"/>
  <c r="M838"/>
  <c r="AB837"/>
  <c r="M837"/>
  <c r="AB836"/>
  <c r="M836"/>
  <c r="AB835"/>
  <c r="M835"/>
  <c r="AB834"/>
  <c r="M834"/>
  <c r="AB833"/>
  <c r="M833"/>
  <c r="AB832"/>
  <c r="M832"/>
  <c r="AB831"/>
  <c r="M831"/>
  <c r="AB830"/>
  <c r="M830"/>
  <c r="AB829"/>
  <c r="M829"/>
  <c r="AB828"/>
  <c r="M828"/>
  <c r="AB827"/>
  <c r="M827"/>
  <c r="AB826"/>
  <c r="M826"/>
  <c r="AB825"/>
  <c r="M825"/>
  <c r="AB824"/>
  <c r="M824"/>
  <c r="AB823"/>
  <c r="M823"/>
  <c r="AB822"/>
  <c r="M822"/>
  <c r="AB821"/>
  <c r="M821"/>
  <c r="AB820"/>
  <c r="M820"/>
  <c r="AB819"/>
  <c r="M819"/>
  <c r="AB818"/>
  <c r="M818"/>
  <c r="AB817"/>
  <c r="M817"/>
  <c r="AB816"/>
  <c r="M816"/>
  <c r="AB815"/>
  <c r="M815"/>
  <c r="AB814"/>
  <c r="M814"/>
  <c r="AB813"/>
  <c r="M813"/>
  <c r="AB812"/>
  <c r="M812"/>
  <c r="AB811"/>
  <c r="M811"/>
  <c r="AB810"/>
  <c r="M810"/>
  <c r="AB809"/>
  <c r="M809"/>
  <c r="AB808"/>
  <c r="M808"/>
  <c r="AB804"/>
  <c r="M804"/>
  <c r="AB803"/>
  <c r="M803"/>
  <c r="AB802"/>
  <c r="M802"/>
  <c r="AB801"/>
  <c r="M801"/>
  <c r="AB800"/>
  <c r="M800"/>
  <c r="AB799"/>
  <c r="M799"/>
  <c r="AB798"/>
  <c r="M798"/>
  <c r="AB797"/>
  <c r="M797"/>
  <c r="AB796"/>
  <c r="M796"/>
  <c r="AB795"/>
  <c r="M795"/>
  <c r="AB794"/>
  <c r="M794"/>
  <c r="AB793"/>
  <c r="M793"/>
  <c r="AB792"/>
  <c r="M792"/>
  <c r="AB791"/>
  <c r="M791"/>
  <c r="AB790"/>
  <c r="M790"/>
  <c r="AB789"/>
  <c r="M789"/>
  <c r="AB788"/>
  <c r="M788"/>
  <c r="AB787"/>
  <c r="M787"/>
  <c r="AB786"/>
  <c r="M786"/>
  <c r="AB785"/>
  <c r="M785"/>
  <c r="AB784"/>
  <c r="M784"/>
  <c r="AB783"/>
  <c r="M783"/>
  <c r="AB782"/>
  <c r="M782"/>
  <c r="AB781"/>
  <c r="M781"/>
  <c r="AB780"/>
  <c r="M780"/>
  <c r="AB779"/>
  <c r="M779"/>
  <c r="AB778"/>
  <c r="M778"/>
  <c r="AB777"/>
  <c r="M777"/>
  <c r="AB776"/>
  <c r="M776"/>
  <c r="AB775"/>
  <c r="M775"/>
  <c r="AB774"/>
  <c r="M774"/>
  <c r="AB773"/>
  <c r="M773"/>
  <c r="AB772"/>
  <c r="M772"/>
  <c r="AB771"/>
  <c r="M771"/>
  <c r="AB770"/>
  <c r="M770"/>
  <c r="AB769"/>
  <c r="M769"/>
  <c r="AB768"/>
  <c r="M768"/>
  <c r="AB767"/>
  <c r="M767"/>
  <c r="AB766"/>
  <c r="M766"/>
  <c r="AB765"/>
  <c r="M765"/>
  <c r="AB764"/>
  <c r="M764"/>
  <c r="AB763"/>
  <c r="M763"/>
  <c r="AB762"/>
  <c r="M762"/>
  <c r="AB761"/>
  <c r="M761"/>
  <c r="AB760"/>
  <c r="M760"/>
  <c r="AB759"/>
  <c r="M759"/>
  <c r="AB758"/>
  <c r="M758"/>
  <c r="AB757"/>
  <c r="M757"/>
  <c r="AB756"/>
  <c r="M756"/>
  <c r="AB755"/>
  <c r="M755"/>
  <c r="AB754"/>
  <c r="M754"/>
  <c r="AB753"/>
  <c r="M753"/>
  <c r="AB752"/>
  <c r="M752"/>
  <c r="AB751"/>
  <c r="M751"/>
  <c r="AB750"/>
  <c r="M750"/>
  <c r="AB749"/>
  <c r="M749"/>
  <c r="AB748"/>
  <c r="M748"/>
  <c r="AB747"/>
  <c r="M747"/>
  <c r="AB746"/>
  <c r="M746"/>
  <c r="AB745"/>
  <c r="M745"/>
  <c r="AB744"/>
  <c r="M744"/>
  <c r="AB743"/>
  <c r="M743"/>
  <c r="AB742"/>
  <c r="M742"/>
  <c r="AB741"/>
  <c r="M741"/>
  <c r="AB740"/>
  <c r="M740"/>
  <c r="AB739"/>
  <c r="M739"/>
  <c r="AB738"/>
  <c r="M738"/>
  <c r="AB737"/>
  <c r="M737"/>
  <c r="AB736"/>
  <c r="M736"/>
  <c r="AB735"/>
  <c r="M735"/>
  <c r="AB734"/>
  <c r="M734"/>
  <c r="AB733"/>
  <c r="M733"/>
  <c r="AB732"/>
  <c r="M732"/>
  <c r="AB731"/>
  <c r="M731"/>
  <c r="AB730"/>
  <c r="M730"/>
  <c r="AB728"/>
  <c r="M728"/>
  <c r="AB727"/>
  <c r="M727"/>
  <c r="AB726"/>
  <c r="M726"/>
  <c r="AB725"/>
  <c r="M725"/>
  <c r="AB724"/>
  <c r="M724"/>
  <c r="AB723"/>
  <c r="M723"/>
  <c r="AB722"/>
  <c r="M722"/>
  <c r="AB721"/>
  <c r="M721"/>
  <c r="AB720"/>
  <c r="M720"/>
  <c r="AB719"/>
  <c r="M719"/>
  <c r="AB718"/>
  <c r="M718"/>
  <c r="AB717"/>
  <c r="M717"/>
  <c r="AB716"/>
  <c r="M716"/>
  <c r="AB715"/>
  <c r="M715"/>
  <c r="AB714"/>
  <c r="M714"/>
  <c r="AB713"/>
  <c r="M713"/>
  <c r="AB712"/>
  <c r="M712"/>
  <c r="AB711"/>
  <c r="M711"/>
  <c r="AB710"/>
  <c r="M710"/>
  <c r="AB709"/>
  <c r="M709"/>
  <c r="AB708"/>
  <c r="M708"/>
  <c r="AB707"/>
  <c r="M707"/>
  <c r="AB706"/>
  <c r="M706"/>
  <c r="AB705"/>
  <c r="M705"/>
  <c r="AB704"/>
  <c r="M704"/>
  <c r="AB703"/>
  <c r="M703"/>
  <c r="AB702"/>
  <c r="M702"/>
  <c r="AB701"/>
  <c r="M701"/>
  <c r="AB700"/>
  <c r="M700"/>
  <c r="AB699"/>
  <c r="M699"/>
  <c r="AB698"/>
  <c r="M698"/>
  <c r="AB697"/>
  <c r="M697"/>
  <c r="AB696"/>
  <c r="M696"/>
  <c r="AB695"/>
  <c r="M695"/>
  <c r="AB694"/>
  <c r="M694"/>
  <c r="AB693"/>
  <c r="M693"/>
  <c r="AB692"/>
  <c r="M692"/>
  <c r="AB691"/>
  <c r="M691"/>
  <c r="AB690"/>
  <c r="M690"/>
  <c r="AB689"/>
  <c r="M689"/>
  <c r="AB688"/>
  <c r="M688"/>
  <c r="AB687"/>
  <c r="M687"/>
  <c r="AB686"/>
  <c r="M686"/>
  <c r="AB685"/>
  <c r="M685"/>
  <c r="AB684"/>
  <c r="M684"/>
  <c r="AB683"/>
  <c r="M683"/>
  <c r="AB682"/>
  <c r="M682"/>
  <c r="AB681"/>
  <c r="M681"/>
  <c r="AB680"/>
  <c r="M680"/>
  <c r="AB679"/>
  <c r="M679"/>
  <c r="AB678"/>
  <c r="M678"/>
  <c r="AB677"/>
  <c r="M677"/>
  <c r="AB676"/>
  <c r="M676"/>
  <c r="AB675"/>
  <c r="M675"/>
  <c r="AB674"/>
  <c r="M674"/>
  <c r="AB673"/>
  <c r="M673"/>
  <c r="AB672"/>
  <c r="M672"/>
  <c r="AB671"/>
  <c r="M671"/>
  <c r="AB670"/>
  <c r="M670"/>
  <c r="AB669"/>
  <c r="M669"/>
  <c r="AB668"/>
  <c r="M668"/>
  <c r="AB667"/>
  <c r="M667"/>
  <c r="AB665"/>
  <c r="M665"/>
  <c r="AB664"/>
  <c r="M664"/>
  <c r="AB663"/>
  <c r="M663"/>
  <c r="AB662"/>
  <c r="M662"/>
  <c r="AB661"/>
  <c r="M661"/>
  <c r="AB660"/>
  <c r="M660"/>
  <c r="AB659"/>
  <c r="M659"/>
  <c r="AB658"/>
  <c r="M658"/>
  <c r="AB657"/>
  <c r="M657"/>
  <c r="AB656"/>
  <c r="M656"/>
  <c r="AB655"/>
  <c r="M655"/>
  <c r="AB654"/>
  <c r="M654"/>
  <c r="AB653"/>
  <c r="M653"/>
  <c r="AB652"/>
  <c r="M652"/>
  <c r="AB651"/>
  <c r="M651"/>
  <c r="AB650"/>
  <c r="M650"/>
  <c r="AB649"/>
  <c r="M649"/>
  <c r="AB648"/>
  <c r="M648"/>
  <c r="AB647"/>
  <c r="M647"/>
  <c r="AB646"/>
  <c r="M646"/>
  <c r="AB645"/>
  <c r="M645"/>
  <c r="AB644"/>
  <c r="M644"/>
  <c r="AB643"/>
  <c r="M643"/>
  <c r="AB642"/>
  <c r="M642"/>
  <c r="AB641"/>
  <c r="M641"/>
  <c r="AB640"/>
  <c r="M640"/>
  <c r="AB639"/>
  <c r="M639"/>
  <c r="AB638"/>
  <c r="M638"/>
  <c r="AB637"/>
  <c r="M637"/>
  <c r="AB636"/>
  <c r="M636"/>
  <c r="AB635"/>
  <c r="M635"/>
  <c r="AB634"/>
  <c r="M634"/>
  <c r="AB633"/>
  <c r="M633"/>
  <c r="AB632"/>
  <c r="M632"/>
  <c r="AB631"/>
  <c r="M631"/>
  <c r="AB630"/>
  <c r="M630"/>
  <c r="AB629"/>
  <c r="M629"/>
  <c r="AB628"/>
  <c r="M628"/>
  <c r="AB627"/>
  <c r="M627"/>
  <c r="AB626"/>
  <c r="M626"/>
  <c r="AB625"/>
  <c r="M625"/>
  <c r="AB624"/>
  <c r="M624"/>
  <c r="AB623"/>
  <c r="M623"/>
  <c r="AB622"/>
  <c r="M622"/>
  <c r="AB621"/>
  <c r="M621"/>
  <c r="AB620"/>
  <c r="M620"/>
  <c r="AB619"/>
  <c r="M619"/>
  <c r="AB618"/>
  <c r="M618"/>
  <c r="AB617"/>
  <c r="M617"/>
  <c r="AB616"/>
  <c r="M616"/>
  <c r="AB615"/>
  <c r="M615"/>
  <c r="AB614"/>
  <c r="M614"/>
  <c r="AB613"/>
  <c r="M613"/>
  <c r="AB612"/>
  <c r="M612"/>
  <c r="AB611"/>
  <c r="M611"/>
  <c r="AB610"/>
  <c r="M610"/>
  <c r="AB608"/>
  <c r="M608"/>
  <c r="AB607"/>
  <c r="M607"/>
  <c r="AB606"/>
  <c r="M606"/>
  <c r="AB605"/>
  <c r="M605"/>
  <c r="AB604"/>
  <c r="M604"/>
  <c r="AB603"/>
  <c r="M603"/>
  <c r="AB602"/>
  <c r="M602"/>
  <c r="AB601"/>
  <c r="M601"/>
  <c r="AB600"/>
  <c r="M600"/>
  <c r="AB599"/>
  <c r="M599"/>
  <c r="AB598"/>
  <c r="M598"/>
  <c r="AB597"/>
  <c r="M597"/>
  <c r="AB595"/>
  <c r="M595"/>
  <c r="AB594"/>
  <c r="M594"/>
  <c r="AB593"/>
  <c r="M593"/>
  <c r="AB592"/>
  <c r="M592"/>
  <c r="AB591"/>
  <c r="M591"/>
  <c r="AB590"/>
  <c r="M590"/>
  <c r="AB589"/>
  <c r="M589"/>
  <c r="AB588"/>
  <c r="M588"/>
  <c r="AB587"/>
  <c r="M587"/>
  <c r="AB586"/>
  <c r="M586"/>
  <c r="AB585"/>
  <c r="M585"/>
  <c r="AB584"/>
  <c r="M584"/>
  <c r="AB583"/>
  <c r="M583"/>
  <c r="AB582"/>
  <c r="M582"/>
  <c r="AB581"/>
  <c r="M581"/>
  <c r="AB580"/>
  <c r="M580"/>
  <c r="AB579"/>
  <c r="M579"/>
  <c r="AB578"/>
  <c r="M578"/>
  <c r="AB577"/>
  <c r="M577"/>
  <c r="AB576"/>
  <c r="M576"/>
  <c r="AB575"/>
  <c r="M575"/>
  <c r="AB574"/>
  <c r="M574"/>
  <c r="AB573"/>
  <c r="M573"/>
  <c r="AB572"/>
  <c r="M572"/>
  <c r="AB571"/>
  <c r="M571"/>
  <c r="AB570"/>
  <c r="M570"/>
  <c r="AB569"/>
  <c r="M569"/>
  <c r="AB568"/>
  <c r="M568"/>
  <c r="AB567"/>
  <c r="M567"/>
  <c r="AB566"/>
  <c r="M566"/>
  <c r="AB565"/>
  <c r="M565"/>
  <c r="AB564"/>
  <c r="M564"/>
  <c r="AB563"/>
  <c r="M563"/>
  <c r="AB562"/>
  <c r="M562"/>
  <c r="AB561"/>
  <c r="M561"/>
  <c r="AB560"/>
  <c r="M560"/>
  <c r="AB559"/>
  <c r="M559"/>
  <c r="AB558"/>
  <c r="M558"/>
  <c r="AB557"/>
  <c r="M557"/>
  <c r="AB556"/>
  <c r="M556"/>
  <c r="AB555"/>
  <c r="M555"/>
  <c r="AB554"/>
  <c r="M554"/>
  <c r="AB553"/>
  <c r="M553"/>
  <c r="AB552"/>
  <c r="M552"/>
  <c r="AB551"/>
  <c r="M551"/>
  <c r="AB550"/>
  <c r="M550"/>
  <c r="AB549"/>
  <c r="M549"/>
  <c r="AB548"/>
  <c r="M548"/>
  <c r="AB547"/>
  <c r="M547"/>
  <c r="AB546"/>
  <c r="M546"/>
  <c r="AB545"/>
  <c r="M545"/>
  <c r="AB544"/>
  <c r="M544"/>
  <c r="AB543"/>
  <c r="M543"/>
  <c r="AB542"/>
  <c r="M542"/>
  <c r="AB541"/>
  <c r="M541"/>
  <c r="AB540"/>
  <c r="M540"/>
  <c r="AB539"/>
  <c r="M539"/>
  <c r="AB538"/>
  <c r="M538"/>
  <c r="AB537"/>
  <c r="M537"/>
  <c r="AB536"/>
  <c r="M536"/>
  <c r="AB535"/>
  <c r="M535"/>
  <c r="AB534"/>
  <c r="M534"/>
  <c r="AB531"/>
  <c r="M531"/>
  <c r="AB530"/>
  <c r="M530"/>
  <c r="AB529"/>
  <c r="M529"/>
  <c r="AB528"/>
  <c r="M528"/>
  <c r="AB527"/>
  <c r="M527"/>
  <c r="AB526"/>
  <c r="M526"/>
  <c r="AB524"/>
  <c r="M524"/>
  <c r="AB523"/>
  <c r="M523"/>
  <c r="AB522"/>
  <c r="M522"/>
  <c r="AB521"/>
  <c r="M521"/>
  <c r="AB520"/>
  <c r="M520"/>
  <c r="AB519"/>
  <c r="M519"/>
  <c r="AB518"/>
  <c r="M518"/>
  <c r="AB517"/>
  <c r="M517"/>
  <c r="AB516"/>
  <c r="M516"/>
  <c r="AB515"/>
  <c r="M515"/>
  <c r="AB514"/>
  <c r="M514"/>
  <c r="AB513"/>
  <c r="M513"/>
  <c r="AB512"/>
  <c r="M512"/>
  <c r="AB511"/>
  <c r="M511"/>
  <c r="AB510"/>
  <c r="M510"/>
  <c r="AB509"/>
  <c r="M509"/>
  <c r="AB508"/>
  <c r="M508"/>
  <c r="AB507"/>
  <c r="M507"/>
  <c r="AB506"/>
  <c r="M506"/>
  <c r="AB505"/>
  <c r="M505"/>
  <c r="AB504"/>
  <c r="M504"/>
  <c r="AB503"/>
  <c r="M503"/>
  <c r="AB502"/>
  <c r="M502"/>
  <c r="AB501"/>
  <c r="M501"/>
  <c r="AB500"/>
  <c r="M500"/>
  <c r="AB499"/>
  <c r="M499"/>
  <c r="AB498"/>
  <c r="M498"/>
  <c r="AB497"/>
  <c r="M497"/>
  <c r="AB496"/>
  <c r="M496"/>
  <c r="AB495"/>
  <c r="M495"/>
  <c r="AB494"/>
  <c r="M494"/>
  <c r="AB493"/>
  <c r="M493"/>
  <c r="AB492"/>
  <c r="M492"/>
  <c r="AB491"/>
  <c r="M491"/>
  <c r="AB490"/>
  <c r="M490"/>
  <c r="AB489"/>
  <c r="M489"/>
  <c r="AB488"/>
  <c r="M488"/>
  <c r="AB487"/>
  <c r="M487"/>
  <c r="AB486"/>
  <c r="M486"/>
  <c r="AB485"/>
  <c r="M485"/>
  <c r="AB484"/>
  <c r="M484"/>
  <c r="AB483"/>
  <c r="M483"/>
  <c r="AB482"/>
  <c r="M482"/>
  <c r="AB481"/>
  <c r="M481"/>
  <c r="AB480"/>
  <c r="M480"/>
  <c r="AB479"/>
  <c r="M479"/>
  <c r="AB478"/>
  <c r="M478"/>
  <c r="AB477"/>
  <c r="M477"/>
  <c r="AB476"/>
  <c r="M476"/>
  <c r="AB475"/>
  <c r="M475"/>
  <c r="AB474"/>
  <c r="M474"/>
  <c r="AB473"/>
  <c r="M473"/>
  <c r="AB472"/>
  <c r="M472"/>
  <c r="AB471"/>
  <c r="M471"/>
  <c r="AB470"/>
  <c r="M470"/>
  <c r="AB469"/>
  <c r="M469"/>
  <c r="AB468"/>
  <c r="M468"/>
  <c r="AB467"/>
  <c r="M467"/>
  <c r="AB466"/>
  <c r="M466"/>
  <c r="AB465"/>
  <c r="M465"/>
  <c r="AB464"/>
  <c r="M464"/>
  <c r="AB463"/>
  <c r="M463"/>
  <c r="AB462"/>
  <c r="M462"/>
  <c r="AB461"/>
  <c r="M461"/>
  <c r="AB460"/>
  <c r="M460"/>
  <c r="AB459"/>
  <c r="M459"/>
  <c r="AB458"/>
  <c r="M458"/>
  <c r="AB456"/>
  <c r="M456"/>
  <c r="AB455"/>
  <c r="M455"/>
  <c r="AB454"/>
  <c r="M454"/>
  <c r="AB453"/>
  <c r="M453"/>
  <c r="AB452"/>
  <c r="M452"/>
  <c r="AB451"/>
  <c r="M451"/>
  <c r="AB450"/>
  <c r="M450"/>
  <c r="AB449"/>
  <c r="M449"/>
  <c r="AB447"/>
  <c r="M447"/>
  <c r="AB446"/>
  <c r="M446"/>
  <c r="AB445"/>
  <c r="M445"/>
  <c r="AB444"/>
  <c r="M444"/>
  <c r="AB443"/>
  <c r="M443"/>
  <c r="AB442"/>
  <c r="M442"/>
  <c r="AB440"/>
  <c r="M440"/>
  <c r="AB439"/>
  <c r="M439"/>
  <c r="AB438"/>
  <c r="M438"/>
  <c r="AB437"/>
  <c r="M437"/>
  <c r="AB436"/>
  <c r="M436"/>
  <c r="AB435"/>
  <c r="M435"/>
  <c r="AB434"/>
  <c r="M434"/>
  <c r="AB433"/>
  <c r="M433"/>
  <c r="AB432"/>
  <c r="M432"/>
  <c r="AB431"/>
  <c r="M431"/>
  <c r="AB430"/>
  <c r="M430"/>
  <c r="AB429"/>
  <c r="M429"/>
  <c r="AB428"/>
  <c r="M428"/>
  <c r="AB427"/>
  <c r="M427"/>
  <c r="AB426"/>
  <c r="M426"/>
  <c r="AB425"/>
  <c r="M425"/>
  <c r="AB424"/>
  <c r="M424"/>
  <c r="AB423"/>
  <c r="M423"/>
  <c r="AB422"/>
  <c r="M422"/>
  <c r="AB421"/>
  <c r="M421"/>
  <c r="AB420"/>
  <c r="M420"/>
  <c r="AB419"/>
  <c r="M419"/>
  <c r="AB418"/>
  <c r="M418"/>
  <c r="AB417"/>
  <c r="M417"/>
  <c r="AB416"/>
  <c r="M416"/>
  <c r="AB415"/>
  <c r="M415"/>
  <c r="AB414"/>
  <c r="M414"/>
  <c r="AB413"/>
  <c r="M413"/>
  <c r="AB412"/>
  <c r="M412"/>
  <c r="AB411"/>
  <c r="M411"/>
  <c r="AB410"/>
  <c r="M410"/>
  <c r="AB409"/>
  <c r="M409"/>
  <c r="AB408"/>
  <c r="M408"/>
  <c r="AB406"/>
  <c r="M406"/>
  <c r="AB405"/>
  <c r="M405"/>
  <c r="AB404"/>
  <c r="M404"/>
  <c r="AB403"/>
  <c r="M403"/>
  <c r="AB402"/>
  <c r="M402"/>
  <c r="AB401"/>
  <c r="M401"/>
  <c r="AB399"/>
  <c r="M399"/>
  <c r="AB398"/>
  <c r="M398"/>
  <c r="AB397"/>
  <c r="M397"/>
  <c r="AB396"/>
  <c r="M396"/>
  <c r="AB395"/>
  <c r="M395"/>
  <c r="AB394"/>
  <c r="M394"/>
  <c r="AB393"/>
  <c r="M393"/>
  <c r="AB392"/>
  <c r="M392"/>
  <c r="AB391"/>
  <c r="M391"/>
  <c r="AB390"/>
  <c r="M390"/>
  <c r="AB388"/>
  <c r="M388"/>
  <c r="AB387"/>
  <c r="M387"/>
  <c r="AB386"/>
  <c r="M386"/>
  <c r="AB385"/>
  <c r="M385"/>
  <c r="AB384"/>
  <c r="M384"/>
  <c r="AB383"/>
  <c r="M383"/>
  <c r="AB382"/>
  <c r="M382"/>
  <c r="AB381"/>
  <c r="M381"/>
  <c r="AB380"/>
  <c r="M380"/>
  <c r="AB378"/>
  <c r="M378"/>
  <c r="AB377"/>
  <c r="M377"/>
  <c r="AB376"/>
  <c r="M376"/>
  <c r="AB375"/>
  <c r="M375"/>
  <c r="AB374"/>
  <c r="M374"/>
  <c r="AB373"/>
  <c r="M373"/>
  <c r="AB372"/>
  <c r="M372"/>
  <c r="AB371"/>
  <c r="M371"/>
  <c r="AB370"/>
  <c r="M370"/>
  <c r="AB369"/>
  <c r="M369"/>
  <c r="AB368"/>
  <c r="M368"/>
  <c r="AB367"/>
  <c r="M367"/>
  <c r="AB366"/>
  <c r="M366"/>
  <c r="AB365"/>
  <c r="M365"/>
  <c r="AB364"/>
  <c r="M364"/>
  <c r="AB363"/>
  <c r="M363"/>
  <c r="AB362"/>
  <c r="M362"/>
  <c r="AB361"/>
  <c r="M361"/>
  <c r="AB360"/>
  <c r="M360"/>
  <c r="AB359"/>
  <c r="M359"/>
  <c r="AB358"/>
  <c r="M358"/>
  <c r="AB357"/>
  <c r="M357"/>
  <c r="AB356"/>
  <c r="M356"/>
  <c r="AB355"/>
  <c r="M355"/>
  <c r="AB354"/>
  <c r="AB353"/>
  <c r="M353"/>
  <c r="AB352"/>
  <c r="M352"/>
  <c r="AB351"/>
  <c r="M351"/>
  <c r="AB350"/>
  <c r="M350"/>
  <c r="AB349"/>
  <c r="M349"/>
  <c r="AB348"/>
  <c r="M348"/>
  <c r="AB347"/>
  <c r="M347"/>
  <c r="AB346"/>
  <c r="M346"/>
  <c r="AB345"/>
  <c r="M345"/>
  <c r="AB344"/>
  <c r="M344"/>
  <c r="AB343"/>
  <c r="M343"/>
  <c r="AB342"/>
  <c r="M342"/>
  <c r="AB341"/>
  <c r="M341"/>
  <c r="AB340"/>
  <c r="M340"/>
  <c r="AB337"/>
  <c r="M337"/>
  <c r="AB339"/>
  <c r="M339"/>
  <c r="AB338"/>
  <c r="M338"/>
  <c r="AB336"/>
  <c r="M336"/>
  <c r="AB335"/>
  <c r="M335"/>
  <c r="AB334"/>
  <c r="M334"/>
  <c r="AB333"/>
  <c r="M333"/>
  <c r="AB332"/>
  <c r="M332"/>
  <c r="AB331"/>
  <c r="M331"/>
  <c r="AB330"/>
  <c r="M330"/>
  <c r="AB329"/>
  <c r="M329"/>
  <c r="AB328"/>
  <c r="M328"/>
  <c r="AB327"/>
  <c r="M327"/>
  <c r="AB326"/>
  <c r="M326"/>
  <c r="AB325"/>
  <c r="M325"/>
  <c r="AB324"/>
  <c r="M324"/>
  <c r="AB323"/>
  <c r="M323"/>
  <c r="AB322"/>
  <c r="M322"/>
  <c r="AB321"/>
  <c r="M321"/>
  <c r="AB320"/>
  <c r="M320"/>
  <c r="AB319"/>
  <c r="M319"/>
  <c r="AB318"/>
  <c r="M318"/>
  <c r="AB317"/>
  <c r="M317"/>
  <c r="AB316"/>
  <c r="M316"/>
  <c r="AB315"/>
  <c r="M315"/>
  <c r="AB314"/>
  <c r="M314"/>
  <c r="AB313"/>
  <c r="M313"/>
  <c r="AB312"/>
  <c r="M312"/>
  <c r="AB311"/>
  <c r="M311"/>
  <c r="AB310"/>
  <c r="M310"/>
  <c r="AB309"/>
  <c r="M309"/>
  <c r="AB308"/>
  <c r="M308"/>
  <c r="AB307"/>
  <c r="M307"/>
  <c r="AB306"/>
  <c r="M306"/>
  <c r="AB305"/>
  <c r="M305"/>
  <c r="AB304"/>
  <c r="M304"/>
  <c r="AB303"/>
  <c r="M303"/>
  <c r="AB302"/>
  <c r="M302"/>
  <c r="AB301"/>
  <c r="M301"/>
  <c r="AB300"/>
  <c r="M300"/>
  <c r="AB299"/>
  <c r="M299"/>
  <c r="AB298"/>
  <c r="M298"/>
  <c r="AB297"/>
  <c r="M297"/>
  <c r="AB296"/>
  <c r="M296"/>
  <c r="AB295"/>
  <c r="M295"/>
  <c r="AB294"/>
  <c r="M294"/>
  <c r="AB293"/>
  <c r="M293"/>
  <c r="AB292"/>
  <c r="M292"/>
  <c r="AB291"/>
  <c r="M291"/>
  <c r="AB290"/>
  <c r="M290"/>
  <c r="AB289"/>
  <c r="M289"/>
  <c r="AB288"/>
  <c r="M288"/>
  <c r="AB287"/>
  <c r="M287"/>
  <c r="AB286"/>
  <c r="M286"/>
  <c r="AB285"/>
  <c r="M285"/>
  <c r="AB284"/>
  <c r="M284"/>
  <c r="AB283"/>
  <c r="M283"/>
  <c r="AB282"/>
  <c r="M282"/>
  <c r="AB281"/>
  <c r="M281"/>
  <c r="AB280"/>
  <c r="M280"/>
  <c r="AB279"/>
  <c r="M279"/>
  <c r="AB278"/>
  <c r="M278"/>
  <c r="AB277"/>
  <c r="M277"/>
  <c r="AB276"/>
  <c r="M276"/>
  <c r="AB275"/>
  <c r="M275"/>
  <c r="AB274"/>
  <c r="M274"/>
  <c r="AB273"/>
  <c r="M273"/>
  <c r="AB272"/>
  <c r="M272"/>
  <c r="AB270"/>
  <c r="M270"/>
  <c r="AB269"/>
  <c r="M269"/>
  <c r="AB268"/>
  <c r="M268"/>
  <c r="AB267"/>
  <c r="M267"/>
  <c r="AB266"/>
  <c r="M266"/>
  <c r="AB265"/>
  <c r="M265"/>
  <c r="AB264"/>
  <c r="M264"/>
  <c r="AB263"/>
  <c r="M263"/>
  <c r="AB262"/>
  <c r="M262"/>
  <c r="AB261"/>
  <c r="M261"/>
  <c r="AB260"/>
  <c r="M260"/>
  <c r="AB259"/>
  <c r="M259"/>
  <c r="AB258"/>
  <c r="M258"/>
  <c r="AB257"/>
  <c r="M257"/>
  <c r="AB256"/>
  <c r="M256"/>
  <c r="AB255"/>
  <c r="M255"/>
  <c r="AB254"/>
  <c r="M254"/>
  <c r="AB253"/>
  <c r="M253"/>
  <c r="AB252"/>
  <c r="M252"/>
  <c r="AB251"/>
  <c r="M251"/>
  <c r="AB250"/>
  <c r="M250"/>
  <c r="AB249"/>
  <c r="M249"/>
  <c r="AB248"/>
  <c r="M248"/>
  <c r="AB247"/>
  <c r="M247"/>
  <c r="AB246"/>
  <c r="M246"/>
  <c r="AB245"/>
  <c r="M245"/>
  <c r="AB244"/>
  <c r="M244"/>
  <c r="AB243"/>
  <c r="M243"/>
  <c r="AB242"/>
  <c r="M242"/>
  <c r="AB241"/>
  <c r="M241"/>
  <c r="AB240"/>
  <c r="M240"/>
  <c r="AB239"/>
  <c r="M239"/>
  <c r="AB238"/>
  <c r="M238"/>
  <c r="AB237"/>
  <c r="M237"/>
  <c r="AB236"/>
  <c r="M236"/>
  <c r="AB235"/>
  <c r="M235"/>
  <c r="AB234"/>
  <c r="M234"/>
  <c r="AB233"/>
  <c r="M233"/>
  <c r="AB232"/>
  <c r="M232"/>
  <c r="AB231"/>
  <c r="M231"/>
  <c r="AB230"/>
  <c r="M230"/>
  <c r="AB229"/>
  <c r="M229"/>
  <c r="AB228"/>
  <c r="M228"/>
  <c r="AB227"/>
  <c r="M227"/>
  <c r="AB226"/>
  <c r="M226"/>
  <c r="AB225"/>
  <c r="M225"/>
  <c r="AB224"/>
  <c r="M224"/>
  <c r="AB223"/>
  <c r="M223"/>
  <c r="AB222"/>
  <c r="M222"/>
  <c r="AB221"/>
  <c r="M221"/>
  <c r="AB220"/>
  <c r="M220"/>
  <c r="AB219"/>
  <c r="M219"/>
  <c r="AB218"/>
  <c r="M218"/>
  <c r="AB217"/>
  <c r="M217"/>
  <c r="AB216"/>
  <c r="M216"/>
  <c r="AB215"/>
  <c r="M215"/>
  <c r="AB214"/>
  <c r="M214"/>
  <c r="AB213"/>
  <c r="M213"/>
  <c r="AB212"/>
  <c r="M212"/>
  <c r="AB211"/>
  <c r="M211"/>
  <c r="AB210"/>
  <c r="M210"/>
  <c r="AB209"/>
  <c r="M209"/>
  <c r="AB208"/>
  <c r="M208"/>
  <c r="AB207"/>
  <c r="M207"/>
  <c r="AB206"/>
  <c r="M206"/>
  <c r="AB205"/>
  <c r="M205"/>
  <c r="AB204"/>
  <c r="M204"/>
  <c r="AB203"/>
  <c r="M203"/>
  <c r="AB201"/>
  <c r="M201"/>
  <c r="AB200"/>
  <c r="M200"/>
  <c r="AB199"/>
  <c r="M199"/>
  <c r="AB198"/>
  <c r="M198"/>
  <c r="AB197"/>
  <c r="M197"/>
  <c r="AB196"/>
  <c r="M196"/>
  <c r="AB195"/>
  <c r="M195"/>
  <c r="AB194"/>
  <c r="M194"/>
  <c r="AB193"/>
  <c r="M193"/>
  <c r="AB192"/>
  <c r="M192"/>
  <c r="AB191"/>
  <c r="M191"/>
  <c r="AB190"/>
  <c r="M190"/>
  <c r="AB189"/>
  <c r="M189"/>
  <c r="AB186"/>
  <c r="M186"/>
  <c r="AB185"/>
  <c r="M185"/>
  <c r="AB184"/>
  <c r="M184"/>
  <c r="AB183"/>
  <c r="M183"/>
  <c r="AB182"/>
  <c r="M182"/>
  <c r="AB181"/>
  <c r="M181"/>
  <c r="AB180"/>
  <c r="M180"/>
  <c r="AB179"/>
  <c r="M179"/>
  <c r="AB178"/>
  <c r="M178"/>
  <c r="AB177"/>
  <c r="M177"/>
  <c r="AB176"/>
  <c r="M176"/>
  <c r="AB175"/>
  <c r="M175"/>
  <c r="AB174"/>
  <c r="M174"/>
  <c r="AB173"/>
  <c r="M173"/>
  <c r="AB172"/>
  <c r="M172"/>
  <c r="AB171"/>
  <c r="M171"/>
  <c r="AB170"/>
  <c r="M170"/>
  <c r="AB169"/>
  <c r="M169"/>
  <c r="AB168"/>
  <c r="M168"/>
  <c r="AB167"/>
  <c r="M167"/>
  <c r="AB166"/>
  <c r="M166"/>
  <c r="AB165"/>
  <c r="M165"/>
  <c r="AB164"/>
  <c r="M164"/>
  <c r="AB163"/>
  <c r="M163"/>
  <c r="AB162"/>
  <c r="M162"/>
  <c r="AB161"/>
  <c r="M161"/>
  <c r="AB160"/>
  <c r="M160"/>
  <c r="AB159"/>
  <c r="M159"/>
  <c r="AB158"/>
  <c r="M158"/>
  <c r="AB157"/>
  <c r="M157"/>
  <c r="AB156"/>
  <c r="M156"/>
  <c r="AB155"/>
  <c r="M155"/>
  <c r="AB154"/>
  <c r="M154"/>
  <c r="AB153"/>
  <c r="M153"/>
  <c r="AB152"/>
  <c r="M152"/>
  <c r="AB151"/>
  <c r="M151"/>
  <c r="AB150"/>
  <c r="M150"/>
  <c r="AB149"/>
  <c r="M149"/>
  <c r="AB148"/>
  <c r="M148"/>
  <c r="AB147"/>
  <c r="M147"/>
  <c r="AB146"/>
  <c r="M146"/>
  <c r="AB145"/>
  <c r="M145"/>
  <c r="AB144"/>
  <c r="M144"/>
  <c r="AB143"/>
  <c r="M143"/>
  <c r="AB142"/>
  <c r="M142"/>
  <c r="AB141"/>
  <c r="M141"/>
  <c r="AB140"/>
  <c r="M140"/>
  <c r="AB139"/>
  <c r="M139"/>
  <c r="AB138"/>
  <c r="M138"/>
  <c r="AB137"/>
  <c r="M137"/>
  <c r="AB136"/>
  <c r="M136"/>
  <c r="AB135"/>
  <c r="M135"/>
  <c r="AB134"/>
  <c r="M134"/>
  <c r="AB133"/>
  <c r="M133"/>
  <c r="AB132"/>
  <c r="M132"/>
  <c r="AB131"/>
  <c r="M131"/>
  <c r="AB130"/>
  <c r="M130"/>
  <c r="AB129"/>
  <c r="M129"/>
  <c r="AB128"/>
  <c r="M128"/>
  <c r="AB127"/>
  <c r="M127"/>
  <c r="AB126"/>
  <c r="M126"/>
  <c r="AB125"/>
  <c r="M125"/>
  <c r="AB124"/>
  <c r="M124"/>
  <c r="AB123"/>
  <c r="M123"/>
  <c r="AB122"/>
  <c r="M122"/>
  <c r="AB121"/>
  <c r="M121"/>
  <c r="AB120"/>
  <c r="M120"/>
  <c r="AB119"/>
  <c r="M119"/>
  <c r="AB118"/>
  <c r="M118"/>
  <c r="AB117"/>
  <c r="M117"/>
  <c r="AB116"/>
  <c r="M116"/>
  <c r="AB115"/>
  <c r="M115"/>
  <c r="AB114"/>
  <c r="M114"/>
  <c r="AB113"/>
  <c r="M113"/>
  <c r="AB112"/>
  <c r="M112"/>
  <c r="AB111"/>
  <c r="M111"/>
  <c r="AB110"/>
  <c r="M110"/>
  <c r="AB109"/>
  <c r="M109"/>
  <c r="AB108"/>
  <c r="M108"/>
  <c r="AB107"/>
  <c r="M107"/>
  <c r="AB106"/>
  <c r="M106"/>
  <c r="AB105"/>
  <c r="M105"/>
  <c r="AB103"/>
  <c r="M103"/>
  <c r="AB102"/>
  <c r="M102"/>
  <c r="AB101"/>
  <c r="M101"/>
  <c r="AB100"/>
  <c r="M100"/>
  <c r="AB99"/>
  <c r="M99"/>
  <c r="AB98"/>
  <c r="M98"/>
  <c r="AB97"/>
  <c r="M97"/>
  <c r="AB96"/>
  <c r="M96"/>
  <c r="AB95"/>
  <c r="M95"/>
  <c r="AB94"/>
  <c r="M94"/>
  <c r="AB93"/>
  <c r="M93"/>
  <c r="AB92"/>
  <c r="M92"/>
  <c r="AB91"/>
  <c r="M91"/>
  <c r="AB90"/>
  <c r="M90"/>
  <c r="AB89"/>
  <c r="M89"/>
  <c r="AB88"/>
  <c r="M88"/>
  <c r="AB87"/>
  <c r="M87"/>
  <c r="AB86"/>
  <c r="M86"/>
  <c r="AB85"/>
  <c r="M85"/>
  <c r="AB84"/>
  <c r="M84"/>
  <c r="AB83"/>
  <c r="M83"/>
  <c r="AB82"/>
  <c r="M82"/>
  <c r="AB81"/>
  <c r="M81"/>
  <c r="AB80"/>
  <c r="M80"/>
  <c r="AB79"/>
  <c r="M79"/>
  <c r="AB78"/>
  <c r="M78"/>
  <c r="AB77"/>
  <c r="M77"/>
  <c r="AB76"/>
  <c r="M76"/>
  <c r="AB75"/>
  <c r="M75"/>
  <c r="AB74"/>
  <c r="M74"/>
  <c r="AB73"/>
  <c r="M73"/>
  <c r="AB72"/>
  <c r="M72"/>
  <c r="AB71"/>
  <c r="M71"/>
  <c r="AB70"/>
  <c r="M70"/>
  <c r="AB69"/>
  <c r="M69"/>
  <c r="AB68"/>
  <c r="M68"/>
  <c r="AB67"/>
  <c r="M67"/>
  <c r="AB66"/>
  <c r="M66"/>
  <c r="AB65"/>
  <c r="M65"/>
  <c r="AB64"/>
  <c r="M64"/>
  <c r="AB63"/>
  <c r="M63"/>
  <c r="AB62"/>
  <c r="M62"/>
  <c r="AB61"/>
  <c r="M61"/>
  <c r="AB60"/>
  <c r="M60"/>
  <c r="AB59"/>
  <c r="M59"/>
  <c r="AB58"/>
  <c r="M58"/>
  <c r="AB57"/>
  <c r="M57"/>
  <c r="AB56"/>
  <c r="M56"/>
  <c r="AB55"/>
  <c r="M55"/>
  <c r="AB54"/>
  <c r="M54"/>
  <c r="AB53"/>
  <c r="M53"/>
  <c r="AB52"/>
  <c r="M52"/>
  <c r="AB51"/>
  <c r="M51"/>
  <c r="AB50"/>
  <c r="M50"/>
  <c r="AB49"/>
  <c r="M49"/>
  <c r="AB48"/>
  <c r="M48"/>
  <c r="AB47"/>
  <c r="M47"/>
  <c r="AB46"/>
  <c r="M46"/>
  <c r="AB45"/>
  <c r="M45"/>
  <c r="AB44"/>
  <c r="M44"/>
  <c r="AB43"/>
  <c r="M43"/>
  <c r="AB41"/>
  <c r="M41"/>
  <c r="AB40"/>
  <c r="M40"/>
  <c r="AB39"/>
  <c r="M39"/>
  <c r="AB38"/>
  <c r="M38"/>
  <c r="AB37"/>
  <c r="M37"/>
  <c r="AB36"/>
  <c r="M36"/>
  <c r="AB35"/>
  <c r="M35"/>
  <c r="AB34"/>
  <c r="M34"/>
  <c r="AB33"/>
  <c r="M33"/>
  <c r="AB32"/>
  <c r="M32"/>
  <c r="AB31"/>
  <c r="M31"/>
  <c r="AB30"/>
  <c r="M30"/>
  <c r="AB29"/>
  <c r="M29"/>
  <c r="AB28"/>
  <c r="M28"/>
  <c r="AB27"/>
  <c r="M27"/>
  <c r="AB25"/>
  <c r="M25"/>
  <c r="AB24"/>
  <c r="M24"/>
  <c r="AB23"/>
  <c r="M23"/>
  <c r="AB22"/>
  <c r="M22"/>
  <c r="AB21"/>
  <c r="M21"/>
  <c r="AB20"/>
  <c r="M20"/>
  <c r="AB19"/>
  <c r="M19"/>
  <c r="AB18"/>
  <c r="M18"/>
  <c r="AB17"/>
  <c r="M17"/>
  <c r="AB16"/>
  <c r="M16"/>
  <c r="AB15"/>
  <c r="M15"/>
  <c r="AB14"/>
  <c r="M14"/>
  <c r="AB13"/>
  <c r="M13"/>
  <c r="AB12"/>
  <c r="M12"/>
  <c r="AB8"/>
  <c r="M8"/>
  <c r="AB7"/>
  <c r="M7"/>
  <c r="AB6"/>
  <c r="M6"/>
  <c r="AB5"/>
  <c r="M5"/>
  <c r="AB4"/>
  <c r="M4"/>
  <c r="AB3"/>
  <c r="M3"/>
  <c r="U4"/>
  <c r="L4"/>
  <c r="U5"/>
  <c r="L5"/>
  <c r="U6"/>
  <c r="L6"/>
  <c r="U7"/>
  <c r="L7"/>
  <c r="U8"/>
  <c r="L8"/>
  <c r="U12"/>
  <c r="L12"/>
  <c r="U13"/>
  <c r="L13"/>
  <c r="U14"/>
  <c r="L14"/>
  <c r="U15"/>
  <c r="L15"/>
  <c r="U16"/>
  <c r="L16"/>
  <c r="U17"/>
  <c r="L17"/>
  <c r="U18"/>
  <c r="L18"/>
  <c r="U19"/>
  <c r="L19"/>
  <c r="U20"/>
  <c r="L20"/>
  <c r="U21"/>
  <c r="L21"/>
  <c r="U22"/>
  <c r="L22"/>
  <c r="U23"/>
  <c r="L23"/>
  <c r="U24"/>
  <c r="L24"/>
  <c r="U25"/>
  <c r="L25"/>
  <c r="U27"/>
  <c r="L27"/>
  <c r="U28"/>
  <c r="L28"/>
  <c r="U29"/>
  <c r="L29"/>
  <c r="U30"/>
  <c r="L30"/>
  <c r="U31"/>
  <c r="L31"/>
  <c r="U32"/>
  <c r="L32"/>
  <c r="U33"/>
  <c r="L33"/>
  <c r="U34"/>
  <c r="L34"/>
  <c r="U35"/>
  <c r="L35"/>
  <c r="U36"/>
  <c r="L36"/>
  <c r="U37"/>
  <c r="L37"/>
  <c r="U38"/>
  <c r="L38"/>
  <c r="U39"/>
  <c r="L39"/>
  <c r="U40"/>
  <c r="L40"/>
  <c r="U41"/>
  <c r="L41"/>
  <c r="U43"/>
  <c r="L43"/>
  <c r="U44"/>
  <c r="L44"/>
  <c r="U45"/>
  <c r="L45"/>
  <c r="U46"/>
  <c r="L46"/>
  <c r="U47"/>
  <c r="L47"/>
  <c r="U48"/>
  <c r="L48"/>
  <c r="U49"/>
  <c r="L49"/>
  <c r="U50"/>
  <c r="L50"/>
  <c r="U51"/>
  <c r="L51"/>
  <c r="U52"/>
  <c r="L52"/>
  <c r="U53"/>
  <c r="L53"/>
  <c r="U54"/>
  <c r="L54"/>
  <c r="U55"/>
  <c r="L55"/>
  <c r="U56"/>
  <c r="L56"/>
  <c r="U57"/>
  <c r="L57"/>
  <c r="U58"/>
  <c r="L58"/>
  <c r="U59"/>
  <c r="L59"/>
  <c r="U60"/>
  <c r="L60"/>
  <c r="U61"/>
  <c r="L61"/>
  <c r="U62"/>
  <c r="L62"/>
  <c r="U63"/>
  <c r="L63"/>
  <c r="U64"/>
  <c r="L64"/>
  <c r="U65"/>
  <c r="L65"/>
  <c r="U66"/>
  <c r="L66"/>
  <c r="U67"/>
  <c r="L67"/>
  <c r="U68"/>
  <c r="L68"/>
  <c r="U69"/>
  <c r="L69"/>
  <c r="U70"/>
  <c r="L70"/>
  <c r="U71"/>
  <c r="L71"/>
  <c r="U72"/>
  <c r="L72"/>
  <c r="U73"/>
  <c r="L73"/>
  <c r="U74"/>
  <c r="L74"/>
  <c r="U75"/>
  <c r="L75"/>
  <c r="U76"/>
  <c r="L76"/>
  <c r="U77"/>
  <c r="L77"/>
  <c r="U78"/>
  <c r="L78"/>
  <c r="U79"/>
  <c r="L79"/>
  <c r="U80"/>
  <c r="L80"/>
  <c r="U81"/>
  <c r="L81"/>
  <c r="U82"/>
  <c r="L82"/>
  <c r="U83"/>
  <c r="L83"/>
  <c r="U84"/>
  <c r="L84"/>
  <c r="U85"/>
  <c r="L85"/>
  <c r="U86"/>
  <c r="L86"/>
  <c r="U87"/>
  <c r="L87"/>
  <c r="U88"/>
  <c r="L88"/>
  <c r="U89"/>
  <c r="L89"/>
  <c r="U90"/>
  <c r="L90"/>
  <c r="U91"/>
  <c r="L91"/>
  <c r="U92"/>
  <c r="L92"/>
  <c r="U93"/>
  <c r="L93"/>
  <c r="U94"/>
  <c r="L94"/>
  <c r="U95"/>
  <c r="L95"/>
  <c r="U96"/>
  <c r="L96"/>
  <c r="U97"/>
  <c r="L97"/>
  <c r="U98"/>
  <c r="L98"/>
  <c r="U99"/>
  <c r="L99"/>
  <c r="U100"/>
  <c r="L100"/>
  <c r="U101"/>
  <c r="L101"/>
  <c r="U102"/>
  <c r="L102"/>
  <c r="U103"/>
  <c r="L103"/>
  <c r="U105"/>
  <c r="L105"/>
  <c r="U106"/>
  <c r="L106"/>
  <c r="U107"/>
  <c r="L107"/>
  <c r="U108"/>
  <c r="L108"/>
  <c r="U109"/>
  <c r="L109"/>
  <c r="U110"/>
  <c r="L110"/>
  <c r="U111"/>
  <c r="L111"/>
  <c r="U112"/>
  <c r="L112"/>
  <c r="U113"/>
  <c r="L113"/>
  <c r="U114"/>
  <c r="L114"/>
  <c r="U115"/>
  <c r="L115"/>
  <c r="U116"/>
  <c r="L116"/>
  <c r="U117"/>
  <c r="L117"/>
  <c r="U118"/>
  <c r="L118"/>
  <c r="U119"/>
  <c r="L119"/>
  <c r="U120"/>
  <c r="L120"/>
  <c r="U121"/>
  <c r="L121"/>
  <c r="U122"/>
  <c r="L122"/>
  <c r="U123"/>
  <c r="L123"/>
  <c r="U124"/>
  <c r="L124"/>
  <c r="U125"/>
  <c r="L125"/>
  <c r="U126"/>
  <c r="L126"/>
  <c r="U127"/>
  <c r="L127"/>
  <c r="U128"/>
  <c r="L128"/>
  <c r="U129"/>
  <c r="L129"/>
  <c r="U130"/>
  <c r="L130"/>
  <c r="U131"/>
  <c r="L131"/>
  <c r="U132"/>
  <c r="L132"/>
  <c r="U133"/>
  <c r="L133"/>
  <c r="U134"/>
  <c r="L134"/>
  <c r="U135"/>
  <c r="L135"/>
  <c r="U136"/>
  <c r="L136"/>
  <c r="U137"/>
  <c r="L137"/>
  <c r="U138"/>
  <c r="L138"/>
  <c r="U139"/>
  <c r="L139"/>
  <c r="U140"/>
  <c r="L140"/>
  <c r="U141"/>
  <c r="L141"/>
  <c r="U142"/>
  <c r="L142"/>
  <c r="U143"/>
  <c r="L143"/>
  <c r="U144"/>
  <c r="L144"/>
  <c r="U145"/>
  <c r="L145"/>
  <c r="U146"/>
  <c r="L146"/>
  <c r="U147"/>
  <c r="L147"/>
  <c r="U148"/>
  <c r="L148"/>
  <c r="U149"/>
  <c r="L149"/>
  <c r="U150"/>
  <c r="L150"/>
  <c r="U151"/>
  <c r="L151"/>
  <c r="U152"/>
  <c r="L152"/>
  <c r="U153"/>
  <c r="L153"/>
  <c r="U154"/>
  <c r="L154"/>
  <c r="U155"/>
  <c r="L155"/>
  <c r="U156"/>
  <c r="L156"/>
  <c r="U157"/>
  <c r="L157"/>
  <c r="U158"/>
  <c r="L158"/>
  <c r="U159"/>
  <c r="L159"/>
  <c r="U160"/>
  <c r="L160"/>
  <c r="U161"/>
  <c r="L161"/>
  <c r="U162"/>
  <c r="L162"/>
  <c r="U163"/>
  <c r="L163"/>
  <c r="U164"/>
  <c r="L164"/>
  <c r="U165"/>
  <c r="L165"/>
  <c r="U166"/>
  <c r="L166"/>
  <c r="U167"/>
  <c r="L167"/>
  <c r="U168"/>
  <c r="L168"/>
  <c r="U169"/>
  <c r="L169"/>
  <c r="U170"/>
  <c r="L170"/>
  <c r="U171"/>
  <c r="L171"/>
  <c r="U172"/>
  <c r="L172"/>
  <c r="U173"/>
  <c r="L173"/>
  <c r="U174"/>
  <c r="L174"/>
  <c r="U175"/>
  <c r="L175"/>
  <c r="U176"/>
  <c r="L176"/>
  <c r="U177"/>
  <c r="L177"/>
  <c r="U178"/>
  <c r="L178"/>
  <c r="U179"/>
  <c r="L179"/>
  <c r="U180"/>
  <c r="L180"/>
  <c r="U181"/>
  <c r="L181"/>
  <c r="U182"/>
  <c r="L182"/>
  <c r="U183"/>
  <c r="L183"/>
  <c r="U184"/>
  <c r="L184"/>
  <c r="U185"/>
  <c r="L185"/>
  <c r="U186"/>
  <c r="L186"/>
  <c r="U189"/>
  <c r="L189"/>
  <c r="U190"/>
  <c r="L190"/>
  <c r="U191"/>
  <c r="L191"/>
  <c r="U192"/>
  <c r="L192"/>
  <c r="U193"/>
  <c r="L193"/>
  <c r="U194"/>
  <c r="L194"/>
  <c r="U195"/>
  <c r="L195"/>
  <c r="U196"/>
  <c r="L196"/>
  <c r="U197"/>
  <c r="L197"/>
  <c r="U198"/>
  <c r="L198"/>
  <c r="U199"/>
  <c r="L199"/>
  <c r="U200"/>
  <c r="L200"/>
  <c r="U201"/>
  <c r="L201"/>
  <c r="U203"/>
  <c r="L203"/>
  <c r="U204"/>
  <c r="L204"/>
  <c r="U205"/>
  <c r="L205"/>
  <c r="U206"/>
  <c r="L206"/>
  <c r="U207"/>
  <c r="L207"/>
  <c r="U208"/>
  <c r="L208"/>
  <c r="U209"/>
  <c r="L209"/>
  <c r="U210"/>
  <c r="L210"/>
  <c r="U211"/>
  <c r="L211"/>
  <c r="U212"/>
  <c r="L212"/>
  <c r="U213"/>
  <c r="L213"/>
  <c r="U214"/>
  <c r="L214"/>
  <c r="U215"/>
  <c r="L215"/>
  <c r="U216"/>
  <c r="L216"/>
  <c r="U217"/>
  <c r="L217"/>
  <c r="U218"/>
  <c r="L218"/>
  <c r="U219"/>
  <c r="L219"/>
  <c r="U220"/>
  <c r="L220"/>
  <c r="U221"/>
  <c r="L221"/>
  <c r="U222"/>
  <c r="L222"/>
  <c r="U223"/>
  <c r="L223"/>
  <c r="U224"/>
  <c r="L224"/>
  <c r="U225"/>
  <c r="L225"/>
  <c r="U226"/>
  <c r="L226"/>
  <c r="U227"/>
  <c r="L227"/>
  <c r="U228"/>
  <c r="L228"/>
  <c r="U229"/>
  <c r="L229"/>
  <c r="U230"/>
  <c r="L230"/>
  <c r="U231"/>
  <c r="L231"/>
  <c r="U232"/>
  <c r="L232"/>
  <c r="U233"/>
  <c r="L233"/>
  <c r="U234"/>
  <c r="L234"/>
  <c r="U235"/>
  <c r="L235"/>
  <c r="U236"/>
  <c r="L236"/>
  <c r="U237"/>
  <c r="L237"/>
  <c r="U238"/>
  <c r="L238"/>
  <c r="U239"/>
  <c r="L239"/>
  <c r="U240"/>
  <c r="L240"/>
  <c r="U241"/>
  <c r="L241"/>
  <c r="U242"/>
  <c r="L242"/>
  <c r="U243"/>
  <c r="L243"/>
  <c r="U244"/>
  <c r="L244"/>
  <c r="U245"/>
  <c r="L245"/>
  <c r="U246"/>
  <c r="L246"/>
  <c r="U247"/>
  <c r="L247"/>
  <c r="U248"/>
  <c r="L248"/>
  <c r="U249"/>
  <c r="L249"/>
  <c r="U250"/>
  <c r="L250"/>
  <c r="U251"/>
  <c r="L251"/>
  <c r="U252"/>
  <c r="L252"/>
  <c r="U253"/>
  <c r="L253"/>
  <c r="U254"/>
  <c r="L254"/>
  <c r="U255"/>
  <c r="L255"/>
  <c r="U256"/>
  <c r="L256"/>
  <c r="U257"/>
  <c r="L257"/>
  <c r="U258"/>
  <c r="L258"/>
  <c r="U259"/>
  <c r="L259"/>
  <c r="U260"/>
  <c r="L260"/>
  <c r="U261"/>
  <c r="L261"/>
  <c r="U262"/>
  <c r="L262"/>
  <c r="U263"/>
  <c r="L263"/>
  <c r="U264"/>
  <c r="L264"/>
  <c r="U265"/>
  <c r="L265"/>
  <c r="U266"/>
  <c r="L266"/>
  <c r="U267"/>
  <c r="L267"/>
  <c r="U268"/>
  <c r="L268"/>
  <c r="U269"/>
  <c r="L269"/>
  <c r="U270"/>
  <c r="L270"/>
  <c r="U272"/>
  <c r="L272"/>
  <c r="U273"/>
  <c r="L273"/>
  <c r="U274"/>
  <c r="L274"/>
  <c r="U275"/>
  <c r="L275"/>
  <c r="U276"/>
  <c r="L276"/>
  <c r="U277"/>
  <c r="L277"/>
  <c r="U278"/>
  <c r="L278"/>
  <c r="U279"/>
  <c r="L279"/>
  <c r="U280"/>
  <c r="L280"/>
  <c r="U281"/>
  <c r="L281"/>
  <c r="U282"/>
  <c r="L282"/>
  <c r="U283"/>
  <c r="L283"/>
  <c r="U284"/>
  <c r="L284"/>
  <c r="U285"/>
  <c r="L285"/>
  <c r="U286"/>
  <c r="L286"/>
  <c r="U287"/>
  <c r="L287"/>
  <c r="U288"/>
  <c r="L288"/>
  <c r="U289"/>
  <c r="L289"/>
  <c r="U290"/>
  <c r="L290"/>
  <c r="U291"/>
  <c r="L291"/>
  <c r="U292"/>
  <c r="L292"/>
  <c r="U293"/>
  <c r="L293"/>
  <c r="U294"/>
  <c r="L294"/>
  <c r="U295"/>
  <c r="L295"/>
  <c r="U296"/>
  <c r="L296"/>
  <c r="U297"/>
  <c r="L297"/>
  <c r="U298"/>
  <c r="L298"/>
  <c r="U299"/>
  <c r="L299"/>
  <c r="U300"/>
  <c r="L300"/>
  <c r="U301"/>
  <c r="L301"/>
  <c r="U302"/>
  <c r="L302"/>
  <c r="U303"/>
  <c r="L303"/>
  <c r="U304"/>
  <c r="L304"/>
  <c r="U305"/>
  <c r="L305"/>
  <c r="U306"/>
  <c r="L306"/>
  <c r="U307"/>
  <c r="L307"/>
  <c r="U308"/>
  <c r="L308"/>
  <c r="U309"/>
  <c r="L309"/>
  <c r="U310"/>
  <c r="L310"/>
  <c r="U311"/>
  <c r="L311"/>
  <c r="U312"/>
  <c r="L312"/>
  <c r="U313"/>
  <c r="L313"/>
  <c r="U314"/>
  <c r="L314"/>
  <c r="U315"/>
  <c r="L315"/>
  <c r="U316"/>
  <c r="L316"/>
  <c r="U317"/>
  <c r="L317"/>
  <c r="U318"/>
  <c r="L318"/>
  <c r="U319"/>
  <c r="L319"/>
  <c r="U320"/>
  <c r="L320"/>
  <c r="U321"/>
  <c r="L321"/>
  <c r="U322"/>
  <c r="L322"/>
  <c r="U323"/>
  <c r="L323"/>
  <c r="U324"/>
  <c r="L324"/>
  <c r="U325"/>
  <c r="L325"/>
  <c r="U326"/>
  <c r="L326"/>
  <c r="U327"/>
  <c r="L327"/>
  <c r="U328"/>
  <c r="L328"/>
  <c r="U329"/>
  <c r="L329"/>
  <c r="U330"/>
  <c r="L330"/>
  <c r="U331"/>
  <c r="L331"/>
  <c r="U332"/>
  <c r="L332"/>
  <c r="U333"/>
  <c r="L333"/>
  <c r="U334"/>
  <c r="L334"/>
  <c r="U335"/>
  <c r="L335"/>
  <c r="U336"/>
  <c r="L336"/>
  <c r="U338"/>
  <c r="L338"/>
  <c r="U339"/>
  <c r="L339"/>
  <c r="U337"/>
  <c r="L337"/>
  <c r="U340"/>
  <c r="L340"/>
  <c r="U341"/>
  <c r="L341"/>
  <c r="U342"/>
  <c r="L342"/>
  <c r="U343"/>
  <c r="L343"/>
  <c r="U344"/>
  <c r="L344"/>
  <c r="U345"/>
  <c r="L345"/>
  <c r="U346"/>
  <c r="L346"/>
  <c r="U347"/>
  <c r="L347"/>
  <c r="U348"/>
  <c r="L348"/>
  <c r="U349"/>
  <c r="L349"/>
  <c r="U350"/>
  <c r="L350"/>
  <c r="U351"/>
  <c r="L351"/>
  <c r="U352"/>
  <c r="L352"/>
  <c r="U353"/>
  <c r="L353"/>
  <c r="U354"/>
  <c r="L354"/>
  <c r="U355"/>
  <c r="L355"/>
  <c r="U356"/>
  <c r="L356"/>
  <c r="U357"/>
  <c r="L357"/>
  <c r="U358"/>
  <c r="L358"/>
  <c r="U359"/>
  <c r="L359"/>
  <c r="U360"/>
  <c r="L360"/>
  <c r="U361"/>
  <c r="L361"/>
  <c r="U362"/>
  <c r="L362"/>
  <c r="U363"/>
  <c r="L363"/>
  <c r="U364"/>
  <c r="L364"/>
  <c r="U365"/>
  <c r="L365"/>
  <c r="U366"/>
  <c r="L366"/>
  <c r="U367"/>
  <c r="L367"/>
  <c r="U368"/>
  <c r="L368"/>
  <c r="U369"/>
  <c r="L369"/>
  <c r="U370"/>
  <c r="L370"/>
  <c r="U371"/>
  <c r="L371"/>
  <c r="U372"/>
  <c r="L372"/>
  <c r="U373"/>
  <c r="L373"/>
  <c r="U374"/>
  <c r="L374"/>
  <c r="U375"/>
  <c r="L375"/>
  <c r="U376"/>
  <c r="L376"/>
  <c r="U377"/>
  <c r="L377"/>
  <c r="U378"/>
  <c r="L378"/>
  <c r="U380"/>
  <c r="L380"/>
  <c r="U381"/>
  <c r="L381"/>
  <c r="U382"/>
  <c r="L382"/>
  <c r="U383"/>
  <c r="L383"/>
  <c r="U384"/>
  <c r="L384"/>
  <c r="U385"/>
  <c r="L385"/>
  <c r="U386"/>
  <c r="L386"/>
  <c r="U387"/>
  <c r="L387"/>
  <c r="U388"/>
  <c r="L388"/>
  <c r="U390"/>
  <c r="L390"/>
  <c r="U391"/>
  <c r="L391"/>
  <c r="U392"/>
  <c r="L392"/>
  <c r="U393"/>
  <c r="L393"/>
  <c r="U394"/>
  <c r="L394"/>
  <c r="U395"/>
  <c r="L395"/>
  <c r="U396"/>
  <c r="L396"/>
  <c r="U397"/>
  <c r="L397"/>
  <c r="U398"/>
  <c r="L398"/>
  <c r="U399"/>
  <c r="L399"/>
  <c r="U401"/>
  <c r="L401"/>
  <c r="U402"/>
  <c r="L402"/>
  <c r="U403"/>
  <c r="L403"/>
  <c r="U404"/>
  <c r="L404"/>
  <c r="U405"/>
  <c r="L405"/>
  <c r="U406"/>
  <c r="L406"/>
  <c r="U408"/>
  <c r="L408"/>
  <c r="U409"/>
  <c r="L409"/>
  <c r="U410"/>
  <c r="L410"/>
  <c r="U411"/>
  <c r="L411"/>
  <c r="U412"/>
  <c r="L412"/>
  <c r="U413"/>
  <c r="L413"/>
  <c r="U414"/>
  <c r="L414"/>
  <c r="U415"/>
  <c r="L415"/>
  <c r="U416"/>
  <c r="L416"/>
  <c r="U417"/>
  <c r="L417"/>
  <c r="U418"/>
  <c r="L418"/>
  <c r="U419"/>
  <c r="L419"/>
  <c r="U420"/>
  <c r="L420"/>
  <c r="U421"/>
  <c r="L421"/>
  <c r="U422"/>
  <c r="L422"/>
  <c r="U423"/>
  <c r="L423"/>
  <c r="U424"/>
  <c r="L424"/>
  <c r="U425"/>
  <c r="L425"/>
  <c r="U426"/>
  <c r="L426"/>
  <c r="U427"/>
  <c r="L427"/>
  <c r="U428"/>
  <c r="L428"/>
  <c r="U429"/>
  <c r="L429"/>
  <c r="U430"/>
  <c r="L430"/>
  <c r="U431"/>
  <c r="L431"/>
  <c r="U432"/>
  <c r="L432"/>
  <c r="U433"/>
  <c r="L433"/>
  <c r="U434"/>
  <c r="L434"/>
  <c r="U435"/>
  <c r="L435"/>
  <c r="U436"/>
  <c r="L436"/>
  <c r="U437"/>
  <c r="L437"/>
  <c r="U438"/>
  <c r="L438"/>
  <c r="U439"/>
  <c r="L439"/>
  <c r="U440"/>
  <c r="L440"/>
  <c r="U442"/>
  <c r="L442"/>
  <c r="U443"/>
  <c r="L443"/>
  <c r="U444"/>
  <c r="L444"/>
  <c r="U445"/>
  <c r="L445"/>
  <c r="U446"/>
  <c r="L446"/>
  <c r="U447"/>
  <c r="L447"/>
  <c r="U449"/>
  <c r="L449"/>
  <c r="U450"/>
  <c r="L450"/>
  <c r="U451"/>
  <c r="L451"/>
  <c r="U452"/>
  <c r="L452"/>
  <c r="U453"/>
  <c r="L453"/>
  <c r="U454"/>
  <c r="L454"/>
  <c r="U455"/>
  <c r="L455"/>
  <c r="U456"/>
  <c r="L456"/>
  <c r="U458"/>
  <c r="L458"/>
  <c r="U459"/>
  <c r="L459"/>
  <c r="U460"/>
  <c r="L460"/>
  <c r="U461"/>
  <c r="L461"/>
  <c r="U462"/>
  <c r="L462"/>
  <c r="U463"/>
  <c r="L463"/>
  <c r="U464"/>
  <c r="L464"/>
  <c r="U465"/>
  <c r="L465"/>
  <c r="U466"/>
  <c r="L466"/>
  <c r="U467"/>
  <c r="L467"/>
  <c r="U468"/>
  <c r="L468"/>
  <c r="U469"/>
  <c r="L469"/>
  <c r="U470"/>
  <c r="L470"/>
  <c r="U471"/>
  <c r="L471"/>
  <c r="U472"/>
  <c r="L472"/>
  <c r="U473"/>
  <c r="L473"/>
  <c r="U474"/>
  <c r="L474"/>
  <c r="U475"/>
  <c r="L475"/>
  <c r="U476"/>
  <c r="L476"/>
  <c r="U477"/>
  <c r="L477"/>
  <c r="U478"/>
  <c r="L478"/>
  <c r="U479"/>
  <c r="L479"/>
  <c r="U480"/>
  <c r="L480"/>
  <c r="U481"/>
  <c r="L481"/>
  <c r="U482"/>
  <c r="L482"/>
  <c r="U483"/>
  <c r="L483"/>
  <c r="U484"/>
  <c r="L484"/>
  <c r="U485"/>
  <c r="L485"/>
  <c r="U486"/>
  <c r="L486"/>
  <c r="U487"/>
  <c r="L487"/>
  <c r="U488"/>
  <c r="L488"/>
  <c r="U489"/>
  <c r="L489"/>
  <c r="U490"/>
  <c r="L490"/>
  <c r="U491"/>
  <c r="L491"/>
  <c r="U492"/>
  <c r="L492"/>
  <c r="U493"/>
  <c r="L493"/>
  <c r="U494"/>
  <c r="L494"/>
  <c r="U495"/>
  <c r="L495"/>
  <c r="U496"/>
  <c r="L496"/>
  <c r="U497"/>
  <c r="L497"/>
  <c r="U498"/>
  <c r="L498"/>
  <c r="U499"/>
  <c r="L499"/>
  <c r="U500"/>
  <c r="L500"/>
  <c r="U501"/>
  <c r="L501"/>
  <c r="U502"/>
  <c r="L502"/>
  <c r="U503"/>
  <c r="L503"/>
  <c r="U504"/>
  <c r="L504"/>
  <c r="U505"/>
  <c r="L505"/>
  <c r="U506"/>
  <c r="L506"/>
  <c r="U507"/>
  <c r="L507"/>
  <c r="U508"/>
  <c r="L508"/>
  <c r="U509"/>
  <c r="L509"/>
  <c r="U510"/>
  <c r="L510"/>
  <c r="U511"/>
  <c r="L511"/>
  <c r="U512"/>
  <c r="L512"/>
  <c r="U513"/>
  <c r="L513"/>
  <c r="U514"/>
  <c r="L514"/>
  <c r="U515"/>
  <c r="L515"/>
  <c r="U516"/>
  <c r="L516"/>
  <c r="U517"/>
  <c r="L517"/>
  <c r="U518"/>
  <c r="L518"/>
  <c r="U519"/>
  <c r="L519"/>
  <c r="U520"/>
  <c r="L520"/>
  <c r="U521"/>
  <c r="L521"/>
  <c r="U522"/>
  <c r="L522"/>
  <c r="U523"/>
  <c r="L523"/>
  <c r="U524"/>
  <c r="L524"/>
  <c r="U526"/>
  <c r="L526"/>
  <c r="U527"/>
  <c r="L527"/>
  <c r="U528"/>
  <c r="L528"/>
  <c r="U529"/>
  <c r="L529"/>
  <c r="U530"/>
  <c r="L530"/>
  <c r="U531"/>
  <c r="L531"/>
  <c r="U534"/>
  <c r="L534"/>
  <c r="U535"/>
  <c r="L535"/>
  <c r="U536"/>
  <c r="L536"/>
  <c r="U537"/>
  <c r="L537"/>
  <c r="U538"/>
  <c r="L538"/>
  <c r="U539"/>
  <c r="L539"/>
  <c r="U540"/>
  <c r="L540"/>
  <c r="U541"/>
  <c r="L541"/>
  <c r="U542"/>
  <c r="L542"/>
  <c r="U543"/>
  <c r="L543"/>
  <c r="U544"/>
  <c r="L544"/>
  <c r="U545"/>
  <c r="L545"/>
  <c r="U546"/>
  <c r="L546"/>
  <c r="U547"/>
  <c r="L547"/>
  <c r="U548"/>
  <c r="L548"/>
  <c r="U549"/>
  <c r="L549"/>
  <c r="U550"/>
  <c r="L550"/>
  <c r="U551"/>
  <c r="L551"/>
  <c r="U552"/>
  <c r="L552"/>
  <c r="U553"/>
  <c r="L553"/>
  <c r="U554"/>
  <c r="L554"/>
  <c r="U555"/>
  <c r="L555"/>
  <c r="U556"/>
  <c r="L556"/>
  <c r="U557"/>
  <c r="L557"/>
  <c r="U558"/>
  <c r="L558"/>
  <c r="U559"/>
  <c r="L559"/>
  <c r="U560"/>
  <c r="L560"/>
  <c r="U561"/>
  <c r="L561"/>
  <c r="U562"/>
  <c r="L562"/>
  <c r="U563"/>
  <c r="L563"/>
  <c r="U564"/>
  <c r="L564"/>
  <c r="U565"/>
  <c r="L565"/>
  <c r="U566"/>
  <c r="L566"/>
  <c r="U567"/>
  <c r="L567"/>
  <c r="U568"/>
  <c r="L568"/>
  <c r="U569"/>
  <c r="L569"/>
  <c r="U570"/>
  <c r="L570"/>
  <c r="U571"/>
  <c r="L571"/>
  <c r="U572"/>
  <c r="L572"/>
  <c r="U573"/>
  <c r="L573"/>
  <c r="U574"/>
  <c r="L574"/>
  <c r="U575"/>
  <c r="L575"/>
  <c r="U576"/>
  <c r="L576"/>
  <c r="U577"/>
  <c r="L577"/>
  <c r="U578"/>
  <c r="L578"/>
  <c r="U579"/>
  <c r="L579"/>
  <c r="U580"/>
  <c r="L580"/>
  <c r="U581"/>
  <c r="L581"/>
  <c r="U582"/>
  <c r="L582"/>
  <c r="U583"/>
  <c r="L583"/>
  <c r="U584"/>
  <c r="L584"/>
  <c r="U585"/>
  <c r="L585"/>
  <c r="U586"/>
  <c r="L586"/>
  <c r="U587"/>
  <c r="L587"/>
  <c r="U588"/>
  <c r="L588"/>
  <c r="U589"/>
  <c r="L589"/>
  <c r="U590"/>
  <c r="L590"/>
  <c r="U591"/>
  <c r="L591"/>
  <c r="U592"/>
  <c r="L592"/>
  <c r="U593"/>
  <c r="L593"/>
  <c r="U594"/>
  <c r="L594"/>
  <c r="U595"/>
  <c r="L595"/>
  <c r="U597"/>
  <c r="L597"/>
  <c r="U598"/>
  <c r="L598"/>
  <c r="U599"/>
  <c r="L599"/>
  <c r="U600"/>
  <c r="L600"/>
  <c r="U601"/>
  <c r="L601"/>
  <c r="U602"/>
  <c r="L602"/>
  <c r="U603"/>
  <c r="L603"/>
  <c r="U604"/>
  <c r="L604"/>
  <c r="U605"/>
  <c r="L605"/>
  <c r="U606"/>
  <c r="L606"/>
  <c r="U607"/>
  <c r="L607"/>
  <c r="U608"/>
  <c r="L608"/>
  <c r="U610"/>
  <c r="L610"/>
  <c r="U611"/>
  <c r="L611"/>
  <c r="U612"/>
  <c r="L612"/>
  <c r="U613"/>
  <c r="L613"/>
  <c r="U614"/>
  <c r="L614"/>
  <c r="U615"/>
  <c r="L615"/>
  <c r="U616"/>
  <c r="L616"/>
  <c r="U617"/>
  <c r="L617"/>
  <c r="U618"/>
  <c r="L618"/>
  <c r="U619"/>
  <c r="L619"/>
  <c r="U620"/>
  <c r="L620"/>
  <c r="U621"/>
  <c r="L621"/>
  <c r="U622"/>
  <c r="L622"/>
  <c r="U623"/>
  <c r="L623"/>
  <c r="U624"/>
  <c r="L624"/>
  <c r="U625"/>
  <c r="L625"/>
  <c r="U626"/>
  <c r="L626"/>
  <c r="U627"/>
  <c r="L627"/>
  <c r="U628"/>
  <c r="L628"/>
  <c r="U629"/>
  <c r="L629"/>
  <c r="U630"/>
  <c r="L630"/>
  <c r="U631"/>
  <c r="L631"/>
  <c r="U632"/>
  <c r="L632"/>
  <c r="U633"/>
  <c r="L633"/>
  <c r="U634"/>
  <c r="L634"/>
  <c r="U635"/>
  <c r="L635"/>
  <c r="U636"/>
  <c r="L636"/>
  <c r="U637"/>
  <c r="L637"/>
  <c r="U638"/>
  <c r="L638"/>
  <c r="U639"/>
  <c r="L639"/>
  <c r="U640"/>
  <c r="L640"/>
  <c r="U641"/>
  <c r="L641"/>
  <c r="U642"/>
  <c r="L642"/>
  <c r="U643"/>
  <c r="L643"/>
  <c r="U644"/>
  <c r="L644"/>
  <c r="U645"/>
  <c r="L645"/>
  <c r="U646"/>
  <c r="L646"/>
  <c r="U647"/>
  <c r="L647"/>
  <c r="U648"/>
  <c r="L648"/>
  <c r="U649"/>
  <c r="L649"/>
  <c r="U650"/>
  <c r="L650"/>
  <c r="U651"/>
  <c r="L651"/>
  <c r="U652"/>
  <c r="L652"/>
  <c r="U653"/>
  <c r="L653"/>
  <c r="U654"/>
  <c r="L654"/>
  <c r="U655"/>
  <c r="L655"/>
  <c r="U656"/>
  <c r="L656"/>
  <c r="U657"/>
  <c r="L657"/>
  <c r="U658"/>
  <c r="L658"/>
  <c r="U659"/>
  <c r="L659"/>
  <c r="U660"/>
  <c r="L660"/>
  <c r="U661"/>
  <c r="L661"/>
  <c r="U662"/>
  <c r="L662"/>
  <c r="U663"/>
  <c r="L663"/>
  <c r="U664"/>
  <c r="L664"/>
  <c r="U665"/>
  <c r="L665"/>
  <c r="U667"/>
  <c r="L667"/>
  <c r="U668"/>
  <c r="L668"/>
  <c r="U669"/>
  <c r="L669"/>
  <c r="U670"/>
  <c r="L670"/>
  <c r="U671"/>
  <c r="L671"/>
  <c r="U672"/>
  <c r="L672"/>
  <c r="U673"/>
  <c r="L673"/>
  <c r="U674"/>
  <c r="L674"/>
  <c r="U675"/>
  <c r="L675"/>
  <c r="U676"/>
  <c r="L676"/>
  <c r="U677"/>
  <c r="L677"/>
  <c r="U678"/>
  <c r="L678"/>
  <c r="U679"/>
  <c r="L679"/>
  <c r="U680"/>
  <c r="L680"/>
  <c r="U681"/>
  <c r="L681"/>
  <c r="U682"/>
  <c r="L682"/>
  <c r="U683"/>
  <c r="L683"/>
  <c r="U684"/>
  <c r="L684"/>
  <c r="U685"/>
  <c r="L685"/>
  <c r="U686"/>
  <c r="L686"/>
  <c r="U687"/>
  <c r="L687"/>
  <c r="U688"/>
  <c r="L688"/>
  <c r="U689"/>
  <c r="L689"/>
  <c r="U690"/>
  <c r="L690"/>
  <c r="U691"/>
  <c r="L691"/>
  <c r="U692"/>
  <c r="L692"/>
  <c r="U693"/>
  <c r="L693"/>
  <c r="U694"/>
  <c r="L694"/>
  <c r="U695"/>
  <c r="L695"/>
  <c r="U696"/>
  <c r="L696"/>
  <c r="U697"/>
  <c r="L697"/>
  <c r="U698"/>
  <c r="L698"/>
  <c r="U699"/>
  <c r="L699"/>
  <c r="U700"/>
  <c r="L700"/>
  <c r="U701"/>
  <c r="L701"/>
  <c r="U702"/>
  <c r="L702"/>
  <c r="U703"/>
  <c r="L703"/>
  <c r="U704"/>
  <c r="L704"/>
  <c r="U705"/>
  <c r="L705"/>
  <c r="U706"/>
  <c r="L706"/>
  <c r="U707"/>
  <c r="L707"/>
  <c r="U708"/>
  <c r="L708"/>
  <c r="U709"/>
  <c r="L709"/>
  <c r="U710"/>
  <c r="L710"/>
  <c r="U711"/>
  <c r="L711"/>
  <c r="U712"/>
  <c r="L712"/>
  <c r="U713"/>
  <c r="L713"/>
  <c r="U714"/>
  <c r="L714"/>
  <c r="U715"/>
  <c r="L715"/>
  <c r="U716"/>
  <c r="L716"/>
  <c r="U717"/>
  <c r="L717"/>
  <c r="U718"/>
  <c r="L718"/>
  <c r="U719"/>
  <c r="L719"/>
  <c r="U720"/>
  <c r="L720"/>
  <c r="U721"/>
  <c r="L721"/>
  <c r="U722"/>
  <c r="L722"/>
  <c r="U723"/>
  <c r="L723"/>
  <c r="U724"/>
  <c r="L724"/>
  <c r="U725"/>
  <c r="L725"/>
  <c r="U726"/>
  <c r="L726"/>
  <c r="U727"/>
  <c r="L727"/>
  <c r="U728"/>
  <c r="L728"/>
  <c r="U730"/>
  <c r="L730"/>
  <c r="U731"/>
  <c r="L731"/>
  <c r="U732"/>
  <c r="L732"/>
  <c r="U733"/>
  <c r="L733"/>
  <c r="U734"/>
  <c r="L734"/>
  <c r="U735"/>
  <c r="L735"/>
  <c r="U736"/>
  <c r="L736"/>
  <c r="U737"/>
  <c r="L737"/>
  <c r="U738"/>
  <c r="L738"/>
  <c r="U739"/>
  <c r="L739"/>
  <c r="U740"/>
  <c r="L740"/>
  <c r="U741"/>
  <c r="L741"/>
  <c r="U742"/>
  <c r="L742"/>
  <c r="U743"/>
  <c r="L743"/>
  <c r="U744"/>
  <c r="L744"/>
  <c r="U745"/>
  <c r="L745"/>
  <c r="U746"/>
  <c r="L746"/>
  <c r="U747"/>
  <c r="L747"/>
  <c r="U748"/>
  <c r="L748"/>
  <c r="U749"/>
  <c r="L749"/>
  <c r="U750"/>
  <c r="L750"/>
  <c r="U751"/>
  <c r="L751"/>
  <c r="U752"/>
  <c r="L752"/>
  <c r="U753"/>
  <c r="L753"/>
  <c r="U754"/>
  <c r="L754"/>
  <c r="U755"/>
  <c r="L755"/>
  <c r="U756"/>
  <c r="L756"/>
  <c r="U757"/>
  <c r="L757"/>
  <c r="U758"/>
  <c r="L758"/>
  <c r="U759"/>
  <c r="L759"/>
  <c r="U760"/>
  <c r="L760"/>
  <c r="U761"/>
  <c r="L761"/>
  <c r="U762"/>
  <c r="L762"/>
  <c r="U763"/>
  <c r="L763"/>
  <c r="U764"/>
  <c r="L764"/>
  <c r="U765"/>
  <c r="L765"/>
  <c r="U766"/>
  <c r="L766"/>
  <c r="U767"/>
  <c r="L767"/>
  <c r="U768"/>
  <c r="L768"/>
  <c r="U769"/>
  <c r="L769"/>
  <c r="U770"/>
  <c r="L770"/>
  <c r="U771"/>
  <c r="L771"/>
  <c r="U772"/>
  <c r="L772"/>
  <c r="U773"/>
  <c r="L773"/>
  <c r="U774"/>
  <c r="L774"/>
  <c r="U775"/>
  <c r="L775"/>
  <c r="U776"/>
  <c r="L776"/>
  <c r="U777"/>
  <c r="L777"/>
  <c r="U778"/>
  <c r="L778"/>
  <c r="U779"/>
  <c r="L779"/>
  <c r="U780"/>
  <c r="L780"/>
  <c r="U781"/>
  <c r="L781"/>
  <c r="U782"/>
  <c r="L782"/>
  <c r="U783"/>
  <c r="L783"/>
  <c r="U784"/>
  <c r="L784"/>
  <c r="U785"/>
  <c r="L785"/>
  <c r="U786"/>
  <c r="L786"/>
  <c r="U787"/>
  <c r="L787"/>
  <c r="U788"/>
  <c r="L788"/>
  <c r="U789"/>
  <c r="L789"/>
  <c r="U790"/>
  <c r="L790"/>
  <c r="U791"/>
  <c r="L791"/>
  <c r="U792"/>
  <c r="L792"/>
  <c r="U793"/>
  <c r="L793"/>
  <c r="U794"/>
  <c r="L794"/>
  <c r="U795"/>
  <c r="L795"/>
  <c r="U796"/>
  <c r="L796"/>
  <c r="U797"/>
  <c r="L797"/>
  <c r="U798"/>
  <c r="L798"/>
  <c r="U799"/>
  <c r="L799"/>
  <c r="U800"/>
  <c r="L800"/>
  <c r="U801"/>
  <c r="L801"/>
  <c r="U802"/>
  <c r="L802"/>
  <c r="U803"/>
  <c r="L803"/>
  <c r="U804"/>
  <c r="L804"/>
  <c r="U808"/>
  <c r="L808"/>
  <c r="U809"/>
  <c r="L809"/>
  <c r="U810"/>
  <c r="L810"/>
  <c r="U811"/>
  <c r="L811"/>
  <c r="U812"/>
  <c r="L812"/>
  <c r="U813"/>
  <c r="L813"/>
  <c r="U814"/>
  <c r="L814"/>
  <c r="U815"/>
  <c r="L815"/>
  <c r="U816"/>
  <c r="L816"/>
  <c r="U817"/>
  <c r="L817"/>
  <c r="U818"/>
  <c r="L818"/>
  <c r="U819"/>
  <c r="L819"/>
  <c r="U820"/>
  <c r="L820"/>
  <c r="U821"/>
  <c r="L821"/>
  <c r="U822"/>
  <c r="L822"/>
  <c r="U823"/>
  <c r="L823"/>
  <c r="U824"/>
  <c r="L824"/>
  <c r="U825"/>
  <c r="L825"/>
  <c r="U826"/>
  <c r="L826"/>
  <c r="U827"/>
  <c r="L827"/>
  <c r="U828"/>
  <c r="L828"/>
  <c r="U829"/>
  <c r="L829"/>
  <c r="U830"/>
  <c r="L830"/>
  <c r="U831"/>
  <c r="L831"/>
  <c r="U832"/>
  <c r="L832"/>
  <c r="U833"/>
  <c r="L833"/>
  <c r="U834"/>
  <c r="L834"/>
  <c r="U835"/>
  <c r="L835"/>
  <c r="U836"/>
  <c r="L836"/>
  <c r="U837"/>
  <c r="L837"/>
  <c r="U838"/>
  <c r="L838"/>
  <c r="U839"/>
  <c r="L839"/>
  <c r="U840"/>
  <c r="L840"/>
  <c r="U841"/>
  <c r="L841"/>
  <c r="U842"/>
  <c r="L842"/>
  <c r="U843"/>
  <c r="L843"/>
  <c r="U844"/>
  <c r="L844"/>
  <c r="U845"/>
  <c r="L845"/>
  <c r="U846"/>
  <c r="L846"/>
  <c r="U847"/>
  <c r="L847"/>
  <c r="U848"/>
  <c r="L848"/>
  <c r="U849"/>
  <c r="L849"/>
  <c r="U850"/>
  <c r="L850"/>
  <c r="U851"/>
  <c r="L851"/>
  <c r="U852"/>
  <c r="L852"/>
  <c r="U853"/>
  <c r="L853"/>
  <c r="U854"/>
  <c r="L854"/>
  <c r="U855"/>
  <c r="L855"/>
  <c r="U857"/>
  <c r="L857"/>
  <c r="U858"/>
  <c r="L858"/>
  <c r="U859"/>
  <c r="L859"/>
  <c r="U860"/>
  <c r="L860"/>
  <c r="U861"/>
  <c r="L861"/>
  <c r="U862"/>
  <c r="L862"/>
  <c r="U863"/>
  <c r="L863"/>
  <c r="U864"/>
  <c r="L864"/>
  <c r="U865"/>
  <c r="L865"/>
  <c r="U866"/>
  <c r="L866"/>
  <c r="U867"/>
  <c r="L867"/>
  <c r="U868"/>
  <c r="L868"/>
  <c r="U869"/>
  <c r="L869"/>
  <c r="U870"/>
  <c r="L870"/>
  <c r="U871"/>
  <c r="L871"/>
  <c r="U872"/>
  <c r="L872"/>
  <c r="U873"/>
  <c r="L873"/>
  <c r="U874"/>
  <c r="L874"/>
  <c r="U875"/>
  <c r="L875"/>
  <c r="U876"/>
  <c r="L876"/>
  <c r="U879"/>
  <c r="L879"/>
  <c r="U880"/>
  <c r="L880"/>
  <c r="U881"/>
  <c r="L881"/>
  <c r="U882"/>
  <c r="L882"/>
  <c r="U883"/>
  <c r="L883"/>
  <c r="U884"/>
  <c r="L884"/>
  <c r="U885"/>
  <c r="L885"/>
  <c r="U886"/>
  <c r="L886"/>
  <c r="U887"/>
  <c r="L887"/>
  <c r="U888"/>
  <c r="L888"/>
  <c r="U3"/>
  <c r="L3"/>
  <c r="E23" i="4"/>
  <c r="B12"/>
  <c r="C32"/>
  <c r="B11"/>
  <c r="H6"/>
  <c r="I17"/>
  <c r="I15"/>
  <c r="I14"/>
  <c r="I13"/>
  <c r="I12"/>
  <c r="H17"/>
  <c r="I37" s="1"/>
  <c r="H15"/>
  <c r="I35" s="1"/>
  <c r="H14"/>
  <c r="I34" s="1"/>
  <c r="H13"/>
  <c r="I33" s="1"/>
  <c r="H12"/>
  <c r="I32" s="1"/>
  <c r="F17"/>
  <c r="F15"/>
  <c r="F14"/>
  <c r="F13"/>
  <c r="F12"/>
  <c r="E17"/>
  <c r="F37"/>
  <c r="E15"/>
  <c r="F35"/>
  <c r="E14"/>
  <c r="F34"/>
  <c r="E13"/>
  <c r="F33"/>
  <c r="E12"/>
  <c r="F32"/>
  <c r="C17"/>
  <c r="C15"/>
  <c r="C14"/>
  <c r="C13"/>
  <c r="C12"/>
  <c r="B17"/>
  <c r="C37" s="1"/>
  <c r="B15"/>
  <c r="C35" s="1"/>
  <c r="B14"/>
  <c r="C34" s="1"/>
  <c r="B13"/>
  <c r="C33" s="1"/>
  <c r="I11"/>
  <c r="H11"/>
  <c r="F11"/>
  <c r="E11"/>
  <c r="C11"/>
  <c r="E6"/>
  <c r="E3"/>
  <c r="G12" i="1"/>
  <c r="G13"/>
  <c r="G14"/>
  <c r="G15"/>
  <c r="G16"/>
  <c r="G17"/>
  <c r="G18"/>
  <c r="G19"/>
  <c r="G20"/>
  <c r="G21"/>
  <c r="G22"/>
  <c r="G23"/>
  <c r="G24"/>
  <c r="G25"/>
  <c r="G26"/>
  <c r="G27"/>
  <c r="G28"/>
  <c r="G30"/>
  <c r="G29"/>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9"/>
  <c r="G128"/>
  <c r="G130"/>
  <c r="G131"/>
  <c r="G132"/>
  <c r="G133"/>
  <c r="G134"/>
  <c r="G135"/>
  <c r="G136"/>
  <c r="G137"/>
  <c r="G138"/>
  <c r="G139"/>
  <c r="G140"/>
  <c r="G141"/>
  <c r="G142"/>
  <c r="G143"/>
  <c r="G144"/>
  <c r="G145"/>
  <c r="G146"/>
  <c r="G147"/>
  <c r="G148"/>
  <c r="G149"/>
  <c r="G150"/>
  <c r="G151"/>
  <c r="G152"/>
  <c r="G153"/>
  <c r="G154"/>
  <c r="G155"/>
  <c r="G156"/>
  <c r="G158"/>
  <c r="G157"/>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8"/>
  <c r="G197"/>
  <c r="G200"/>
  <c r="G199"/>
  <c r="G202"/>
  <c r="G201"/>
  <c r="G203"/>
  <c r="G204"/>
  <c r="G205"/>
  <c r="G206"/>
  <c r="G207"/>
  <c r="G208"/>
  <c r="G209"/>
  <c r="G210"/>
  <c r="G211"/>
  <c r="G212"/>
  <c r="G213"/>
  <c r="G214"/>
  <c r="G215"/>
  <c r="G216"/>
  <c r="G217"/>
  <c r="G218"/>
  <c r="G219"/>
  <c r="G220"/>
  <c r="G221"/>
  <c r="G222"/>
  <c r="G223"/>
  <c r="G224"/>
  <c r="G225"/>
  <c r="G226"/>
  <c r="G227"/>
  <c r="G229"/>
  <c r="G228"/>
  <c r="G230"/>
  <c r="G231"/>
  <c r="G232"/>
  <c r="G233"/>
  <c r="G234"/>
  <c r="G235"/>
  <c r="G236"/>
  <c r="G237"/>
  <c r="G238"/>
  <c r="G239"/>
  <c r="G240"/>
  <c r="G241"/>
  <c r="G242"/>
  <c r="G243"/>
  <c r="G244"/>
  <c r="G245"/>
  <c r="G246"/>
  <c r="G247"/>
  <c r="G248"/>
  <c r="G249"/>
  <c r="G250"/>
  <c r="G251"/>
  <c r="G252"/>
  <c r="G253"/>
  <c r="G254"/>
  <c r="G255"/>
  <c r="G256"/>
  <c r="G257"/>
  <c r="G258"/>
  <c r="G259"/>
  <c r="G260"/>
  <c r="G261"/>
  <c r="G262"/>
  <c r="G263"/>
  <c r="G265"/>
  <c r="G264"/>
  <c r="G266"/>
  <c r="G267"/>
  <c r="G268"/>
  <c r="G269"/>
  <c r="G270"/>
  <c r="G271"/>
  <c r="G272"/>
  <c r="G11"/>
  <c r="F6" i="4"/>
  <c r="M354" i="5"/>
  <c r="N354"/>
  <c r="E34" i="4"/>
  <c r="H33"/>
  <c r="H35"/>
  <c r="H32"/>
  <c r="E26"/>
  <c r="E32"/>
  <c r="B34"/>
  <c r="B32"/>
  <c r="E37"/>
  <c r="H26"/>
  <c r="B33"/>
  <c r="E33"/>
  <c r="B37"/>
  <c r="E35"/>
  <c r="H34"/>
  <c r="B35"/>
  <c r="F26"/>
  <c r="H37"/>
  <c r="C26"/>
  <c r="F31" l="1"/>
  <c r="C31"/>
  <c r="I31"/>
</calcChain>
</file>

<file path=xl/sharedStrings.xml><?xml version="1.0" encoding="utf-8"?>
<sst xmlns="http://schemas.openxmlformats.org/spreadsheetml/2006/main" count="13507" uniqueCount="1808">
  <si>
    <t xml:space="preserve">AR SCH FOR BLIND                                  </t>
  </si>
  <si>
    <t>xx</t>
  </si>
  <si>
    <t xml:space="preserve">AR SCH FOR DEAF                                   </t>
  </si>
  <si>
    <t xml:space="preserve">AR VIRTUAL ACADEMY                                </t>
  </si>
  <si>
    <t xml:space="preserve">    </t>
  </si>
  <si>
    <t xml:space="preserve">COVENANT KEEPERS COL                              </t>
  </si>
  <si>
    <t xml:space="preserve">DREAMLAND ACADEMY                                 </t>
  </si>
  <si>
    <t xml:space="preserve">HAAS HALL ACADEMY                                 </t>
  </si>
  <si>
    <t xml:space="preserve">HOPE ACADEMY GR. 5-8                              </t>
  </si>
  <si>
    <t xml:space="preserve">IMBODEN AREA CHARTER                              </t>
  </si>
  <si>
    <t xml:space="preserve">JACKSONVILLE LIGHTHO                              </t>
  </si>
  <si>
    <t xml:space="preserve">KIPP DELTA COLL PREP                              </t>
  </si>
  <si>
    <t xml:space="preserve">LISA ACADEMY                                      </t>
  </si>
  <si>
    <t xml:space="preserve">LISA ACADEMY NORTH L                              </t>
  </si>
  <si>
    <t xml:space="preserve">LITTLE ROCK PREPARAT                              </t>
  </si>
  <si>
    <t xml:space="preserve">OSCEOLA COMMUNICATIO                              </t>
  </si>
  <si>
    <t xml:space="preserve">PALESTINE/WHEATLEY S                              </t>
  </si>
  <si>
    <t xml:space="preserve">REGION 1                                          </t>
  </si>
  <si>
    <t xml:space="preserve">REGION 2                                          </t>
  </si>
  <si>
    <t xml:space="preserve">REGION 3                                          </t>
  </si>
  <si>
    <t xml:space="preserve">REGION 4                                          </t>
  </si>
  <si>
    <t xml:space="preserve">REGION 5                                          </t>
  </si>
  <si>
    <t xml:space="preserve">SCHOOL OF EXCELLENCE                              </t>
  </si>
  <si>
    <t xml:space="preserve">SOUTH MISSISSIPPI CO                              </t>
  </si>
  <si>
    <t>Grade</t>
  </si>
  <si>
    <t>Region Number</t>
  </si>
  <si>
    <t>County-District Number</t>
  </si>
  <si>
    <t>District Name</t>
  </si>
  <si>
    <t xml:space="preserve">HOPE ACADEMY GR. 5-8                             </t>
  </si>
  <si>
    <t>HOPE ACADEMY GR. 5-8</t>
  </si>
  <si>
    <t>School Type</t>
  </si>
  <si>
    <t>Region Name</t>
  </si>
  <si>
    <t>Northwest</t>
  </si>
  <si>
    <t>Northeast</t>
  </si>
  <si>
    <t>Central</t>
  </si>
  <si>
    <t>Southwest</t>
  </si>
  <si>
    <t>Southeast</t>
  </si>
  <si>
    <t>District Enrollment 2009-10</t>
  </si>
  <si>
    <t>E-STEM ELEMENTARY</t>
  </si>
  <si>
    <t>E-STEM MIDDLE</t>
  </si>
  <si>
    <t>Total % Proficient or Advanced Math 2009-10</t>
  </si>
  <si>
    <t>Total % Proficient or Advanced Literacy 2009-10</t>
  </si>
  <si>
    <t>N/A</t>
  </si>
  <si>
    <t>264 Districts</t>
  </si>
  <si>
    <t>75 Districts</t>
  </si>
  <si>
    <t>72 Districts</t>
  </si>
  <si>
    <t>50 Districts</t>
  </si>
  <si>
    <t>43 Districts</t>
  </si>
  <si>
    <t>24 Districts</t>
  </si>
  <si>
    <t>Total % Proficient or Advanced Science 2009-10</t>
  </si>
  <si>
    <t>Number of Math Students Processed 2009-10</t>
  </si>
  <si>
    <t>% Below Basic - Math 2009-10</t>
  </si>
  <si>
    <t>% Basic - Math 2009-10</t>
  </si>
  <si>
    <t>% Proficient - Math 2009-10</t>
  </si>
  <si>
    <t>% Advanced - Math 2009-10</t>
  </si>
  <si>
    <t>Number of Literacy Students Processed 2009-10</t>
  </si>
  <si>
    <t>% Below Basic - Literacy 2009-10</t>
  </si>
  <si>
    <t>% Basic - Literacy 2009-10</t>
  </si>
  <si>
    <t>% Proficient - Literacy 2009-10</t>
  </si>
  <si>
    <t>% Advanced - Literacy 2009-10</t>
  </si>
  <si>
    <t>Number of Science Students Processed 2009-10</t>
  </si>
  <si>
    <t>% Below Basic - Science 2009-10</t>
  </si>
  <si>
    <t>% Basic - Science 2009-10</t>
  </si>
  <si>
    <t>% Proficient - Science 2009-10</t>
  </si>
  <si>
    <t>% Advanced - Science 2009-10</t>
  </si>
  <si>
    <t>District Information and Demographics 2009-10</t>
  </si>
  <si>
    <t>% Proficient and Advanced on Arkansas Benchmark Subtests 2009-10</t>
  </si>
  <si>
    <t xml:space="preserve">2009-10 Benchmark Performance: Math </t>
  </si>
  <si>
    <t>2009-10 Benchmark Performance: Literacy</t>
  </si>
  <si>
    <t>2009-10 Benchmark Performance: Science</t>
  </si>
  <si>
    <t>Statewide</t>
  </si>
  <si>
    <t>Overall</t>
  </si>
  <si>
    <t>ACADEMICS PLUS CHARTER</t>
  </si>
  <si>
    <t>Arkansas (Statewide)</t>
  </si>
  <si>
    <t>PALESTINE/WHEATLEY</t>
  </si>
  <si>
    <t xml:space="preserve">ALMA </t>
  </si>
  <si>
    <t xml:space="preserve">ALPENA </t>
  </si>
  <si>
    <t xml:space="preserve">ARKADELPHIA                                     </t>
  </si>
  <si>
    <t xml:space="preserve">ARMOREL                                         </t>
  </si>
  <si>
    <t xml:space="preserve">ASHDOWN                                         </t>
  </si>
  <si>
    <t xml:space="preserve">ATKINS                                          </t>
  </si>
  <si>
    <t xml:space="preserve">AUGUSTA                                         </t>
  </si>
  <si>
    <t xml:space="preserve">BALD KNOB                                       </t>
  </si>
  <si>
    <t xml:space="preserve">BARTON-LEXA                                     </t>
  </si>
  <si>
    <t xml:space="preserve">BATESVILLE                                      </t>
  </si>
  <si>
    <t xml:space="preserve">BAUXITE                                         </t>
  </si>
  <si>
    <t xml:space="preserve">BAY                                             </t>
  </si>
  <si>
    <t xml:space="preserve">BEARDEN                                         </t>
  </si>
  <si>
    <t xml:space="preserve">BEEBE                                           </t>
  </si>
  <si>
    <t xml:space="preserve">BENTON COUNTY                                   </t>
  </si>
  <si>
    <t xml:space="preserve">BENTON                                          </t>
  </si>
  <si>
    <t xml:space="preserve">BENTONVILLE                                     </t>
  </si>
  <si>
    <t xml:space="preserve">BERGMAN                                         </t>
  </si>
  <si>
    <t xml:space="preserve">BERRYVILLE                                      </t>
  </si>
  <si>
    <t xml:space="preserve">BISMARCK                                        </t>
  </si>
  <si>
    <t xml:space="preserve">BLEVINS                                         </t>
  </si>
  <si>
    <t xml:space="preserve">BLYTHEVILLE                                     </t>
  </si>
  <si>
    <t xml:space="preserve">BOONEVILLE                                      </t>
  </si>
  <si>
    <t xml:space="preserve">BRADFORD                                        </t>
  </si>
  <si>
    <t xml:space="preserve">BRADLEY                                         </t>
  </si>
  <si>
    <t xml:space="preserve">BRINKLEY                                        </t>
  </si>
  <si>
    <t xml:space="preserve">BROOKLAND                                       </t>
  </si>
  <si>
    <t xml:space="preserve">BRYANT                                          </t>
  </si>
  <si>
    <t xml:space="preserve">BUFFALO ISLAND CN                               </t>
  </si>
  <si>
    <t xml:space="preserve">CABOT                                           </t>
  </si>
  <si>
    <t xml:space="preserve">CADDO HILLS                                     </t>
  </si>
  <si>
    <t xml:space="preserve">CALICO ROCK                                     </t>
  </si>
  <si>
    <t xml:space="preserve">CAMDEN-FAIRVIEW                                 </t>
  </si>
  <si>
    <t xml:space="preserve">CARLISLE                                        </t>
  </si>
  <si>
    <t xml:space="preserve">CAVE CITY                                       </t>
  </si>
  <si>
    <t xml:space="preserve">CEDAR RIDGE                                     </t>
  </si>
  <si>
    <t xml:space="preserve">CEDARVILLE                                      </t>
  </si>
  <si>
    <t xml:space="preserve">CENTERPOINT                                     </t>
  </si>
  <si>
    <t xml:space="preserve">CHARLESTON                                      </t>
  </si>
  <si>
    <t xml:space="preserve">CLARENDON                                       </t>
  </si>
  <si>
    <t xml:space="preserve">CLARKSVILLE                                     </t>
  </si>
  <si>
    <t xml:space="preserve">CLEVELAND COUNTY                                </t>
  </si>
  <si>
    <t xml:space="preserve">CLINTON                                         </t>
  </si>
  <si>
    <t xml:space="preserve">CONCORD                                         </t>
  </si>
  <si>
    <t xml:space="preserve">CONWAY                                          </t>
  </si>
  <si>
    <t xml:space="preserve">CORNING                                         </t>
  </si>
  <si>
    <t xml:space="preserve">COTTER                                          </t>
  </si>
  <si>
    <t xml:space="preserve">COUNTY LINE                                     </t>
  </si>
  <si>
    <t xml:space="preserve">CROSS COUNTY                                    </t>
  </si>
  <si>
    <t xml:space="preserve">CROSSETT                                        </t>
  </si>
  <si>
    <t xml:space="preserve">DANVILLE                                        </t>
  </si>
  <si>
    <t xml:space="preserve">DARDANELLE                                      </t>
  </si>
  <si>
    <t xml:space="preserve">DECATUR                                         </t>
  </si>
  <si>
    <t xml:space="preserve">DEER/MT. JUDEA                                  </t>
  </si>
  <si>
    <t xml:space="preserve">DELIGHT                                         </t>
  </si>
  <si>
    <t xml:space="preserve">DEQUEEN                                         </t>
  </si>
  <si>
    <t xml:space="preserve">DERMOTT                                         </t>
  </si>
  <si>
    <t xml:space="preserve">DES ARC                                         </t>
  </si>
  <si>
    <t xml:space="preserve">DEWITT                                          </t>
  </si>
  <si>
    <t xml:space="preserve">DEWITT  </t>
  </si>
  <si>
    <t xml:space="preserve">DIERKS                                          </t>
  </si>
  <si>
    <t xml:space="preserve">DOLLARWAY                                       </t>
  </si>
  <si>
    <t xml:space="preserve">DOVER                                           </t>
  </si>
  <si>
    <t xml:space="preserve">DREW CENTRAL                                    </t>
  </si>
  <si>
    <t xml:space="preserve">DUMAS                                           </t>
  </si>
  <si>
    <t xml:space="preserve">EARLE                                           </t>
  </si>
  <si>
    <t xml:space="preserve">EAST END                                        </t>
  </si>
  <si>
    <t xml:space="preserve">EAST POINSETT CO.                               </t>
  </si>
  <si>
    <t xml:space="preserve">EL DORADO                                       </t>
  </si>
  <si>
    <t xml:space="preserve">ELKINS                                          </t>
  </si>
  <si>
    <t xml:space="preserve">EMERSON-TAYLOR                                  </t>
  </si>
  <si>
    <t xml:space="preserve">ENGLAND                                         </t>
  </si>
  <si>
    <t xml:space="preserve">EUREKA SPRINGS                                  </t>
  </si>
  <si>
    <t xml:space="preserve">FARMINGTON                                      </t>
  </si>
  <si>
    <t xml:space="preserve">FAYETTEVILLE                                    </t>
  </si>
  <si>
    <t xml:space="preserve">FLIPPIN                                         </t>
  </si>
  <si>
    <t xml:space="preserve">FORDYCE                                         </t>
  </si>
  <si>
    <t xml:space="preserve">FOREMAN                                         </t>
  </si>
  <si>
    <t xml:space="preserve">FORREST CITY                                    </t>
  </si>
  <si>
    <t xml:space="preserve">FORT SMITH                                      </t>
  </si>
  <si>
    <t xml:space="preserve">FOUKE                                           </t>
  </si>
  <si>
    <t xml:space="preserve">FOUNTAIN LAKE                                   </t>
  </si>
  <si>
    <t xml:space="preserve">GENOA CENTRAL                                   </t>
  </si>
  <si>
    <t xml:space="preserve">GENTRY                                          </t>
  </si>
  <si>
    <t xml:space="preserve">GLEN ROSE                                       </t>
  </si>
  <si>
    <t xml:space="preserve">GOSNELL                                         </t>
  </si>
  <si>
    <t xml:space="preserve">GRAVETTE                                        </t>
  </si>
  <si>
    <t xml:space="preserve">GREEN FOREST                                    </t>
  </si>
  <si>
    <t xml:space="preserve">GREENBRIER                                      </t>
  </si>
  <si>
    <t xml:space="preserve">GREENLAND                                       </t>
  </si>
  <si>
    <t xml:space="preserve">GREENWOOD                                       </t>
  </si>
  <si>
    <t xml:space="preserve">GURDON                                          </t>
  </si>
  <si>
    <t xml:space="preserve">GUY-PERKINS                                     </t>
  </si>
  <si>
    <t xml:space="preserve">HACKETT                                         </t>
  </si>
  <si>
    <t xml:space="preserve">HAMBURG                                         </t>
  </si>
  <si>
    <t xml:space="preserve">HAMPTON                                         </t>
  </si>
  <si>
    <t xml:space="preserve">HARMONY GROVE                                   </t>
  </si>
  <si>
    <t xml:space="preserve">HARRISBURG                                      </t>
  </si>
  <si>
    <t xml:space="preserve">HARRISON                                        </t>
  </si>
  <si>
    <t xml:space="preserve">HARTFORD                                        </t>
  </si>
  <si>
    <t xml:space="preserve">HAZEN                                           </t>
  </si>
  <si>
    <t xml:space="preserve">HEBER SPRINGS                                   </t>
  </si>
  <si>
    <t xml:space="preserve">HECTOR                                          </t>
  </si>
  <si>
    <t xml:space="preserve">HELENA/W. HELENA                                </t>
  </si>
  <si>
    <t xml:space="preserve">HERMITAGE                                       </t>
  </si>
  <si>
    <t xml:space="preserve">HIGHLAND                                        </t>
  </si>
  <si>
    <t xml:space="preserve">HILLCREST                                       </t>
  </si>
  <si>
    <t xml:space="preserve">HOPE                                            </t>
  </si>
  <si>
    <t xml:space="preserve">HORATIO                                         </t>
  </si>
  <si>
    <t xml:space="preserve">HOT SPRINGS                                     </t>
  </si>
  <si>
    <t xml:space="preserve">HOXIE                                           </t>
  </si>
  <si>
    <t xml:space="preserve">HUGHES                                          </t>
  </si>
  <si>
    <t xml:space="preserve">HUNTSVILLE                                      </t>
  </si>
  <si>
    <t xml:space="preserve">IZARD CO. CONS.                                 </t>
  </si>
  <si>
    <t xml:space="preserve">JACKSON COUNTY                                  </t>
  </si>
  <si>
    <t xml:space="preserve">JASPER                                          </t>
  </si>
  <si>
    <t xml:space="preserve">JESSIEVILLE                                     </t>
  </si>
  <si>
    <t xml:space="preserve">JONESBORO                                       </t>
  </si>
  <si>
    <t xml:space="preserve">JUNCTION CITY                                   </t>
  </si>
  <si>
    <t xml:space="preserve">KIRBY                                           </t>
  </si>
  <si>
    <t xml:space="preserve">LAFAYETTE CO                                    </t>
  </si>
  <si>
    <t xml:space="preserve">LAKE HAMILTON                                   </t>
  </si>
  <si>
    <t xml:space="preserve">LAKESIDE                                        </t>
  </si>
  <si>
    <t xml:space="preserve">LAMAR                                           </t>
  </si>
  <si>
    <t xml:space="preserve">LAVACA                                          </t>
  </si>
  <si>
    <t xml:space="preserve">LAWRENCE COUNTY                                 </t>
  </si>
  <si>
    <t xml:space="preserve">LEAD HILL                                       </t>
  </si>
  <si>
    <t xml:space="preserve">LEE COUNTY                                      </t>
  </si>
  <si>
    <t xml:space="preserve">LINCOLN                                         </t>
  </si>
  <si>
    <t xml:space="preserve">LITTLE ROCK                                     </t>
  </si>
  <si>
    <t xml:space="preserve">LONOKE                                          </t>
  </si>
  <si>
    <t xml:space="preserve">MAGAZINE                                        </t>
  </si>
  <si>
    <t xml:space="preserve">MAGNET COVE                                     </t>
  </si>
  <si>
    <t xml:space="preserve">MAGNOLIA                                        </t>
  </si>
  <si>
    <t xml:space="preserve">MALVERN                                         </t>
  </si>
  <si>
    <t xml:space="preserve">MAMMOTH SPRING                                  </t>
  </si>
  <si>
    <t xml:space="preserve">MANILA                                          </t>
  </si>
  <si>
    <t xml:space="preserve">MANSFIELD                                       </t>
  </si>
  <si>
    <t xml:space="preserve">MARION                                          </t>
  </si>
  <si>
    <t xml:space="preserve">MARKED TREE                                     </t>
  </si>
  <si>
    <t xml:space="preserve">MARMADUKE                                       </t>
  </si>
  <si>
    <t xml:space="preserve">MARVELL                                         </t>
  </si>
  <si>
    <t xml:space="preserve">MAYFLOWER                                       </t>
  </si>
  <si>
    <t xml:space="preserve">MAYNARD                                         </t>
  </si>
  <si>
    <t xml:space="preserve">MCCRORY                                         </t>
  </si>
  <si>
    <t xml:space="preserve">MCGEHEE                                         </t>
  </si>
  <si>
    <t xml:space="preserve">MELBOURNE                                       </t>
  </si>
  <si>
    <t xml:space="preserve">MENA                                            </t>
  </si>
  <si>
    <t xml:space="preserve">MIDLAND                                         </t>
  </si>
  <si>
    <t xml:space="preserve">MINERAL SPRINGS                                 </t>
  </si>
  <si>
    <t xml:space="preserve">MONTICELLO                                      </t>
  </si>
  <si>
    <t xml:space="preserve">MOUNT IDA                                       </t>
  </si>
  <si>
    <t xml:space="preserve">MOUNTAIN HOME                                   </t>
  </si>
  <si>
    <t xml:space="preserve">MOUNTAIN PINE                                   </t>
  </si>
  <si>
    <t xml:space="preserve">MOUNTAIN VIEW                                   </t>
  </si>
  <si>
    <t xml:space="preserve">MOUNTAINBURG                                    </t>
  </si>
  <si>
    <t xml:space="preserve">MT. VERNON/ENOLA                                </t>
  </si>
  <si>
    <t xml:space="preserve">MULBERRY                                        </t>
  </si>
  <si>
    <t xml:space="preserve">MURFREESBORO                                    </t>
  </si>
  <si>
    <t xml:space="preserve">NASHVILLE                                       </t>
  </si>
  <si>
    <t xml:space="preserve">NEMO VISTA                                      </t>
  </si>
  <si>
    <t xml:space="preserve">NETTLETON                                       </t>
  </si>
  <si>
    <t xml:space="preserve">NEVADA                                          </t>
  </si>
  <si>
    <t xml:space="preserve">NEWPORT                                         </t>
  </si>
  <si>
    <t xml:space="preserve">NORFORK                                         </t>
  </si>
  <si>
    <t xml:space="preserve">NORPHLET                                        </t>
  </si>
  <si>
    <t xml:space="preserve">NORTH LITTLE ROCK                               </t>
  </si>
  <si>
    <t xml:space="preserve">OMAHA                                           </t>
  </si>
  <si>
    <t xml:space="preserve">OSCEOLA                                         </t>
  </si>
  <si>
    <t xml:space="preserve">OUACHITA RIVER                                  </t>
  </si>
  <si>
    <t xml:space="preserve">OUACHITA                                        </t>
  </si>
  <si>
    <t xml:space="preserve">OZARK MOUNTAIN                                  </t>
  </si>
  <si>
    <t xml:space="preserve">OZARK                                           </t>
  </si>
  <si>
    <t xml:space="preserve">PANGBURN                                        </t>
  </si>
  <si>
    <t xml:space="preserve">PARAGOULD                                       </t>
  </si>
  <si>
    <t xml:space="preserve">PARIS                                           </t>
  </si>
  <si>
    <t xml:space="preserve">PARKERS CHAPEL                                  </t>
  </si>
  <si>
    <t xml:space="preserve">PEA RIDGE                                       </t>
  </si>
  <si>
    <t xml:space="preserve">PERRYVILLE                                      </t>
  </si>
  <si>
    <t xml:space="preserve">PIGGOTT                                         </t>
  </si>
  <si>
    <t xml:space="preserve">PINE BLUFF                                      </t>
  </si>
  <si>
    <t xml:space="preserve">POCAHONTAS                                      </t>
  </si>
  <si>
    <t xml:space="preserve">POTTSVILLE                                      </t>
  </si>
  <si>
    <t xml:space="preserve">POYEN                                           </t>
  </si>
  <si>
    <t xml:space="preserve">PRAIRIE GROVE                                   </t>
  </si>
  <si>
    <t xml:space="preserve">PRESCOTT                                        </t>
  </si>
  <si>
    <t xml:space="preserve">PULASKI COUNTY                                  </t>
  </si>
  <si>
    <t xml:space="preserve">QUITMAN                                         </t>
  </si>
  <si>
    <t xml:space="preserve">RECTOR                                          </t>
  </si>
  <si>
    <t xml:space="preserve">RIVERSIDE                                       </t>
  </si>
  <si>
    <t xml:space="preserve">RIVERVIEW                                       </t>
  </si>
  <si>
    <t xml:space="preserve">ROGERS                                          </t>
  </si>
  <si>
    <t xml:space="preserve">ROSE BUD                                        </t>
  </si>
  <si>
    <t xml:space="preserve">RUSSELLVILLE                                    </t>
  </si>
  <si>
    <t xml:space="preserve">SALEM                                           </t>
  </si>
  <si>
    <t xml:space="preserve">SCRANTON                                        </t>
  </si>
  <si>
    <t xml:space="preserve">SEARCY COUNTY                                   </t>
  </si>
  <si>
    <t xml:space="preserve">SEARCY                                          </t>
  </si>
  <si>
    <t xml:space="preserve">SHERIDAN                                        </t>
  </si>
  <si>
    <t xml:space="preserve">SHIRLEY                                         </t>
  </si>
  <si>
    <t xml:space="preserve">SILOAM SPRINGS                                  </t>
  </si>
  <si>
    <t xml:space="preserve">SLOAN-HENDRIX                                   </t>
  </si>
  <si>
    <t xml:space="preserve">SMACKOVER                                       </t>
  </si>
  <si>
    <t xml:space="preserve">SOUTH CONWAY CO.                                </t>
  </si>
  <si>
    <t xml:space="preserve">SOUTH SIDE                                      </t>
  </si>
  <si>
    <t xml:space="preserve">SOUTHSIDE                                       </t>
  </si>
  <si>
    <t xml:space="preserve">SPRING HILL                                     </t>
  </si>
  <si>
    <t xml:space="preserve">SPRINGDALE                                      </t>
  </si>
  <si>
    <t xml:space="preserve">STAR CITY                                       </t>
  </si>
  <si>
    <t xml:space="preserve">STEPHENS                                        </t>
  </si>
  <si>
    <t xml:space="preserve">STRONG-HUTTIG                                   </t>
  </si>
  <si>
    <t xml:space="preserve">STUTTGART                                       </t>
  </si>
  <si>
    <t xml:space="preserve">STUTTGART  </t>
  </si>
  <si>
    <t xml:space="preserve">TEXARKANA                                       </t>
  </si>
  <si>
    <t xml:space="preserve">TRUMANN                                         </t>
  </si>
  <si>
    <t xml:space="preserve">TURRELL                                         </t>
  </si>
  <si>
    <t xml:space="preserve">TWIN RIVERS                                     </t>
  </si>
  <si>
    <t xml:space="preserve">TWO RIVERS                                      </t>
  </si>
  <si>
    <t xml:space="preserve">VALLEY SPRINGS                                  </t>
  </si>
  <si>
    <t xml:space="preserve">VALLEY VIEW                                     </t>
  </si>
  <si>
    <t xml:space="preserve">VAN BUREN                                       </t>
  </si>
  <si>
    <t xml:space="preserve">VAN COVE                                        </t>
  </si>
  <si>
    <t xml:space="preserve">VILONIA                                         </t>
  </si>
  <si>
    <t xml:space="preserve">VIOLA                                           </t>
  </si>
  <si>
    <t xml:space="preserve">WALDRON                                         </t>
  </si>
  <si>
    <t xml:space="preserve">WARREN                                          </t>
  </si>
  <si>
    <t xml:space="preserve">WATSON CHAPEL                                   </t>
  </si>
  <si>
    <t xml:space="preserve">WEINER                                          </t>
  </si>
  <si>
    <t xml:space="preserve">WEST FORK                                       </t>
  </si>
  <si>
    <t xml:space="preserve">WEST MEMPHIS                                    </t>
  </si>
  <si>
    <t xml:space="preserve">WEST SIDE                                       </t>
  </si>
  <si>
    <t xml:space="preserve">WESTERN YELL CO.                                </t>
  </si>
  <si>
    <t xml:space="preserve">WESTSIDE CONS.                                  </t>
  </si>
  <si>
    <t xml:space="preserve">WESTSIDE                                        </t>
  </si>
  <si>
    <t xml:space="preserve">WHITE CO. CENTRAL                               </t>
  </si>
  <si>
    <t xml:space="preserve">WHITE HALL                                      </t>
  </si>
  <si>
    <t xml:space="preserve">WICKES                                          </t>
  </si>
  <si>
    <t xml:space="preserve">WONDERVIEW                                      </t>
  </si>
  <si>
    <t xml:space="preserve">WOODLAWN                                        </t>
  </si>
  <si>
    <t xml:space="preserve">WYNNE                                           </t>
  </si>
  <si>
    <t xml:space="preserve">YELLVILLE-SUMMIT                                </t>
  </si>
  <si>
    <t>Math Mean Scale Score 2009-10</t>
  </si>
  <si>
    <t>Literacy Mean Scale Score 2009-10</t>
  </si>
  <si>
    <t>E-STEM PUBLIC CHARTER</t>
  </si>
  <si>
    <t>EMERSON-TAYLOR</t>
  </si>
  <si>
    <t>Science Mean Scale Score 2009-10</t>
  </si>
  <si>
    <t>Soutwest</t>
  </si>
  <si>
    <t>LITTLE ROCK PREPARATORY</t>
  </si>
  <si>
    <t>LISA ACADEMY NORTH LR</t>
  </si>
  <si>
    <t>JACKSONVILLE LIGHTHOUSE</t>
  </si>
  <si>
    <t>GREENE COUNTY TECH</t>
  </si>
  <si>
    <t xml:space="preserve">CUTTER-MORNING STAR             </t>
  </si>
  <si>
    <t>CUTTER-MORNING STAR</t>
  </si>
  <si>
    <t>COVENANT KEEPERS</t>
  </si>
  <si>
    <t xml:space="preserve">Key of Variables Used </t>
  </si>
  <si>
    <t>Variable</t>
  </si>
  <si>
    <t>Description</t>
  </si>
  <si>
    <t>Source</t>
  </si>
  <si>
    <t>School name</t>
  </si>
  <si>
    <t>http://www.arkansased.org/testing/test_scores.html</t>
  </si>
  <si>
    <t>District Minority Enrollment 2009-10</t>
  </si>
  <si>
    <t>District % Minority 2009-10</t>
  </si>
  <si>
    <t>Dirtrict FRL Enrollment 2009-10</t>
  </si>
  <si>
    <t>District % FRL 2009-10</t>
  </si>
  <si>
    <t>Percent of students scoring at the Advanced level on the science portion of the Arkansas Benchmark</t>
  </si>
  <si>
    <t>Percent of students scoring at the Proficient level on the science portion of the Arkansas Benchmark</t>
  </si>
  <si>
    <t>Percent of students scoring at the Basic level on the science portion of the Arkansas Benchmark</t>
  </si>
  <si>
    <t>Percent of students scoring at the Below Basic level on the science portion of the Arkansas Benchmark</t>
  </si>
  <si>
    <t>Number of students who took the science subtest of the Arkansas Benchmark in the 2009-10 school year</t>
  </si>
  <si>
    <t>Percent of students scoring at the Advanced level on the literacy portion of the Arkansas Benchmark</t>
  </si>
  <si>
    <t>Percent of students scoring at the Proficient level on the literacy portion of the Arkansas Benchmark</t>
  </si>
  <si>
    <t>Percent of students scoring at the Basic level on the literacy portion of the Arkansas Benchmark</t>
  </si>
  <si>
    <t>Percent of students scoring at the Below Basic level on the literacy portion of the Arkansas Benchmark</t>
  </si>
  <si>
    <t>Number of students who took the literacy subtest of the Arkansas Benchmark in the 2009-10 school year</t>
  </si>
  <si>
    <t>Percent of students scoring at the Advanced level on the math portion of the Arkansas Benchmark</t>
  </si>
  <si>
    <t>Percent of students scoring at the Proficient level on the math portion of the Arkansas Benchmark</t>
  </si>
  <si>
    <t>Percent of students scoring at the Basic level on the math portion of the Arkansas Benchmark</t>
  </si>
  <si>
    <t>Percent of students scoring at the Below Basic level on the math portion of the Arkansas Benchmark</t>
  </si>
  <si>
    <t>Number of students who took the math subtest of the Arkansas Benchmark in the 2009-10 school year</t>
  </si>
  <si>
    <t>Percentage of students scoring in the proficient or advanced range in science in 2009-011</t>
  </si>
  <si>
    <t>Percentage of students scoring in the proficient or advanced range in literacy in 2009-010</t>
  </si>
  <si>
    <t>Total Proficient or Advanced Literacy 2009-10</t>
  </si>
  <si>
    <t>Percentage of students scoring in the proficient or advanced range in math in 2009-010</t>
  </si>
  <si>
    <t>Total Proficient or Advanced Math 2009-10</t>
  </si>
  <si>
    <t>Name of the region that corresponds with the Region Number</t>
  </si>
  <si>
    <t>http://adedata.arkansas.gov/Cycles/DistrictCycle2.aspx</t>
  </si>
  <si>
    <t>http://adedata.arkansas.gov/Districts/Enrollment.aspx</t>
  </si>
  <si>
    <t>The average of the Arkansas Benchmark science portion scale scores for each grade. Note: there is no "overall" district average scale score because the scale is used to measure progress and each grade is on a different point on the scale.</t>
  </si>
  <si>
    <t>Mean Science Scale Score</t>
  </si>
  <si>
    <t>The average of the Arkansas Benchmark literacy portion scale scores for each grade. Note: there is no "overall" district average scale score because the scale is used to measure progress and each grade is on a different point on the scale.</t>
  </si>
  <si>
    <t>Mean Literacy Scale Score</t>
  </si>
  <si>
    <t>The average of the Arkansas Benchmark math portion scale scores for each grade. Note: there is no "overall" district average scale score because the scale is used to measure progress and each grade is on a different point on the scale.</t>
  </si>
  <si>
    <t>Mean Math Scale Score</t>
  </si>
  <si>
    <t>Note: Data fields denoted by "xx" indicates less than 10 students took the test and data is not reported. Data fields denoted by "0" in Science portion of the Benchmark indicates that no students took that portion of the test. Grade-level-weighted calculations for those districs with fewer than 10 tested students in any grade (denoted by "xx") were not included in the weighting calculation.</t>
  </si>
  <si>
    <t>Math</t>
  </si>
  <si>
    <t>Literacy</t>
  </si>
  <si>
    <t>Science</t>
  </si>
  <si>
    <t>Region</t>
  </si>
  <si>
    <t>District % FRL              2009-10</t>
  </si>
  <si>
    <t>District Benchmark Performance 2009-2010</t>
  </si>
  <si>
    <t>% Below Basic</t>
  </si>
  <si>
    <t>% Basic</t>
  </si>
  <si>
    <t>% Proficient</t>
  </si>
  <si>
    <t>% Advanced</t>
  </si>
  <si>
    <t>Numbers may not total 100% due to rounding.</t>
  </si>
  <si>
    <t>ALMA</t>
  </si>
  <si>
    <t/>
  </si>
  <si>
    <t>VILONIA</t>
  </si>
  <si>
    <t>ALPENA</t>
  </si>
  <si>
    <t>ARKADELPHIA</t>
  </si>
  <si>
    <t>ARMOREL</t>
  </si>
  <si>
    <t>ASHDOWN</t>
  </si>
  <si>
    <t>ATKINS</t>
  </si>
  <si>
    <t>AUGUSTA</t>
  </si>
  <si>
    <t>Select comparison district</t>
  </si>
  <si>
    <t>1. Select school district</t>
  </si>
  <si>
    <t>2. Select School</t>
  </si>
  <si>
    <t>BATESVILLE</t>
  </si>
  <si>
    <t>BAUXITE</t>
  </si>
  <si>
    <t>BAY</t>
  </si>
  <si>
    <t>BEARDEN</t>
  </si>
  <si>
    <t>BEEBE</t>
  </si>
  <si>
    <t>BENTON</t>
  </si>
  <si>
    <t>AR_SCH_FOR_BLIND</t>
  </si>
  <si>
    <t>AR_SCH_FOR_DEAF</t>
  </si>
  <si>
    <t>AR_VIRTUAL_ACADEMY</t>
  </si>
  <si>
    <t>BALD_KNOB</t>
  </si>
  <si>
    <t>BENTON_COUNTY_SOA</t>
  </si>
  <si>
    <t>BENTONVILLE</t>
  </si>
  <si>
    <t>BERGMAN</t>
  </si>
  <si>
    <t>BERRYVILLE</t>
  </si>
  <si>
    <t>BISMARCK</t>
  </si>
  <si>
    <t>BLEVINS</t>
  </si>
  <si>
    <t>BLYTHEVILLE</t>
  </si>
  <si>
    <t>BOONEVILLE</t>
  </si>
  <si>
    <t>BRADFORD</t>
  </si>
  <si>
    <t>BRADLEY</t>
  </si>
  <si>
    <t>BRINKLEY</t>
  </si>
  <si>
    <t>BROOKLAND</t>
  </si>
  <si>
    <t>BRYANT</t>
  </si>
  <si>
    <t>BUFFALO_ISLAND_CN</t>
  </si>
  <si>
    <t>CABOT</t>
  </si>
  <si>
    <t>CADDO_HILLS</t>
  </si>
  <si>
    <t>CALICO_ROCK</t>
  </si>
  <si>
    <t>CARLISLE</t>
  </si>
  <si>
    <t>CAVE_CITY</t>
  </si>
  <si>
    <t>CEDAR_RIDGE</t>
  </si>
  <si>
    <t>CEDARVILLE</t>
  </si>
  <si>
    <t>CENTERPOINT</t>
  </si>
  <si>
    <t>CHARLESTON</t>
  </si>
  <si>
    <t>CLARENDON</t>
  </si>
  <si>
    <t>CLARKSVILLE</t>
  </si>
  <si>
    <t>CLEVELAND_COUNTY</t>
  </si>
  <si>
    <t>CLINTON</t>
  </si>
  <si>
    <t>CONCORD</t>
  </si>
  <si>
    <t>CONWAY</t>
  </si>
  <si>
    <t>CORNING</t>
  </si>
  <si>
    <t>COTTER</t>
  </si>
  <si>
    <t>COUNTY_LINE</t>
  </si>
  <si>
    <t>COVENANT_KEEPERS_COL</t>
  </si>
  <si>
    <t>CROSS_COUNTY</t>
  </si>
  <si>
    <t>CROSSETT</t>
  </si>
  <si>
    <t>DANVILLE</t>
  </si>
  <si>
    <t>DARDANELLE</t>
  </si>
  <si>
    <t>DECATUR</t>
  </si>
  <si>
    <t>DELIGHT</t>
  </si>
  <si>
    <t>DEQUEEN</t>
  </si>
  <si>
    <t>DERMOTT</t>
  </si>
  <si>
    <t>DES_ARC</t>
  </si>
  <si>
    <t>DEWITT</t>
  </si>
  <si>
    <t>DIERKS</t>
  </si>
  <si>
    <t>DOLLARWAY</t>
  </si>
  <si>
    <t>DOVER</t>
  </si>
  <si>
    <t>DREAMLAND_ACADEMY</t>
  </si>
  <si>
    <t>DREW_CENTRAL</t>
  </si>
  <si>
    <t>DUMAS</t>
  </si>
  <si>
    <t>EARLE</t>
  </si>
  <si>
    <t>EAST_END</t>
  </si>
  <si>
    <t>EAST_POINSETT_CO.</t>
  </si>
  <si>
    <t>EL_DORADO</t>
  </si>
  <si>
    <t>ELKINS</t>
  </si>
  <si>
    <t>ENGLAND</t>
  </si>
  <si>
    <t>EUREKA_SPRINGS</t>
  </si>
  <si>
    <t>FARMINGTON</t>
  </si>
  <si>
    <t>FAYETTEVILLE</t>
  </si>
  <si>
    <t>FLIPPIN</t>
  </si>
  <si>
    <t>FORDYCE</t>
  </si>
  <si>
    <t>FOREMAN</t>
  </si>
  <si>
    <t>FOUKE</t>
  </si>
  <si>
    <t>FOUNTAIN_LAKE</t>
  </si>
  <si>
    <t>GENOA_CENTRAL</t>
  </si>
  <si>
    <t>GENTRY</t>
  </si>
  <si>
    <t>GLEN_ROSE</t>
  </si>
  <si>
    <t>GOSNELL</t>
  </si>
  <si>
    <t>GRAVETTE</t>
  </si>
  <si>
    <t>GREEN_FOREST</t>
  </si>
  <si>
    <t>GREENBRIER</t>
  </si>
  <si>
    <t>GREENE_COUNTY_TECH</t>
  </si>
  <si>
    <t>GREENLAND</t>
  </si>
  <si>
    <t>GREENWOOD</t>
  </si>
  <si>
    <t>GURDON</t>
  </si>
  <si>
    <t>HAAS_HALL_ACADEMY</t>
  </si>
  <si>
    <t>HACKETT</t>
  </si>
  <si>
    <t>HAMBURG</t>
  </si>
  <si>
    <t>HAMPTON</t>
  </si>
  <si>
    <t>HARMONY_GROVE_BENTON</t>
  </si>
  <si>
    <t>HARRISBURG</t>
  </si>
  <si>
    <t>HARRISON</t>
  </si>
  <si>
    <t>HARTFORD</t>
  </si>
  <si>
    <t>HAZEN</t>
  </si>
  <si>
    <t>HEBER_SPRINGS</t>
  </si>
  <si>
    <t>HECTOR</t>
  </si>
  <si>
    <t>HERMITAGE</t>
  </si>
  <si>
    <t>HIGHLAND</t>
  </si>
  <si>
    <t>HILLCREST</t>
  </si>
  <si>
    <t>HOPE</t>
  </si>
  <si>
    <t>HOPE_ACADEMY</t>
  </si>
  <si>
    <t>HARMONY_GROVE_CAMDEN</t>
  </si>
  <si>
    <t>HORATIO</t>
  </si>
  <si>
    <t>HOT_SPRINGS</t>
  </si>
  <si>
    <t>HOXIE</t>
  </si>
  <si>
    <t>HUGHES</t>
  </si>
  <si>
    <t>HUNTSVILLE</t>
  </si>
  <si>
    <t>IMBODEN_AREA_CHARTER</t>
  </si>
  <si>
    <t>JACKSON_COUNTY</t>
  </si>
  <si>
    <t>JASPER</t>
  </si>
  <si>
    <t>JESSIEVILLE</t>
  </si>
  <si>
    <t>JONESBORO</t>
  </si>
  <si>
    <t>JUNCTION_CITY</t>
  </si>
  <si>
    <t>KIPP_DELTA_COLL_PREP</t>
  </si>
  <si>
    <t>KIRBY</t>
  </si>
  <si>
    <t>LAFAYETTE_CO</t>
  </si>
  <si>
    <t>LAKE_HAMILTON</t>
  </si>
  <si>
    <t>LAKESIDE_HS</t>
  </si>
  <si>
    <t>LAKESIDE_LV</t>
  </si>
  <si>
    <t>LAMAR</t>
  </si>
  <si>
    <t>LAVACA</t>
  </si>
  <si>
    <t>LAWRENCE_COUNTY</t>
  </si>
  <si>
    <t>LEAD_HILL</t>
  </si>
  <si>
    <t>LEE_COUNTY</t>
  </si>
  <si>
    <t>LINCOLN</t>
  </si>
  <si>
    <t>LISA_ACADEMY</t>
  </si>
  <si>
    <t>LISA_ACADEMY_NLR</t>
  </si>
  <si>
    <t>LITTLE_ROCK</t>
  </si>
  <si>
    <t>LONOKE</t>
  </si>
  <si>
    <t>MAGAZINE</t>
  </si>
  <si>
    <t>MAGNET_COVE</t>
  </si>
  <si>
    <t>MAGNOLIA</t>
  </si>
  <si>
    <t>MALVERN</t>
  </si>
  <si>
    <t>MAMMOTH_SPRING</t>
  </si>
  <si>
    <t>MANILA</t>
  </si>
  <si>
    <t>MANSFIELD</t>
  </si>
  <si>
    <t>MARION</t>
  </si>
  <si>
    <t>MARKED_TREE</t>
  </si>
  <si>
    <t>MARMADUKE</t>
  </si>
  <si>
    <t>MARVELL</t>
  </si>
  <si>
    <t>MAYFLOWER</t>
  </si>
  <si>
    <t>MAYNARD</t>
  </si>
  <si>
    <t>MCCRORY</t>
  </si>
  <si>
    <t>MCGEHEE</t>
  </si>
  <si>
    <t>MELBOURNE</t>
  </si>
  <si>
    <t>MENA</t>
  </si>
  <si>
    <t>MIDLAND</t>
  </si>
  <si>
    <t>MINERAL_SPRINGS</t>
  </si>
  <si>
    <t>MONTICELLO</t>
  </si>
  <si>
    <t>MOUNT_IDA</t>
  </si>
  <si>
    <t>MOUNTAIN_HOME</t>
  </si>
  <si>
    <t>MOUNTAIN_PINE</t>
  </si>
  <si>
    <t>MOUNTAIN_VIEW</t>
  </si>
  <si>
    <t>MOUNTAINBURG</t>
  </si>
  <si>
    <t>MULBERRY</t>
  </si>
  <si>
    <t>MURFREESBORO</t>
  </si>
  <si>
    <t>NASHVILLE</t>
  </si>
  <si>
    <t>NEMO_VISTA</t>
  </si>
  <si>
    <t>NETTLETON</t>
  </si>
  <si>
    <t>NEVADA</t>
  </si>
  <si>
    <t>NEWPORT</t>
  </si>
  <si>
    <t>NORFORK</t>
  </si>
  <si>
    <t>NORPHLET</t>
  </si>
  <si>
    <t>NORTH_LITTLE_ROCK</t>
  </si>
  <si>
    <t>OMAHA</t>
  </si>
  <si>
    <t>OSCEOLA</t>
  </si>
  <si>
    <t>OUACHITA</t>
  </si>
  <si>
    <t>OUACHITA_RIVER</t>
  </si>
  <si>
    <t>OZARK</t>
  </si>
  <si>
    <t>OZARK_MOUNTAIN</t>
  </si>
  <si>
    <t>PANGBURN</t>
  </si>
  <si>
    <t>PARAGOULD</t>
  </si>
  <si>
    <t>PARIS</t>
  </si>
  <si>
    <t>PARKERS_CHAPEL</t>
  </si>
  <si>
    <t>PEA_RIDGE</t>
  </si>
  <si>
    <t>PERRYVILLE</t>
  </si>
  <si>
    <t>PIGGOTT</t>
  </si>
  <si>
    <t>PINE_BLUFF</t>
  </si>
  <si>
    <t>POCAHONTAS</t>
  </si>
  <si>
    <t>POTTSVILLE</t>
  </si>
  <si>
    <t>POYEN</t>
  </si>
  <si>
    <t>PRAIRIE_GROVE</t>
  </si>
  <si>
    <t>PRESCOTT</t>
  </si>
  <si>
    <t>PULASKI_COUNTY</t>
  </si>
  <si>
    <t>QUITMAN</t>
  </si>
  <si>
    <t>RECTOR</t>
  </si>
  <si>
    <t>RIVERSIDE</t>
  </si>
  <si>
    <t>RIVERVIEW</t>
  </si>
  <si>
    <t>ROGERS</t>
  </si>
  <si>
    <t>ROSE_BUD</t>
  </si>
  <si>
    <t>RUSSELLVILLE</t>
  </si>
  <si>
    <t>SALEM</t>
  </si>
  <si>
    <t>SCHOOL_OF_EXCELLENCE</t>
  </si>
  <si>
    <t>SCRANTON</t>
  </si>
  <si>
    <t>SEARCY</t>
  </si>
  <si>
    <t>SHERIDAN</t>
  </si>
  <si>
    <t>SEARCY_COUNTY</t>
  </si>
  <si>
    <t>SHIRLEY</t>
  </si>
  <si>
    <t>SILOAM_SPRINGS</t>
  </si>
  <si>
    <t>SMACKOVER</t>
  </si>
  <si>
    <t>SOUTH_MISSISSIPPI_CO</t>
  </si>
  <si>
    <t>SOUTHSIDE</t>
  </si>
  <si>
    <t>SPRING_HILL</t>
  </si>
  <si>
    <t>SOUTH_SIDE</t>
  </si>
  <si>
    <t>SPRINGDALE</t>
  </si>
  <si>
    <t>STAR_CITY</t>
  </si>
  <si>
    <t>STEPHENS</t>
  </si>
  <si>
    <t>STUTTGART</t>
  </si>
  <si>
    <t>TEXARKANA</t>
  </si>
  <si>
    <t>TRUMANN</t>
  </si>
  <si>
    <t>TURRELL</t>
  </si>
  <si>
    <t>TWIN_RIVERS</t>
  </si>
  <si>
    <t>TWO_RIVERS</t>
  </si>
  <si>
    <t>VALLEY_SPRINGS</t>
  </si>
  <si>
    <t>VALLEY_VIEW</t>
  </si>
  <si>
    <t>VAN_BUREN</t>
  </si>
  <si>
    <t>VAN_COVE</t>
  </si>
  <si>
    <t>VIOLA</t>
  </si>
  <si>
    <t>WALDRON</t>
  </si>
  <si>
    <t>WARREN</t>
  </si>
  <si>
    <t>WATSON_CHAPEL</t>
  </si>
  <si>
    <t>WEINER</t>
  </si>
  <si>
    <t>WEST_FORK</t>
  </si>
  <si>
    <t>WEST_MEMPHIS</t>
  </si>
  <si>
    <t>WEST_SIDE</t>
  </si>
  <si>
    <t>WESTSIDE</t>
  </si>
  <si>
    <t>WHITE_HALL</t>
  </si>
  <si>
    <t>WICKES</t>
  </si>
  <si>
    <t>WONDERVIEW</t>
  </si>
  <si>
    <t>WOODLAWN</t>
  </si>
  <si>
    <t>WYNNE</t>
  </si>
  <si>
    <t>Arkansas_Overall</t>
  </si>
  <si>
    <t>Region_1_Overall</t>
  </si>
  <si>
    <t>Region_2_Overall</t>
  </si>
  <si>
    <t>Region_3_Overall</t>
  </si>
  <si>
    <t>Region_4_Overall</t>
  </si>
  <si>
    <t>Region_5_Overall</t>
  </si>
  <si>
    <t xml:space="preserve">ALMA     </t>
  </si>
  <si>
    <t>ACADEMICS_PLUS_CHARTER</t>
  </si>
  <si>
    <t>School Number</t>
  </si>
  <si>
    <t>School Name</t>
  </si>
  <si>
    <t>Number of Math Students Processed</t>
  </si>
  <si>
    <t>Number of Science Students Processed</t>
  </si>
  <si>
    <t xml:space="preserve">DEWITT SD                                         </t>
  </si>
  <si>
    <t xml:space="preserve">GILLETT ELEMENTARY                                </t>
  </si>
  <si>
    <t xml:space="preserve">DEWITT ELEMENTARY                                 </t>
  </si>
  <si>
    <t xml:space="preserve">STUTTGART SD                                      </t>
  </si>
  <si>
    <t xml:space="preserve">PARK AVE. ELEM.                                   </t>
  </si>
  <si>
    <t xml:space="preserve">CROSSETT SD                                       </t>
  </si>
  <si>
    <t xml:space="preserve">CROSSETT ELEMENTARY                               </t>
  </si>
  <si>
    <t xml:space="preserve">HAMBURG SD                                        </t>
  </si>
  <si>
    <t xml:space="preserve">HAMBURG LOWER ELEMEN                              </t>
  </si>
  <si>
    <t xml:space="preserve">PORTLAND ELEMENTARY                               </t>
  </si>
  <si>
    <t xml:space="preserve">WILMOT ELEMENTARY                                 </t>
  </si>
  <si>
    <t xml:space="preserve">COTTER SD                                         </t>
  </si>
  <si>
    <t xml:space="preserve">AMANDA GIST ELEMENTA                              </t>
  </si>
  <si>
    <t xml:space="preserve">MOUNTAIN HOME SD                                  </t>
  </si>
  <si>
    <t xml:space="preserve">NELSON-WILKS-HERRON                               </t>
  </si>
  <si>
    <t xml:space="preserve">NORFORK SD                                        </t>
  </si>
  <si>
    <t xml:space="preserve">NORFORK ELEMENTARY S                              </t>
  </si>
  <si>
    <t xml:space="preserve">BENTONVILLE SD                                    </t>
  </si>
  <si>
    <t xml:space="preserve">COOPER ELEMENTARY                                 </t>
  </si>
  <si>
    <t xml:space="preserve">CENTERTON GAMBLE ELE                              </t>
  </si>
  <si>
    <t xml:space="preserve">CENTRAL PARK/MORNING                              </t>
  </si>
  <si>
    <t xml:space="preserve">MARY MAE JONES ELEME                              </t>
  </si>
  <si>
    <t xml:space="preserve">ELM TREE ELEM SCHOOL                              </t>
  </si>
  <si>
    <t xml:space="preserve">APPLE GLEN ELEM SCHO                              </t>
  </si>
  <si>
    <t xml:space="preserve">SUGAR CREEK ELEM SCH                              </t>
  </si>
  <si>
    <t xml:space="preserve">R E BAKER ELEM SCHOO                              </t>
  </si>
  <si>
    <t xml:space="preserve">THOMAS JEFFERSON ELE                              </t>
  </si>
  <si>
    <t xml:space="preserve">DECATUR SD                                        </t>
  </si>
  <si>
    <t xml:space="preserve">DECATUR NORTHSIDE EL                              </t>
  </si>
  <si>
    <t xml:space="preserve">GENTRY SD                                         </t>
  </si>
  <si>
    <t xml:space="preserve">GENTRY INTERMED. SCH                              </t>
  </si>
  <si>
    <t xml:space="preserve">GRAVETTE SD                                       </t>
  </si>
  <si>
    <t xml:space="preserve">GRAVETTE UPPER ELEM                               </t>
  </si>
  <si>
    <t xml:space="preserve">ROGERS SD                                         </t>
  </si>
  <si>
    <t xml:space="preserve">OLD WIRE ELEMENTARY                               </t>
  </si>
  <si>
    <t xml:space="preserve">ELZA R. TUCKER ELEM.                              </t>
  </si>
  <si>
    <t xml:space="preserve">JONES ELEMENTARY                                  </t>
  </si>
  <si>
    <t xml:space="preserve">BELLVIEW ELEMENTARY                               </t>
  </si>
  <si>
    <t xml:space="preserve">JOE MATHIAS ELEMENTA                              </t>
  </si>
  <si>
    <t xml:space="preserve">FRANK TILLERY ELEMEN                              </t>
  </si>
  <si>
    <t xml:space="preserve">REAGAN ELEMENTARY                                 </t>
  </si>
  <si>
    <t xml:space="preserve">BONNIE GRIMES ELEMEN                              </t>
  </si>
  <si>
    <t xml:space="preserve">GRACE HILL ELEMENTAR                              </t>
  </si>
  <si>
    <t xml:space="preserve">WESTSIDE ELEMENTARY                               </t>
  </si>
  <si>
    <t xml:space="preserve">NORTHSIDE ELEMENTARY                              </t>
  </si>
  <si>
    <t xml:space="preserve">LOWELL ELEMENTARY                                 </t>
  </si>
  <si>
    <t xml:space="preserve">GARFIELD ELEMENTARY                               </t>
  </si>
  <si>
    <t xml:space="preserve">EASTSIDE ELEMENTARY                               </t>
  </si>
  <si>
    <t xml:space="preserve">SILOAM SPRINGS SD                                 </t>
  </si>
  <si>
    <t xml:space="preserve">SOUTHSIDE ELEMENTARY                              </t>
  </si>
  <si>
    <t xml:space="preserve">PEA RIDGE SD                                      </t>
  </si>
  <si>
    <t xml:space="preserve">PEA RIDGE INTERMEDIA                              </t>
  </si>
  <si>
    <t xml:space="preserve">BENTON COUNTY SD                                  </t>
  </si>
  <si>
    <t xml:space="preserve">BENTON CTY SCHOOL OF                              </t>
  </si>
  <si>
    <t xml:space="preserve">ALPENA SD                                         </t>
  </si>
  <si>
    <t xml:space="preserve">ALPENA ELEMENTARY SC                              </t>
  </si>
  <si>
    <t xml:space="preserve">BERGMAN SD                                        </t>
  </si>
  <si>
    <t xml:space="preserve">BERGMAN ELEMENTARY                                </t>
  </si>
  <si>
    <t xml:space="preserve">HARRISON SD                                       </t>
  </si>
  <si>
    <t xml:space="preserve">WOODLAND HEIGHTS ELE                              </t>
  </si>
  <si>
    <t xml:space="preserve">SKYLINE HEIGHTS ELEM                              </t>
  </si>
  <si>
    <t xml:space="preserve">FOREST HEIGHTS ELEME                              </t>
  </si>
  <si>
    <t xml:space="preserve">EAGLE HEIGHTS ELEMEN                              </t>
  </si>
  <si>
    <t xml:space="preserve">OMAHA SD                                          </t>
  </si>
  <si>
    <t xml:space="preserve">OMAHA ELEMENTARY SCH                              </t>
  </si>
  <si>
    <t xml:space="preserve">VALLEY SPRINGS SD                                 </t>
  </si>
  <si>
    <t xml:space="preserve">VALLEY SPRINGS ELEM                               </t>
  </si>
  <si>
    <t xml:space="preserve">LEAD HILL SD                                      </t>
  </si>
  <si>
    <t xml:space="preserve">LEAD HILL ELEMENTARY                              </t>
  </si>
  <si>
    <t xml:space="preserve">HERMITAGE SD                                      </t>
  </si>
  <si>
    <t xml:space="preserve">HERMITAGE ELEMENTARY                              </t>
  </si>
  <si>
    <t xml:space="preserve">WARREN SD                                         </t>
  </si>
  <si>
    <t xml:space="preserve">EASTSIDE PRIMARY                                  </t>
  </si>
  <si>
    <t xml:space="preserve">HAMPTON SD                                        </t>
  </si>
  <si>
    <t xml:space="preserve">HAMPTON ELEM SCHOOL                               </t>
  </si>
  <si>
    <t xml:space="preserve">BERRYVILLE SD                                     </t>
  </si>
  <si>
    <t xml:space="preserve">BERRYVILLE INTERMEDI                              </t>
  </si>
  <si>
    <t xml:space="preserve">EUREKA SPRINGS SD                                 </t>
  </si>
  <si>
    <t xml:space="preserve">EUREKA SPRINGS ELEME                              </t>
  </si>
  <si>
    <t xml:space="preserve">GREEN FOREST SD                                   </t>
  </si>
  <si>
    <t xml:space="preserve">GREEN FOREST ELEMENT                              </t>
  </si>
  <si>
    <t xml:space="preserve">DERMOTT SD                                        </t>
  </si>
  <si>
    <t xml:space="preserve">DERMOTT ELEMENTARY S                              </t>
  </si>
  <si>
    <t xml:space="preserve">LAKESIDE SD                                       </t>
  </si>
  <si>
    <t xml:space="preserve">LAKESIDE UPPER ELEME                              </t>
  </si>
  <si>
    <t xml:space="preserve">EUDORA ELEMENTARY                                 </t>
  </si>
  <si>
    <t xml:space="preserve">ARKADELPHIA SD                                    </t>
  </si>
  <si>
    <t xml:space="preserve">CENTRAL PRIMARY SCHO                              </t>
  </si>
  <si>
    <t xml:space="preserve">GURDON SD                                         </t>
  </si>
  <si>
    <t xml:space="preserve">GURDON PRIMARY SCHOO                              </t>
  </si>
  <si>
    <t xml:space="preserve">CORNING SD                                        </t>
  </si>
  <si>
    <t xml:space="preserve">CENTRAL ELEMENTARY S                              </t>
  </si>
  <si>
    <t xml:space="preserve">PIGGOTT SD                                        </t>
  </si>
  <si>
    <t xml:space="preserve">PIGGOTT ELEMENTARY                                </t>
  </si>
  <si>
    <t xml:space="preserve">RECTOR SD                                         </t>
  </si>
  <si>
    <t xml:space="preserve">RECTOR ELEMENTARY SC                              </t>
  </si>
  <si>
    <t xml:space="preserve">CONCORD SD                                        </t>
  </si>
  <si>
    <t xml:space="preserve">CONCORD ELEMENTARY S                              </t>
  </si>
  <si>
    <t xml:space="preserve">HEBER SPRINGS SD                                  </t>
  </si>
  <si>
    <t xml:space="preserve">HEBER SPRINGS ELEM                                </t>
  </si>
  <si>
    <t xml:space="preserve">QUITMAN SD                                        </t>
  </si>
  <si>
    <t xml:space="preserve">QUITMAN ELEMENTARY S                              </t>
  </si>
  <si>
    <t xml:space="preserve">WEST SIDE SD                                      </t>
  </si>
  <si>
    <t xml:space="preserve">WEST SIDE ELEMENTARY                              </t>
  </si>
  <si>
    <t xml:space="preserve">WOODLAWN SD                                       </t>
  </si>
  <si>
    <t xml:space="preserve">WOODLAWN ELEMENTARY                               </t>
  </si>
  <si>
    <t xml:space="preserve">CLEVELAND COUNTY SD                               </t>
  </si>
  <si>
    <t xml:space="preserve">RISON ELEMENTARY                                  </t>
  </si>
  <si>
    <t xml:space="preserve">KINGSLAND ELEMENTARY                              </t>
  </si>
  <si>
    <t xml:space="preserve">MAGNOLIA SD                                       </t>
  </si>
  <si>
    <t xml:space="preserve">EAST-WEST ELEMENTARY                              </t>
  </si>
  <si>
    <t xml:space="preserve">EMERSON-TAYLOR SD                                 </t>
  </si>
  <si>
    <t xml:space="preserve">TAYLOR ELEMENTARY SC                              </t>
  </si>
  <si>
    <t xml:space="preserve">EMERSON ELEMENTARY                                </t>
  </si>
  <si>
    <t xml:space="preserve">NEMO VISTA SD                                     </t>
  </si>
  <si>
    <t xml:space="preserve">NEMO VISTA ELEMENTAR                              </t>
  </si>
  <si>
    <t xml:space="preserve">WONDERVIEW SD                                     </t>
  </si>
  <si>
    <t xml:space="preserve">WONDERVIEV ELEM                                   </t>
  </si>
  <si>
    <t xml:space="preserve">SOUTH CONWAY CO. SD                               </t>
  </si>
  <si>
    <t xml:space="preserve">MORRILTON ELEMENTARY                              </t>
  </si>
  <si>
    <t xml:space="preserve">BAY SD                                            </t>
  </si>
  <si>
    <t xml:space="preserve">BAY ELEMENTARY SCHOO                              </t>
  </si>
  <si>
    <t xml:space="preserve">WESTSIDE CONS. SD                                 </t>
  </si>
  <si>
    <t xml:space="preserve">WESTSIDE ELEM SCHOOL                              </t>
  </si>
  <si>
    <t xml:space="preserve">BROOKLAND SD                                      </t>
  </si>
  <si>
    <t xml:space="preserve">BROOKLAND ELEMENTARY                              </t>
  </si>
  <si>
    <t xml:space="preserve">BUFFALO ISLAND CN SD                              </t>
  </si>
  <si>
    <t xml:space="preserve">BUFFALO IS CENTRAL E                              </t>
  </si>
  <si>
    <t xml:space="preserve">BUFFALO IS CENTRAL W                              </t>
  </si>
  <si>
    <t xml:space="preserve">JONESBORO SD                                      </t>
  </si>
  <si>
    <t xml:space="preserve">MICROSOCIETY MAGNET                               </t>
  </si>
  <si>
    <t xml:space="preserve">INTERNATIONAL STUDIE                              </t>
  </si>
  <si>
    <t xml:space="preserve">HW&amp;E STUDIES MAGNET                               </t>
  </si>
  <si>
    <t xml:space="preserve">VISUAL &amp; PERFORMING                               </t>
  </si>
  <si>
    <t xml:space="preserve">MATH &amp; SCIENCE MAGNE                              </t>
  </si>
  <si>
    <t xml:space="preserve">NETTLETON SD                                      </t>
  </si>
  <si>
    <t xml:space="preserve">FOX MEADOW INTERMEDI                              </t>
  </si>
  <si>
    <t xml:space="preserve">NETTLETON INTER CTR                               </t>
  </si>
  <si>
    <t xml:space="preserve">VALLEY VIEW SD                                    </t>
  </si>
  <si>
    <t xml:space="preserve">VALLEY VIEW ELEM SCH                              </t>
  </si>
  <si>
    <t xml:space="preserve">RIVERSIDE SD                                      </t>
  </si>
  <si>
    <t xml:space="preserve">RIVERSIDE WEST ELEME                              </t>
  </si>
  <si>
    <t xml:space="preserve">RIVERSIDE EAST ELEME                              </t>
  </si>
  <si>
    <t xml:space="preserve">ALMA SD                                           </t>
  </si>
  <si>
    <t xml:space="preserve">ALMA INTERMEDIATE SC                              </t>
  </si>
  <si>
    <t xml:space="preserve">CEDARVILLE SD                                     </t>
  </si>
  <si>
    <t xml:space="preserve">CEDARVILLE ELEMENTAR                              </t>
  </si>
  <si>
    <t xml:space="preserve">MOUNTAINBURG SD                                   </t>
  </si>
  <si>
    <t xml:space="preserve">MOUNTAINBURG ELEMENT                              </t>
  </si>
  <si>
    <t xml:space="preserve">MULBERRY SD                                       </t>
  </si>
  <si>
    <t xml:space="preserve">MARVIN PRIMARY                                    </t>
  </si>
  <si>
    <t xml:space="preserve">VAN BUREN SD                                      </t>
  </si>
  <si>
    <t xml:space="preserve">RENA ELEMENTARY                                   </t>
  </si>
  <si>
    <t xml:space="preserve">PARKVIEW ELEMENTARY                               </t>
  </si>
  <si>
    <t xml:space="preserve">JAMES TATE ELEMENTAR                              </t>
  </si>
  <si>
    <t xml:space="preserve">J.J. IZARD ELEMENTAR                              </t>
  </si>
  <si>
    <t xml:space="preserve">KING ELEMENTARY                                   </t>
  </si>
  <si>
    <t xml:space="preserve">CITY HEIGHTS ELEMENT                              </t>
  </si>
  <si>
    <t xml:space="preserve">EARLE SD                                          </t>
  </si>
  <si>
    <t xml:space="preserve">EARLE ELEMENTARY                                  </t>
  </si>
  <si>
    <t xml:space="preserve">WEST MEMPHIS SD                                   </t>
  </si>
  <si>
    <t xml:space="preserve">WONDER ELEMENTARY                                 </t>
  </si>
  <si>
    <t xml:space="preserve">WEDLOCK ELEMENTARY                                </t>
  </si>
  <si>
    <t xml:space="preserve">WEAVER ELEMENTARY                                 </t>
  </si>
  <si>
    <t xml:space="preserve">RICHLAND ELEMENTARY                               </t>
  </si>
  <si>
    <t xml:space="preserve">MADDUX ELEMENTARY                                 </t>
  </si>
  <si>
    <t xml:space="preserve">JACKSON ELEMENTARY                                </t>
  </si>
  <si>
    <t xml:space="preserve">FAULK ELEMENTARY                                  </t>
  </si>
  <si>
    <t xml:space="preserve">BRAGG ELEMENTARY                                  </t>
  </si>
  <si>
    <t xml:space="preserve">MARION SD                                         </t>
  </si>
  <si>
    <t xml:space="preserve">MARION ELEMENTARY                                 </t>
  </si>
  <si>
    <t xml:space="preserve">TURRELL SD                                        </t>
  </si>
  <si>
    <t xml:space="preserve">TURRELL ELEMENTARY S                              </t>
  </si>
  <si>
    <t xml:space="preserve">CROSS COUNTY SD                                   </t>
  </si>
  <si>
    <t xml:space="preserve">CROSS COUNTY ELEMENT                              </t>
  </si>
  <si>
    <t xml:space="preserve">WYNNE SD                                          </t>
  </si>
  <si>
    <t xml:space="preserve">WYNNE INTERMEDIATE S                              </t>
  </si>
  <si>
    <t xml:space="preserve">FORDYCE SD                                        </t>
  </si>
  <si>
    <t xml:space="preserve">FORDYCE ELEMENTARY S                              </t>
  </si>
  <si>
    <t xml:space="preserve">DUMAS SD                                          </t>
  </si>
  <si>
    <t xml:space="preserve">REED ELEMENTARY                                   </t>
  </si>
  <si>
    <t xml:space="preserve">MCGEHEE SD                                        </t>
  </si>
  <si>
    <t xml:space="preserve">MCGEHEE ELEMENTARY                                </t>
  </si>
  <si>
    <t xml:space="preserve">DREW CENTRAL SD                                   </t>
  </si>
  <si>
    <t xml:space="preserve">DREW CENTRAL ELEMENT                              </t>
  </si>
  <si>
    <t xml:space="preserve">MONTICELLO SD                                     </t>
  </si>
  <si>
    <t xml:space="preserve">MONTICELLO INTERMEDI                              </t>
  </si>
  <si>
    <t xml:space="preserve">CONWAY SD                                         </t>
  </si>
  <si>
    <t xml:space="preserve">WOODROW CUMMINS ELEM                              </t>
  </si>
  <si>
    <t xml:space="preserve">THEODORE JONES ELEME                              </t>
  </si>
  <si>
    <t xml:space="preserve">JIM STONE ELEMENTARY                              </t>
  </si>
  <si>
    <t xml:space="preserve">M VANN ELEMENTARY                                 </t>
  </si>
  <si>
    <t xml:space="preserve">MATTISON ELEMENTARY                               </t>
  </si>
  <si>
    <t xml:space="preserve">JULIA MOORE ELEMENTA                              </t>
  </si>
  <si>
    <t xml:space="preserve">ELLEN SMITH ELEMENTA                              </t>
  </si>
  <si>
    <t xml:space="preserve">SALLIE CONE ELEMENTA                              </t>
  </si>
  <si>
    <t xml:space="preserve">IDA BURNS ELEMENTARY                              </t>
  </si>
  <si>
    <t xml:space="preserve">GREENBRIER SD                                     </t>
  </si>
  <si>
    <t xml:space="preserve">GREENBRIER WOOSTER E                              </t>
  </si>
  <si>
    <t xml:space="preserve">GREENBRIER WESTSIDE                               </t>
  </si>
  <si>
    <t xml:space="preserve">GREENBRIER EASTSIDE                               </t>
  </si>
  <si>
    <t xml:space="preserve">GUY-PERKINS SD                                    </t>
  </si>
  <si>
    <t xml:space="preserve">GUY-PERKINS ELEMENTA                              </t>
  </si>
  <si>
    <t xml:space="preserve">MAYFLOWER SD                                      </t>
  </si>
  <si>
    <t xml:space="preserve">MAYFLOWER ELEMENTARY                              </t>
  </si>
  <si>
    <t xml:space="preserve">MT. VERNON/ENOLA SD                               </t>
  </si>
  <si>
    <t xml:space="preserve">MT VERNON-ENOLA ELEM                              </t>
  </si>
  <si>
    <t xml:space="preserve">VILONIA SD                                        </t>
  </si>
  <si>
    <t xml:space="preserve">ACADEMY OF TECHNOLOG                              </t>
  </si>
  <si>
    <t xml:space="preserve">VILONIA PRIMARY                                   </t>
  </si>
  <si>
    <t xml:space="preserve">VILONIA ELEMENTARY                                </t>
  </si>
  <si>
    <t xml:space="preserve">CHARLESTON SD                                     </t>
  </si>
  <si>
    <t xml:space="preserve">CHARLESTON ELEM SCHO                              </t>
  </si>
  <si>
    <t xml:space="preserve">COUNTY LINE SD                                    </t>
  </si>
  <si>
    <t xml:space="preserve">COUNTY LINE ELEMENTA                              </t>
  </si>
  <si>
    <t xml:space="preserve">OZARK SD                                          </t>
  </si>
  <si>
    <t xml:space="preserve">ELGIN B. MILTON ELEM                              </t>
  </si>
  <si>
    <t xml:space="preserve">MAMMOTH SPRING SD                                 </t>
  </si>
  <si>
    <t xml:space="preserve">MAMMOTH SPRING ELEME                              </t>
  </si>
  <si>
    <t xml:space="preserve">SALEM SD                                          </t>
  </si>
  <si>
    <t xml:space="preserve">SALEM ELEMENTARY SCH                              </t>
  </si>
  <si>
    <t xml:space="preserve">VIOLA SD                                          </t>
  </si>
  <si>
    <t xml:space="preserve">VIOLA ELEMENTARY                                  </t>
  </si>
  <si>
    <t xml:space="preserve">CUTTER-MRG.STAR SD                                </t>
  </si>
  <si>
    <t xml:space="preserve">CUTTER MORNING STAR                               </t>
  </si>
  <si>
    <t xml:space="preserve">FOUNTAIN LAKE SD                                  </t>
  </si>
  <si>
    <t xml:space="preserve">FOUNTAIN LAKE ELEMEN                              </t>
  </si>
  <si>
    <t xml:space="preserve">HOT SPRINGS SD                                    </t>
  </si>
  <si>
    <t xml:space="preserve">LANGSTON MAGNET SCHO                              </t>
  </si>
  <si>
    <t xml:space="preserve">PARK MAGNET SCHOOL                                </t>
  </si>
  <si>
    <t xml:space="preserve">OAKLAWN MAGNET SCHOO                              </t>
  </si>
  <si>
    <t xml:space="preserve">SUMMIT SCHOOL                                     </t>
  </si>
  <si>
    <t xml:space="preserve">GARDNER MAGNET SCHOO                              </t>
  </si>
  <si>
    <t xml:space="preserve">JESSIEVILLE SD                                    </t>
  </si>
  <si>
    <t xml:space="preserve">JESSIEVILLE ELEMENTA                              </t>
  </si>
  <si>
    <t xml:space="preserve">LAKE HAMILTON SD                                  </t>
  </si>
  <si>
    <t xml:space="preserve">LAKE HAMILTON ELEMEN                              </t>
  </si>
  <si>
    <t xml:space="preserve">LAKESIDE INTERMEDIAT                              </t>
  </si>
  <si>
    <t xml:space="preserve">MOUNTAIN PINE SD                                  </t>
  </si>
  <si>
    <t xml:space="preserve">MOUNTAIN PINE ELEMEN                              </t>
  </si>
  <si>
    <t xml:space="preserve">POYEN SD                                          </t>
  </si>
  <si>
    <t xml:space="preserve">POYEN ELEMENTARY                                  </t>
  </si>
  <si>
    <t xml:space="preserve">SHERIDAN SD                                       </t>
  </si>
  <si>
    <t xml:space="preserve">EAST END INTERMEDIAT                              </t>
  </si>
  <si>
    <t xml:space="preserve">SHERIDAN INTERMEDIAT                              </t>
  </si>
  <si>
    <t xml:space="preserve">MARMADUKE SD                                      </t>
  </si>
  <si>
    <t xml:space="preserve">MARMADUKE ELEMENTARY                              </t>
  </si>
  <si>
    <t xml:space="preserve">GREENE COUNTYTECH SD                              </t>
  </si>
  <si>
    <t xml:space="preserve">GREEN COUNTY TECH ES                              </t>
  </si>
  <si>
    <t xml:space="preserve">PARAGOULD SD                                      </t>
  </si>
  <si>
    <t xml:space="preserve">OAK GROVE ELE HEALTH                              </t>
  </si>
  <si>
    <t xml:space="preserve">WOODROW WILSON ELEME                              </t>
  </si>
  <si>
    <t xml:space="preserve">BALDWIN ELEMENTARY S                              </t>
  </si>
  <si>
    <t xml:space="preserve">BLEVINS SD                                        </t>
  </si>
  <si>
    <t xml:space="preserve">EMMET ELEMENTARY SCH                              </t>
  </si>
  <si>
    <t xml:space="preserve">BLEVINS ELEMENTARY S                              </t>
  </si>
  <si>
    <t xml:space="preserve">HOPE SD                                           </t>
  </si>
  <si>
    <t xml:space="preserve">WM. JEFF.CLINTON PRI                              </t>
  </si>
  <si>
    <t xml:space="preserve">SPRING HILL SD                                    </t>
  </si>
  <si>
    <t xml:space="preserve">SPRING HILL ELEMENTA                              </t>
  </si>
  <si>
    <t xml:space="preserve">BISMARCK SD                                       </t>
  </si>
  <si>
    <t xml:space="preserve">BISMARCK ELEMENTARY                               </t>
  </si>
  <si>
    <t xml:space="preserve">GLEN ROSE SD                                      </t>
  </si>
  <si>
    <t xml:space="preserve">GLEN ROSE ELEMENTARY                              </t>
  </si>
  <si>
    <t xml:space="preserve">MAGNET COVE SD                                    </t>
  </si>
  <si>
    <t xml:space="preserve">MAGNET COVE ELEMENTA                              </t>
  </si>
  <si>
    <t xml:space="preserve">MALVERN SD                                        </t>
  </si>
  <si>
    <t xml:space="preserve">MALVERN ELEM SCHOOL                               </t>
  </si>
  <si>
    <t xml:space="preserve">OUACHITA SD                                       </t>
  </si>
  <si>
    <t xml:space="preserve">OUACHITA ELEMENTARY                               </t>
  </si>
  <si>
    <t xml:space="preserve">DIERKS SD                                         </t>
  </si>
  <si>
    <t xml:space="preserve">JO ANN WALTERS ELEME                              </t>
  </si>
  <si>
    <t xml:space="preserve">MINERAL SPRINGS SD                                </t>
  </si>
  <si>
    <t xml:space="preserve">SARATOGA ELEM SCHOOL                              </t>
  </si>
  <si>
    <t xml:space="preserve">MINERAL SPRING ELEME                              </t>
  </si>
  <si>
    <t xml:space="preserve">NASHVILLE SD                                      </t>
  </si>
  <si>
    <t xml:space="preserve">NASHVILLE PRIMARY                                 </t>
  </si>
  <si>
    <t xml:space="preserve">BATESVILLE SD                                     </t>
  </si>
  <si>
    <t xml:space="preserve">SULPHUR ROCK ELEM                                 </t>
  </si>
  <si>
    <t xml:space="preserve">EAGLE MTN. ELEM.                                  </t>
  </si>
  <si>
    <t xml:space="preserve">WEST ELEM.                                        </t>
  </si>
  <si>
    <t xml:space="preserve">CENTRAL ELEMENTARY                                </t>
  </si>
  <si>
    <t xml:space="preserve">SOUTHSIDE SD                                      </t>
  </si>
  <si>
    <t xml:space="preserve">MIDLAND SD                                        </t>
  </si>
  <si>
    <t xml:space="preserve">MIDLAND ELEMENTARY S                              </t>
  </si>
  <si>
    <t xml:space="preserve">CEDAR RIDGE SD                                    </t>
  </si>
  <si>
    <t xml:space="preserve">NEWARK ELEMENTARY SC                              </t>
  </si>
  <si>
    <t xml:space="preserve">CORD-CHARLOTTE ELEME                              </t>
  </si>
  <si>
    <t xml:space="preserve">CALICO ROCK SD                                    </t>
  </si>
  <si>
    <t xml:space="preserve">CALICO ROCK ELEMENTA                              </t>
  </si>
  <si>
    <t xml:space="preserve">MELBOURNE SD                                      </t>
  </si>
  <si>
    <t xml:space="preserve">MOUNT PLEASANT ELEME                              </t>
  </si>
  <si>
    <t xml:space="preserve">MELBOURNE ELEMENTARY                              </t>
  </si>
  <si>
    <t xml:space="preserve">IZARD CO. CONS. SD                                </t>
  </si>
  <si>
    <t xml:space="preserve">IZARD COUNTY ELEMENT                              </t>
  </si>
  <si>
    <t xml:space="preserve">NEWPORT SD                                        </t>
  </si>
  <si>
    <t xml:space="preserve">CASTLEBERRY ELEMENTA                              </t>
  </si>
  <si>
    <t xml:space="preserve">JACKSON COUNTY SD                                 </t>
  </si>
  <si>
    <t xml:space="preserve">TUCKERMAN ELE SCH                                 </t>
  </si>
  <si>
    <t xml:space="preserve">DOLLARWAY SD                                      </t>
  </si>
  <si>
    <t xml:space="preserve">TOWNSEND PARK ELEMEN                              </t>
  </si>
  <si>
    <t xml:space="preserve">ALTHEIMER MARTIN ELE                              </t>
  </si>
  <si>
    <t xml:space="preserve">PINE BLUFF SD                                     </t>
  </si>
  <si>
    <t xml:space="preserve">WT CHENEY ELEMENTARY                              </t>
  </si>
  <si>
    <t xml:space="preserve">SOUTHWOOD ELEMENTARY                              </t>
  </si>
  <si>
    <t xml:space="preserve">34TH AVENUE ELEMENTA                              </t>
  </si>
  <si>
    <t xml:space="preserve">OAK PARK ELEMENTARY                               </t>
  </si>
  <si>
    <t xml:space="preserve">GREENVILLE ELEMENTAR                              </t>
  </si>
  <si>
    <t xml:space="preserve">BROADMOOR ELEMENTARY                              </t>
  </si>
  <si>
    <t xml:space="preserve">WATSON CHAPEL SD                                  </t>
  </si>
  <si>
    <t xml:space="preserve">L L OWEN ELEMENTARY                               </t>
  </si>
  <si>
    <t xml:space="preserve">WHITE HALL SD                                     </t>
  </si>
  <si>
    <t xml:space="preserve">GANDY ELEMENTARY                                  </t>
  </si>
  <si>
    <t xml:space="preserve">TAYLOR ELEMENTARY                                 </t>
  </si>
  <si>
    <t xml:space="preserve">MOODY ELEMENTARY                                  </t>
  </si>
  <si>
    <t xml:space="preserve">HARDIN ELEMENTARY                                 </t>
  </si>
  <si>
    <t xml:space="preserve">CLARKSVILLE SD                                    </t>
  </si>
  <si>
    <t xml:space="preserve">PYRON ELEMENTARY                                  </t>
  </si>
  <si>
    <t xml:space="preserve">LAMAR SD                                          </t>
  </si>
  <si>
    <t xml:space="preserve">LAMAR ELEMENTARY SCH                              </t>
  </si>
  <si>
    <t xml:space="preserve">WESTSIDE SD                                       </t>
  </si>
  <si>
    <t xml:space="preserve">BRADLEY SD                                        </t>
  </si>
  <si>
    <t xml:space="preserve">BRADLEY ELEMENTARY                                </t>
  </si>
  <si>
    <t xml:space="preserve">LAFAYETTE CO SD                                   </t>
  </si>
  <si>
    <t xml:space="preserve">LAFAYETTE COUNTY ELE                              </t>
  </si>
  <si>
    <t xml:space="preserve">HOXIE SD                                          </t>
  </si>
  <si>
    <t xml:space="preserve">HOXIE ELEMENTARY SCH                              </t>
  </si>
  <si>
    <t xml:space="preserve">SLOAN-HENDRIX SD                                  </t>
  </si>
  <si>
    <t xml:space="preserve">SLOAN-HENDRIX ELEMEN                              </t>
  </si>
  <si>
    <t xml:space="preserve">HILLCREST SD                                      </t>
  </si>
  <si>
    <t xml:space="preserve">HILLCREST ELEMENTARY                              </t>
  </si>
  <si>
    <t xml:space="preserve">LAWRENCE COUNTY SD                                </t>
  </si>
  <si>
    <t xml:space="preserve">WALNUT RIDGE ELEMENT                              </t>
  </si>
  <si>
    <t xml:space="preserve">BLACK ROCK ELEMENTAR                              </t>
  </si>
  <si>
    <t xml:space="preserve">LEE COUNTY SD                                     </t>
  </si>
  <si>
    <t xml:space="preserve">WHITTEN ELEMENTARY S                              </t>
  </si>
  <si>
    <t xml:space="preserve">STAR CITY SD                                      </t>
  </si>
  <si>
    <t xml:space="preserve">JIMMY BROWN ELEMENTA                              </t>
  </si>
  <si>
    <t xml:space="preserve">ASHDOWN SD                                        </t>
  </si>
  <si>
    <t xml:space="preserve">C D FRANKS ELEMENTAR                              </t>
  </si>
  <si>
    <t xml:space="preserve">FOREMAN SD                                        </t>
  </si>
  <si>
    <t xml:space="preserve">OSCAR HAMILTON ELEME                              </t>
  </si>
  <si>
    <t xml:space="preserve">BOONEVILLE SD                                     </t>
  </si>
  <si>
    <t xml:space="preserve">BOONEVILLE ELEMENTAR                              </t>
  </si>
  <si>
    <t xml:space="preserve">MAGAZINE SD                                       </t>
  </si>
  <si>
    <t xml:space="preserve">MAGAZINE ELEMENTARY                               </t>
  </si>
  <si>
    <t xml:space="preserve">PARIS SD                                          </t>
  </si>
  <si>
    <t xml:space="preserve">PARIS ELEMENTARY SCH                              </t>
  </si>
  <si>
    <t xml:space="preserve">SCRANTON SD                                       </t>
  </si>
  <si>
    <t xml:space="preserve">SCRANTON ELEMENTARY                               </t>
  </si>
  <si>
    <t xml:space="preserve">LONOKE SD                                         </t>
  </si>
  <si>
    <t xml:space="preserve">LONOKE ELEMENTARY                                 </t>
  </si>
  <si>
    <t xml:space="preserve">ENGLAND SD                                        </t>
  </si>
  <si>
    <t xml:space="preserve">ENGLAND ELEMENTARY                                </t>
  </si>
  <si>
    <t xml:space="preserve">CARLISLE SD                                       </t>
  </si>
  <si>
    <t xml:space="preserve">CARLISLE ELEMENTARY                               </t>
  </si>
  <si>
    <t xml:space="preserve">CABOT SD                                          </t>
  </si>
  <si>
    <t xml:space="preserve">STAGECOACH ELEMENTAR                              </t>
  </si>
  <si>
    <t xml:space="preserve">MAGNESS CREEK ELEMEN                              </t>
  </si>
  <si>
    <t xml:space="preserve">WARD CENTRAL ELEMENT                              </t>
  </si>
  <si>
    <t xml:space="preserve">HUNTSVILLE SD                                     </t>
  </si>
  <si>
    <t xml:space="preserve">ST PAUL ELEMENTARY S                              </t>
  </si>
  <si>
    <t xml:space="preserve">HUNTSVILLE INTERMEDI                              </t>
  </si>
  <si>
    <t xml:space="preserve">FLIPPIN SD                                        </t>
  </si>
  <si>
    <t xml:space="preserve">FLIPPIN ELEMENTARY S                              </t>
  </si>
  <si>
    <t xml:space="preserve">YELLVILLE-SUMMIT SD                               </t>
  </si>
  <si>
    <t xml:space="preserve">YELLVILLE-SUMMIT ELE                              </t>
  </si>
  <si>
    <t xml:space="preserve">GENOA CENTRAL SD                                  </t>
  </si>
  <si>
    <t xml:space="preserve">GENOA CENTRAL ELEMEN                              </t>
  </si>
  <si>
    <t xml:space="preserve">FOUKE SD                                          </t>
  </si>
  <si>
    <t xml:space="preserve">FOUKE ELEMENTARY                                  </t>
  </si>
  <si>
    <t xml:space="preserve">TEXARKANA SD                                      </t>
  </si>
  <si>
    <t xml:space="preserve">TRICE ELEM. SCHOOL                                </t>
  </si>
  <si>
    <t xml:space="preserve">UNION ELEM. SCHOOL                                </t>
  </si>
  <si>
    <t xml:space="preserve">KILPATRICK ELEM. SCH                              </t>
  </si>
  <si>
    <t xml:space="preserve">FAIRVIEW ELEM. SCHOO                              </t>
  </si>
  <si>
    <t xml:space="preserve">COLLEGE HILL ELEM. S                              </t>
  </si>
  <si>
    <t xml:space="preserve">ARMOREL SD                                        </t>
  </si>
  <si>
    <t xml:space="preserve">ARMOREL ELEMENTARY S                              </t>
  </si>
  <si>
    <t xml:space="preserve">BLYTHEVILLE SD                                    </t>
  </si>
  <si>
    <t xml:space="preserve">KEISER ELEMENTARY                                 </t>
  </si>
  <si>
    <t xml:space="preserve">WILSON ELEMENTARY                                 </t>
  </si>
  <si>
    <t xml:space="preserve">LUXORA EL SCHOOL                                  </t>
  </si>
  <si>
    <t xml:space="preserve">GOSNELL SD                                        </t>
  </si>
  <si>
    <t xml:space="preserve">GOSNELL ELEMENTARY S                              </t>
  </si>
  <si>
    <t xml:space="preserve">MANILA SD                                         </t>
  </si>
  <si>
    <t xml:space="preserve">MANILA ELEMENTARY                                 </t>
  </si>
  <si>
    <t xml:space="preserve">OSCEOLA SD                                        </t>
  </si>
  <si>
    <t xml:space="preserve">ACADEMIC CENTER OF E                              </t>
  </si>
  <si>
    <t xml:space="preserve">EAST ELEMENTARY                                   </t>
  </si>
  <si>
    <t xml:space="preserve">BRINKLEY SD                                       </t>
  </si>
  <si>
    <t xml:space="preserve">PARTEE ELEMENTARY SC                              </t>
  </si>
  <si>
    <t xml:space="preserve">CLARENDON SD                                      </t>
  </si>
  <si>
    <t xml:space="preserve">CLARENDON ELEMENTARY                              </t>
  </si>
  <si>
    <t xml:space="preserve">CADDO HILLS SD                                    </t>
  </si>
  <si>
    <t xml:space="preserve">CADDO HILLS ELEMENTA                              </t>
  </si>
  <si>
    <t xml:space="preserve">MOUNT IDA SD                                      </t>
  </si>
  <si>
    <t xml:space="preserve">MOUNT IDA ELEMENTARY                              </t>
  </si>
  <si>
    <t xml:space="preserve">PRESCOTT SD                                       </t>
  </si>
  <si>
    <t xml:space="preserve">PRESCOTT ELEMENTARY                               </t>
  </si>
  <si>
    <t xml:space="preserve">NEVADA SD                                         </t>
  </si>
  <si>
    <t xml:space="preserve">NEVADA ELEMENTARY SC                              </t>
  </si>
  <si>
    <t xml:space="preserve">JASPER SD                                         </t>
  </si>
  <si>
    <t xml:space="preserve">OARK ELEMENTARY SCHO                              </t>
  </si>
  <si>
    <t xml:space="preserve">KINGSTON ELEM. SCHOO                              </t>
  </si>
  <si>
    <t xml:space="preserve">JASPER ELEMENTARY                                 </t>
  </si>
  <si>
    <t xml:space="preserve">DEER/MT. JUDEA SD                                 </t>
  </si>
  <si>
    <t xml:space="preserve">MT. JUDEA ELEMENTARY                              </t>
  </si>
  <si>
    <t xml:space="preserve">DEER ELEMENTARY                                   </t>
  </si>
  <si>
    <t xml:space="preserve">BEARDEN SD                                        </t>
  </si>
  <si>
    <t xml:space="preserve">BEARDEN ELEMENTARY S                              </t>
  </si>
  <si>
    <t xml:space="preserve">CAMDEN-FAIRVIEW SD                                </t>
  </si>
  <si>
    <t xml:space="preserve">IVORY PRIMARY SCHOOL                              </t>
  </si>
  <si>
    <t xml:space="preserve">HARMONY GROVE SD                                  </t>
  </si>
  <si>
    <t xml:space="preserve">HARMONY GROVE ELEMEN                              </t>
  </si>
  <si>
    <t xml:space="preserve">SPARKMAN ELEM SCHOOL                              </t>
  </si>
  <si>
    <t xml:space="preserve">STEPHENS SD                                       </t>
  </si>
  <si>
    <t xml:space="preserve">STEPHENS ELEMENTARY                               </t>
  </si>
  <si>
    <t xml:space="preserve">EAST END SD                                       </t>
  </si>
  <si>
    <t xml:space="preserve">ANNE WATSON ELEMENTA                              </t>
  </si>
  <si>
    <t xml:space="preserve">PERRYVILLE SD                                     </t>
  </si>
  <si>
    <t xml:space="preserve">PERRYVILLE ELEMENTAR                              </t>
  </si>
  <si>
    <t xml:space="preserve">BARTON-LEXA SD                                    </t>
  </si>
  <si>
    <t xml:space="preserve">BARTON ELEMENTARY SC                              </t>
  </si>
  <si>
    <t xml:space="preserve">HELENA/W. HELENA SD                               </t>
  </si>
  <si>
    <t xml:space="preserve">J. F. WAHL ELEMENTAR                              </t>
  </si>
  <si>
    <t xml:space="preserve">BEECH CREST ELEMENTA                              </t>
  </si>
  <si>
    <t xml:space="preserve">MARVELL SD                                        </t>
  </si>
  <si>
    <t xml:space="preserve">MARVELL ELEMENTARY                                </t>
  </si>
  <si>
    <t xml:space="preserve">DELIGHT SD                                        </t>
  </si>
  <si>
    <t xml:space="preserve">DELIGHT ELEMENTARY S                              </t>
  </si>
  <si>
    <t xml:space="preserve">CENTERPOINT SD                                    </t>
  </si>
  <si>
    <t xml:space="preserve">CENTERPOINT PRIMARY                               </t>
  </si>
  <si>
    <t xml:space="preserve">KIRBY SD                                          </t>
  </si>
  <si>
    <t xml:space="preserve">KIRBY ELEMENTARY                                  </t>
  </si>
  <si>
    <t xml:space="preserve">MURFREESBORO SD                                   </t>
  </si>
  <si>
    <t xml:space="preserve">MURFREESBORO ELEMENT                              </t>
  </si>
  <si>
    <t xml:space="preserve">HARRISBURG SD                                     </t>
  </si>
  <si>
    <t xml:space="preserve">HARRISBURG ELEM. SCH                              </t>
  </si>
  <si>
    <t xml:space="preserve">MARKED TREE SD                                    </t>
  </si>
  <si>
    <t xml:space="preserve">MARKED TREE ELEM. SC                              </t>
  </si>
  <si>
    <t xml:space="preserve">TRUMANN SD                                        </t>
  </si>
  <si>
    <t xml:space="preserve">CEDAR PARK ELEMENTAR                              </t>
  </si>
  <si>
    <t xml:space="preserve">WEINER SD                                         </t>
  </si>
  <si>
    <t xml:space="preserve">WEINER ELEMENTARY SC                              </t>
  </si>
  <si>
    <t xml:space="preserve">EAST POINSETT CO. SD                              </t>
  </si>
  <si>
    <t xml:space="preserve">TYRONZA ELEMENTARY                                </t>
  </si>
  <si>
    <t xml:space="preserve">LEPANTO ELEMENTARY                                </t>
  </si>
  <si>
    <t xml:space="preserve">MENA SD                                           </t>
  </si>
  <si>
    <t xml:space="preserve">HOLLY HARSHMAN ELEME                              </t>
  </si>
  <si>
    <t xml:space="preserve">VAN COVE SD                                       </t>
  </si>
  <si>
    <t xml:space="preserve">VAN-COVE ELEMENTARY                               </t>
  </si>
  <si>
    <t xml:space="preserve">WICKES SD                                         </t>
  </si>
  <si>
    <t xml:space="preserve">WICKES ELEMENTARY                                 </t>
  </si>
  <si>
    <t xml:space="preserve">UMPIRE ELEMENTARY SC                              </t>
  </si>
  <si>
    <t xml:space="preserve">OUACHITA RIVER SD                                 </t>
  </si>
  <si>
    <t xml:space="preserve">ODE MADDOX ELEMENTAR                              </t>
  </si>
  <si>
    <t xml:space="preserve">ACORN ELEMENTARY                                  </t>
  </si>
  <si>
    <t xml:space="preserve">ATKINS SD                                         </t>
  </si>
  <si>
    <t xml:space="preserve">ATKINS ELEMENTARY                                 </t>
  </si>
  <si>
    <t xml:space="preserve">DOVER SD                                          </t>
  </si>
  <si>
    <t xml:space="preserve">DOVER ELEMENTARY SCH                              </t>
  </si>
  <si>
    <t xml:space="preserve">HECTOR SD                                         </t>
  </si>
  <si>
    <t xml:space="preserve">HECTOR ELEMENTARY                                 </t>
  </si>
  <si>
    <t xml:space="preserve">POTTSVILLE SD                                     </t>
  </si>
  <si>
    <t xml:space="preserve">POTTSVILLE ELEM SCHO                              </t>
  </si>
  <si>
    <t xml:space="preserve">RUSSELLVILLE SD                                   </t>
  </si>
  <si>
    <t xml:space="preserve">CENTER VALLEY ELEM                                </t>
  </si>
  <si>
    <t xml:space="preserve">SEQUOYAH ELEMENTARY                               </t>
  </si>
  <si>
    <t xml:space="preserve">OAKLAND HEIGHTS ELEM                              </t>
  </si>
  <si>
    <t xml:space="preserve">LONDON ELEMENTARY                                 </t>
  </si>
  <si>
    <t xml:space="preserve">DWIGHT ELEMENTARY                                 </t>
  </si>
  <si>
    <t xml:space="preserve">CRAWFORD ELEMENTARY                               </t>
  </si>
  <si>
    <t xml:space="preserve">DES ARC SD                                        </t>
  </si>
  <si>
    <t xml:space="preserve">DES ARC ELEMENTARY                                </t>
  </si>
  <si>
    <t xml:space="preserve">HAZEN SD                                          </t>
  </si>
  <si>
    <t xml:space="preserve">HAZEN ELEMENTARY SCH                              </t>
  </si>
  <si>
    <t xml:space="preserve">LITTLE ROCK SD                                    </t>
  </si>
  <si>
    <t xml:space="preserve">WATSON INTERMEDIATE                               </t>
  </si>
  <si>
    <t xml:space="preserve">ALTERNATIVE AGENCIES                              </t>
  </si>
  <si>
    <t xml:space="preserve">WAKEFIELD ELEMENTARY                              </t>
  </si>
  <si>
    <t xml:space="preserve">OTTER CREEK ELEMENTA                              </t>
  </si>
  <si>
    <t xml:space="preserve">MABELVALE ELEMENTARY                              </t>
  </si>
  <si>
    <t xml:space="preserve">GEYER SPRINGS ELEMEN                              </t>
  </si>
  <si>
    <t xml:space="preserve">DAVID O'DODD ELEMENT                              </t>
  </si>
  <si>
    <t xml:space="preserve">BASELINE ELEMENTARY                               </t>
  </si>
  <si>
    <t xml:space="preserve">ROCKFELLER INCENTIVE                              </t>
  </si>
  <si>
    <t xml:space="preserve">FULBRIGHT ELEMENTARY                              </t>
  </si>
  <si>
    <t xml:space="preserve">TERRY ELEMENTARY SCH                              </t>
  </si>
  <si>
    <t xml:space="preserve">WILSON ELEMENTARY SC                              </t>
  </si>
  <si>
    <t xml:space="preserve">WILLIAMS MAGNET ELEM                              </t>
  </si>
  <si>
    <t xml:space="preserve">WASHINGTON MAGNET EL                              </t>
  </si>
  <si>
    <t xml:space="preserve">ROMINE INTERDISTRICT                              </t>
  </si>
  <si>
    <t xml:space="preserve">PULASKI HEIGHTS ELEM                              </t>
  </si>
  <si>
    <t xml:space="preserve">MARTIN LUTHER KING M                              </t>
  </si>
  <si>
    <t xml:space="preserve">MEADOWCLIFF ELEMENTA                              </t>
  </si>
  <si>
    <t xml:space="preserve">JEFFERSON ELEMENTARY                              </t>
  </si>
  <si>
    <t xml:space="preserve">WESTERN HILLS ELEMEN                              </t>
  </si>
  <si>
    <t xml:space="preserve">GIBBS MAGNET ELEMENT                              </t>
  </si>
  <si>
    <t xml:space="preserve">FRANKLIN INCENTIVE E                              </t>
  </si>
  <si>
    <t xml:space="preserve">FOREST PARK ELEMENTA                              </t>
  </si>
  <si>
    <t xml:space="preserve">CARVER MAGNET ELEMEN                              </t>
  </si>
  <si>
    <t xml:space="preserve">MCDERMOTT ELEMENTARY                              </t>
  </si>
  <si>
    <t xml:space="preserve">BRADY ELEMENTARY SCH                              </t>
  </si>
  <si>
    <t xml:space="preserve">BALE ELEMENTARY SCHO                              </t>
  </si>
  <si>
    <t xml:space="preserve">BOOKER ARTS MAGNET E                              </t>
  </si>
  <si>
    <t xml:space="preserve">NORTH LITTLE ROCK SD                              </t>
  </si>
  <si>
    <t xml:space="preserve">SEVENTH ST ELEM SCHO                              </t>
  </si>
  <si>
    <t xml:space="preserve">PIKE VIEW ELEM SCHOO                              </t>
  </si>
  <si>
    <t xml:space="preserve">PARK HILL ELEM SCHOO                              </t>
  </si>
  <si>
    <t xml:space="preserve">NORTH HEIGHT ELEM SC                              </t>
  </si>
  <si>
    <t xml:space="preserve">MEADOW PARK ELEM SCH                              </t>
  </si>
  <si>
    <t xml:space="preserve">LYNCH DR ELEM SCHOOL                              </t>
  </si>
  <si>
    <t xml:space="preserve">LAKEWOOD ELEM SCHOOL                              </t>
  </si>
  <si>
    <t xml:space="preserve">INDIAN HILLS ELEM SC                              </t>
  </si>
  <si>
    <t xml:space="preserve">GLENVIEW ELEM SCHOOL                              </t>
  </si>
  <si>
    <t xml:space="preserve">CRESTWOOD ELEM SCHOO                              </t>
  </si>
  <si>
    <t xml:space="preserve">BOONE PARK ELEM SCHO                              </t>
  </si>
  <si>
    <t xml:space="preserve">BELWOOD ELEMENTARY S                              </t>
  </si>
  <si>
    <t xml:space="preserve">AMBOY ELEMENTARY SCH                              </t>
  </si>
  <si>
    <t xml:space="preserve">PULASKI COUNTY SD                                 </t>
  </si>
  <si>
    <t xml:space="preserve">CHANEL ELEMENTARY SC                              </t>
  </si>
  <si>
    <t xml:space="preserve">BATES ELEMENTARY                                  </t>
  </si>
  <si>
    <t xml:space="preserve">PINE FOREST ELEMENTA                              </t>
  </si>
  <si>
    <t xml:space="preserve">OAKBROOKE ELEMENTARY                              </t>
  </si>
  <si>
    <t xml:space="preserve">ARNOLD DRIVE ELEMENT                              </t>
  </si>
  <si>
    <t xml:space="preserve">COLLEGE STATION ELEM                              </t>
  </si>
  <si>
    <t xml:space="preserve">PINEWOOD ELEMENTARY                               </t>
  </si>
  <si>
    <t xml:space="preserve">CATO ELEMENTARY                                   </t>
  </si>
  <si>
    <t xml:space="preserve">SYLVAN HILLS ELEMENT                              </t>
  </si>
  <si>
    <t xml:space="preserve">SHERWOOD ELEMENTARY                               </t>
  </si>
  <si>
    <t xml:space="preserve">SCOTT ELEMENTARY                                  </t>
  </si>
  <si>
    <t xml:space="preserve">ROBINSON ELEMENTARY                               </t>
  </si>
  <si>
    <t xml:space="preserve">OAK GROVE ELEMENTARY                              </t>
  </si>
  <si>
    <t xml:space="preserve">TOLLESON ELEMENTARY                               </t>
  </si>
  <si>
    <t xml:space="preserve">LAWSON ELEMENTARY                                 </t>
  </si>
  <si>
    <t xml:space="preserve">LANDMARK ELEMENTARY                               </t>
  </si>
  <si>
    <t xml:space="preserve">JACKSONVILLE ELEMENT                              </t>
  </si>
  <si>
    <t xml:space="preserve">HARRIS ELEMENTARY                                 </t>
  </si>
  <si>
    <t xml:space="preserve">WARREN DUPREE ELEMEN                              </t>
  </si>
  <si>
    <t xml:space="preserve">CLINTON ELEMENTARY                                </t>
  </si>
  <si>
    <t xml:space="preserve">BAYOU METO ELEMENTAR                              </t>
  </si>
  <si>
    <t xml:space="preserve">CRYSTAL HILL ELEMENT                              </t>
  </si>
  <si>
    <t xml:space="preserve">BAKER ELEMENTARY                                  </t>
  </si>
  <si>
    <t xml:space="preserve">ACADEMICS PLUS CHART                              </t>
  </si>
  <si>
    <t xml:space="preserve">ACADEMICS PLUS                                    </t>
  </si>
  <si>
    <t xml:space="preserve">DREAMLAND CHARTER SC                              </t>
  </si>
  <si>
    <t xml:space="preserve">VIRTUAL ELEMENTARY                                </t>
  </si>
  <si>
    <t xml:space="preserve">E-STEM ELEMENTARY PU                              </t>
  </si>
  <si>
    <t xml:space="preserve">E-STEM ELEMENTARY                                 </t>
  </si>
  <si>
    <t xml:space="preserve">LISA ACADEMY N. ELEM                              </t>
  </si>
  <si>
    <t xml:space="preserve">ELEM ARK SCH F/T DEA                              </t>
  </si>
  <si>
    <t xml:space="preserve">MAYNARD SD                                        </t>
  </si>
  <si>
    <t xml:space="preserve">MAYNARD ELEMENTARY S                              </t>
  </si>
  <si>
    <t xml:space="preserve">POCAHONTAS SD                                     </t>
  </si>
  <si>
    <t xml:space="preserve">POCAHONTAS UPPER ELE                              </t>
  </si>
  <si>
    <t xml:space="preserve">FORREST CITY SD                                   </t>
  </si>
  <si>
    <t xml:space="preserve">STEWART ELEM.SCHOOL                               </t>
  </si>
  <si>
    <t xml:space="preserve">CENTRAL ELEM. SCHOOL                              </t>
  </si>
  <si>
    <t xml:space="preserve">HUGHES SD                                         </t>
  </si>
  <si>
    <t xml:space="preserve">MILDRED JACKSON ELEM                              </t>
  </si>
  <si>
    <t xml:space="preserve">PALESTINE WHEATLEY E                              </t>
  </si>
  <si>
    <t xml:space="preserve">BAUXITE SD                                        </t>
  </si>
  <si>
    <t xml:space="preserve">PINE HAVEN ELEMENTAR                              </t>
  </si>
  <si>
    <t xml:space="preserve">BENTON SD                                         </t>
  </si>
  <si>
    <t xml:space="preserve">RINGGOLD ELEM                                     </t>
  </si>
  <si>
    <t xml:space="preserve">PERRIN ELEM SCHOOL                                </t>
  </si>
  <si>
    <t xml:space="preserve">GRANT ELEM SCHOOL                                 </t>
  </si>
  <si>
    <t xml:space="preserve">CALDWELL ELEM                                     </t>
  </si>
  <si>
    <t xml:space="preserve">BRYANT SD                                         </t>
  </si>
  <si>
    <t xml:space="preserve">PARON ELEMENTARY SCH                              </t>
  </si>
  <si>
    <t xml:space="preserve">HURRICANE CREEK ELEM                              </t>
  </si>
  <si>
    <t xml:space="preserve">COLLEGEVILLE ELEMENT                              </t>
  </si>
  <si>
    <t xml:space="preserve">SPRINGHILL ELEMENTAR                              </t>
  </si>
  <si>
    <t xml:space="preserve">R.L. DAVIS ELEMENTAR                              </t>
  </si>
  <si>
    <t xml:space="preserve">SALEM ELEMENTARY                                  </t>
  </si>
  <si>
    <t xml:space="preserve">BRYANT ELEMENTARY SC                              </t>
  </si>
  <si>
    <t xml:space="preserve">WESTBROOK ELEMENTARY                              </t>
  </si>
  <si>
    <t xml:space="preserve">WALDRON SD                                        </t>
  </si>
  <si>
    <t xml:space="preserve">WALDRON ELEMENTARY S                              </t>
  </si>
  <si>
    <t xml:space="preserve">SEARCY COUNTY SD                                  </t>
  </si>
  <si>
    <t xml:space="preserve">MARSHALL ELEM SCHOOL                              </t>
  </si>
  <si>
    <t xml:space="preserve">LESLIE ELEMENTARY SC                              </t>
  </si>
  <si>
    <t xml:space="preserve">OZARK MOUNTAIN SD                                 </t>
  </si>
  <si>
    <t xml:space="preserve">WESTERN GROVE ELEM S                              </t>
  </si>
  <si>
    <t xml:space="preserve">BRUNO-PYATT ELEMENTA                              </t>
  </si>
  <si>
    <t xml:space="preserve">ST. JOE ELEMENTARY S                              </t>
  </si>
  <si>
    <t xml:space="preserve">FORT SMITH SD                                     </t>
  </si>
  <si>
    <t xml:space="preserve">EUPER LANE ELEMENTAR                              </t>
  </si>
  <si>
    <t xml:space="preserve">TILLES ELEMENTARY                                 </t>
  </si>
  <si>
    <t xml:space="preserve">COOK ELEMENTARY                                   </t>
  </si>
  <si>
    <t xml:space="preserve">MORRISON ELEMENTARY                               </t>
  </si>
  <si>
    <t xml:space="preserve">WOODS ELEMENTARY                                  </t>
  </si>
  <si>
    <t xml:space="preserve">TRUSTY ELEMENTARY                                 </t>
  </si>
  <si>
    <t xml:space="preserve">SUTTON ELEMENTARY                                 </t>
  </si>
  <si>
    <t xml:space="preserve">SUNNYMEDE ELEMENTARY                              </t>
  </si>
  <si>
    <t xml:space="preserve">SPRADLING ELEMENTARY                              </t>
  </si>
  <si>
    <t xml:space="preserve">PIKE ELEMENTARY                                   </t>
  </si>
  <si>
    <t xml:space="preserve">ORR ELEMENTARY                                    </t>
  </si>
  <si>
    <t xml:space="preserve">HOWARD ELEMENTARY                                 </t>
  </si>
  <si>
    <t xml:space="preserve">FAIRVIEW ELEMENTARY                               </t>
  </si>
  <si>
    <t xml:space="preserve">CAVANAUGH ELEMENTARY                              </t>
  </si>
  <si>
    <t xml:space="preserve">CARNALL ELEMENTARY                                </t>
  </si>
  <si>
    <t xml:space="preserve">BONNEVILLE ELEMENTAR                              </t>
  </si>
  <si>
    <t xml:space="preserve">BEARD ELEMENTARY                                  </t>
  </si>
  <si>
    <t xml:space="preserve">BARLING ELEMENTARY                                </t>
  </si>
  <si>
    <t xml:space="preserve">BALLMAN ELEMENTARY                                </t>
  </si>
  <si>
    <t xml:space="preserve">GREENWOOD SD                                      </t>
  </si>
  <si>
    <t xml:space="preserve">NORTH MAIN ELEMENTAR                              </t>
  </si>
  <si>
    <t xml:space="preserve">HACKETT SD                                        </t>
  </si>
  <si>
    <t xml:space="preserve">HACKETT ELEMENTARY S                              </t>
  </si>
  <si>
    <t xml:space="preserve">HARTFORD SD                                       </t>
  </si>
  <si>
    <t xml:space="preserve">HARTFORD ELEMENTARY                               </t>
  </si>
  <si>
    <t xml:space="preserve">LAVACA SD                                         </t>
  </si>
  <si>
    <t xml:space="preserve">LAVACA ELEMENTARY SC                              </t>
  </si>
  <si>
    <t xml:space="preserve">MANSFIELD SD                                      </t>
  </si>
  <si>
    <t xml:space="preserve">MANSFIELD ELEMENTARY                              </t>
  </si>
  <si>
    <t xml:space="preserve">DEQUEEN SD                                        </t>
  </si>
  <si>
    <t xml:space="preserve">LOCKESBURG ELEMENTAR                              </t>
  </si>
  <si>
    <t xml:space="preserve">DE QUEEN ELEMENTARY                               </t>
  </si>
  <si>
    <t xml:space="preserve">HORATIO SD                                        </t>
  </si>
  <si>
    <t xml:space="preserve">HORATIO ELEMENTARY                                </t>
  </si>
  <si>
    <t xml:space="preserve">CAVE CITY SD                                      </t>
  </si>
  <si>
    <t xml:space="preserve">EVENING SHADE ELEMEN                              </t>
  </si>
  <si>
    <t xml:space="preserve">CAVE CITY ELEM SCHOO                              </t>
  </si>
  <si>
    <t xml:space="preserve">HIGHLAND SD                                       </t>
  </si>
  <si>
    <t xml:space="preserve">CHEROKEE ELEMENTARY                               </t>
  </si>
  <si>
    <t xml:space="preserve">TWIN RIVERS SD                                    </t>
  </si>
  <si>
    <t xml:space="preserve">WILLIFORD ELEMENTARY                              </t>
  </si>
  <si>
    <t xml:space="preserve">OAK RIDGE CENTRAL EL                              </t>
  </si>
  <si>
    <t xml:space="preserve">MOUNTAIN VIEW SD                                  </t>
  </si>
  <si>
    <t xml:space="preserve">TIMBO ELEMENTARY SCH                              </t>
  </si>
  <si>
    <t xml:space="preserve">RURAL SPECIAL ELEMEN                              </t>
  </si>
  <si>
    <t xml:space="preserve">MOUNTAIN VIEW ELEMEN                              </t>
  </si>
  <si>
    <t xml:space="preserve">EL DORADO SD                                      </t>
  </si>
  <si>
    <t xml:space="preserve">UNION ELEMENTARY SCH                              </t>
  </si>
  <si>
    <t xml:space="preserve">YOCUM ELEMENTARY                                  </t>
  </si>
  <si>
    <t xml:space="preserve">RETTA BROWN ELEMENTA                              </t>
  </si>
  <si>
    <t xml:space="preserve">NORTHWEST ELEMENTARY                              </t>
  </si>
  <si>
    <t xml:space="preserve">HUGH GOODWIN ELEMENT                              </t>
  </si>
  <si>
    <t xml:space="preserve">JUNCTION CITY SD                                  </t>
  </si>
  <si>
    <t xml:space="preserve">JUNCTION CITY ELEMEN                              </t>
  </si>
  <si>
    <t xml:space="preserve">NORPHLET SD                                       </t>
  </si>
  <si>
    <t xml:space="preserve">NORPHLET ELEMENTARY                               </t>
  </si>
  <si>
    <t xml:space="preserve">PARKERS CHAPEL SD                                 </t>
  </si>
  <si>
    <t xml:space="preserve">PARKERS CHAPEL ELEME                              </t>
  </si>
  <si>
    <t xml:space="preserve">SMACKOVER SD                                      </t>
  </si>
  <si>
    <t xml:space="preserve">SMACKOVER ELEMENTARY                              </t>
  </si>
  <si>
    <t xml:space="preserve">STRONG-HUTTIG SD                                  </t>
  </si>
  <si>
    <t xml:space="preserve">GARDNER-STRONG ELEM                               </t>
  </si>
  <si>
    <t xml:space="preserve">CLINTON SD                                        </t>
  </si>
  <si>
    <t xml:space="preserve">COWSERT ELEMENTARY S                              </t>
  </si>
  <si>
    <t xml:space="preserve">SHIRLEY SD                                        </t>
  </si>
  <si>
    <t xml:space="preserve">SHIRLEY ELEMENTARY S                              </t>
  </si>
  <si>
    <t xml:space="preserve">SOUTH SIDE SD                                     </t>
  </si>
  <si>
    <t xml:space="preserve">SOUTH SIDE ELEMENTAR                              </t>
  </si>
  <si>
    <t xml:space="preserve">ELKINS SD                                         </t>
  </si>
  <si>
    <t xml:space="preserve">ELKINS ELEMENTARY                                 </t>
  </si>
  <si>
    <t xml:space="preserve">FARMINGTON SD                                     </t>
  </si>
  <si>
    <t xml:space="preserve">BOB FOLSOM ELEMENTAR                              </t>
  </si>
  <si>
    <t xml:space="preserve">JERRY WILLIAMS ELEME                              </t>
  </si>
  <si>
    <t xml:space="preserve">FAYETTEVILLE SD                                   </t>
  </si>
  <si>
    <t xml:space="preserve">OWL CREEK SCHOOL                                  </t>
  </si>
  <si>
    <t xml:space="preserve">VANDERGRIFF ELEMENTA                              </t>
  </si>
  <si>
    <t xml:space="preserve">HOLCOMB ELEMENTARY                                </t>
  </si>
  <si>
    <t xml:space="preserve">WASHINGTON ELEMENTAR                              </t>
  </si>
  <si>
    <t xml:space="preserve">ROOT ELEMENTARY                                   </t>
  </si>
  <si>
    <t xml:space="preserve">LEVERETT ELEMENTARY                               </t>
  </si>
  <si>
    <t xml:space="preserve">HAPPY HOLLOW ELEMENT                              </t>
  </si>
  <si>
    <t xml:space="preserve">BUTTERFIELD ELEMENTA                              </t>
  </si>
  <si>
    <t xml:space="preserve">ASBELL ELEMENTARY                                 </t>
  </si>
  <si>
    <t xml:space="preserve">GREENLAND SD                                      </t>
  </si>
  <si>
    <t xml:space="preserve">GREENLAND ELEM SCHOO                              </t>
  </si>
  <si>
    <t xml:space="preserve">LINCOLN SD                                        </t>
  </si>
  <si>
    <t xml:space="preserve">LINCOLN ELEMENTARY S                              </t>
  </si>
  <si>
    <t xml:space="preserve">PRAIRIE GROVE SD                                  </t>
  </si>
  <si>
    <t xml:space="preserve">PRAIRIE GROVE INTERM                              </t>
  </si>
  <si>
    <t xml:space="preserve">SPRINGDALE SD                                     </t>
  </si>
  <si>
    <t xml:space="preserve">SHAW ELEMENTARY                                   </t>
  </si>
  <si>
    <t xml:space="preserve">MONITOR ELEMENTARY                                </t>
  </si>
  <si>
    <t xml:space="preserve">TURNBOW ELEMENTARY                                </t>
  </si>
  <si>
    <t xml:space="preserve">HUNT ELEMENTARY                                   </t>
  </si>
  <si>
    <t xml:space="preserve">BAYYARI ELEMENTARY S                              </t>
  </si>
  <si>
    <t xml:space="preserve">HARP ELEMENTARY                                   </t>
  </si>
  <si>
    <t xml:space="preserve">BERNICE YOUNG ELEMEN                              </t>
  </si>
  <si>
    <t xml:space="preserve">GEORGE ELEMENTARY                                 </t>
  </si>
  <si>
    <t xml:space="preserve">WALKER ELEMENTARY                                 </t>
  </si>
  <si>
    <t xml:space="preserve">T.G. SMITH ELEMENTAR                              </t>
  </si>
  <si>
    <t xml:space="preserve">PARSON HILLS ELEMENT                              </t>
  </si>
  <si>
    <t xml:space="preserve">WESTWOOD ELEMENTARY                               </t>
  </si>
  <si>
    <t xml:space="preserve">JOHN TYSON ELEMENTAR                              </t>
  </si>
  <si>
    <t xml:space="preserve">LEE ELEMENTARY                                    </t>
  </si>
  <si>
    <t xml:space="preserve">ELMDALE ELEMENTARY                                </t>
  </si>
  <si>
    <t xml:space="preserve">WEST FORK SD                                      </t>
  </si>
  <si>
    <t xml:space="preserve">WEST FORK ELEM SCHOO                              </t>
  </si>
  <si>
    <t xml:space="preserve">BALD KNOB SD                                      </t>
  </si>
  <si>
    <t xml:space="preserve">H L LUBKER ELEMENTAR                              </t>
  </si>
  <si>
    <t xml:space="preserve">BEEBE SD                                          </t>
  </si>
  <si>
    <t xml:space="preserve">BADGER ELEMENTARY                                 </t>
  </si>
  <si>
    <t xml:space="preserve">BEEBE ELEMENTARY SCH                              </t>
  </si>
  <si>
    <t xml:space="preserve">BRADFORD SD                                       </t>
  </si>
  <si>
    <t xml:space="preserve">BRADFORD ELEMENTARY                               </t>
  </si>
  <si>
    <t xml:space="preserve">WHITE CO. CENTRAL SD                              </t>
  </si>
  <si>
    <t xml:space="preserve">WHITE CO. CENTRAL EL                              </t>
  </si>
  <si>
    <t xml:space="preserve">RIVERVIEW SD                                      </t>
  </si>
  <si>
    <t xml:space="preserve">KENSETT ELEMENTARY                                </t>
  </si>
  <si>
    <t xml:space="preserve">JUDSONIA ELEMENTARY                               </t>
  </si>
  <si>
    <t xml:space="preserve">PANGBURN SD                                       </t>
  </si>
  <si>
    <t xml:space="preserve">PANGBURN ELEMENTARY                               </t>
  </si>
  <si>
    <t xml:space="preserve">ROSE BUD SD                                       </t>
  </si>
  <si>
    <t xml:space="preserve">ROSE BUD ELEMENTARY                               </t>
  </si>
  <si>
    <t xml:space="preserve">SEARCY SD                                         </t>
  </si>
  <si>
    <t xml:space="preserve">MCRAE ELEMENTARY                                  </t>
  </si>
  <si>
    <t xml:space="preserve">SIDNEY DEENER ELEMEN                              </t>
  </si>
  <si>
    <t xml:space="preserve">AUGUSTA SD                                        </t>
  </si>
  <si>
    <t xml:space="preserve">COTTON PLANT ELEMENT                              </t>
  </si>
  <si>
    <t xml:space="preserve">AUGUSTA ELEMENTARY S                              </t>
  </si>
  <si>
    <t xml:space="preserve">MCCRORY SD                                        </t>
  </si>
  <si>
    <t xml:space="preserve">MCCRORY ELEMENTARY                                </t>
  </si>
  <si>
    <t xml:space="preserve">DANVILLE SD                                       </t>
  </si>
  <si>
    <t xml:space="preserve">SC TUCKER ELEMENTARY                              </t>
  </si>
  <si>
    <t xml:space="preserve">DARDANELLE SD                                     </t>
  </si>
  <si>
    <t xml:space="preserve">DARDANELLE ELEMENTAR                              </t>
  </si>
  <si>
    <t xml:space="preserve">WESTERN YELL CO. SD                               </t>
  </si>
  <si>
    <t xml:space="preserve">WYC ELEMENTARY SCHOO                              </t>
  </si>
  <si>
    <t xml:space="preserve">TWO RIVERS SD                                     </t>
  </si>
  <si>
    <t xml:space="preserve">PLAINVIEW-ROVER ELEM                              </t>
  </si>
  <si>
    <t xml:space="preserve">OLA ELEMENTARY SCHOO                              </t>
  </si>
  <si>
    <t xml:space="preserve">ALLBRITTON UPPER ELE                              </t>
  </si>
  <si>
    <t xml:space="preserve">GUY BERRY INTERMEDIA                              </t>
  </si>
  <si>
    <t xml:space="preserve">LEAD HILL HIGH SCHOO                              </t>
  </si>
  <si>
    <t xml:space="preserve">BRUNSON ELEMENTARY                                </t>
  </si>
  <si>
    <t xml:space="preserve">GREEN FOREST INTERME                              </t>
  </si>
  <si>
    <t xml:space="preserve">PEAKE ELEMENTARY                                  </t>
  </si>
  <si>
    <t xml:space="preserve">MORRILTON INTERMEDIA                              </t>
  </si>
  <si>
    <t xml:space="preserve">JONESBORO HIGH SCHOO                              </t>
  </si>
  <si>
    <t xml:space="preserve">MARION INTERMEDIATE                               </t>
  </si>
  <si>
    <t xml:space="preserve">LAKE HAMILTON INTER                               </t>
  </si>
  <si>
    <t xml:space="preserve">NASHVILLE ELEMENTARY                              </t>
  </si>
  <si>
    <t xml:space="preserve">GIBBS ALBRIGHT ELEME                              </t>
  </si>
  <si>
    <t xml:space="preserve">COLEMAN ELEMENTARY                                </t>
  </si>
  <si>
    <t xml:space="preserve">L F HENDERSON INTERM                              </t>
  </si>
  <si>
    <t xml:space="preserve">CAMDEN FAIRVIEW INTE                              </t>
  </si>
  <si>
    <t xml:space="preserve">CENTERPOINT INTERMED                              </t>
  </si>
  <si>
    <t xml:space="preserve">POTTSVILLE MIDDLE SC                              </t>
  </si>
  <si>
    <t xml:space="preserve">CLINTON INTERMEDIATE                              </t>
  </si>
  <si>
    <t xml:space="preserve">LEDBETTER INTERMEDIA                              </t>
  </si>
  <si>
    <t xml:space="preserve">LINCOLN ACADEMIC CEN                              </t>
  </si>
  <si>
    <t xml:space="preserve">MEEKINS MIDDLE SCHOO                              </t>
  </si>
  <si>
    <t xml:space="preserve">CROSSETT MIDDLE SCHO                              </t>
  </si>
  <si>
    <t xml:space="preserve">PINKSTON MIDDLE SCHO                              </t>
  </si>
  <si>
    <t xml:space="preserve">RUTH HALE BARKER MID                              </t>
  </si>
  <si>
    <t xml:space="preserve">SPRING HILL MIDDLE S                              </t>
  </si>
  <si>
    <t xml:space="preserve">OLD HIGH MIDDLE SCHO                              </t>
  </si>
  <si>
    <t xml:space="preserve">BERGMAN MIDDLE SCHOO                              </t>
  </si>
  <si>
    <t xml:space="preserve">HARRISON MIDDLE SCHO                              </t>
  </si>
  <si>
    <t xml:space="preserve">VALLEY SPRINGS MIDDL                              </t>
  </si>
  <si>
    <t xml:space="preserve">EUREKA SPRINGS MIDDL                              </t>
  </si>
  <si>
    <t xml:space="preserve">CABE MIDDLE SCHOOL                                </t>
  </si>
  <si>
    <t xml:space="preserve">WESTSIDE MIDDLE SCHO                              </t>
  </si>
  <si>
    <t xml:space="preserve">CEDARVILLE MIDDLE SC                              </t>
  </si>
  <si>
    <t xml:space="preserve">MOUNTAINBURG MIDDLE                               </t>
  </si>
  <si>
    <t xml:space="preserve">MILLSAP INTERMEDIATE                              </t>
  </si>
  <si>
    <t xml:space="preserve">NORTHRIDGE MIDDLE SC                              </t>
  </si>
  <si>
    <t xml:space="preserve">CENTRAL MIDDLE SCHOO                              </t>
  </si>
  <si>
    <t xml:space="preserve">DUNBAR MIDDLE SCHOOL                              </t>
  </si>
  <si>
    <t xml:space="preserve">FORDYCE MIDDLE SCHOO                              </t>
  </si>
  <si>
    <t xml:space="preserve">DREW CENTRAL MIDDLE                               </t>
  </si>
  <si>
    <t xml:space="preserve">SIMON INTERMEDIATE                                </t>
  </si>
  <si>
    <t xml:space="preserve">RUTH DOYLE INTERMEDI                              </t>
  </si>
  <si>
    <t xml:space="preserve">MAYFLOWER MIDDLE SCH                              </t>
  </si>
  <si>
    <t xml:space="preserve">ACADEMY OF SERVICE A                              </t>
  </si>
  <si>
    <t xml:space="preserve">VILONIA MIDDLE SCHOO                              </t>
  </si>
  <si>
    <t xml:space="preserve">HOT SPRINGS INTERMED                              </t>
  </si>
  <si>
    <t xml:space="preserve">LAKESIDE MIDDLE SCHO                              </t>
  </si>
  <si>
    <t xml:space="preserve">OAK GROVE MIDDLE SCH                              </t>
  </si>
  <si>
    <t xml:space="preserve">BERYL HENRY ELEM                                  </t>
  </si>
  <si>
    <t xml:space="preserve">BISMARCK MIDDLE SCHO                              </t>
  </si>
  <si>
    <t xml:space="preserve">GLEN ROSE MIDDLE SCH                              </t>
  </si>
  <si>
    <t xml:space="preserve">WILSON INTERMEDIATE                               </t>
  </si>
  <si>
    <t xml:space="preserve">SOUTHSIDE MIDDLE SCH                              </t>
  </si>
  <si>
    <t xml:space="preserve">IZARD CO MIDDLE SCHO                              </t>
  </si>
  <si>
    <t xml:space="preserve">SWIFTON MIDDLE SCHOO                              </t>
  </si>
  <si>
    <t xml:space="preserve">HOPE ACADEMY GR. 5-7                              </t>
  </si>
  <si>
    <t xml:space="preserve">HOPE ACADEMY                                      </t>
  </si>
  <si>
    <t xml:space="preserve">KRAUS MIDDLE SCHOOL                               </t>
  </si>
  <si>
    <t xml:space="preserve">LAMAR MIDDLE SCHOOL                               </t>
  </si>
  <si>
    <t xml:space="preserve">SLOAN-HENDRIX MIDDLE                              </t>
  </si>
  <si>
    <t xml:space="preserve">STRONG MIDDLE SCHOOL                              </t>
  </si>
  <si>
    <t xml:space="preserve">PARIS MIDDLE SCHOOL                               </t>
  </si>
  <si>
    <t xml:space="preserve">CABOT MS NORTH                                    </t>
  </si>
  <si>
    <t xml:space="preserve">CABOT MS SOUTH                                    </t>
  </si>
  <si>
    <t xml:space="preserve">YELLVILLE-SUMMIT MID                              </t>
  </si>
  <si>
    <t xml:space="preserve">GARY E COBB MIDDLE S                              </t>
  </si>
  <si>
    <t xml:space="preserve">COLLEGE HILL MIDDLE                               </t>
  </si>
  <si>
    <t xml:space="preserve">BLYTHEVILLE INTERMED                              </t>
  </si>
  <si>
    <t xml:space="preserve">MANILA MIDDLE SCHOOL                              </t>
  </si>
  <si>
    <t xml:space="preserve">MCRAE MIDDLE SCHOOL                               </t>
  </si>
  <si>
    <t xml:space="preserve">KIPP: DELTA COLLEGE                               </t>
  </si>
  <si>
    <t xml:space="preserve">HARRISBURG MIDDLE SC                              </t>
  </si>
  <si>
    <t xml:space="preserve">TRUMANN INTERMEDIATE                              </t>
  </si>
  <si>
    <t xml:space="preserve">ATKINS MIDDLE SCHOOL                              </t>
  </si>
  <si>
    <t xml:space="preserve">DOVER MIDDLE SCHOOL                               </t>
  </si>
  <si>
    <t xml:space="preserve">RUSSELLVILLE UPPER E                              </t>
  </si>
  <si>
    <t xml:space="preserve">E-STEM MIDDLE PUBLIC                              </t>
  </si>
  <si>
    <t xml:space="preserve">E-STEM MIDDLE SCHOOL                              </t>
  </si>
  <si>
    <t xml:space="preserve">LINCOLN MIDDLE SCHOO                              </t>
  </si>
  <si>
    <t xml:space="preserve">PALESTINE WHEATLEY M                              </t>
  </si>
  <si>
    <t xml:space="preserve">HARMONY GROVE MDL SC                              </t>
  </si>
  <si>
    <t xml:space="preserve">WALDRON MIDDLE SCHOO                              </t>
  </si>
  <si>
    <t xml:space="preserve">EAST HILLS MIDDLE SC                              </t>
  </si>
  <si>
    <t xml:space="preserve">LAVACA MIDDLE SCHOOL                              </t>
  </si>
  <si>
    <t xml:space="preserve">MANSFIELD MIDDLE SCH                              </t>
  </si>
  <si>
    <t xml:space="preserve">CAVE CITY INTERMEDIA                              </t>
  </si>
  <si>
    <t xml:space="preserve">HIGHLAND MIDDLE SCHO                              </t>
  </si>
  <si>
    <t xml:space="preserve">WASHINGTON MIDDLE SC                              </t>
  </si>
  <si>
    <t xml:space="preserve">GREENLAND MIDDLE SCH                              </t>
  </si>
  <si>
    <t xml:space="preserve">PRAIRIE GROVE MIDDLE                              </t>
  </si>
  <si>
    <t xml:space="preserve">WEST FORK MIDDLE SCH                              </t>
  </si>
  <si>
    <t xml:space="preserve">BALD KNOB MIDDLE SCH                              </t>
  </si>
  <si>
    <t xml:space="preserve">BEEBE MIDDLE SCHOOL                               </t>
  </si>
  <si>
    <t xml:space="preserve">SOUTHWEST MIDDLE SCH                              </t>
  </si>
  <si>
    <t xml:space="preserve">DEWITT MIDDLE SCHOOL                              </t>
  </si>
  <si>
    <t xml:space="preserve">DECATUR MIDDLE SCHOO                              </t>
  </si>
  <si>
    <t xml:space="preserve">GENTRY MIDDLE SCHOOL                              </t>
  </si>
  <si>
    <t xml:space="preserve">GRAVETTE MIDDLE SCHO                              </t>
  </si>
  <si>
    <t xml:space="preserve">LINGLE MIDDLE SCHOOL                              </t>
  </si>
  <si>
    <t xml:space="preserve">KIRKSEY MIDDLE SCHOO                              </t>
  </si>
  <si>
    <t xml:space="preserve">OAKDALE MIDDLE SCHOO                              </t>
  </si>
  <si>
    <t xml:space="preserve">ELMWOOD MIDDLE SCHOO                              </t>
  </si>
  <si>
    <t xml:space="preserve">SILOAM SPRINGS MIDDL                              </t>
  </si>
  <si>
    <t xml:space="preserve">PEA RIDGE MIDDLE SCH                              </t>
  </si>
  <si>
    <t xml:space="preserve">WARREN MIDDLE SCHOOL                              </t>
  </si>
  <si>
    <t xml:space="preserve">BERRYVILLE MIDDLE SC                              </t>
  </si>
  <si>
    <t xml:space="preserve">GOZA MIDDLE SCHOOL                                </t>
  </si>
  <si>
    <t xml:space="preserve">HEBER SPRINGS MIDDLE                              </t>
  </si>
  <si>
    <t xml:space="preserve">NEMO VISTA MIDDLE SC                              </t>
  </si>
  <si>
    <t xml:space="preserve">BROOKLAND MIDDLE SCH                              </t>
  </si>
  <si>
    <t xml:space="preserve">NETTLETON MIDDLE SCH                              </t>
  </si>
  <si>
    <t xml:space="preserve">ALMA MIDDLE SCHOOL                                </t>
  </si>
  <si>
    <t xml:space="preserve">MARION MIDDLE SCHOOL                              </t>
  </si>
  <si>
    <t xml:space="preserve">WYNNE JUNIOR HIGH SC                              </t>
  </si>
  <si>
    <t xml:space="preserve">MONTICELLO MIDDLE SC                              </t>
  </si>
  <si>
    <t xml:space="preserve">GREENBRIER MIDDLE                                 </t>
  </si>
  <si>
    <t xml:space="preserve">OZARK MIDDLE SCHOOL                               </t>
  </si>
  <si>
    <t xml:space="preserve">JESSIEVILLE MIDDLE S                              </t>
  </si>
  <si>
    <t xml:space="preserve">LAKE HAMILTON MIDDLE                              </t>
  </si>
  <si>
    <t xml:space="preserve">SHERIDAN MIDDLE SCHO                              </t>
  </si>
  <si>
    <t xml:space="preserve">GREEN COUNTY TECH IS                              </t>
  </si>
  <si>
    <t xml:space="preserve">DOLLARWAY MIDDLE SCH                              </t>
  </si>
  <si>
    <t xml:space="preserve">SOUTHEAST MIDDLE SCH                              </t>
  </si>
  <si>
    <t xml:space="preserve">BELAIR MIDDLE SCHOOL                              </t>
  </si>
  <si>
    <t xml:space="preserve">HOXIE MIDDLE SCHOOL                               </t>
  </si>
  <si>
    <t xml:space="preserve">STAR CITY MIDDLE SCH                              </t>
  </si>
  <si>
    <t xml:space="preserve">ASHDOWN JR HIGH                                   </t>
  </si>
  <si>
    <t xml:space="preserve">LONOKE MIDDLE                                     </t>
  </si>
  <si>
    <t xml:space="preserve">HUNTSVILLE MIDDLE SC                              </t>
  </si>
  <si>
    <t xml:space="preserve">FLIPPIN MIDDLE SCHOO                              </t>
  </si>
  <si>
    <t xml:space="preserve">FOUKE MIDDLE SCHOOL                               </t>
  </si>
  <si>
    <t xml:space="preserve">OSCEOLA MIDDLE SCHOO                              </t>
  </si>
  <si>
    <t xml:space="preserve">CAMDEN FAIRVIEW MIDD                              </t>
  </si>
  <si>
    <t xml:space="preserve">CENTERPOINT HIGH SCH                              </t>
  </si>
  <si>
    <t xml:space="preserve">MENA UPPER ELEM. SCH                              </t>
  </si>
  <si>
    <t xml:space="preserve">RUSSELLVILLE MIDDLE                               </t>
  </si>
  <si>
    <t xml:space="preserve">HAMILTON LEARNING AC                              </t>
  </si>
  <si>
    <t xml:space="preserve">MABELVALE MAGNET MID                              </t>
  </si>
  <si>
    <t xml:space="preserve">CLOVERDALE MIDDLE SC                              </t>
  </si>
  <si>
    <t xml:space="preserve">HENDERSON MIDDLE SCH                              </t>
  </si>
  <si>
    <t xml:space="preserve">PULASKI HEIGHTS MIDD                              </t>
  </si>
  <si>
    <t xml:space="preserve">FOREST HEIGHTS MIDDL                              </t>
  </si>
  <si>
    <t xml:space="preserve">DUNBAR MAGNET MIDDLE                              </t>
  </si>
  <si>
    <t xml:space="preserve">MANN MAGNET MIDDLE S                              </t>
  </si>
  <si>
    <t xml:space="preserve">POPLAR ST MIDDLE SCH                              </t>
  </si>
  <si>
    <t xml:space="preserve">MAUMELLE MIDDLE SCHO                              </t>
  </si>
  <si>
    <t xml:space="preserve">ROBINSON MIDDLE                                   </t>
  </si>
  <si>
    <t xml:space="preserve">NORTHWOOD MIDDLE                                  </t>
  </si>
  <si>
    <t xml:space="preserve">SYLVAN HILLS MIDDLE                               </t>
  </si>
  <si>
    <t xml:space="preserve">FULLER MIDDLE SCHOOL                              </t>
  </si>
  <si>
    <t xml:space="preserve">JACKSONVILLE MIDDLE                               </t>
  </si>
  <si>
    <t xml:space="preserve">LISA MIDDLE SCHOOL                                </t>
  </si>
  <si>
    <t xml:space="preserve">COVENANT KEEPERS CHA                              </t>
  </si>
  <si>
    <t xml:space="preserve">LISA NLR MIDDLE SCHO                              </t>
  </si>
  <si>
    <t xml:space="preserve">BENTON MIDDLE SCHOOL                              </t>
  </si>
  <si>
    <t xml:space="preserve">BETHEL MIDDLE SCHOOL                              </t>
  </si>
  <si>
    <t xml:space="preserve">BRYANT MIDDLE SCHOOL                              </t>
  </si>
  <si>
    <t xml:space="preserve">DE QUEEN MIDDLE SCHO                              </t>
  </si>
  <si>
    <t xml:space="preserve">MOUNTAIN VIEW MIDDLE                              </t>
  </si>
  <si>
    <t xml:space="preserve">RANDALL G. LYNCH M.S                              </t>
  </si>
  <si>
    <t xml:space="preserve">HOLT MIDDLE SCHOOL                                </t>
  </si>
  <si>
    <t xml:space="preserve">MCNAIR MIDDLE SCHOOL                              </t>
  </si>
  <si>
    <t xml:space="preserve">HELLSTERN MIDDLE SCH                              </t>
  </si>
  <si>
    <t xml:space="preserve">HELEN TYSON MIDDLE S                              </t>
  </si>
  <si>
    <t xml:space="preserve">J.O. KELLY MIDDLE SC                              </t>
  </si>
  <si>
    <t xml:space="preserve">DANVILLE MIDDLE SCHO                              </t>
  </si>
  <si>
    <t xml:space="preserve">STUTTGART JR HIGH SC                              </t>
  </si>
  <si>
    <t xml:space="preserve">HAMBURG JR HIGH SCHO                              </t>
  </si>
  <si>
    <t xml:space="preserve">COTTER HIGH SCHOOL                                </t>
  </si>
  <si>
    <t xml:space="preserve">NORFORK HIGH SCHOOL                               </t>
  </si>
  <si>
    <t xml:space="preserve">LINCOLN JR HIGH                                   </t>
  </si>
  <si>
    <t xml:space="preserve">WASHINGTON JR HIGH S                              </t>
  </si>
  <si>
    <t xml:space="preserve">ALPENA HIGH SCHOOL                                </t>
  </si>
  <si>
    <t xml:space="preserve">HARRISON JUNIOR HIGH                              </t>
  </si>
  <si>
    <t xml:space="preserve">OMAHA HIGH SCHOOL                                 </t>
  </si>
  <si>
    <t xml:space="preserve">HERMITAGE HIGH SCHOO                              </t>
  </si>
  <si>
    <t xml:space="preserve">HAMPTON HIGH SCHOOL                               </t>
  </si>
  <si>
    <t xml:space="preserve">DERMOTT HIGH SCHOOL                               </t>
  </si>
  <si>
    <t xml:space="preserve">CORNING HIGH SCHOOL                               </t>
  </si>
  <si>
    <t xml:space="preserve">PIGGOTT HIGH SCHOOL                               </t>
  </si>
  <si>
    <t xml:space="preserve">RECTOR HIGH SCHOOL                                </t>
  </si>
  <si>
    <t xml:space="preserve">CONCORD HIGH SCHOOL                               </t>
  </si>
  <si>
    <t xml:space="preserve">QUITMAN HIGH SCHOOL                               </t>
  </si>
  <si>
    <t xml:space="preserve">WEST SIDE HIGH SCHOO                              </t>
  </si>
  <si>
    <t xml:space="preserve">WOODLAWN HIGH                                     </t>
  </si>
  <si>
    <t xml:space="preserve">RISON HIGH SCHOOL                                 </t>
  </si>
  <si>
    <t xml:space="preserve">MAGNOLIA JR HIGH                                  </t>
  </si>
  <si>
    <t xml:space="preserve">TAYLOR HIGH SCHOOL                                </t>
  </si>
  <si>
    <t xml:space="preserve">EMERSON HIGH SCHOOL                               </t>
  </si>
  <si>
    <t xml:space="preserve">WONDERVIEW HIGH SCHO                              </t>
  </si>
  <si>
    <t xml:space="preserve">MORRILTON JUNIOR HIG                              </t>
  </si>
  <si>
    <t xml:space="preserve">BAY HIGH SCHOOL                                   </t>
  </si>
  <si>
    <t xml:space="preserve">BUFFALO IS CENTRAL J                              </t>
  </si>
  <si>
    <t xml:space="preserve">MACARTHUR JR HIGH SC                              </t>
  </si>
  <si>
    <t xml:space="preserve">ANNIE CAMP JR HIGH S                              </t>
  </si>
  <si>
    <t xml:space="preserve">NETTLETON JR HIGH SC                              </t>
  </si>
  <si>
    <t xml:space="preserve">VALLEY VIEW HIGH SCH                              </t>
  </si>
  <si>
    <t xml:space="preserve">RIVERSIDE JR. HIGH                                </t>
  </si>
  <si>
    <t xml:space="preserve">PLEASANT VIEW JUNIOR                              </t>
  </si>
  <si>
    <t xml:space="preserve">COLEMAN JUNIOR HIGH                               </t>
  </si>
  <si>
    <t xml:space="preserve">BUTTERFIELD JUNIOR H                              </t>
  </si>
  <si>
    <t xml:space="preserve">WONDER JUNIOR HIGH                                </t>
  </si>
  <si>
    <t xml:space="preserve">WEST JUNIOR HIGH                                  </t>
  </si>
  <si>
    <t xml:space="preserve">EAST JUNIOR HIGH                                  </t>
  </si>
  <si>
    <t xml:space="preserve">TURRELL HIGH SCHOOL                               </t>
  </si>
  <si>
    <t xml:space="preserve">CROSS COUNTY HIGH SC                              </t>
  </si>
  <si>
    <t xml:space="preserve">DUMAS JUNIOR HIGH                                 </t>
  </si>
  <si>
    <t xml:space="preserve">MCGEHEE HIGH SCHOOL                               </t>
  </si>
  <si>
    <t xml:space="preserve">B COURTWAY MIDDLE SC                              </t>
  </si>
  <si>
    <t xml:space="preserve">CARL STUART MIDDLE S                              </t>
  </si>
  <si>
    <t xml:space="preserve">GUY-PERKINS HIGH SCH                              </t>
  </si>
  <si>
    <t xml:space="preserve">MT VERNON-ENOLA HIGH                              </t>
  </si>
  <si>
    <t xml:space="preserve">CHARLESTON HIGH SCHO                              </t>
  </si>
  <si>
    <t xml:space="preserve">COUNTY LINE HIGH SCH                              </t>
  </si>
  <si>
    <t xml:space="preserve">MAMMOTH SPRING HS                                 </t>
  </si>
  <si>
    <t xml:space="preserve">SALEM HIGH SCHOOL                                 </t>
  </si>
  <si>
    <t xml:space="preserve">VIOLA HIGH SCHOOL                                 </t>
  </si>
  <si>
    <t xml:space="preserve">HOT SPRINGS MIDDLE S                              </t>
  </si>
  <si>
    <t xml:space="preserve">MOUNTAIN PINE HIGH S                              </t>
  </si>
  <si>
    <t xml:space="preserve">POYEN HIGH SCHOOL                                 </t>
  </si>
  <si>
    <t xml:space="preserve">MARMADUKE HIGH SCHOO                              </t>
  </si>
  <si>
    <t xml:space="preserve">PARAGOULD JUNIOR HIG                              </t>
  </si>
  <si>
    <t xml:space="preserve">EMMET HIGH SCHOOL                                 </t>
  </si>
  <si>
    <t xml:space="preserve">BLEVINS HIGH SCHOOL                               </t>
  </si>
  <si>
    <t xml:space="preserve">YERGER MIDDLE SCHOOL                              </t>
  </si>
  <si>
    <t xml:space="preserve">SPRING HILL HIGH SCH                              </t>
  </si>
  <si>
    <t xml:space="preserve">MAGNET COVE HIGH SCH                              </t>
  </si>
  <si>
    <t xml:space="preserve">MALVERN JR. HIGH SCH                              </t>
  </si>
  <si>
    <t xml:space="preserve">OUACHITA HIGH SCHOOL                              </t>
  </si>
  <si>
    <t xml:space="preserve">DIERKS HIGH SCHOOL                                </t>
  </si>
  <si>
    <t xml:space="preserve">SARATOGA HIGH SCHOOL                              </t>
  </si>
  <si>
    <t xml:space="preserve">MINERAL SPRINGS HIGH                              </t>
  </si>
  <si>
    <t xml:space="preserve">NASHVILLE JUNIOR HIG                              </t>
  </si>
  <si>
    <t xml:space="preserve">BATESVILLE JR. HIGH                               </t>
  </si>
  <si>
    <t xml:space="preserve">MIDLAND HIGH SCHOOL                               </t>
  </si>
  <si>
    <t xml:space="preserve">CEDAR RIDGE HIGH SCH                              </t>
  </si>
  <si>
    <t xml:space="preserve">CALICO ROCK HIGH SCH                              </t>
  </si>
  <si>
    <t xml:space="preserve">MELBOURNE HIGH SCHOO                              </t>
  </si>
  <si>
    <t xml:space="preserve">NEWPORT JUNIOR HIGH                               </t>
  </si>
  <si>
    <t xml:space="preserve">WATSON CHAPEL JUNIOR                              </t>
  </si>
  <si>
    <t xml:space="preserve">WHITE HALL JUNIOR HI                              </t>
  </si>
  <si>
    <t xml:space="preserve">REDFIELD JR HIGH                                  </t>
  </si>
  <si>
    <t xml:space="preserve">CLARKSVILLE JUNIOR H                              </t>
  </si>
  <si>
    <t xml:space="preserve">WESTSIDE HIGH SCHOOL                              </t>
  </si>
  <si>
    <t xml:space="preserve">BRADLEY HIGH SCHOOL                               </t>
  </si>
  <si>
    <t xml:space="preserve">LAFAYETTE CO HIGH SC                              </t>
  </si>
  <si>
    <t xml:space="preserve">HILLCREST HIGH SCHOO                              </t>
  </si>
  <si>
    <t xml:space="preserve">WALNUT RIDGE HIGH SC                              </t>
  </si>
  <si>
    <t xml:space="preserve">BLACK ROCK HIGH SCHO                              </t>
  </si>
  <si>
    <t xml:space="preserve">FOREMAN HIGH SCHOOL                               </t>
  </si>
  <si>
    <t xml:space="preserve">BOONEVILLE JR HIGH S                              </t>
  </si>
  <si>
    <t xml:space="preserve">J.D. LEFTWICH HIGH S                              </t>
  </si>
  <si>
    <t xml:space="preserve">SCRANTON HIGH SCHOOL                              </t>
  </si>
  <si>
    <t xml:space="preserve">ENGLAND HIGH SCHOOL                               </t>
  </si>
  <si>
    <t xml:space="preserve">CARLISLE HIGH SCHOOL                              </t>
  </si>
  <si>
    <t xml:space="preserve">ACADEM CTR FOR EXCEL                              </t>
  </si>
  <si>
    <t xml:space="preserve">CABOT JH NORTH                                    </t>
  </si>
  <si>
    <t xml:space="preserve">CABOT JH SOUTH                                    </t>
  </si>
  <si>
    <t xml:space="preserve">ST PAUL HIGH SCHOOL                               </t>
  </si>
  <si>
    <t xml:space="preserve">NORTH HEIGHTS JR HIG                              </t>
  </si>
  <si>
    <t xml:space="preserve">ARMOREL HIGH SCHOOL                               </t>
  </si>
  <si>
    <t xml:space="preserve">BLYTHEVILLE CHARTER                               </t>
  </si>
  <si>
    <t xml:space="preserve">BLYTHEVILLE MIDDLE S                              </t>
  </si>
  <si>
    <t xml:space="preserve">RIVERCREST JR HIGH S                              </t>
  </si>
  <si>
    <t xml:space="preserve">GOSNELL HIGH SCHOOL                               </t>
  </si>
  <si>
    <t xml:space="preserve">OCABS - SEC                                       </t>
  </si>
  <si>
    <t xml:space="preserve">BRINKLEY HIGH SCHOOL                              </t>
  </si>
  <si>
    <t xml:space="preserve">CLARENDON HIGH SCHOO                              </t>
  </si>
  <si>
    <t xml:space="preserve">CADDO HILLS HIGH SCH                              </t>
  </si>
  <si>
    <t xml:space="preserve">MOUNT IDA HIGH SCHOO                              </t>
  </si>
  <si>
    <t xml:space="preserve">NEVADA HIGH                                       </t>
  </si>
  <si>
    <t xml:space="preserve">OARK HIGH SCHOOL                                  </t>
  </si>
  <si>
    <t xml:space="preserve">KINGSTON HIGH SCHOOL                              </t>
  </si>
  <si>
    <t xml:space="preserve">JASPER HIGH SCHOOL                                </t>
  </si>
  <si>
    <t xml:space="preserve">MT. JUDEA HIGH SCHOO                              </t>
  </si>
  <si>
    <t xml:space="preserve">DEER HIGH SCHOOL                                  </t>
  </si>
  <si>
    <t xml:space="preserve">BEARDEN HIGH SCHOOL                               </t>
  </si>
  <si>
    <t xml:space="preserve">HARMONY GROVE HIGH S                              </t>
  </si>
  <si>
    <t xml:space="preserve">SPARKMAN HIGH SCHOOL                              </t>
  </si>
  <si>
    <t xml:space="preserve">STEPHENS HIGH SCHOOL                              </t>
  </si>
  <si>
    <t xml:space="preserve">BIGELOW HIGH SCHOOL                               </t>
  </si>
  <si>
    <t xml:space="preserve">PERRYVILLE HIGH SCHO                              </t>
  </si>
  <si>
    <t xml:space="preserve">BARTON HIGH SCHOOL                                </t>
  </si>
  <si>
    <t xml:space="preserve">MILLER JUNIOR HIGH S                              </t>
  </si>
  <si>
    <t xml:space="preserve">MARVELL HIGH SCHOOL                               </t>
  </si>
  <si>
    <t xml:space="preserve">DELIGHT HIGH SCHOOL                               </t>
  </si>
  <si>
    <t xml:space="preserve">KIRBY HIGH SCHOOL                                 </t>
  </si>
  <si>
    <t xml:space="preserve">MURFREESBORO HIGH SC                              </t>
  </si>
  <si>
    <t xml:space="preserve">MARKED TREE HIGH SCH                              </t>
  </si>
  <si>
    <t xml:space="preserve">WEINER HIGH SCHOOL                                </t>
  </si>
  <si>
    <t xml:space="preserve">EPC HIGH SCHOOL                                   </t>
  </si>
  <si>
    <t xml:space="preserve">MENA MIDDLE SCHOOL                                </t>
  </si>
  <si>
    <t xml:space="preserve">VAN-COVE HIGH SCHOOL                              </t>
  </si>
  <si>
    <t xml:space="preserve">WICKES HIGH SCHOOL                                </t>
  </si>
  <si>
    <t xml:space="preserve">UMPIRE HIGH SCHOOL                                </t>
  </si>
  <si>
    <t xml:space="preserve">ODEN HIGH SCHOOL                                  </t>
  </si>
  <si>
    <t xml:space="preserve">ACORN HIGH SCHOOL                                 </t>
  </si>
  <si>
    <t xml:space="preserve">HECTOR HIGH SCHOOL                                </t>
  </si>
  <si>
    <t xml:space="preserve">POTTSVILLE JUNIOR HI                              </t>
  </si>
  <si>
    <t xml:space="preserve">DES ARC HIGH SCHOOL                               </t>
  </si>
  <si>
    <t xml:space="preserve">FELDER ALTERNATIVE A                              </t>
  </si>
  <si>
    <t xml:space="preserve">RIDGEROAD MIDDLE CHA                              </t>
  </si>
  <si>
    <t xml:space="preserve">ROSE CITY MIDDLE SCH                              </t>
  </si>
  <si>
    <t xml:space="preserve">LAKEWOOD MIDDLE SCHO                              </t>
  </si>
  <si>
    <t xml:space="preserve">JACKSONVILLE HIGH                                 </t>
  </si>
  <si>
    <t xml:space="preserve">ACADEMICS PLUS SR. H                              </t>
  </si>
  <si>
    <t xml:space="preserve">VIRTUAL MIDDLE SCHOO                              </t>
  </si>
  <si>
    <t xml:space="preserve">MAYNARD HIGH SCHOOL                               </t>
  </si>
  <si>
    <t xml:space="preserve">POCAHONTAS JUNIOR HI                              </t>
  </si>
  <si>
    <t xml:space="preserve">FORREST CITY JUNIOR                               </t>
  </si>
  <si>
    <t xml:space="preserve">HUGHES HIGH SCHOOL                                </t>
  </si>
  <si>
    <t xml:space="preserve">BAUXITE HIGH SCHOOL                               </t>
  </si>
  <si>
    <t xml:space="preserve">MARSHALL HIGH SCHOOL                              </t>
  </si>
  <si>
    <t xml:space="preserve">WESTERN GROVE HIGH S                              </t>
  </si>
  <si>
    <t xml:space="preserve">BRUNO-PYATT HIGH SCH                              </t>
  </si>
  <si>
    <t xml:space="preserve">ST. JOE HIGH SCHOOL                               </t>
  </si>
  <si>
    <t xml:space="preserve">RAMSEY JUNIOR HIGH                                </t>
  </si>
  <si>
    <t xml:space="preserve">KIMMONS JUNIOR HIGH                               </t>
  </si>
  <si>
    <t xml:space="preserve">DARBY JUNIOR HIGH                                 </t>
  </si>
  <si>
    <t xml:space="preserve">CHAFFIN JUNIOR HIGH                               </t>
  </si>
  <si>
    <t xml:space="preserve">BELLE POINT CENTER                                </t>
  </si>
  <si>
    <t xml:space="preserve">HACKETT HIGH SCHOOL                               </t>
  </si>
  <si>
    <t xml:space="preserve">HARTFORD HIGH SCHOOL                              </t>
  </si>
  <si>
    <t xml:space="preserve">LOCKESBURG HIGH SCHO                              </t>
  </si>
  <si>
    <t xml:space="preserve">HORATIO HIGH SCHOOL                               </t>
  </si>
  <si>
    <t xml:space="preserve">CAVE CITY MIDDLE SCH                              </t>
  </si>
  <si>
    <t xml:space="preserve">WILLIFORD HIGH SCHOO                              </t>
  </si>
  <si>
    <t xml:space="preserve">OAK RIDGE CENTRAL HI                              </t>
  </si>
  <si>
    <t xml:space="preserve">TIMBO HIGH SCHOOL                                 </t>
  </si>
  <si>
    <t xml:space="preserve">RURAL SPECIAL HIGH S                              </t>
  </si>
  <si>
    <t xml:space="preserve">BARTON JR HIGH SCHOO                              </t>
  </si>
  <si>
    <t xml:space="preserve">JUNCTION CITY HIGH S                              </t>
  </si>
  <si>
    <t xml:space="preserve">NORPHLET HIGH SCHOOL                              </t>
  </si>
  <si>
    <t xml:space="preserve">PARKERS CHAPEL HIGH                               </t>
  </si>
  <si>
    <t xml:space="preserve">SMACKOVER HIGH SCHOO                              </t>
  </si>
  <si>
    <t xml:space="preserve">STRONG HIGH SCHOOL                                </t>
  </si>
  <si>
    <t xml:space="preserve">CLINTON JR.HIGH SCHO                              </t>
  </si>
  <si>
    <t xml:space="preserve">SHIRLEY HIGH SCHOOL                               </t>
  </si>
  <si>
    <t xml:space="preserve">SOUTH SIDE HIGH                                   </t>
  </si>
  <si>
    <t xml:space="preserve">ELKINS MIDDLE SCHOOL                              </t>
  </si>
  <si>
    <t xml:space="preserve">BEEBE JUNIOR HIGH                                 </t>
  </si>
  <si>
    <t xml:space="preserve">BRADFORD HIGH SCHOOL                              </t>
  </si>
  <si>
    <t xml:space="preserve">RIVERVIEW JR HIGH SC                              </t>
  </si>
  <si>
    <t xml:space="preserve">PANGBURN HIGH SCHOOL                              </t>
  </si>
  <si>
    <t xml:space="preserve">ROSE BUD HIGH SCHOOL                              </t>
  </si>
  <si>
    <t xml:space="preserve">AHLF JR. HIGH                                     </t>
  </si>
  <si>
    <t xml:space="preserve">MCCRORY HIGH SCHOOL                               </t>
  </si>
  <si>
    <t xml:space="preserve">DARDANELLE MIDDLE SC                              </t>
  </si>
  <si>
    <t xml:space="preserve">WYC HIGH SCHOOL                                   </t>
  </si>
  <si>
    <t xml:space="preserve">PLAINVIEW-ROVER HIGH                              </t>
  </si>
  <si>
    <t xml:space="preserve">OLA HIGH SCHOOL                                   </t>
  </si>
  <si>
    <t xml:space="preserve">MTN HOME JR HIGH SCH                              </t>
  </si>
  <si>
    <t xml:space="preserve">GREEN FOREST HIGH SC                              </t>
  </si>
  <si>
    <t xml:space="preserve">MARION JUNIOR HIGH                                </t>
  </si>
  <si>
    <t xml:space="preserve">GREENBRIER JUNIOR HI                              </t>
  </si>
  <si>
    <t xml:space="preserve">VILONIA JUNIOR HIGH                               </t>
  </si>
  <si>
    <t xml:space="preserve">OZARK JUNIOR HIGH SC                              </t>
  </si>
  <si>
    <t xml:space="preserve">LAKE HAMILTON JUNIOR                              </t>
  </si>
  <si>
    <t xml:space="preserve">LAKESIDE JR HIGH SCH                              </t>
  </si>
  <si>
    <t xml:space="preserve">GREEN COUNTY TECH JH                              </t>
  </si>
  <si>
    <t xml:space="preserve">TUCKERMAN HS SCHOOL                               </t>
  </si>
  <si>
    <t xml:space="preserve">JACK ROBEY JR HIGH S                              </t>
  </si>
  <si>
    <t xml:space="preserve">HOXIE HIGH SCHOOL                                 </t>
  </si>
  <si>
    <t xml:space="preserve">SLOAN-HENDRIX HIGH S                              </t>
  </si>
  <si>
    <t xml:space="preserve">RUSSELLVILLE JR HIGH                              </t>
  </si>
  <si>
    <t xml:space="preserve">BENTON JR HIGH                                    </t>
  </si>
  <si>
    <t xml:space="preserve">RAYMOND E. WELLS                                  </t>
  </si>
  <si>
    <t xml:space="preserve">DE QUEEN JUNIOR HIGH                              </t>
  </si>
  <si>
    <t xml:space="preserve">HIGHLAND HIGH SCHOOL                              </t>
  </si>
  <si>
    <t xml:space="preserve">WOODLAND JR. HIGH SC                              </t>
  </si>
  <si>
    <t xml:space="preserve">RAMAY JR. HIGH                                    </t>
  </si>
  <si>
    <t xml:space="preserve">GEORGE JUNIOR HIGH                                </t>
  </si>
  <si>
    <t xml:space="preserve">SOUTHWEST JUNIOR HIG                              </t>
  </si>
  <si>
    <t xml:space="preserve">CENTRAL JUNIOR HIGH                               </t>
  </si>
  <si>
    <t xml:space="preserve">WHITE CO. CENTRAL HI                              </t>
  </si>
  <si>
    <t xml:space="preserve">AUGUSTA HIGH SCHOOL                               </t>
  </si>
  <si>
    <t>Math Mean Scale Score</t>
  </si>
  <si>
    <t>% Below Basic - Math</t>
  </si>
  <si>
    <t>% Basic - Math</t>
  </si>
  <si>
    <t>% Proficient - Math</t>
  </si>
  <si>
    <t>% Advanced - Math</t>
  </si>
  <si>
    <t>Number of Literacy Students Processed</t>
  </si>
  <si>
    <t>Literacy Mean Scale Score</t>
  </si>
  <si>
    <t>% Below Basic - Literacy</t>
  </si>
  <si>
    <t>% Basic - Literacy</t>
  </si>
  <si>
    <t>% Proficient - Literacy</t>
  </si>
  <si>
    <t>% Advanced - Literacy</t>
  </si>
  <si>
    <t>Science Mean Scale Score</t>
  </si>
  <si>
    <t>% Below Basic - Science</t>
  </si>
  <si>
    <t>% Basic - Science</t>
  </si>
  <si>
    <t>% Proficient - Science</t>
  </si>
  <si>
    <t>% Advanced - Science</t>
  </si>
  <si>
    <t xml:space="preserve">AR SCHOOL F/T BLIND                               </t>
  </si>
  <si>
    <t xml:space="preserve">BADGER ACADEMY                                    </t>
  </si>
  <si>
    <t>BARTON_LEXA</t>
  </si>
  <si>
    <t>CAMDEN_FAIRVIEW</t>
  </si>
  <si>
    <t>CUTTER_MORNING_STAR</t>
  </si>
  <si>
    <t>DEER_MTJUDEA</t>
  </si>
  <si>
    <t>EMERSON_TAYLOR</t>
  </si>
  <si>
    <t>ESTEM_PUBLIC_CHARTER</t>
  </si>
  <si>
    <t>FORREST_CITY</t>
  </si>
  <si>
    <t>FORT_SMITH</t>
  </si>
  <si>
    <t>GUY_PERKINS</t>
  </si>
  <si>
    <t>HELENA_WEST_HELENA</t>
  </si>
  <si>
    <t>IZARD_CO_CONS</t>
  </si>
  <si>
    <t>JACKSONVILLE_LIGHTHOUSE</t>
  </si>
  <si>
    <t xml:space="preserve">LAKESIDE LV                                    </t>
  </si>
  <si>
    <t xml:space="preserve">LAKESIDE HS                                   </t>
  </si>
  <si>
    <t>LITTLE_ROCK_PREPARATORY</t>
  </si>
  <si>
    <t>MT_VERNON_ENOLA</t>
  </si>
  <si>
    <t>OSCEOLA_COMMUNICATION</t>
  </si>
  <si>
    <t>PALESTINE_WHEATLEY</t>
  </si>
  <si>
    <t>SLOAN_HENDRIX</t>
  </si>
  <si>
    <t>SOUTH_CONWAY_CO</t>
  </si>
  <si>
    <t>STRONG_HUTTIG</t>
  </si>
  <si>
    <t>WESTERN_YELL_CO</t>
  </si>
  <si>
    <t>WESTSIDE_CONS</t>
  </si>
  <si>
    <t>WHITE_CO_CENTRAL</t>
  </si>
  <si>
    <t>YELLVILLE_SUMMIT</t>
  </si>
  <si>
    <t>District Demographic Data</t>
  </si>
  <si>
    <t>School Demographic Data</t>
  </si>
  <si>
    <t>School Enrollment 2009-10</t>
  </si>
  <si>
    <t>School Minority Enrollment 2009-10</t>
  </si>
  <si>
    <t>School % Minority 2009-10</t>
  </si>
  <si>
    <t>School FRL Enrollment 2009-10</t>
  </si>
  <si>
    <t>School % FRL 2009-10</t>
  </si>
  <si>
    <t>Building Information and Demographics 2009-10</t>
  </si>
  <si>
    <t>Building Benchmark Performance 2009-2010</t>
  </si>
  <si>
    <t>School % FRL              2009-10</t>
  </si>
  <si>
    <t>District</t>
  </si>
  <si>
    <t>% Proficent- Math 2009-10</t>
  </si>
  <si>
    <t>% Proficent - Literacy 2009-10</t>
  </si>
  <si>
    <t>% Proficent - Science 2009-10</t>
  </si>
  <si>
    <t>Total Proficient or Advanced Science 2009-10</t>
  </si>
  <si>
    <t>Total % Proficient and Advanced</t>
  </si>
  <si>
    <t>Name of district.</t>
  </si>
  <si>
    <t>Number of students enrolled in a given School for the 2009-10 academic year; provided by the ADE</t>
  </si>
  <si>
    <t>Number of minority (non-white) students in a  given School for the 2009-10 academic year; provided by the ADE</t>
  </si>
  <si>
    <t>Percent of minority (non-white) students calculated by dividing the School Minority Enrollment 2009-10 by the School Enrollment 2009-10</t>
  </si>
  <si>
    <t>Number of students qualifying for Free or Reduced lunches in a  given School for the 2009-10 academic year; provided by the ADE</t>
  </si>
  <si>
    <t>Percent of students qualifying for Free or Reduced lunches calculated by dividing the School FRL Enrollment 2009-10 by the School Enrollment 2009-10</t>
  </si>
  <si>
    <t>District Enrollment</t>
  </si>
  <si>
    <t>Number of students enrolled in district in 2009-2010</t>
  </si>
  <si>
    <t>Per Pupil Expenditure</t>
  </si>
  <si>
    <t>Per Pupil Expenditure 2008-09</t>
  </si>
  <si>
    <t xml:space="preserve">WYNNE INTERMEDIATE SC                              </t>
  </si>
</sst>
</file>

<file path=xl/styles.xml><?xml version="1.0" encoding="utf-8"?>
<styleSheet xmlns="http://schemas.openxmlformats.org/spreadsheetml/2006/main">
  <numFmts count="5">
    <numFmt numFmtId="164" formatCode="0.0%"/>
    <numFmt numFmtId="165" formatCode="0000"/>
    <numFmt numFmtId="166" formatCode="mmmm\-yy"/>
    <numFmt numFmtId="167" formatCode="000"/>
    <numFmt numFmtId="168" formatCode="&quot;$&quot;#,##0"/>
  </numFmts>
  <fonts count="39">
    <font>
      <sz val="11"/>
      <color theme="1"/>
      <name val="Calibri"/>
      <family val="2"/>
      <scheme val="minor"/>
    </font>
    <font>
      <sz val="10"/>
      <name val="Times New Roman"/>
      <family val="1"/>
    </font>
    <font>
      <sz val="11"/>
      <name val="Times New Roman"/>
      <family val="1"/>
    </font>
    <font>
      <b/>
      <sz val="11"/>
      <name val="Times New Roman"/>
      <family val="1"/>
    </font>
    <font>
      <b/>
      <u/>
      <sz val="14"/>
      <name val="Times New Roman"/>
      <family val="1"/>
    </font>
    <font>
      <b/>
      <sz val="10"/>
      <name val="Times New Roman"/>
      <family val="1"/>
    </font>
    <font>
      <sz val="10"/>
      <name val="Arial"/>
      <family val="2"/>
    </font>
    <font>
      <b/>
      <i/>
      <sz val="10"/>
      <color indexed="9"/>
      <name val="Arial"/>
      <family val="2"/>
    </font>
    <font>
      <sz val="10"/>
      <name val="MS Sans Serif"/>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
      <b/>
      <sz val="11"/>
      <color theme="0"/>
      <name val="Times New Roman"/>
      <family val="1"/>
    </font>
    <font>
      <sz val="11"/>
      <color theme="0"/>
      <name val="Times New Roman"/>
      <family val="1"/>
    </font>
    <font>
      <b/>
      <sz val="11"/>
      <color rgb="FF005000"/>
      <name val="Times New Roman"/>
      <family val="1"/>
    </font>
    <font>
      <b/>
      <sz val="11"/>
      <color theme="1"/>
      <name val="Times New Roman"/>
      <family val="1"/>
    </font>
    <font>
      <sz val="11"/>
      <color rgb="FF000000"/>
      <name val="Times New Roman"/>
      <family val="1"/>
    </font>
    <font>
      <sz val="11"/>
      <color rgb="FF005000"/>
      <name val="Times New Roman"/>
      <family val="1"/>
    </font>
    <font>
      <sz val="8"/>
      <color theme="1"/>
      <name val="Calibri"/>
      <family val="2"/>
      <scheme val="minor"/>
    </font>
    <font>
      <sz val="10"/>
      <color theme="1"/>
      <name val="Times New Roman"/>
      <family val="1"/>
    </font>
    <font>
      <sz val="14"/>
      <color theme="0"/>
      <name val="Calibri"/>
      <family val="2"/>
      <scheme val="minor"/>
    </font>
    <font>
      <b/>
      <sz val="22"/>
      <color theme="0"/>
      <name val="Times New Roman"/>
      <family val="1"/>
    </font>
    <font>
      <b/>
      <sz val="18"/>
      <color theme="0"/>
      <name val="Times New Roman"/>
      <family val="1"/>
    </font>
  </fonts>
  <fills count="40">
    <fill>
      <patternFill patternType="none"/>
    </fill>
    <fill>
      <patternFill patternType="gray125"/>
    </fill>
    <fill>
      <patternFill patternType="solid">
        <fgColor indexed="5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000"/>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1"/>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bottom/>
      <diagonal/>
    </border>
    <border>
      <left/>
      <right/>
      <top style="thin">
        <color theme="6" tint="-0.24994659260841701"/>
      </top>
      <bottom style="thin">
        <color theme="6" tint="-0.24994659260841701"/>
      </bottom>
      <diagonal/>
    </border>
    <border>
      <left/>
      <right/>
      <top style="thin">
        <color theme="6" tint="-0.24994659260841701"/>
      </top>
      <bottom/>
      <diagonal/>
    </border>
    <border>
      <left style="thin">
        <color indexed="64"/>
      </left>
      <right style="thin">
        <color indexed="64"/>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style="thin">
        <color indexed="64"/>
      </left>
      <right style="thin">
        <color indexed="64"/>
      </right>
      <top/>
      <bottom style="thin">
        <color theme="6" tint="-0.24994659260841701"/>
      </bottom>
      <diagonal/>
    </border>
    <border>
      <left/>
      <right style="thin">
        <color indexed="64"/>
      </right>
      <top style="thin">
        <color theme="6" tint="-0.24994659260841701"/>
      </top>
      <bottom style="thin">
        <color theme="6" tint="-0.2499465926084170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top/>
      <bottom style="thin">
        <color theme="0"/>
      </bottom>
      <diagonal/>
    </border>
    <border>
      <left/>
      <right style="thin">
        <color theme="0"/>
      </right>
      <top/>
      <bottom style="thin">
        <color theme="0"/>
      </bottom>
      <diagonal/>
    </border>
  </borders>
  <cellStyleXfs count="109">
    <xf numFmtId="0" fontId="0" fillId="0" borderId="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16" fillId="4" borderId="0" applyNumberFormat="0" applyBorder="0" applyAlignment="0" applyProtection="0"/>
    <xf numFmtId="0" fontId="20" fillId="7" borderId="15" applyNumberFormat="0" applyAlignment="0" applyProtection="0"/>
    <xf numFmtId="0" fontId="22" fillId="8" borderId="18" applyNumberFormat="0" applyAlignment="0" applyProtection="0"/>
    <xf numFmtId="14" fontId="6" fillId="0" borderId="0"/>
    <xf numFmtId="0" fontId="24" fillId="0" borderId="0" applyNumberFormat="0" applyFill="0" applyBorder="0" applyAlignment="0" applyProtection="0"/>
    <xf numFmtId="0" fontId="15" fillId="3" borderId="0" applyNumberFormat="0" applyBorder="0" applyAlignment="0" applyProtection="0"/>
    <xf numFmtId="0" fontId="12" fillId="0" borderId="12" applyNumberFormat="0" applyFill="0" applyAlignment="0" applyProtection="0"/>
    <xf numFmtId="0" fontId="13" fillId="0" borderId="13" applyNumberFormat="0" applyFill="0" applyAlignment="0" applyProtection="0"/>
    <xf numFmtId="0" fontId="14" fillId="0" borderId="14" applyNumberFormat="0" applyFill="0" applyAlignment="0" applyProtection="0"/>
    <xf numFmtId="0" fontId="14" fillId="0" borderId="0" applyNumberFormat="0" applyFill="0" applyBorder="0" applyAlignment="0" applyProtection="0"/>
    <xf numFmtId="0" fontId="18" fillId="6" borderId="15" applyNumberFormat="0" applyAlignment="0" applyProtection="0"/>
    <xf numFmtId="0" fontId="21" fillId="0" borderId="17" applyNumberFormat="0" applyFill="0" applyAlignment="0" applyProtection="0"/>
    <xf numFmtId="166" fontId="7" fillId="2" borderId="1">
      <alignment vertical="center"/>
    </xf>
    <xf numFmtId="0" fontId="17" fillId="5" borderId="0" applyNumberFormat="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 fillId="0" borderId="0">
      <alignment vertical="top"/>
    </xf>
    <xf numFmtId="0" fontId="6" fillId="0" borderId="0">
      <alignment vertical="top"/>
    </xf>
    <xf numFmtId="0" fontId="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9" fillId="0" borderId="0">
      <alignment vertical="top"/>
    </xf>
    <xf numFmtId="0" fontId="6" fillId="0" borderId="0">
      <alignment vertical="top"/>
    </xf>
    <xf numFmtId="0" fontId="9" fillId="0" borderId="0">
      <alignment vertical="top"/>
    </xf>
    <xf numFmtId="0" fontId="9" fillId="0" borderId="0">
      <alignment vertical="top"/>
    </xf>
    <xf numFmtId="0" fontId="9" fillId="0" borderId="0">
      <alignment vertical="top"/>
    </xf>
    <xf numFmtId="0" fontId="8" fillId="0" borderId="0"/>
    <xf numFmtId="0" fontId="10" fillId="9" borderId="19" applyNumberFormat="0" applyFont="0" applyAlignment="0" applyProtection="0"/>
    <xf numFmtId="0" fontId="19" fillId="7" borderId="16" applyNumberFormat="0" applyAlignment="0" applyProtection="0"/>
    <xf numFmtId="49" fontId="6" fillId="0" borderId="0"/>
    <xf numFmtId="0" fontId="11" fillId="0" borderId="0" applyNumberFormat="0" applyFill="0" applyBorder="0" applyAlignment="0" applyProtection="0"/>
    <xf numFmtId="0" fontId="25" fillId="0" borderId="20" applyNumberFormat="0" applyFill="0" applyAlignment="0" applyProtection="0"/>
    <xf numFmtId="0" fontId="23" fillId="0" borderId="0" applyNumberFormat="0" applyFill="0" applyBorder="0" applyAlignment="0" applyProtection="0"/>
  </cellStyleXfs>
  <cellXfs count="244">
    <xf numFmtId="0" fontId="0" fillId="0" borderId="0" xfId="0"/>
    <xf numFmtId="0" fontId="3" fillId="0" borderId="0" xfId="0" applyFont="1" applyBorder="1" applyAlignment="1">
      <alignment horizontal="left" wrapText="1"/>
    </xf>
    <xf numFmtId="0" fontId="0" fillId="0" borderId="0" xfId="0" applyAlignment="1">
      <alignment horizontal="center"/>
    </xf>
    <xf numFmtId="9" fontId="0" fillId="0" borderId="0" xfId="0" applyNumberFormat="1" applyAlignment="1">
      <alignment horizontal="center"/>
    </xf>
    <xf numFmtId="0" fontId="27" fillId="0" borderId="0" xfId="0" applyFont="1" applyBorder="1" applyProtection="1"/>
    <xf numFmtId="0" fontId="27" fillId="0" borderId="0" xfId="0" applyFont="1" applyFill="1" applyBorder="1" applyProtection="1"/>
    <xf numFmtId="0" fontId="27" fillId="0" borderId="0" xfId="0" applyFont="1" applyProtection="1"/>
    <xf numFmtId="0" fontId="28" fillId="34" borderId="2" xfId="0" applyNumberFormat="1" applyFont="1" applyFill="1" applyBorder="1" applyAlignment="1" applyProtection="1">
      <alignment horizontal="left" wrapText="1"/>
    </xf>
    <xf numFmtId="0" fontId="28" fillId="0" borderId="0" xfId="0" applyNumberFormat="1" applyFont="1" applyFill="1" applyBorder="1" applyAlignment="1" applyProtection="1">
      <alignment horizontal="center" vertical="center" wrapText="1"/>
    </xf>
    <xf numFmtId="0" fontId="28" fillId="34" borderId="3" xfId="0" applyNumberFormat="1" applyFont="1" applyFill="1" applyBorder="1" applyAlignment="1" applyProtection="1">
      <alignment horizontal="right" wrapText="1"/>
    </xf>
    <xf numFmtId="0" fontId="28" fillId="34" borderId="4" xfId="0" applyNumberFormat="1" applyFont="1" applyFill="1" applyBorder="1" applyAlignment="1" applyProtection="1">
      <alignment horizontal="right" wrapText="1"/>
    </xf>
    <xf numFmtId="0" fontId="28" fillId="34" borderId="21" xfId="0" applyNumberFormat="1" applyFont="1" applyFill="1" applyBorder="1" applyAlignment="1" applyProtection="1">
      <alignment horizontal="right" wrapText="1"/>
    </xf>
    <xf numFmtId="0" fontId="28" fillId="34" borderId="5" xfId="0" applyNumberFormat="1" applyFont="1" applyFill="1" applyBorder="1" applyAlignment="1" applyProtection="1">
      <alignment horizontal="right" wrapText="1"/>
    </xf>
    <xf numFmtId="0" fontId="29" fillId="0" borderId="0" xfId="0" applyFont="1" applyFill="1" applyBorder="1" applyAlignment="1" applyProtection="1">
      <alignment horizontal="center"/>
    </xf>
    <xf numFmtId="0" fontId="30" fillId="35" borderId="22" xfId="0" applyFont="1" applyFill="1" applyBorder="1" applyProtection="1"/>
    <xf numFmtId="0" fontId="30" fillId="0" borderId="0" xfId="0" applyFont="1" applyFill="1" applyBorder="1" applyProtection="1"/>
    <xf numFmtId="3" fontId="30" fillId="35" borderId="22" xfId="0" applyNumberFormat="1" applyFont="1" applyFill="1" applyBorder="1" applyAlignment="1" applyProtection="1">
      <alignment horizontal="right"/>
    </xf>
    <xf numFmtId="164" fontId="30" fillId="35" borderId="22" xfId="0" applyNumberFormat="1" applyFont="1" applyFill="1" applyBorder="1" applyAlignment="1" applyProtection="1">
      <alignment horizontal="right"/>
    </xf>
    <xf numFmtId="0" fontId="30" fillId="35" borderId="22" xfId="0" applyFont="1" applyFill="1" applyBorder="1" applyAlignment="1" applyProtection="1">
      <alignment horizontal="right"/>
    </xf>
    <xf numFmtId="0" fontId="30" fillId="0" borderId="0" xfId="0" applyFont="1" applyFill="1" applyBorder="1" applyAlignment="1" applyProtection="1">
      <alignment horizontal="right"/>
    </xf>
    <xf numFmtId="1" fontId="30" fillId="35" borderId="22" xfId="0" applyNumberFormat="1" applyFont="1" applyFill="1" applyBorder="1" applyAlignment="1" applyProtection="1">
      <alignment horizontal="right"/>
    </xf>
    <xf numFmtId="1" fontId="30" fillId="0" borderId="0" xfId="0" applyNumberFormat="1" applyFont="1" applyFill="1" applyBorder="1" applyAlignment="1" applyProtection="1">
      <alignment horizontal="right"/>
    </xf>
    <xf numFmtId="0" fontId="30" fillId="36" borderId="0" xfId="0" applyFont="1" applyFill="1" applyBorder="1" applyProtection="1"/>
    <xf numFmtId="0" fontId="30" fillId="36" borderId="0" xfId="0" applyFont="1" applyFill="1" applyBorder="1" applyAlignment="1" applyProtection="1">
      <alignment horizontal="right"/>
    </xf>
    <xf numFmtId="3" fontId="30" fillId="36" borderId="0" xfId="0" applyNumberFormat="1" applyFont="1" applyFill="1" applyBorder="1" applyAlignment="1" applyProtection="1">
      <alignment horizontal="right"/>
    </xf>
    <xf numFmtId="164" fontId="30" fillId="0" borderId="0" xfId="0" applyNumberFormat="1" applyFont="1" applyFill="1" applyBorder="1" applyAlignment="1" applyProtection="1">
      <alignment horizontal="right"/>
    </xf>
    <xf numFmtId="3" fontId="30" fillId="0" borderId="0" xfId="0" applyNumberFormat="1" applyFont="1" applyFill="1" applyBorder="1" applyAlignment="1" applyProtection="1">
      <alignment horizontal="right"/>
    </xf>
    <xf numFmtId="1" fontId="30" fillId="36" borderId="0" xfId="0" applyNumberFormat="1" applyFont="1" applyFill="1" applyBorder="1" applyAlignment="1" applyProtection="1">
      <alignment horizontal="right"/>
    </xf>
    <xf numFmtId="0" fontId="31" fillId="0" borderId="0" xfId="0" applyFont="1" applyFill="1" applyBorder="1" applyProtection="1"/>
    <xf numFmtId="0" fontId="31" fillId="0" borderId="0" xfId="0" applyFont="1" applyFill="1" applyBorder="1" applyAlignment="1" applyProtection="1">
      <alignment horizontal="right"/>
    </xf>
    <xf numFmtId="3" fontId="31" fillId="0" borderId="0" xfId="0" applyNumberFormat="1" applyFont="1" applyFill="1" applyBorder="1" applyAlignment="1" applyProtection="1">
      <alignment horizontal="right"/>
    </xf>
    <xf numFmtId="1" fontId="31" fillId="0" borderId="0" xfId="0" applyNumberFormat="1" applyFont="1" applyFill="1" applyBorder="1" applyAlignment="1" applyProtection="1">
      <alignment horizontal="right"/>
    </xf>
    <xf numFmtId="0" fontId="27" fillId="0" borderId="22" xfId="0" applyFont="1" applyBorder="1" applyProtection="1"/>
    <xf numFmtId="3" fontId="32" fillId="0" borderId="22" xfId="0" applyNumberFormat="1" applyFont="1" applyBorder="1" applyAlignment="1" applyProtection="1">
      <alignment horizontal="right" vertical="top" wrapText="1"/>
    </xf>
    <xf numFmtId="3" fontId="27" fillId="0" borderId="22" xfId="0" applyNumberFormat="1" applyFont="1" applyBorder="1" applyAlignment="1" applyProtection="1">
      <alignment horizontal="right"/>
    </xf>
    <xf numFmtId="164" fontId="27" fillId="0" borderId="22" xfId="0" applyNumberFormat="1" applyFont="1" applyBorder="1" applyAlignment="1" applyProtection="1">
      <alignment horizontal="right"/>
    </xf>
    <xf numFmtId="0" fontId="27" fillId="0" borderId="22" xfId="0" applyFont="1" applyBorder="1" applyAlignment="1" applyProtection="1">
      <alignment horizontal="right"/>
    </xf>
    <xf numFmtId="165" fontId="27" fillId="0" borderId="22" xfId="0" applyNumberFormat="1" applyFont="1" applyBorder="1" applyAlignment="1" applyProtection="1">
      <alignment horizontal="right"/>
    </xf>
    <xf numFmtId="0" fontId="27" fillId="0" borderId="0" xfId="0" applyFont="1" applyFill="1" applyBorder="1" applyAlignment="1" applyProtection="1">
      <alignment horizontal="right"/>
    </xf>
    <xf numFmtId="1" fontId="27" fillId="0" borderId="22" xfId="0" applyNumberFormat="1" applyFont="1" applyBorder="1" applyAlignment="1" applyProtection="1">
      <alignment horizontal="right"/>
    </xf>
    <xf numFmtId="1" fontId="27" fillId="0" borderId="0" xfId="0" applyNumberFormat="1" applyFont="1" applyFill="1" applyBorder="1" applyAlignment="1" applyProtection="1">
      <alignment horizontal="right"/>
    </xf>
    <xf numFmtId="3" fontId="27" fillId="0" borderId="0" xfId="0" applyNumberFormat="1" applyFont="1" applyBorder="1" applyProtection="1"/>
    <xf numFmtId="1" fontId="27" fillId="0" borderId="0" xfId="0" applyNumberFormat="1" applyFont="1" applyBorder="1" applyProtection="1"/>
    <xf numFmtId="164" fontId="27" fillId="0" borderId="0" xfId="0" applyNumberFormat="1" applyFont="1" applyBorder="1" applyProtection="1"/>
    <xf numFmtId="0" fontId="27" fillId="0" borderId="0" xfId="0" applyFont="1" applyFill="1" applyBorder="1" applyAlignment="1" applyProtection="1">
      <alignment wrapText="1"/>
    </xf>
    <xf numFmtId="0" fontId="30" fillId="0" borderId="1" xfId="0" applyFont="1" applyBorder="1" applyAlignment="1" applyProtection="1">
      <alignment wrapText="1"/>
    </xf>
    <xf numFmtId="0" fontId="27" fillId="0" borderId="0" xfId="0" applyFont="1" applyFill="1" applyBorder="1" applyAlignment="1" applyProtection="1">
      <alignment horizontal="right" wrapText="1"/>
    </xf>
    <xf numFmtId="0" fontId="28" fillId="34" borderId="0" xfId="0" applyNumberFormat="1" applyFont="1" applyFill="1" applyBorder="1" applyAlignment="1" applyProtection="1">
      <alignment horizontal="left" wrapText="1"/>
    </xf>
    <xf numFmtId="0" fontId="28" fillId="0" borderId="0" xfId="0" applyNumberFormat="1" applyFont="1" applyFill="1" applyBorder="1" applyAlignment="1" applyProtection="1">
      <alignment horizontal="left" wrapText="1"/>
    </xf>
    <xf numFmtId="0" fontId="28" fillId="34" borderId="0" xfId="0" applyNumberFormat="1" applyFont="1" applyFill="1" applyBorder="1" applyAlignment="1" applyProtection="1">
      <alignment horizontal="center" wrapText="1"/>
    </xf>
    <xf numFmtId="1" fontId="28" fillId="34" borderId="0" xfId="0" applyNumberFormat="1" applyFont="1" applyFill="1" applyBorder="1" applyAlignment="1" applyProtection="1">
      <alignment horizontal="center" wrapText="1"/>
    </xf>
    <xf numFmtId="0" fontId="28" fillId="0" borderId="0" xfId="0" applyNumberFormat="1" applyFont="1" applyFill="1" applyBorder="1" applyAlignment="1" applyProtection="1">
      <alignment horizontal="center" wrapText="1"/>
    </xf>
    <xf numFmtId="0" fontId="28" fillId="34" borderId="0" xfId="0" applyNumberFormat="1" applyFont="1" applyFill="1" applyBorder="1" applyAlignment="1" applyProtection="1">
      <alignment horizontal="right" wrapText="1"/>
    </xf>
    <xf numFmtId="0" fontId="28" fillId="0" borderId="0" xfId="0" applyNumberFormat="1" applyFont="1" applyFill="1" applyBorder="1" applyAlignment="1" applyProtection="1">
      <alignment horizontal="right" wrapText="1"/>
    </xf>
    <xf numFmtId="3" fontId="28" fillId="34" borderId="0" xfId="0" applyNumberFormat="1" applyFont="1" applyFill="1" applyBorder="1" applyAlignment="1" applyProtection="1">
      <alignment horizontal="right" wrapText="1"/>
    </xf>
    <xf numFmtId="49" fontId="33" fillId="35" borderId="22" xfId="0" applyNumberFormat="1" applyFont="1" applyFill="1" applyBorder="1" applyAlignment="1" applyProtection="1">
      <alignment horizontal="left"/>
    </xf>
    <xf numFmtId="49" fontId="33" fillId="0" borderId="23" xfId="0" applyNumberFormat="1" applyFont="1" applyFill="1" applyBorder="1" applyAlignment="1" applyProtection="1">
      <alignment horizontal="left"/>
    </xf>
    <xf numFmtId="49" fontId="33" fillId="35" borderId="22" xfId="0" applyNumberFormat="1" applyFont="1" applyFill="1" applyBorder="1" applyAlignment="1" applyProtection="1">
      <alignment horizontal="center"/>
    </xf>
    <xf numFmtId="1" fontId="33" fillId="35" borderId="22" xfId="0" applyNumberFormat="1" applyFont="1" applyFill="1" applyBorder="1" applyAlignment="1" applyProtection="1">
      <alignment horizontal="center"/>
    </xf>
    <xf numFmtId="1" fontId="33" fillId="0" borderId="23" xfId="0" applyNumberFormat="1" applyFont="1" applyFill="1" applyBorder="1" applyAlignment="1" applyProtection="1">
      <alignment horizontal="center"/>
    </xf>
    <xf numFmtId="1" fontId="33" fillId="35" borderId="22" xfId="0" applyNumberFormat="1" applyFont="1" applyFill="1" applyBorder="1" applyAlignment="1" applyProtection="1">
      <alignment horizontal="right"/>
    </xf>
    <xf numFmtId="1" fontId="33" fillId="0" borderId="23" xfId="0" applyNumberFormat="1" applyFont="1" applyFill="1" applyBorder="1" applyAlignment="1" applyProtection="1">
      <alignment horizontal="right"/>
    </xf>
    <xf numFmtId="3" fontId="33" fillId="35" borderId="22" xfId="0" applyNumberFormat="1" applyFont="1" applyFill="1" applyBorder="1" applyAlignment="1" applyProtection="1">
      <alignment horizontal="right"/>
    </xf>
    <xf numFmtId="0" fontId="2" fillId="0" borderId="0" xfId="0" applyFont="1" applyFill="1" applyBorder="1" applyProtection="1"/>
    <xf numFmtId="49" fontId="30" fillId="35" borderId="22" xfId="0" applyNumberFormat="1" applyFont="1" applyFill="1" applyBorder="1" applyAlignment="1" applyProtection="1">
      <alignment horizontal="left"/>
    </xf>
    <xf numFmtId="49" fontId="30" fillId="0" borderId="23" xfId="0" applyNumberFormat="1" applyFont="1" applyFill="1" applyBorder="1" applyAlignment="1" applyProtection="1">
      <alignment horizontal="left"/>
    </xf>
    <xf numFmtId="49" fontId="30" fillId="35" borderId="22" xfId="0" applyNumberFormat="1" applyFont="1" applyFill="1" applyBorder="1" applyAlignment="1" applyProtection="1">
      <alignment horizontal="center"/>
    </xf>
    <xf numFmtId="1" fontId="30" fillId="35" borderId="22" xfId="0" applyNumberFormat="1" applyFont="1" applyFill="1" applyBorder="1" applyAlignment="1" applyProtection="1">
      <alignment horizontal="center"/>
    </xf>
    <xf numFmtId="1" fontId="30" fillId="0" borderId="23" xfId="0" applyNumberFormat="1" applyFont="1" applyFill="1" applyBorder="1" applyAlignment="1" applyProtection="1">
      <alignment horizontal="center"/>
    </xf>
    <xf numFmtId="1" fontId="30" fillId="0" borderId="23" xfId="0" applyNumberFormat="1" applyFont="1" applyFill="1" applyBorder="1" applyAlignment="1" applyProtection="1">
      <alignment horizontal="right"/>
    </xf>
    <xf numFmtId="49" fontId="30" fillId="0" borderId="24" xfId="0" applyNumberFormat="1" applyFont="1" applyFill="1" applyBorder="1" applyAlignment="1" applyProtection="1">
      <alignment horizontal="left"/>
    </xf>
    <xf numFmtId="49" fontId="30" fillId="0" borderId="0" xfId="0" applyNumberFormat="1" applyFont="1" applyFill="1" applyBorder="1" applyAlignment="1" applyProtection="1">
      <alignment horizontal="left"/>
    </xf>
    <xf numFmtId="0" fontId="30" fillId="0" borderId="24" xfId="0" applyNumberFormat="1" applyFont="1" applyFill="1" applyBorder="1" applyAlignment="1" applyProtection="1">
      <alignment horizontal="center"/>
    </xf>
    <xf numFmtId="1" fontId="30" fillId="0" borderId="24" xfId="0" applyNumberFormat="1" applyFont="1" applyFill="1" applyBorder="1" applyAlignment="1" applyProtection="1">
      <alignment horizontal="center"/>
    </xf>
    <xf numFmtId="1" fontId="30" fillId="0" borderId="0" xfId="0" applyNumberFormat="1" applyFont="1" applyFill="1" applyBorder="1" applyAlignment="1" applyProtection="1">
      <alignment horizontal="center"/>
    </xf>
    <xf numFmtId="1" fontId="30" fillId="0" borderId="24" xfId="0" applyNumberFormat="1" applyFont="1" applyFill="1" applyBorder="1" applyAlignment="1" applyProtection="1">
      <alignment horizontal="right"/>
    </xf>
    <xf numFmtId="3" fontId="30" fillId="0" borderId="24" xfId="0" applyNumberFormat="1" applyFont="1" applyFill="1" applyBorder="1" applyAlignment="1" applyProtection="1">
      <alignment horizontal="right"/>
    </xf>
    <xf numFmtId="49" fontId="2" fillId="0" borderId="22" xfId="0" applyNumberFormat="1" applyFont="1" applyFill="1" applyBorder="1" applyAlignment="1" applyProtection="1">
      <alignment horizontal="left"/>
    </xf>
    <xf numFmtId="49" fontId="2" fillId="0" borderId="23" xfId="0" applyNumberFormat="1" applyFont="1" applyFill="1" applyBorder="1" applyAlignment="1" applyProtection="1">
      <alignment horizontal="left"/>
    </xf>
    <xf numFmtId="0" fontId="2" fillId="0" borderId="22" xfId="0" applyNumberFormat="1" applyFont="1" applyFill="1" applyBorder="1" applyAlignment="1" applyProtection="1">
      <alignment horizontal="center"/>
    </xf>
    <xf numFmtId="165" fontId="2" fillId="0" borderId="22" xfId="0" applyNumberFormat="1" applyFont="1" applyFill="1" applyBorder="1" applyAlignment="1" applyProtection="1">
      <alignment horizontal="center"/>
    </xf>
    <xf numFmtId="1" fontId="2" fillId="0" borderId="22" xfId="0" applyNumberFormat="1" applyFont="1" applyFill="1" applyBorder="1" applyAlignment="1" applyProtection="1">
      <alignment horizontal="center"/>
    </xf>
    <xf numFmtId="1" fontId="2" fillId="0" borderId="23" xfId="0" applyNumberFormat="1" applyFont="1" applyFill="1" applyBorder="1" applyAlignment="1" applyProtection="1">
      <alignment horizontal="center"/>
    </xf>
    <xf numFmtId="1" fontId="2" fillId="0" borderId="22" xfId="0" applyNumberFormat="1" applyFont="1" applyFill="1" applyBorder="1" applyAlignment="1" applyProtection="1">
      <alignment horizontal="right"/>
    </xf>
    <xf numFmtId="1" fontId="2" fillId="0" borderId="23" xfId="0" applyNumberFormat="1" applyFont="1" applyFill="1" applyBorder="1" applyAlignment="1" applyProtection="1">
      <alignment horizontal="right"/>
    </xf>
    <xf numFmtId="3" fontId="2" fillId="0" borderId="22" xfId="0" applyNumberFormat="1" applyFont="1" applyFill="1" applyBorder="1" applyAlignment="1" applyProtection="1">
      <alignment horizontal="right"/>
    </xf>
    <xf numFmtId="0" fontId="27" fillId="0" borderId="22" xfId="0" applyNumberFormat="1" applyFont="1" applyFill="1" applyBorder="1" applyAlignment="1" applyProtection="1">
      <alignment horizontal="center"/>
    </xf>
    <xf numFmtId="165" fontId="27" fillId="0" borderId="22" xfId="0" applyNumberFormat="1" applyFont="1" applyFill="1" applyBorder="1" applyAlignment="1" applyProtection="1">
      <alignment horizontal="center"/>
    </xf>
    <xf numFmtId="1" fontId="27" fillId="0" borderId="22" xfId="0" applyNumberFormat="1" applyFont="1" applyFill="1" applyBorder="1" applyAlignment="1" applyProtection="1">
      <alignment horizontal="center"/>
    </xf>
    <xf numFmtId="1" fontId="27" fillId="0" borderId="23" xfId="0" applyNumberFormat="1" applyFont="1" applyFill="1" applyBorder="1" applyAlignment="1" applyProtection="1">
      <alignment horizontal="center"/>
    </xf>
    <xf numFmtId="1" fontId="27" fillId="0" borderId="22" xfId="0" applyNumberFormat="1" applyFont="1" applyFill="1" applyBorder="1" applyAlignment="1" applyProtection="1">
      <alignment horizontal="right"/>
    </xf>
    <xf numFmtId="1" fontId="27" fillId="0" borderId="23" xfId="0" applyNumberFormat="1" applyFont="1" applyFill="1" applyBorder="1" applyAlignment="1" applyProtection="1">
      <alignment horizontal="right"/>
    </xf>
    <xf numFmtId="3" fontId="27" fillId="0" borderId="22" xfId="0" applyNumberFormat="1" applyFont="1" applyFill="1" applyBorder="1" applyAlignment="1" applyProtection="1">
      <alignment horizontal="right"/>
    </xf>
    <xf numFmtId="0" fontId="30" fillId="35" borderId="22" xfId="0" applyNumberFormat="1" applyFont="1" applyFill="1" applyBorder="1" applyAlignment="1" applyProtection="1">
      <alignment horizontal="center"/>
    </xf>
    <xf numFmtId="165" fontId="30" fillId="35" borderId="22" xfId="0" applyNumberFormat="1" applyFont="1" applyFill="1" applyBorder="1" applyAlignment="1" applyProtection="1">
      <alignment horizontal="center"/>
    </xf>
    <xf numFmtId="49" fontId="27" fillId="0" borderId="22" xfId="0" applyNumberFormat="1" applyFont="1" applyFill="1" applyBorder="1" applyProtection="1"/>
    <xf numFmtId="49" fontId="27" fillId="0" borderId="23" xfId="0" applyNumberFormat="1" applyFont="1" applyFill="1" applyBorder="1" applyProtection="1"/>
    <xf numFmtId="0" fontId="30" fillId="35" borderId="22" xfId="0" applyNumberFormat="1" applyFont="1" applyFill="1" applyBorder="1" applyProtection="1"/>
    <xf numFmtId="0" fontId="30" fillId="0" borderId="23" xfId="0" applyNumberFormat="1" applyFont="1" applyFill="1" applyBorder="1" applyProtection="1"/>
    <xf numFmtId="49" fontId="2" fillId="0" borderId="22" xfId="0" applyNumberFormat="1" applyFont="1" applyFill="1" applyBorder="1" applyProtection="1"/>
    <xf numFmtId="49" fontId="2" fillId="0" borderId="23" xfId="0" applyNumberFormat="1" applyFont="1" applyFill="1" applyBorder="1" applyProtection="1"/>
    <xf numFmtId="49" fontId="30" fillId="35" borderId="22" xfId="0" applyNumberFormat="1" applyFont="1" applyFill="1" applyBorder="1" applyProtection="1"/>
    <xf numFmtId="49" fontId="30" fillId="0" borderId="23" xfId="0" applyNumberFormat="1" applyFont="1" applyFill="1" applyBorder="1" applyProtection="1"/>
    <xf numFmtId="49" fontId="2" fillId="0" borderId="22" xfId="0" applyNumberFormat="1" applyFont="1" applyFill="1" applyBorder="1" applyAlignment="1" applyProtection="1">
      <alignment horizontal="center"/>
    </xf>
    <xf numFmtId="49" fontId="27" fillId="0" borderId="22" xfId="0" applyNumberFormat="1" applyFont="1" applyFill="1" applyBorder="1" applyAlignment="1" applyProtection="1">
      <alignment horizontal="center"/>
    </xf>
    <xf numFmtId="1" fontId="27" fillId="0" borderId="0" xfId="0" applyNumberFormat="1" applyFont="1" applyFill="1" applyBorder="1" applyProtection="1"/>
    <xf numFmtId="0" fontId="27" fillId="0" borderId="0" xfId="0" applyFont="1" applyFill="1" applyBorder="1" applyAlignment="1" applyProtection="1">
      <alignment horizontal="center"/>
    </xf>
    <xf numFmtId="3" fontId="27" fillId="0" borderId="0" xfId="0" applyNumberFormat="1" applyFont="1" applyFill="1" applyBorder="1" applyAlignment="1" applyProtection="1">
      <alignment horizontal="right"/>
    </xf>
    <xf numFmtId="0" fontId="0" fillId="0" borderId="0" xfId="0" applyAlignment="1" applyProtection="1">
      <alignment horizontal="center"/>
    </xf>
    <xf numFmtId="9" fontId="0" fillId="0" borderId="0" xfId="0" applyNumberFormat="1" applyAlignment="1" applyProtection="1">
      <alignment horizontal="center"/>
    </xf>
    <xf numFmtId="1" fontId="0" fillId="0" borderId="6" xfId="0" applyNumberFormat="1" applyBorder="1" applyAlignment="1" applyProtection="1">
      <alignment horizontal="center"/>
    </xf>
    <xf numFmtId="49" fontId="27" fillId="0" borderId="22" xfId="0" applyNumberFormat="1" applyFont="1" applyBorder="1" applyProtection="1"/>
    <xf numFmtId="0" fontId="6" fillId="0" borderId="0" xfId="102" quotePrefix="1" applyNumberFormat="1" applyFont="1" applyAlignment="1">
      <alignment horizontal="right"/>
    </xf>
    <xf numFmtId="1" fontId="6" fillId="0" borderId="0" xfId="49" applyNumberFormat="1" applyFont="1" applyAlignment="1" applyProtection="1">
      <alignment horizontal="center"/>
      <protection locked="0"/>
    </xf>
    <xf numFmtId="0" fontId="6" fillId="0" borderId="0" xfId="102" quotePrefix="1" applyNumberFormat="1" applyFont="1"/>
    <xf numFmtId="1" fontId="6" fillId="0" borderId="7" xfId="49" applyNumberFormat="1" applyFont="1" applyBorder="1" applyAlignment="1" applyProtection="1">
      <alignment horizontal="center"/>
      <protection locked="0"/>
    </xf>
    <xf numFmtId="0" fontId="6" fillId="0" borderId="0" xfId="49" applyNumberFormat="1" applyFont="1" applyAlignment="1" applyProtection="1">
      <alignment horizontal="center"/>
      <protection locked="0"/>
    </xf>
    <xf numFmtId="0" fontId="6" fillId="0" borderId="7" xfId="49" applyNumberFormat="1" applyFont="1" applyBorder="1" applyAlignment="1" applyProtection="1">
      <alignment horizontal="center"/>
      <protection locked="0"/>
    </xf>
    <xf numFmtId="1" fontId="6" fillId="0" borderId="0" xfId="49" applyNumberFormat="1" applyAlignment="1">
      <alignment horizontal="center"/>
    </xf>
    <xf numFmtId="1" fontId="6" fillId="0" borderId="7" xfId="49" applyNumberFormat="1" applyBorder="1" applyAlignment="1">
      <alignment horizontal="center"/>
    </xf>
    <xf numFmtId="0" fontId="6" fillId="0" borderId="0" xfId="49" applyAlignment="1">
      <alignment horizontal="center"/>
    </xf>
    <xf numFmtId="0" fontId="6" fillId="0" borderId="0" xfId="102" quotePrefix="1" applyNumberFormat="1" applyFont="1" applyAlignment="1">
      <alignment horizontal="center"/>
    </xf>
    <xf numFmtId="0" fontId="6" fillId="0" borderId="0" xfId="49" applyNumberFormat="1" applyAlignment="1">
      <alignment horizontal="center"/>
    </xf>
    <xf numFmtId="0" fontId="6" fillId="0" borderId="7" xfId="49" applyNumberFormat="1" applyBorder="1" applyAlignment="1">
      <alignment horizontal="center"/>
    </xf>
    <xf numFmtId="0" fontId="6" fillId="0" borderId="0" xfId="49" applyAlignment="1">
      <alignment horizontal="right"/>
    </xf>
    <xf numFmtId="0" fontId="0" fillId="0" borderId="0" xfId="0" applyAlignment="1">
      <alignment horizontal="right"/>
    </xf>
    <xf numFmtId="1" fontId="6" fillId="0" borderId="7" xfId="49" applyNumberFormat="1" applyFont="1" applyBorder="1" applyAlignment="1" applyProtection="1">
      <alignment horizontal="right"/>
      <protection locked="0"/>
    </xf>
    <xf numFmtId="1" fontId="6" fillId="0" borderId="0" xfId="49" applyNumberFormat="1" applyAlignment="1">
      <alignment horizontal="right"/>
    </xf>
    <xf numFmtId="1" fontId="6" fillId="0" borderId="0" xfId="49" applyNumberFormat="1" applyFont="1" applyAlignment="1" applyProtection="1">
      <alignment horizontal="right"/>
      <protection locked="0"/>
    </xf>
    <xf numFmtId="1" fontId="6" fillId="0" borderId="7" xfId="49" applyNumberFormat="1" applyBorder="1" applyAlignment="1">
      <alignment horizontal="right"/>
    </xf>
    <xf numFmtId="167" fontId="6" fillId="0" borderId="7" xfId="49" applyNumberFormat="1" applyFont="1" applyBorder="1" applyAlignment="1" applyProtection="1">
      <alignment horizontal="center"/>
      <protection locked="0"/>
    </xf>
    <xf numFmtId="167" fontId="6" fillId="0" borderId="0" xfId="49" applyNumberFormat="1" applyAlignment="1">
      <alignment horizontal="center"/>
    </xf>
    <xf numFmtId="167" fontId="6" fillId="0" borderId="0" xfId="49" applyNumberFormat="1" applyFont="1" applyAlignment="1" applyProtection="1">
      <alignment horizontal="center"/>
      <protection locked="0"/>
    </xf>
    <xf numFmtId="167" fontId="6" fillId="0" borderId="7" xfId="49" applyNumberFormat="1" applyBorder="1" applyAlignment="1">
      <alignment horizontal="center"/>
    </xf>
    <xf numFmtId="167" fontId="6" fillId="0" borderId="0" xfId="102" quotePrefix="1" applyNumberFormat="1" applyFont="1" applyAlignment="1">
      <alignment horizontal="center"/>
    </xf>
    <xf numFmtId="167" fontId="0" fillId="0" borderId="0" xfId="0" applyNumberFormat="1" applyAlignment="1">
      <alignment horizontal="center"/>
    </xf>
    <xf numFmtId="165" fontId="6" fillId="0" borderId="7" xfId="49" applyNumberFormat="1" applyFont="1" applyBorder="1" applyAlignment="1" applyProtection="1">
      <alignment horizontal="center"/>
      <protection locked="0"/>
    </xf>
    <xf numFmtId="165" fontId="6" fillId="0" borderId="0" xfId="49" applyNumberFormat="1" applyAlignment="1">
      <alignment horizontal="center"/>
    </xf>
    <xf numFmtId="165" fontId="6" fillId="0" borderId="0" xfId="49" applyNumberFormat="1" applyFont="1" applyAlignment="1" applyProtection="1">
      <alignment horizontal="center"/>
      <protection locked="0"/>
    </xf>
    <xf numFmtId="165" fontId="6" fillId="0" borderId="7" xfId="49" applyNumberFormat="1" applyBorder="1" applyAlignment="1">
      <alignment horizontal="center"/>
    </xf>
    <xf numFmtId="165" fontId="6" fillId="0" borderId="0" xfId="102" quotePrefix="1" applyNumberFormat="1" applyFont="1" applyAlignment="1">
      <alignment horizontal="center"/>
    </xf>
    <xf numFmtId="165" fontId="0" fillId="0" borderId="0" xfId="0" applyNumberFormat="1" applyAlignment="1">
      <alignment horizontal="center"/>
    </xf>
    <xf numFmtId="0" fontId="6" fillId="0" borderId="0" xfId="49" applyNumberFormat="1" applyFont="1" applyAlignment="1" applyProtection="1">
      <alignment horizontal="left"/>
      <protection locked="0"/>
    </xf>
    <xf numFmtId="0" fontId="6" fillId="0" borderId="0" xfId="49" applyNumberFormat="1" applyFont="1" applyProtection="1">
      <protection locked="0"/>
    </xf>
    <xf numFmtId="0" fontId="6" fillId="0" borderId="0" xfId="49" applyNumberFormat="1"/>
    <xf numFmtId="0" fontId="6" fillId="0" borderId="7" xfId="49" applyNumberFormat="1" applyBorder="1"/>
    <xf numFmtId="0" fontId="6" fillId="0" borderId="7" xfId="49" applyNumberFormat="1" applyFont="1" applyBorder="1" applyAlignment="1" applyProtection="1">
      <alignment horizontal="left"/>
      <protection locked="0"/>
    </xf>
    <xf numFmtId="0" fontId="6" fillId="0" borderId="7" xfId="49" applyNumberFormat="1" applyFont="1" applyBorder="1" applyProtection="1">
      <protection locked="0"/>
    </xf>
    <xf numFmtId="0" fontId="0" fillId="0" borderId="0" xfId="0" applyNumberFormat="1"/>
    <xf numFmtId="1" fontId="6" fillId="0" borderId="0" xfId="49" applyNumberFormat="1" applyFont="1" applyAlignment="1">
      <alignment horizontal="center"/>
    </xf>
    <xf numFmtId="0" fontId="6" fillId="0" borderId="0" xfId="49" applyNumberFormat="1" applyFont="1" applyAlignment="1">
      <alignment horizontal="center"/>
    </xf>
    <xf numFmtId="165" fontId="6" fillId="0" borderId="0" xfId="49" applyNumberFormat="1" applyFont="1" applyAlignment="1">
      <alignment horizontal="center"/>
    </xf>
    <xf numFmtId="167" fontId="6" fillId="0" borderId="0" xfId="49" applyNumberFormat="1" applyFont="1" applyAlignment="1">
      <alignment horizontal="center"/>
    </xf>
    <xf numFmtId="0" fontId="6" fillId="0" borderId="0" xfId="49" applyNumberFormat="1" applyFont="1"/>
    <xf numFmtId="1" fontId="6" fillId="0" borderId="0" xfId="49" applyNumberFormat="1" applyFont="1" applyAlignment="1">
      <alignment horizontal="right"/>
    </xf>
    <xf numFmtId="0" fontId="0" fillId="0" borderId="0" xfId="0" applyFont="1"/>
    <xf numFmtId="0" fontId="6" fillId="35" borderId="0" xfId="49" applyNumberFormat="1" applyFill="1" applyAlignment="1">
      <alignment horizontal="center"/>
    </xf>
    <xf numFmtId="165" fontId="6" fillId="35" borderId="0" xfId="49" applyNumberFormat="1" applyFill="1" applyAlignment="1">
      <alignment horizontal="center"/>
    </xf>
    <xf numFmtId="167" fontId="6" fillId="35" borderId="0" xfId="49" applyNumberFormat="1" applyFill="1" applyAlignment="1">
      <alignment horizontal="center"/>
    </xf>
    <xf numFmtId="0" fontId="6" fillId="35" borderId="0" xfId="49" applyNumberFormat="1" applyFill="1"/>
    <xf numFmtId="1" fontId="6" fillId="35" borderId="0" xfId="49" applyNumberFormat="1" applyFill="1" applyAlignment="1">
      <alignment horizontal="right"/>
    </xf>
    <xf numFmtId="1" fontId="0" fillId="0" borderId="8" xfId="0" applyNumberFormat="1" applyBorder="1" applyAlignment="1" applyProtection="1">
      <alignment horizontal="left"/>
    </xf>
    <xf numFmtId="1" fontId="0" fillId="0" borderId="0" xfId="0" applyNumberFormat="1" applyBorder="1" applyAlignment="1" applyProtection="1">
      <alignment horizontal="left"/>
    </xf>
    <xf numFmtId="9" fontId="6" fillId="35" borderId="0" xfId="49" applyNumberFormat="1" applyFill="1" applyAlignment="1">
      <alignment horizontal="center"/>
    </xf>
    <xf numFmtId="1" fontId="0" fillId="0" borderId="0" xfId="0" applyNumberFormat="1" applyBorder="1" applyAlignment="1" applyProtection="1">
      <alignment horizontal="center"/>
    </xf>
    <xf numFmtId="9" fontId="0" fillId="0" borderId="0" xfId="0" applyNumberFormat="1" applyBorder="1" applyAlignment="1" applyProtection="1">
      <alignment horizontal="center"/>
    </xf>
    <xf numFmtId="49" fontId="26" fillId="34" borderId="0" xfId="0" applyNumberFormat="1" applyFont="1" applyFill="1" applyProtection="1">
      <protection locked="0"/>
    </xf>
    <xf numFmtId="0" fontId="0" fillId="37" borderId="0" xfId="0" applyFont="1" applyFill="1" applyProtection="1">
      <protection locked="0"/>
    </xf>
    <xf numFmtId="9" fontId="28" fillId="34" borderId="4" xfId="0" applyNumberFormat="1" applyFont="1" applyFill="1" applyBorder="1" applyAlignment="1" applyProtection="1">
      <alignment horizontal="right" wrapText="1"/>
    </xf>
    <xf numFmtId="9" fontId="6" fillId="0" borderId="0" xfId="49" applyNumberFormat="1" applyAlignment="1">
      <alignment horizontal="center"/>
    </xf>
    <xf numFmtId="1" fontId="0" fillId="38" borderId="8" xfId="0" applyNumberFormat="1" applyFill="1" applyBorder="1" applyAlignment="1" applyProtection="1">
      <alignment horizontal="left"/>
    </xf>
    <xf numFmtId="1" fontId="0" fillId="38" borderId="6" xfId="0" applyNumberFormat="1" applyFill="1" applyBorder="1" applyAlignment="1" applyProtection="1">
      <alignment horizontal="center"/>
    </xf>
    <xf numFmtId="0" fontId="0" fillId="0" borderId="0" xfId="0" applyProtection="1">
      <protection locked="0"/>
    </xf>
    <xf numFmtId="49" fontId="0" fillId="0" borderId="0" xfId="0" applyNumberFormat="1" applyProtection="1">
      <protection locked="0"/>
    </xf>
    <xf numFmtId="0" fontId="0" fillId="0" borderId="0" xfId="0" applyAlignment="1" applyProtection="1">
      <alignment horizontal="center"/>
      <protection locked="0"/>
    </xf>
    <xf numFmtId="9" fontId="0" fillId="0" borderId="0" xfId="0" applyNumberFormat="1" applyAlignment="1" applyProtection="1">
      <alignment horizontal="center"/>
      <protection locked="0"/>
    </xf>
    <xf numFmtId="0" fontId="0" fillId="0" borderId="0" xfId="0" applyProtection="1"/>
    <xf numFmtId="0" fontId="28" fillId="34" borderId="3" xfId="0" applyNumberFormat="1" applyFont="1" applyFill="1" applyBorder="1" applyAlignment="1" applyProtection="1">
      <alignment horizontal="center" wrapText="1"/>
    </xf>
    <xf numFmtId="0" fontId="28" fillId="34" borderId="4" xfId="0" applyNumberFormat="1" applyFont="1" applyFill="1" applyBorder="1" applyAlignment="1" applyProtection="1">
      <alignment horizontal="center" wrapText="1"/>
    </xf>
    <xf numFmtId="0" fontId="0" fillId="0" borderId="0" xfId="0" applyAlignment="1" applyProtection="1">
      <alignment horizontal="right"/>
    </xf>
    <xf numFmtId="0" fontId="0" fillId="0" borderId="4" xfId="0" applyBorder="1" applyProtection="1"/>
    <xf numFmtId="1" fontId="0" fillId="0" borderId="0" xfId="0" applyNumberFormat="1" applyProtection="1"/>
    <xf numFmtId="1" fontId="0" fillId="0" borderId="8" xfId="0" applyNumberFormat="1" applyBorder="1" applyAlignment="1" applyProtection="1">
      <alignment horizontal="center"/>
    </xf>
    <xf numFmtId="1" fontId="0" fillId="38" borderId="8" xfId="0" applyNumberFormat="1" applyFill="1" applyBorder="1" applyAlignment="1" applyProtection="1">
      <alignment horizontal="center"/>
    </xf>
    <xf numFmtId="0" fontId="34" fillId="0" borderId="0" xfId="0" applyFont="1" applyProtection="1"/>
    <xf numFmtId="0" fontId="0" fillId="0" borderId="0" xfId="0" applyBorder="1" applyProtection="1"/>
    <xf numFmtId="1" fontId="0" fillId="0" borderId="0" xfId="0" applyNumberFormat="1" applyBorder="1" applyProtection="1"/>
    <xf numFmtId="0" fontId="1" fillId="0" borderId="0" xfId="0" applyFont="1" applyAlignment="1">
      <alignment vertical="center"/>
    </xf>
    <xf numFmtId="0" fontId="1" fillId="0" borderId="0" xfId="0" applyNumberFormat="1" applyFont="1" applyAlignment="1" applyProtection="1">
      <alignment horizontal="left" vertical="center"/>
      <protection locked="0"/>
    </xf>
    <xf numFmtId="0" fontId="3" fillId="0" borderId="0" xfId="0" applyFont="1" applyBorder="1" applyAlignment="1"/>
    <xf numFmtId="0" fontId="1" fillId="0" borderId="0" xfId="0" applyFont="1" applyAlignment="1"/>
    <xf numFmtId="0" fontId="4" fillId="0" borderId="0" xfId="0" applyFont="1" applyBorder="1" applyAlignment="1"/>
    <xf numFmtId="0" fontId="1" fillId="0" borderId="0" xfId="0" applyFont="1" applyBorder="1" applyAlignment="1"/>
    <xf numFmtId="0" fontId="1" fillId="0" borderId="9" xfId="0" applyFont="1" applyBorder="1" applyAlignment="1"/>
    <xf numFmtId="0" fontId="5" fillId="0" borderId="25" xfId="0" applyFont="1" applyBorder="1" applyAlignment="1">
      <alignment vertical="center" wrapText="1"/>
    </xf>
    <xf numFmtId="0" fontId="1" fillId="35" borderId="0" xfId="0" applyFont="1" applyFill="1" applyBorder="1" applyAlignment="1">
      <alignment vertical="top"/>
    </xf>
    <xf numFmtId="0" fontId="1" fillId="35" borderId="26" xfId="0" applyFont="1" applyFill="1" applyBorder="1" applyAlignment="1">
      <alignment vertical="top" wrapText="1"/>
    </xf>
    <xf numFmtId="0" fontId="1" fillId="35" borderId="27" xfId="0" applyNumberFormat="1" applyFont="1" applyFill="1" applyBorder="1" applyAlignment="1" applyProtection="1">
      <alignment horizontal="left" vertical="top"/>
      <protection locked="0"/>
    </xf>
    <xf numFmtId="0" fontId="1" fillId="0" borderId="0" xfId="0" applyFont="1" applyFill="1" applyBorder="1" applyAlignment="1">
      <alignment vertical="top"/>
    </xf>
    <xf numFmtId="0" fontId="1" fillId="0" borderId="26" xfId="0" applyFont="1" applyFill="1" applyBorder="1" applyAlignment="1">
      <alignment vertical="top" wrapText="1"/>
    </xf>
    <xf numFmtId="0" fontId="1" fillId="0" borderId="27" xfId="0" applyNumberFormat="1" applyFont="1" applyFill="1" applyBorder="1" applyAlignment="1" applyProtection="1">
      <alignment horizontal="left" vertical="top"/>
      <protection locked="0"/>
    </xf>
    <xf numFmtId="0" fontId="1" fillId="35" borderId="27" xfId="0" applyNumberFormat="1" applyFont="1" applyFill="1" applyBorder="1" applyAlignment="1" applyProtection="1">
      <alignment horizontal="left" vertical="top" wrapText="1"/>
      <protection locked="0"/>
    </xf>
    <xf numFmtId="0" fontId="1" fillId="0" borderId="0" xfId="0" applyFont="1" applyFill="1" applyBorder="1" applyAlignment="1">
      <alignment vertical="top" wrapText="1"/>
    </xf>
    <xf numFmtId="0" fontId="1" fillId="35" borderId="0" xfId="0" applyFont="1" applyFill="1" applyBorder="1" applyAlignment="1">
      <alignment vertical="top" wrapText="1"/>
    </xf>
    <xf numFmtId="0" fontId="1" fillId="35" borderId="10" xfId="0" applyFont="1" applyFill="1" applyBorder="1" applyAlignment="1">
      <alignment vertical="top" wrapText="1"/>
    </xf>
    <xf numFmtId="0" fontId="1" fillId="35" borderId="0" xfId="0" applyNumberFormat="1" applyFont="1" applyFill="1" applyAlignment="1" applyProtection="1">
      <alignment horizontal="left" vertical="top"/>
      <protection locked="0"/>
    </xf>
    <xf numFmtId="0" fontId="1" fillId="35" borderId="28" xfId="0" applyFont="1" applyFill="1" applyBorder="1" applyAlignment="1">
      <alignment vertical="top" wrapText="1"/>
    </xf>
    <xf numFmtId="0" fontId="1" fillId="0" borderId="29" xfId="0" applyFont="1" applyFill="1" applyBorder="1" applyAlignment="1">
      <alignment vertical="top" wrapText="1"/>
    </xf>
    <xf numFmtId="0" fontId="1" fillId="35" borderId="11" xfId="0" applyFont="1" applyFill="1" applyBorder="1" applyAlignment="1">
      <alignment vertical="top" wrapText="1"/>
    </xf>
    <xf numFmtId="0" fontId="35" fillId="39" borderId="0" xfId="0" applyFont="1" applyFill="1" applyBorder="1" applyAlignment="1">
      <alignment vertical="top" wrapText="1"/>
    </xf>
    <xf numFmtId="0" fontId="35" fillId="39" borderId="11" xfId="0" applyFont="1" applyFill="1" applyBorder="1" applyAlignment="1">
      <alignment vertical="top" wrapText="1"/>
    </xf>
    <xf numFmtId="0" fontId="35" fillId="39" borderId="0" xfId="0" applyNumberFormat="1" applyFont="1" applyFill="1" applyAlignment="1" applyProtection="1">
      <alignment horizontal="left" vertical="top"/>
      <protection locked="0"/>
    </xf>
    <xf numFmtId="0" fontId="1" fillId="0" borderId="0" xfId="0" applyFont="1" applyBorder="1" applyAlignment="1">
      <alignment vertical="top"/>
    </xf>
    <xf numFmtId="0" fontId="1" fillId="0" borderId="11" xfId="0" applyFont="1" applyBorder="1" applyAlignment="1">
      <alignment vertical="top" wrapText="1"/>
    </xf>
    <xf numFmtId="0" fontId="1" fillId="0" borderId="0" xfId="0" applyNumberFormat="1" applyFont="1" applyAlignment="1" applyProtection="1">
      <alignment horizontal="left" vertical="top"/>
      <protection locked="0"/>
    </xf>
    <xf numFmtId="0" fontId="1" fillId="35" borderId="29" xfId="0" applyFont="1" applyFill="1" applyBorder="1" applyAlignment="1">
      <alignment vertical="top" wrapText="1"/>
    </xf>
    <xf numFmtId="0" fontId="1" fillId="0" borderId="0" xfId="0" applyFont="1" applyBorder="1" applyAlignment="1">
      <alignment vertical="top" wrapText="1"/>
    </xf>
    <xf numFmtId="3" fontId="6" fillId="0" borderId="0" xfId="63" applyNumberFormat="1" applyFont="1" applyFill="1" applyBorder="1" applyAlignment="1">
      <alignment vertical="top"/>
    </xf>
    <xf numFmtId="0" fontId="28" fillId="34" borderId="0" xfId="0" applyNumberFormat="1" applyFont="1" applyFill="1" applyBorder="1" applyAlignment="1" applyProtection="1">
      <alignment horizontal="right" wrapText="1"/>
    </xf>
    <xf numFmtId="3" fontId="30" fillId="35" borderId="0" xfId="0" applyNumberFormat="1" applyFont="1" applyFill="1" applyAlignment="1" applyProtection="1">
      <alignment horizontal="right"/>
    </xf>
    <xf numFmtId="0" fontId="27" fillId="0" borderId="0" xfId="0" applyFont="1" applyFill="1" applyBorder="1" applyProtection="1"/>
    <xf numFmtId="0" fontId="28" fillId="0" borderId="0" xfId="0" applyNumberFormat="1" applyFont="1" applyFill="1" applyBorder="1" applyAlignment="1" applyProtection="1">
      <alignment horizontal="center" vertical="center" wrapText="1"/>
    </xf>
    <xf numFmtId="1" fontId="30" fillId="0" borderId="0" xfId="0" applyNumberFormat="1" applyFont="1" applyFill="1" applyBorder="1" applyAlignment="1" applyProtection="1">
      <alignment horizontal="right"/>
    </xf>
    <xf numFmtId="3" fontId="30" fillId="35" borderId="0" xfId="0" applyNumberFormat="1" applyFont="1" applyFill="1" applyAlignment="1" applyProtection="1">
      <alignment horizontal="right"/>
    </xf>
    <xf numFmtId="3" fontId="6" fillId="0" borderId="0" xfId="62" applyNumberFormat="1" applyFont="1" applyFill="1" applyBorder="1" applyAlignment="1">
      <alignment vertical="top"/>
    </xf>
    <xf numFmtId="49" fontId="26" fillId="34" borderId="0" xfId="0" applyNumberFormat="1" applyFont="1" applyFill="1" applyProtection="1">
      <protection locked="0"/>
    </xf>
    <xf numFmtId="0" fontId="0" fillId="0" borderId="0" xfId="0" applyAlignment="1" applyProtection="1">
      <alignment horizontal="center"/>
    </xf>
    <xf numFmtId="0" fontId="28" fillId="34" borderId="4" xfId="0" applyNumberFormat="1" applyFont="1" applyFill="1" applyBorder="1" applyAlignment="1" applyProtection="1">
      <alignment horizontal="center" vertical="top" wrapText="1"/>
    </xf>
    <xf numFmtId="168" fontId="0" fillId="0" borderId="0" xfId="0" applyNumberFormat="1" applyAlignment="1" applyProtection="1">
      <alignment horizontal="center"/>
    </xf>
    <xf numFmtId="0" fontId="38" fillId="34" borderId="0" xfId="0" applyNumberFormat="1" applyFont="1" applyFill="1" applyBorder="1" applyAlignment="1" applyProtection="1">
      <alignment horizontal="center" vertical="center" wrapText="1"/>
    </xf>
    <xf numFmtId="49" fontId="36" fillId="34" borderId="0" xfId="0" applyNumberFormat="1" applyFont="1" applyFill="1" applyAlignment="1" applyProtection="1">
      <alignment horizontal="left"/>
    </xf>
    <xf numFmtId="0" fontId="36" fillId="34" borderId="0" xfId="0" applyFont="1" applyFill="1" applyAlignment="1" applyProtection="1">
      <alignment horizontal="left"/>
    </xf>
    <xf numFmtId="0" fontId="37" fillId="34" borderId="30" xfId="0" applyNumberFormat="1" applyFont="1" applyFill="1" applyBorder="1" applyAlignment="1" applyProtection="1">
      <alignment horizontal="center" vertical="center" wrapText="1"/>
    </xf>
    <xf numFmtId="0" fontId="37" fillId="34" borderId="31" xfId="0" applyNumberFormat="1" applyFont="1" applyFill="1" applyBorder="1" applyAlignment="1" applyProtection="1">
      <alignment horizontal="center" vertical="center" wrapText="1"/>
    </xf>
    <xf numFmtId="0" fontId="37" fillId="34" borderId="32" xfId="0" applyNumberFormat="1" applyFont="1" applyFill="1" applyBorder="1" applyAlignment="1" applyProtection="1">
      <alignment horizontal="center" vertical="center" wrapText="1"/>
    </xf>
    <xf numFmtId="0" fontId="28" fillId="34" borderId="33" xfId="0" applyNumberFormat="1" applyFont="1" applyFill="1" applyBorder="1" applyAlignment="1" applyProtection="1">
      <alignment horizontal="center" wrapText="1"/>
    </xf>
    <xf numFmtId="0" fontId="28" fillId="34" borderId="34" xfId="0" applyNumberFormat="1" applyFont="1" applyFill="1" applyBorder="1" applyAlignment="1" applyProtection="1">
      <alignment horizontal="center" wrapText="1"/>
    </xf>
    <xf numFmtId="0" fontId="36" fillId="34" borderId="0" xfId="0" applyFont="1" applyFill="1" applyAlignment="1" applyProtection="1">
      <alignment horizontal="center"/>
    </xf>
    <xf numFmtId="0" fontId="28" fillId="34" borderId="9" xfId="0" applyNumberFormat="1" applyFont="1" applyFill="1" applyBorder="1" applyAlignment="1" applyProtection="1">
      <alignment horizontal="center" wrapText="1"/>
    </xf>
    <xf numFmtId="0" fontId="28" fillId="34" borderId="11" xfId="0" applyNumberFormat="1" applyFont="1" applyFill="1" applyBorder="1" applyAlignment="1" applyProtection="1">
      <alignment horizontal="center" wrapText="1"/>
    </xf>
    <xf numFmtId="0" fontId="5" fillId="0" borderId="25" xfId="0" applyFont="1" applyBorder="1" applyAlignment="1">
      <alignment horizontal="left" vertical="top" wrapText="1"/>
    </xf>
    <xf numFmtId="0" fontId="30" fillId="0" borderId="1" xfId="0" applyFont="1" applyBorder="1" applyAlignment="1" applyProtection="1">
      <alignment horizontal="center"/>
    </xf>
    <xf numFmtId="0" fontId="30" fillId="0" borderId="0" xfId="0" applyFont="1" applyBorder="1" applyAlignment="1" applyProtection="1">
      <alignment horizontal="center" wrapText="1"/>
    </xf>
    <xf numFmtId="0" fontId="30" fillId="0" borderId="1" xfId="0" applyFont="1" applyBorder="1" applyAlignment="1" applyProtection="1">
      <alignment horizontal="center" wrapText="1"/>
    </xf>
  </cellXfs>
  <cellStyles count="10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Date"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Month-Year" xfId="37"/>
    <cellStyle name="Neutral" xfId="38" builtinId="28" customBuiltin="1"/>
    <cellStyle name="Normal" xfId="0" builtinId="0"/>
    <cellStyle name="Normal 10" xfId="39"/>
    <cellStyle name="Normal 11" xfId="40"/>
    <cellStyle name="Normal 12" xfId="41"/>
    <cellStyle name="Normal 13" xfId="42"/>
    <cellStyle name="Normal 14" xfId="43"/>
    <cellStyle name="Normal 15" xfId="44"/>
    <cellStyle name="Normal 16" xfId="45"/>
    <cellStyle name="Normal 17" xfId="46"/>
    <cellStyle name="Normal 18" xfId="47"/>
    <cellStyle name="Normal 19" xfId="48"/>
    <cellStyle name="Normal 2" xfId="49"/>
    <cellStyle name="Normal 2 2" xfId="50"/>
    <cellStyle name="Normal 20" xfId="51"/>
    <cellStyle name="Normal 21" xfId="52"/>
    <cellStyle name="Normal 22" xfId="53"/>
    <cellStyle name="Normal 23" xfId="54"/>
    <cellStyle name="Normal 24" xfId="55"/>
    <cellStyle name="Normal 25" xfId="56"/>
    <cellStyle name="Normal 26" xfId="57"/>
    <cellStyle name="Normal 27" xfId="58"/>
    <cellStyle name="Normal 28" xfId="59"/>
    <cellStyle name="Normal 29" xfId="60"/>
    <cellStyle name="Normal 3" xfId="61"/>
    <cellStyle name="Normal 3 2" xfId="62"/>
    <cellStyle name="Normal 3 3" xfId="63"/>
    <cellStyle name="Normal 30" xfId="64"/>
    <cellStyle name="Normal 31" xfId="65"/>
    <cellStyle name="Normal 32" xfId="66"/>
    <cellStyle name="Normal 33" xfId="67"/>
    <cellStyle name="Normal 34" xfId="68"/>
    <cellStyle name="Normal 35" xfId="69"/>
    <cellStyle name="Normal 36" xfId="70"/>
    <cellStyle name="Normal 37" xfId="71"/>
    <cellStyle name="Normal 38" xfId="72"/>
    <cellStyle name="Normal 39" xfId="73"/>
    <cellStyle name="Normal 4" xfId="74"/>
    <cellStyle name="Normal 4 2" xfId="75"/>
    <cellStyle name="Normal 40" xfId="76"/>
    <cellStyle name="Normal 41" xfId="77"/>
    <cellStyle name="Normal 42" xfId="78"/>
    <cellStyle name="Normal 43" xfId="79"/>
    <cellStyle name="Normal 44" xfId="80"/>
    <cellStyle name="Normal 45" xfId="81"/>
    <cellStyle name="Normal 46" xfId="82"/>
    <cellStyle name="Normal 47" xfId="83"/>
    <cellStyle name="Normal 48" xfId="84"/>
    <cellStyle name="Normal 49" xfId="85"/>
    <cellStyle name="Normal 5" xfId="86"/>
    <cellStyle name="Normal 50" xfId="87"/>
    <cellStyle name="Normal 51" xfId="88"/>
    <cellStyle name="Normal 52" xfId="89"/>
    <cellStyle name="Normal 53" xfId="90"/>
    <cellStyle name="Normal 54" xfId="91"/>
    <cellStyle name="Normal 55" xfId="92"/>
    <cellStyle name="Normal 56" xfId="93"/>
    <cellStyle name="Normal 57" xfId="94"/>
    <cellStyle name="Normal 58" xfId="95"/>
    <cellStyle name="Normal 59" xfId="96"/>
    <cellStyle name="Normal 6" xfId="97"/>
    <cellStyle name="Normal 60" xfId="98"/>
    <cellStyle name="Normal 7" xfId="99"/>
    <cellStyle name="Normal 8" xfId="100"/>
    <cellStyle name="Normal 9" xfId="101"/>
    <cellStyle name="Normal_sat10_gr9" xfId="102"/>
    <cellStyle name="Note" xfId="103" builtinId="10" customBuiltin="1"/>
    <cellStyle name="Output" xfId="104" builtinId="21" customBuiltin="1"/>
    <cellStyle name="Text_Only" xfId="105"/>
    <cellStyle name="Title" xfId="106" builtinId="15" customBuiltin="1"/>
    <cellStyle name="Total" xfId="107" builtinId="25" customBuiltin="1"/>
    <cellStyle name="Warning Text" xfId="108"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38"/>
  <sheetViews>
    <sheetView tabSelected="1" workbookViewId="0">
      <selection activeCell="B5" sqref="B5"/>
    </sheetView>
  </sheetViews>
  <sheetFormatPr defaultRowHeight="15"/>
  <cols>
    <col min="1" max="1" width="23.5703125" style="172" customWidth="1"/>
    <col min="2" max="3" width="22.7109375" style="172" customWidth="1"/>
    <col min="4" max="4" width="3.140625" style="172" customWidth="1"/>
    <col min="5" max="6" width="22.7109375" style="172" customWidth="1"/>
    <col min="7" max="7" width="3.140625" style="172" customWidth="1"/>
    <col min="8" max="8" width="22.5703125" style="172" customWidth="1"/>
    <col min="9" max="9" width="22.7109375" style="172" customWidth="1"/>
    <col min="10" max="10" width="24.140625" style="172" bestFit="1" customWidth="1"/>
    <col min="11" max="11" width="18.7109375" style="172" customWidth="1"/>
    <col min="12" max="12" width="9.7109375" style="172" customWidth="1"/>
    <col min="13" max="16384" width="9.140625" style="172"/>
  </cols>
  <sheetData>
    <row r="1" spans="1:10" ht="15" customHeight="1">
      <c r="A1" s="172" t="s">
        <v>390</v>
      </c>
      <c r="B1" s="172" t="s">
        <v>391</v>
      </c>
      <c r="E1" s="229" t="s">
        <v>1781</v>
      </c>
      <c r="F1" s="229"/>
      <c r="G1" s="176"/>
      <c r="H1" s="176"/>
      <c r="J1" s="173"/>
    </row>
    <row r="2" spans="1:10" ht="15" customHeight="1">
      <c r="A2" s="166" t="s">
        <v>404</v>
      </c>
      <c r="B2" s="225" t="s">
        <v>1388</v>
      </c>
      <c r="E2" s="229"/>
      <c r="F2" s="229"/>
      <c r="G2" s="176"/>
      <c r="H2" s="176"/>
    </row>
    <row r="3" spans="1:10" ht="15" customHeight="1">
      <c r="A3" s="172" t="s">
        <v>389</v>
      </c>
      <c r="E3" s="237" t="str">
        <f>$A$2</f>
        <v>BERGMAN</v>
      </c>
      <c r="F3" s="237"/>
      <c r="G3" s="176"/>
      <c r="H3" s="176"/>
      <c r="I3" s="174"/>
    </row>
    <row r="4" spans="1:10" ht="15" customHeight="1">
      <c r="A4" s="167" t="s">
        <v>622</v>
      </c>
      <c r="E4" s="176"/>
      <c r="F4" s="176"/>
      <c r="G4" s="176"/>
      <c r="H4" s="176"/>
    </row>
    <row r="5" spans="1:10" ht="29.25">
      <c r="C5" s="227" t="s">
        <v>372</v>
      </c>
      <c r="E5" s="177" t="s">
        <v>37</v>
      </c>
      <c r="F5" s="178" t="s">
        <v>373</v>
      </c>
      <c r="G5" s="176"/>
      <c r="H5" s="178" t="s">
        <v>336</v>
      </c>
      <c r="I5" s="178" t="s">
        <v>1806</v>
      </c>
    </row>
    <row r="6" spans="1:10">
      <c r="C6" s="226" t="str">
        <f>VLOOKUP($A$2,Districtlevel,9,FALSE)</f>
        <v>Northwest</v>
      </c>
      <c r="E6" s="108">
        <f>VLOOKUP($A$2,Districtlevel,3,FALSE)</f>
        <v>1088</v>
      </c>
      <c r="F6" s="109">
        <f>VLOOKUP($A$2,Districtlevel,7,FALSE)</f>
        <v>0.5091911764705882</v>
      </c>
      <c r="G6" s="176"/>
      <c r="H6" s="109">
        <f>VLOOKUP($A$2,Districtlevel,5,FALSE)</f>
        <v>5.1470588235294115E-2</v>
      </c>
      <c r="I6" s="228">
        <f>VLOOKUP($A$2,Districtlevel,38,FALSE)</f>
        <v>7206</v>
      </c>
    </row>
    <row r="7" spans="1:10">
      <c r="H7" s="174"/>
      <c r="I7" s="174"/>
      <c r="J7" s="175"/>
    </row>
    <row r="8" spans="1:10" ht="15.75" thickBot="1">
      <c r="A8" s="176"/>
      <c r="B8" s="176"/>
      <c r="C8" s="176"/>
      <c r="D8" s="176"/>
      <c r="E8" s="176"/>
      <c r="F8" s="176"/>
      <c r="G8" s="176"/>
      <c r="H8" s="176"/>
      <c r="I8" s="176"/>
    </row>
    <row r="9" spans="1:10" ht="57.75" customHeight="1" thickBot="1">
      <c r="A9" s="176"/>
      <c r="B9" s="232" t="s">
        <v>374</v>
      </c>
      <c r="C9" s="233"/>
      <c r="D9" s="233"/>
      <c r="E9" s="233"/>
      <c r="F9" s="233"/>
      <c r="G9" s="233"/>
      <c r="H9" s="233"/>
      <c r="I9" s="234"/>
    </row>
    <row r="10" spans="1:10">
      <c r="A10" s="176"/>
      <c r="B10" s="238" t="s">
        <v>369</v>
      </c>
      <c r="C10" s="239"/>
      <c r="D10" s="108"/>
      <c r="E10" s="238" t="s">
        <v>370</v>
      </c>
      <c r="F10" s="239"/>
      <c r="G10" s="108"/>
      <c r="H10" s="238" t="s">
        <v>371</v>
      </c>
      <c r="I10" s="239"/>
    </row>
    <row r="11" spans="1:10">
      <c r="A11" s="179"/>
      <c r="B11" s="161" t="str">
        <f>$A$2</f>
        <v>BERGMAN</v>
      </c>
      <c r="C11" s="170" t="str">
        <f>$A$4</f>
        <v>Arkansas_Overall</v>
      </c>
      <c r="D11" s="180"/>
      <c r="E11" s="161" t="str">
        <f>$A$2</f>
        <v>BERGMAN</v>
      </c>
      <c r="F11" s="170" t="str">
        <f>$A$4</f>
        <v>Arkansas_Overall</v>
      </c>
      <c r="G11" s="180"/>
      <c r="H11" s="161" t="str">
        <f>$A$2</f>
        <v>BERGMAN</v>
      </c>
      <c r="I11" s="170" t="str">
        <f>$A$4</f>
        <v>Arkansas_Overall</v>
      </c>
    </row>
    <row r="12" spans="1:10">
      <c r="A12" s="52" t="s">
        <v>375</v>
      </c>
      <c r="B12" s="110">
        <f>VLOOKUP($A$2,Districtlevel,18,FALSE)</f>
        <v>3.9193548387096775</v>
      </c>
      <c r="C12" s="171">
        <f>VLOOKUP($A$4,Districtlevel,18,FALSE)</f>
        <v>10.428995442354221</v>
      </c>
      <c r="D12" s="181"/>
      <c r="E12" s="110">
        <f>VLOOKUP($A$2,Districtlevel,25,FALSE)</f>
        <v>2.7036290322580645</v>
      </c>
      <c r="F12" s="171">
        <f>VLOOKUP($A$4,Districtlevel,25,FALSE)</f>
        <v>5.8572172102706457</v>
      </c>
      <c r="G12" s="176"/>
      <c r="H12" s="110">
        <f>VLOOKUP($A$2,Districtlevel,32,FALSE)</f>
        <v>4.8876404494382024</v>
      </c>
      <c r="I12" s="171">
        <f>VLOOKUP($A$4,Districtlevel,32,FALSE)</f>
        <v>20.444711741369122</v>
      </c>
    </row>
    <row r="13" spans="1:10">
      <c r="A13" s="52" t="s">
        <v>376</v>
      </c>
      <c r="B13" s="110">
        <f>VLOOKUP($A$2,Districtlevel,19,FALSE)</f>
        <v>9.0625000000000018</v>
      </c>
      <c r="C13" s="171">
        <f>VLOOKUP($A$4,Districtlevel,19,FALSE)</f>
        <v>14.480892585854418</v>
      </c>
      <c r="D13" s="176"/>
      <c r="E13" s="110">
        <f>VLOOKUP($A$2,Districtlevel,26,FALSE)</f>
        <v>11.584677419354838</v>
      </c>
      <c r="F13" s="171">
        <f>VLOOKUP($A$4,Districtlevel,26,FALSE)</f>
        <v>20.978655963388789</v>
      </c>
      <c r="G13" s="176"/>
      <c r="H13" s="110">
        <f>VLOOKUP($A$2,Districtlevel,33,FALSE)</f>
        <v>26.331460674157306</v>
      </c>
      <c r="I13" s="171">
        <f>VLOOKUP($A$4,Districtlevel,33,FALSE)</f>
        <v>37.992628232182554</v>
      </c>
    </row>
    <row r="14" spans="1:10">
      <c r="A14" s="52" t="s">
        <v>377</v>
      </c>
      <c r="B14" s="110">
        <f>VLOOKUP($A$2,Districtlevel,20,FALSE)</f>
        <v>31.635080645161295</v>
      </c>
      <c r="C14" s="171">
        <f>VLOOKUP($A$4,Districtlevel,20,FALSE)</f>
        <v>32.937984132640622</v>
      </c>
      <c r="D14" s="176"/>
      <c r="E14" s="110">
        <f>VLOOKUP($A$2,Districtlevel,27,FALSE)</f>
        <v>41.955645161290327</v>
      </c>
      <c r="F14" s="171">
        <f>VLOOKUP($A$4,Districtlevel,27,FALSE)</f>
        <v>41.45979237391451</v>
      </c>
      <c r="G14" s="176"/>
      <c r="H14" s="110">
        <f>VLOOKUP($A$2,Districtlevel,34,FALSE)</f>
        <v>63.224719101123597</v>
      </c>
      <c r="I14" s="171">
        <f>VLOOKUP($A$4,Districtlevel,34,FALSE)</f>
        <v>35.555288258630874</v>
      </c>
    </row>
    <row r="15" spans="1:10">
      <c r="A15" s="52" t="s">
        <v>378</v>
      </c>
      <c r="B15" s="110">
        <f>VLOOKUP($A$2,Districtlevel,21,FALSE)</f>
        <v>55.54435483870968</v>
      </c>
      <c r="C15" s="171">
        <f>VLOOKUP($A$4,Districtlevel,21,FALSE)</f>
        <v>42.150111596676489</v>
      </c>
      <c r="D15" s="176"/>
      <c r="E15" s="110">
        <f>VLOOKUP($A$2,Districtlevel,28,FALSE)</f>
        <v>43.752016129032256</v>
      </c>
      <c r="F15" s="171">
        <f>VLOOKUP($A$4,Districtlevel,28,FALSE)</f>
        <v>31.371316840782491</v>
      </c>
      <c r="G15" s="176"/>
      <c r="H15" s="110">
        <f>VLOOKUP($A$2,Districtlevel,35,FALSE)</f>
        <v>5.5561797752808992</v>
      </c>
      <c r="I15" s="171">
        <f>VLOOKUP($A$4,Districtlevel,35,FALSE)</f>
        <v>6.0073717678174496</v>
      </c>
    </row>
    <row r="16" spans="1:10">
      <c r="A16" s="179"/>
      <c r="B16" s="182"/>
      <c r="C16" s="183"/>
      <c r="D16" s="176"/>
      <c r="E16" s="182"/>
      <c r="F16" s="183"/>
      <c r="G16" s="176"/>
      <c r="H16" s="182"/>
      <c r="I16" s="183"/>
    </row>
    <row r="17" spans="1:9" ht="28.5" customHeight="1">
      <c r="A17" s="52" t="s">
        <v>1796</v>
      </c>
      <c r="B17" s="110">
        <f>VLOOKUP($A$2,Districtlevel,22,FALSE)</f>
        <v>87.179435483870975</v>
      </c>
      <c r="C17" s="171">
        <f>VLOOKUP($A$4,Districtlevel,22,FALSE)</f>
        <v>75.088095729317104</v>
      </c>
      <c r="D17" s="176"/>
      <c r="E17" s="110">
        <f>VLOOKUP($A$2,Districtlevel,29,FALSE)</f>
        <v>85.707661290322591</v>
      </c>
      <c r="F17" s="171">
        <f>VLOOKUP($A$4,Districtlevel,29,FALSE)</f>
        <v>72.831109214696994</v>
      </c>
      <c r="G17" s="176"/>
      <c r="H17" s="110">
        <f>VLOOKUP($A$2,Districtlevel,36,FALSE)</f>
        <v>68.780898876404493</v>
      </c>
      <c r="I17" s="171">
        <f>VLOOKUP($A$4,Districtlevel,36,FALSE)</f>
        <v>41.562660026448327</v>
      </c>
    </row>
    <row r="18" spans="1:9">
      <c r="A18" s="184" t="s">
        <v>379</v>
      </c>
      <c r="B18" s="176"/>
      <c r="C18" s="176"/>
      <c r="D18" s="176"/>
      <c r="E18" s="176"/>
      <c r="F18" s="176"/>
      <c r="G18" s="176"/>
      <c r="H18" s="176"/>
      <c r="I18" s="176"/>
    </row>
    <row r="19" spans="1:9">
      <c r="A19" s="176"/>
      <c r="B19" s="176"/>
      <c r="C19" s="176"/>
      <c r="D19" s="176"/>
      <c r="E19" s="176"/>
      <c r="F19" s="176"/>
      <c r="G19" s="176"/>
      <c r="H19" s="176"/>
      <c r="I19" s="176"/>
    </row>
    <row r="20" spans="1:9">
      <c r="A20" s="176"/>
      <c r="B20" s="176"/>
      <c r="C20" s="176"/>
      <c r="D20" s="176"/>
      <c r="E20" s="176"/>
      <c r="F20" s="176"/>
      <c r="G20" s="176"/>
      <c r="H20" s="176"/>
      <c r="I20" s="176"/>
    </row>
    <row r="21" spans="1:9">
      <c r="A21" s="176"/>
      <c r="B21" s="176"/>
      <c r="C21" s="176"/>
      <c r="D21" s="176"/>
      <c r="E21" s="229" t="s">
        <v>1782</v>
      </c>
      <c r="F21" s="229"/>
      <c r="G21" s="176"/>
      <c r="H21" s="176"/>
      <c r="I21" s="176"/>
    </row>
    <row r="22" spans="1:9">
      <c r="B22" s="176"/>
      <c r="C22" s="176"/>
      <c r="D22" s="176"/>
      <c r="E22" s="229"/>
      <c r="F22" s="229"/>
      <c r="G22" s="176"/>
      <c r="H22" s="176"/>
      <c r="I22" s="176"/>
    </row>
    <row r="23" spans="1:9" ht="18.75">
      <c r="A23" s="176"/>
      <c r="B23" s="176"/>
      <c r="C23" s="176"/>
      <c r="D23" s="176"/>
      <c r="E23" s="230" t="str">
        <f>$B$2</f>
        <v xml:space="preserve">BERGMAN MIDDLE SCHOO                              </v>
      </c>
      <c r="F23" s="231"/>
      <c r="G23" s="176"/>
      <c r="H23" s="176"/>
      <c r="I23" s="176"/>
    </row>
    <row r="24" spans="1:9">
      <c r="A24" s="176"/>
      <c r="B24" s="176"/>
      <c r="C24" s="176"/>
      <c r="D24" s="176"/>
      <c r="E24" s="176"/>
      <c r="F24" s="176"/>
      <c r="G24" s="176"/>
      <c r="H24" s="176"/>
      <c r="I24" s="176"/>
    </row>
    <row r="25" spans="1:9" ht="29.25">
      <c r="A25" s="176"/>
      <c r="B25" s="176"/>
      <c r="C25" s="178" t="s">
        <v>1791</v>
      </c>
      <c r="D25" s="176"/>
      <c r="E25" s="177" t="s">
        <v>1783</v>
      </c>
      <c r="F25" s="178" t="s">
        <v>1790</v>
      </c>
      <c r="G25" s="176"/>
      <c r="H25" s="178" t="s">
        <v>1785</v>
      </c>
      <c r="I25" s="176"/>
    </row>
    <row r="26" spans="1:9">
      <c r="A26" s="176"/>
      <c r="B26" s="176"/>
      <c r="C26" s="162" t="str">
        <f ca="1">VLOOKUP($B$2,INDIRECT($A$2),10,FALSE)</f>
        <v xml:space="preserve">BERGMAN SD                                        </v>
      </c>
      <c r="D26" s="176"/>
      <c r="E26" s="164">
        <f ca="1">VLOOKUP($B$2,INDIRECT($A$2),3,FALSE)</f>
        <v>342</v>
      </c>
      <c r="F26" s="165">
        <f ca="1">VLOOKUP($B$2,INDIRECT($A$2),7,FALSE)</f>
        <v>0.45906432748538012</v>
      </c>
      <c r="G26" s="185"/>
      <c r="H26" s="165">
        <f ca="1">VLOOKUP($B$2,INDIRECT($A$2),5,FALSE)</f>
        <v>4.3859649122807015E-2</v>
      </c>
      <c r="I26" s="176"/>
    </row>
    <row r="27" spans="1:9">
      <c r="A27" s="176"/>
      <c r="B27" s="176"/>
      <c r="C27" s="176"/>
      <c r="D27" s="176"/>
      <c r="E27" s="176"/>
      <c r="F27" s="176"/>
      <c r="G27" s="176"/>
      <c r="H27" s="176"/>
      <c r="I27" s="176"/>
    </row>
    <row r="28" spans="1:9" ht="15.75" thickBot="1">
      <c r="A28" s="176"/>
      <c r="B28" s="176"/>
      <c r="C28" s="176"/>
      <c r="D28" s="176"/>
      <c r="E28" s="176"/>
      <c r="F28" s="176"/>
      <c r="G28" s="176"/>
      <c r="H28" s="176"/>
      <c r="I28" s="176"/>
    </row>
    <row r="29" spans="1:9" ht="57.75" customHeight="1" thickBot="1">
      <c r="A29" s="176"/>
      <c r="B29" s="232" t="s">
        <v>1789</v>
      </c>
      <c r="C29" s="233"/>
      <c r="D29" s="233"/>
      <c r="E29" s="233"/>
      <c r="F29" s="233"/>
      <c r="G29" s="233"/>
      <c r="H29" s="233"/>
      <c r="I29" s="234"/>
    </row>
    <row r="30" spans="1:9">
      <c r="A30" s="176"/>
      <c r="B30" s="235" t="s">
        <v>369</v>
      </c>
      <c r="C30" s="236"/>
      <c r="D30" s="108"/>
      <c r="E30" s="235" t="s">
        <v>370</v>
      </c>
      <c r="F30" s="236"/>
      <c r="G30" s="108"/>
      <c r="H30" s="235" t="s">
        <v>371</v>
      </c>
      <c r="I30" s="236"/>
    </row>
    <row r="31" spans="1:9">
      <c r="A31" s="179"/>
      <c r="B31" s="161" t="str">
        <f>$B$2</f>
        <v xml:space="preserve">BERGMAN MIDDLE SCHOO                              </v>
      </c>
      <c r="C31" s="170" t="str">
        <f ca="1">$C$26</f>
        <v xml:space="preserve">BERGMAN SD                                        </v>
      </c>
      <c r="D31" s="186"/>
      <c r="E31" s="161" t="str">
        <f>$B$2</f>
        <v xml:space="preserve">BERGMAN MIDDLE SCHOO                              </v>
      </c>
      <c r="F31" s="170" t="str">
        <f ca="1">$C$26</f>
        <v xml:space="preserve">BERGMAN SD                                        </v>
      </c>
      <c r="G31" s="185"/>
      <c r="H31" s="161" t="str">
        <f>$B$2</f>
        <v xml:space="preserve">BERGMAN MIDDLE SCHOO                              </v>
      </c>
      <c r="I31" s="170" t="str">
        <f ca="1">$C$26</f>
        <v xml:space="preserve">BERGMAN SD                                        </v>
      </c>
    </row>
    <row r="32" spans="1:9">
      <c r="A32" s="52" t="s">
        <v>375</v>
      </c>
      <c r="B32" s="110">
        <f ca="1">VLOOKUP($B$2,INDIRECT($A$2),17,FALSE)</f>
        <v>5.4764705882352942</v>
      </c>
      <c r="C32" s="171">
        <f>B12</f>
        <v>3.9193548387096775</v>
      </c>
      <c r="D32" s="181"/>
      <c r="E32" s="110">
        <f ca="1">VLOOKUP($B$2,INDIRECT($A$2),24,FALSE)</f>
        <v>3.0500000000000003</v>
      </c>
      <c r="F32" s="171">
        <f>E12</f>
        <v>2.7036290322580645</v>
      </c>
      <c r="G32" s="176"/>
      <c r="H32" s="110">
        <f ca="1">VLOOKUP($B$2,INDIRECT($A$2),31,FALSE)</f>
        <v>4.8876404494382024</v>
      </c>
      <c r="I32" s="171">
        <f>H12</f>
        <v>4.8876404494382024</v>
      </c>
    </row>
    <row r="33" spans="1:9">
      <c r="A33" s="52" t="s">
        <v>376</v>
      </c>
      <c r="B33" s="110">
        <f ca="1">VLOOKUP($B$2,INDIRECT($A$2),18,FALSE)</f>
        <v>10.155882352941177</v>
      </c>
      <c r="C33" s="171">
        <f>B13</f>
        <v>9.0625000000000018</v>
      </c>
      <c r="D33" s="176"/>
      <c r="E33" s="110">
        <f ca="1">VLOOKUP($B$2,INDIRECT($A$2),25,FALSE)</f>
        <v>11.635294117647058</v>
      </c>
      <c r="F33" s="171">
        <f>E13</f>
        <v>11.584677419354838</v>
      </c>
      <c r="G33" s="176"/>
      <c r="H33" s="110">
        <f ca="1">VLOOKUP($B$2,INDIRECT($A$2),32,FALSE)</f>
        <v>26.331460674157306</v>
      </c>
      <c r="I33" s="171">
        <f>H13</f>
        <v>26.331460674157306</v>
      </c>
    </row>
    <row r="34" spans="1:9">
      <c r="A34" s="52" t="s">
        <v>377</v>
      </c>
      <c r="B34" s="110">
        <f ca="1">VLOOKUP($B$2,INDIRECT($A$2),19,FALSE)</f>
        <v>36.46764705882353</v>
      </c>
      <c r="C34" s="171">
        <f>B14</f>
        <v>31.635080645161295</v>
      </c>
      <c r="D34" s="176"/>
      <c r="E34" s="110">
        <f ca="1">VLOOKUP($B$2,INDIRECT($A$2),26,FALSE)</f>
        <v>42.617647058823529</v>
      </c>
      <c r="F34" s="171">
        <f>E14</f>
        <v>41.955645161290327</v>
      </c>
      <c r="G34" s="176"/>
      <c r="H34" s="110">
        <f ca="1">VLOOKUP($B$2,INDIRECT($A$2),33,FALSE)</f>
        <v>63.224719101123597</v>
      </c>
      <c r="I34" s="171">
        <f>H14</f>
        <v>63.224719101123597</v>
      </c>
    </row>
    <row r="35" spans="1:9">
      <c r="A35" s="52" t="s">
        <v>378</v>
      </c>
      <c r="B35" s="110">
        <f ca="1">VLOOKUP($B$2,INDIRECT($A$2),20,FALSE)</f>
        <v>48.135294117647057</v>
      </c>
      <c r="C35" s="171">
        <f>B15</f>
        <v>55.54435483870968</v>
      </c>
      <c r="D35" s="176"/>
      <c r="E35" s="110">
        <f ca="1">VLOOKUP($B$2,INDIRECT($A$2),27,FALSE)</f>
        <v>42.691176470588232</v>
      </c>
      <c r="F35" s="171">
        <f>E15</f>
        <v>43.752016129032256</v>
      </c>
      <c r="G35" s="176"/>
      <c r="H35" s="110">
        <f ca="1">VLOOKUP($B$2,INDIRECT($A$2),34,FALSE)</f>
        <v>5.5561797752808992</v>
      </c>
      <c r="I35" s="171">
        <f>H15</f>
        <v>5.5561797752808992</v>
      </c>
    </row>
    <row r="36" spans="1:9">
      <c r="A36" s="179"/>
      <c r="B36" s="182"/>
      <c r="C36" s="183"/>
      <c r="D36" s="176"/>
      <c r="E36" s="182"/>
      <c r="F36" s="183"/>
      <c r="G36" s="176"/>
      <c r="H36" s="182"/>
      <c r="I36" s="183"/>
    </row>
    <row r="37" spans="1:9" ht="28.5" customHeight="1">
      <c r="A37" s="52" t="s">
        <v>1796</v>
      </c>
      <c r="B37" s="110">
        <f ca="1">VLOOKUP($B$2,INDIRECT($A$2),21,FALSE)</f>
        <v>84.60294117647058</v>
      </c>
      <c r="C37" s="171">
        <f>B17</f>
        <v>87.179435483870975</v>
      </c>
      <c r="D37" s="176"/>
      <c r="E37" s="110">
        <f ca="1">VLOOKUP($B$2,INDIRECT($A$2),28,FALSE)</f>
        <v>85.308823529411768</v>
      </c>
      <c r="F37" s="171">
        <f>E17</f>
        <v>85.707661290322591</v>
      </c>
      <c r="G37" s="176"/>
      <c r="H37" s="110">
        <f ca="1">VLOOKUP($B$2,INDIRECT($A$2),35,FALSE)</f>
        <v>68.780898876404493</v>
      </c>
      <c r="I37" s="171">
        <f>H17</f>
        <v>68.780898876404493</v>
      </c>
    </row>
    <row r="38" spans="1:9">
      <c r="A38" s="184" t="s">
        <v>379</v>
      </c>
      <c r="B38" s="176"/>
      <c r="C38" s="176"/>
      <c r="D38" s="176"/>
      <c r="E38" s="176"/>
      <c r="F38" s="176"/>
      <c r="G38" s="176"/>
      <c r="H38" s="176"/>
      <c r="I38" s="176"/>
    </row>
  </sheetData>
  <sheetProtection password="CC82" sheet="1" objects="1" scenarios="1" formatCells="0" formatColumns="0" formatRows="0" insertColumns="0" insertRows="0" insertHyperlinks="0" deleteColumns="0" deleteRows="0" selectLockedCells="1" sort="0" autoFilter="0" pivotTables="0"/>
  <mergeCells count="12">
    <mergeCell ref="E3:F3"/>
    <mergeCell ref="H10:I10"/>
    <mergeCell ref="E10:F10"/>
    <mergeCell ref="B9:I9"/>
    <mergeCell ref="E1:F2"/>
    <mergeCell ref="B10:C10"/>
    <mergeCell ref="E21:F22"/>
    <mergeCell ref="E23:F23"/>
    <mergeCell ref="B29:I29"/>
    <mergeCell ref="B30:C30"/>
    <mergeCell ref="E30:F30"/>
    <mergeCell ref="H30:I30"/>
  </mergeCells>
  <dataValidations count="3">
    <dataValidation type="list" allowBlank="1" showInputMessage="1" showErrorMessage="1" promptTitle="Select District" prompt="Click arrow to select school district." sqref="A2">
      <formula1>Districts</formula1>
    </dataValidation>
    <dataValidation type="list" allowBlank="1" showInputMessage="1" showErrorMessage="1" promptTitle="Comparison District" prompt="Click here to select a comparison district. Select blank for no comparison." sqref="A4">
      <formula1>Districts</formula1>
    </dataValidation>
    <dataValidation type="list" allowBlank="1" showInputMessage="1" showErrorMessage="1" promptTitle="Select School" prompt="From the list below, select the school of interest for the selected district." sqref="B2">
      <formula1>OFFSET(INDIRECT($A$2),0,0,COUNTIF(DistrictNumber,VLOOKUP($A$2,Districtlevel,10,FALSE)),1)</formula1>
    </dataValidation>
  </dataValidations>
  <pageMargins left="0.7" right="0.7" top="0.75" bottom="0.75" header="0.3" footer="0.3"/>
  <pageSetup scale="72" orientation="landscape" r:id="rId1"/>
</worksheet>
</file>

<file path=xl/worksheets/sheet2.xml><?xml version="1.0" encoding="utf-8"?>
<worksheet xmlns="http://schemas.openxmlformats.org/spreadsheetml/2006/main" xmlns:r="http://schemas.openxmlformats.org/officeDocument/2006/relationships">
  <dimension ref="A1:D883"/>
  <sheetViews>
    <sheetView zoomScaleNormal="100" workbookViewId="0">
      <pane ySplit="3" topLeftCell="A4" activePane="bottomLeft" state="frozen"/>
      <selection pane="bottomLeft" activeCell="A4" sqref="A4"/>
    </sheetView>
  </sheetViews>
  <sheetFormatPr defaultRowHeight="12.75"/>
  <cols>
    <col min="1" max="1" width="29" style="192" bestFit="1" customWidth="1"/>
    <col min="2" max="2" width="49" style="190" customWidth="1"/>
    <col min="3" max="3" width="57.28515625" style="190" customWidth="1"/>
    <col min="4" max="4" width="46.28515625" style="187" customWidth="1"/>
    <col min="5" max="16384" width="9.140625" style="187"/>
  </cols>
  <sheetData>
    <row r="1" spans="1:3" ht="18.75">
      <c r="A1" s="191" t="s">
        <v>329</v>
      </c>
    </row>
    <row r="2" spans="1:3">
      <c r="B2" s="193"/>
    </row>
    <row r="3" spans="1:3" ht="14.25">
      <c r="A3" s="189" t="s">
        <v>330</v>
      </c>
      <c r="B3" s="189" t="s">
        <v>331</v>
      </c>
      <c r="C3" s="1" t="s">
        <v>332</v>
      </c>
    </row>
    <row r="4" spans="1:3">
      <c r="A4" s="195" t="s">
        <v>27</v>
      </c>
      <c r="B4" s="196" t="s">
        <v>1797</v>
      </c>
      <c r="C4" s="197"/>
    </row>
    <row r="5" spans="1:3">
      <c r="A5" s="198" t="s">
        <v>1803</v>
      </c>
      <c r="B5" s="199" t="s">
        <v>1804</v>
      </c>
      <c r="C5" s="200" t="s">
        <v>361</v>
      </c>
    </row>
    <row r="6" spans="1:3">
      <c r="A6" s="195" t="s">
        <v>372</v>
      </c>
      <c r="B6" s="196" t="s">
        <v>359</v>
      </c>
      <c r="C6" s="201"/>
    </row>
    <row r="7" spans="1:3" ht="25.5">
      <c r="A7" s="202" t="s">
        <v>358</v>
      </c>
      <c r="B7" s="199" t="s">
        <v>357</v>
      </c>
      <c r="C7" s="200" t="s">
        <v>334</v>
      </c>
    </row>
    <row r="8" spans="1:3" ht="25.5">
      <c r="A8" s="203" t="s">
        <v>356</v>
      </c>
      <c r="B8" s="204" t="s">
        <v>355</v>
      </c>
      <c r="C8" s="205" t="s">
        <v>334</v>
      </c>
    </row>
    <row r="9" spans="1:3" ht="25.5">
      <c r="A9" s="202" t="s">
        <v>1795</v>
      </c>
      <c r="B9" s="199" t="s">
        <v>354</v>
      </c>
      <c r="C9" s="200" t="s">
        <v>334</v>
      </c>
    </row>
    <row r="10" spans="1:3" ht="25.5">
      <c r="A10" s="203" t="s">
        <v>50</v>
      </c>
      <c r="B10" s="204" t="s">
        <v>353</v>
      </c>
      <c r="C10" s="205" t="s">
        <v>334</v>
      </c>
    </row>
    <row r="11" spans="1:3" ht="51">
      <c r="A11" s="202" t="s">
        <v>367</v>
      </c>
      <c r="B11" s="199" t="s">
        <v>366</v>
      </c>
      <c r="C11" s="200" t="s">
        <v>334</v>
      </c>
    </row>
    <row r="12" spans="1:3" ht="25.5">
      <c r="A12" s="203" t="s">
        <v>51</v>
      </c>
      <c r="B12" s="206" t="s">
        <v>352</v>
      </c>
      <c r="C12" s="205" t="s">
        <v>334</v>
      </c>
    </row>
    <row r="13" spans="1:3" ht="25.5">
      <c r="A13" s="202" t="s">
        <v>52</v>
      </c>
      <c r="B13" s="207" t="s">
        <v>351</v>
      </c>
      <c r="C13" s="200" t="s">
        <v>334</v>
      </c>
    </row>
    <row r="14" spans="1:3" ht="25.5">
      <c r="A14" s="203" t="s">
        <v>1792</v>
      </c>
      <c r="B14" s="208" t="s">
        <v>350</v>
      </c>
      <c r="C14" s="205" t="s">
        <v>334</v>
      </c>
    </row>
    <row r="15" spans="1:3" ht="25.5">
      <c r="A15" s="202" t="s">
        <v>54</v>
      </c>
      <c r="B15" s="207" t="s">
        <v>349</v>
      </c>
      <c r="C15" s="200" t="s">
        <v>334</v>
      </c>
    </row>
    <row r="16" spans="1:3" ht="25.5">
      <c r="A16" s="203" t="s">
        <v>55</v>
      </c>
      <c r="B16" s="208" t="s">
        <v>348</v>
      </c>
      <c r="C16" s="205" t="s">
        <v>334</v>
      </c>
    </row>
    <row r="17" spans="1:3" ht="55.5" customHeight="1">
      <c r="A17" s="202" t="s">
        <v>365</v>
      </c>
      <c r="B17" s="207" t="s">
        <v>364</v>
      </c>
      <c r="C17" s="200" t="s">
        <v>334</v>
      </c>
    </row>
    <row r="18" spans="1:3" ht="25.5">
      <c r="A18" s="203" t="s">
        <v>56</v>
      </c>
      <c r="B18" s="208" t="s">
        <v>347</v>
      </c>
      <c r="C18" s="205" t="s">
        <v>334</v>
      </c>
    </row>
    <row r="19" spans="1:3" ht="25.5">
      <c r="A19" s="202" t="s">
        <v>57</v>
      </c>
      <c r="B19" s="207" t="s">
        <v>346</v>
      </c>
      <c r="C19" s="200" t="s">
        <v>334</v>
      </c>
    </row>
    <row r="20" spans="1:3" ht="25.5">
      <c r="A20" s="203" t="s">
        <v>1793</v>
      </c>
      <c r="B20" s="208" t="s">
        <v>345</v>
      </c>
      <c r="C20" s="205" t="s">
        <v>334</v>
      </c>
    </row>
    <row r="21" spans="1:3" ht="25.5">
      <c r="A21" s="202" t="s">
        <v>59</v>
      </c>
      <c r="B21" s="207" t="s">
        <v>344</v>
      </c>
      <c r="C21" s="200" t="s">
        <v>334</v>
      </c>
    </row>
    <row r="22" spans="1:3" ht="25.5">
      <c r="A22" s="203" t="s">
        <v>60</v>
      </c>
      <c r="B22" s="208" t="s">
        <v>343</v>
      </c>
      <c r="C22" s="205" t="s">
        <v>334</v>
      </c>
    </row>
    <row r="23" spans="1:3" ht="54.75" customHeight="1">
      <c r="A23" s="202" t="s">
        <v>363</v>
      </c>
      <c r="B23" s="207" t="s">
        <v>362</v>
      </c>
      <c r="C23" s="200" t="s">
        <v>334</v>
      </c>
    </row>
    <row r="24" spans="1:3" ht="25.5">
      <c r="A24" s="203" t="s">
        <v>61</v>
      </c>
      <c r="B24" s="208" t="s">
        <v>342</v>
      </c>
      <c r="C24" s="205" t="s">
        <v>334</v>
      </c>
    </row>
    <row r="25" spans="1:3" ht="25.5">
      <c r="A25" s="202" t="s">
        <v>62</v>
      </c>
      <c r="B25" s="207" t="s">
        <v>341</v>
      </c>
      <c r="C25" s="200" t="s">
        <v>334</v>
      </c>
    </row>
    <row r="26" spans="1:3" ht="25.5">
      <c r="A26" s="203" t="s">
        <v>1794</v>
      </c>
      <c r="B26" s="208" t="s">
        <v>340</v>
      </c>
      <c r="C26" s="205" t="s">
        <v>334</v>
      </c>
    </row>
    <row r="27" spans="1:3" ht="25.5">
      <c r="A27" s="202" t="s">
        <v>64</v>
      </c>
      <c r="B27" s="207" t="s">
        <v>339</v>
      </c>
      <c r="C27" s="200" t="s">
        <v>334</v>
      </c>
    </row>
    <row r="28" spans="1:3">
      <c r="A28" s="209"/>
      <c r="B28" s="210"/>
      <c r="C28" s="211"/>
    </row>
    <row r="29" spans="1:3">
      <c r="A29" s="212" t="s">
        <v>631</v>
      </c>
      <c r="B29" s="213" t="s">
        <v>333</v>
      </c>
      <c r="C29" s="214"/>
    </row>
    <row r="30" spans="1:3" ht="25.5">
      <c r="A30" s="195" t="s">
        <v>1783</v>
      </c>
      <c r="B30" s="215" t="s">
        <v>1798</v>
      </c>
      <c r="C30" s="197" t="s">
        <v>361</v>
      </c>
    </row>
    <row r="31" spans="1:3" ht="25.5">
      <c r="A31" s="212" t="s">
        <v>1784</v>
      </c>
      <c r="B31" s="213" t="s">
        <v>1799</v>
      </c>
      <c r="C31" s="214" t="s">
        <v>361</v>
      </c>
    </row>
    <row r="32" spans="1:3" ht="38.25">
      <c r="A32" s="195" t="s">
        <v>1785</v>
      </c>
      <c r="B32" s="215" t="s">
        <v>1800</v>
      </c>
      <c r="C32" s="197"/>
    </row>
    <row r="33" spans="1:3" ht="38.25">
      <c r="A33" s="212" t="s">
        <v>1786</v>
      </c>
      <c r="B33" s="213" t="s">
        <v>1801</v>
      </c>
      <c r="C33" s="214" t="s">
        <v>360</v>
      </c>
    </row>
    <row r="34" spans="1:3" ht="38.25">
      <c r="A34" s="195" t="s">
        <v>1787</v>
      </c>
      <c r="B34" s="215" t="s">
        <v>1802</v>
      </c>
      <c r="C34" s="197"/>
    </row>
    <row r="35" spans="1:3" ht="25.5">
      <c r="A35" s="216" t="s">
        <v>358</v>
      </c>
      <c r="B35" s="213" t="s">
        <v>357</v>
      </c>
      <c r="C35" s="214" t="s">
        <v>334</v>
      </c>
    </row>
    <row r="36" spans="1:3" ht="25.5">
      <c r="A36" s="203" t="s">
        <v>356</v>
      </c>
      <c r="B36" s="215" t="s">
        <v>355</v>
      </c>
      <c r="C36" s="197" t="s">
        <v>334</v>
      </c>
    </row>
    <row r="37" spans="1:3" ht="25.5">
      <c r="A37" s="216" t="s">
        <v>1795</v>
      </c>
      <c r="B37" s="213" t="s">
        <v>354</v>
      </c>
      <c r="C37" s="214" t="s">
        <v>334</v>
      </c>
    </row>
    <row r="38" spans="1:3" ht="25.5">
      <c r="A38" s="203" t="s">
        <v>50</v>
      </c>
      <c r="B38" s="215" t="s">
        <v>353</v>
      </c>
      <c r="C38" s="197" t="s">
        <v>334</v>
      </c>
    </row>
    <row r="39" spans="1:3" ht="25.5">
      <c r="A39" s="216" t="s">
        <v>51</v>
      </c>
      <c r="B39" s="213" t="s">
        <v>352</v>
      </c>
      <c r="C39" s="214" t="s">
        <v>334</v>
      </c>
    </row>
    <row r="40" spans="1:3" ht="25.5">
      <c r="A40" s="203" t="s">
        <v>52</v>
      </c>
      <c r="B40" s="215" t="s">
        <v>351</v>
      </c>
      <c r="C40" s="197" t="s">
        <v>334</v>
      </c>
    </row>
    <row r="41" spans="1:3" ht="25.5">
      <c r="A41" s="216" t="s">
        <v>1792</v>
      </c>
      <c r="B41" s="213" t="s">
        <v>350</v>
      </c>
      <c r="C41" s="214" t="s">
        <v>334</v>
      </c>
    </row>
    <row r="42" spans="1:3" ht="25.5">
      <c r="A42" s="203" t="s">
        <v>54</v>
      </c>
      <c r="B42" s="215" t="s">
        <v>349</v>
      </c>
      <c r="C42" s="197" t="s">
        <v>334</v>
      </c>
    </row>
    <row r="43" spans="1:3" ht="25.5">
      <c r="A43" s="216" t="s">
        <v>55</v>
      </c>
      <c r="B43" s="213" t="s">
        <v>348</v>
      </c>
      <c r="C43" s="214" t="s">
        <v>334</v>
      </c>
    </row>
    <row r="44" spans="1:3" ht="25.5">
      <c r="A44" s="203" t="s">
        <v>56</v>
      </c>
      <c r="B44" s="215" t="s">
        <v>347</v>
      </c>
      <c r="C44" s="197" t="s">
        <v>334</v>
      </c>
    </row>
    <row r="45" spans="1:3" ht="25.5">
      <c r="A45" s="216" t="s">
        <v>57</v>
      </c>
      <c r="B45" s="213" t="s">
        <v>346</v>
      </c>
      <c r="C45" s="214" t="s">
        <v>334</v>
      </c>
    </row>
    <row r="46" spans="1:3" ht="25.5">
      <c r="A46" s="203" t="s">
        <v>1793</v>
      </c>
      <c r="B46" s="215" t="s">
        <v>345</v>
      </c>
      <c r="C46" s="197" t="s">
        <v>334</v>
      </c>
    </row>
    <row r="47" spans="1:3" ht="25.5">
      <c r="A47" s="216" t="s">
        <v>59</v>
      </c>
      <c r="B47" s="213" t="s">
        <v>344</v>
      </c>
      <c r="C47" s="214" t="s">
        <v>334</v>
      </c>
    </row>
    <row r="48" spans="1:3" ht="25.5">
      <c r="A48" s="203" t="s">
        <v>60</v>
      </c>
      <c r="B48" s="215" t="s">
        <v>343</v>
      </c>
      <c r="C48" s="197" t="s">
        <v>334</v>
      </c>
    </row>
    <row r="49" spans="1:4" ht="25.5">
      <c r="A49" s="216" t="s">
        <v>61</v>
      </c>
      <c r="B49" s="213" t="s">
        <v>342</v>
      </c>
      <c r="C49" s="214" t="s">
        <v>334</v>
      </c>
    </row>
    <row r="50" spans="1:4" ht="25.5">
      <c r="A50" s="203" t="s">
        <v>62</v>
      </c>
      <c r="B50" s="215" t="s">
        <v>341</v>
      </c>
      <c r="C50" s="197" t="s">
        <v>334</v>
      </c>
    </row>
    <row r="51" spans="1:4" ht="25.5">
      <c r="A51" s="216" t="s">
        <v>1794</v>
      </c>
      <c r="B51" s="213" t="s">
        <v>340</v>
      </c>
      <c r="C51" s="214" t="s">
        <v>334</v>
      </c>
    </row>
    <row r="52" spans="1:4" ht="25.5">
      <c r="A52" s="203" t="s">
        <v>64</v>
      </c>
      <c r="B52" s="215" t="s">
        <v>339</v>
      </c>
      <c r="C52" s="197" t="s">
        <v>334</v>
      </c>
    </row>
    <row r="53" spans="1:4" ht="48" customHeight="1">
      <c r="A53" s="240" t="s">
        <v>368</v>
      </c>
      <c r="B53" s="240"/>
      <c r="C53" s="240"/>
    </row>
    <row r="54" spans="1:4">
      <c r="B54" s="192"/>
    </row>
    <row r="55" spans="1:4">
      <c r="B55" s="192"/>
    </row>
    <row r="56" spans="1:4">
      <c r="B56" s="192"/>
    </row>
    <row r="57" spans="1:4" ht="42.75" customHeight="1">
      <c r="B57" s="192"/>
    </row>
    <row r="58" spans="1:4">
      <c r="B58" s="192"/>
    </row>
    <row r="59" spans="1:4">
      <c r="B59" s="192"/>
    </row>
    <row r="60" spans="1:4">
      <c r="B60" s="192"/>
    </row>
    <row r="61" spans="1:4" ht="32.25" customHeight="1">
      <c r="B61" s="192"/>
      <c r="D61" s="194"/>
    </row>
    <row r="62" spans="1:4">
      <c r="B62" s="192"/>
      <c r="D62" s="188"/>
    </row>
    <row r="63" spans="1:4">
      <c r="D63" s="188"/>
    </row>
    <row r="64" spans="1:4">
      <c r="D64" s="188"/>
    </row>
    <row r="65" spans="4:4">
      <c r="D65" s="188"/>
    </row>
    <row r="66" spans="4:4">
      <c r="D66" s="188"/>
    </row>
    <row r="67" spans="4:4">
      <c r="D67" s="188"/>
    </row>
    <row r="68" spans="4:4">
      <c r="D68" s="188"/>
    </row>
    <row r="69" spans="4:4">
      <c r="D69" s="188"/>
    </row>
    <row r="70" spans="4:4">
      <c r="D70" s="188"/>
    </row>
    <row r="71" spans="4:4">
      <c r="D71" s="188"/>
    </row>
    <row r="72" spans="4:4">
      <c r="D72" s="188"/>
    </row>
    <row r="73" spans="4:4">
      <c r="D73" s="188"/>
    </row>
    <row r="74" spans="4:4">
      <c r="D74" s="188"/>
    </row>
    <row r="75" spans="4:4">
      <c r="D75" s="188"/>
    </row>
    <row r="76" spans="4:4">
      <c r="D76" s="188"/>
    </row>
    <row r="77" spans="4:4">
      <c r="D77" s="188"/>
    </row>
    <row r="78" spans="4:4">
      <c r="D78" s="188"/>
    </row>
    <row r="79" spans="4:4">
      <c r="D79" s="188"/>
    </row>
    <row r="80" spans="4:4">
      <c r="D80" s="188"/>
    </row>
    <row r="81" spans="4:4">
      <c r="D81" s="188"/>
    </row>
    <row r="82" spans="4:4">
      <c r="D82" s="188"/>
    </row>
    <row r="83" spans="4:4">
      <c r="D83" s="188"/>
    </row>
    <row r="84" spans="4:4">
      <c r="D84" s="188"/>
    </row>
    <row r="85" spans="4:4">
      <c r="D85" s="188"/>
    </row>
    <row r="86" spans="4:4">
      <c r="D86" s="188"/>
    </row>
    <row r="87" spans="4:4">
      <c r="D87" s="188"/>
    </row>
    <row r="88" spans="4:4">
      <c r="D88" s="188"/>
    </row>
    <row r="89" spans="4:4">
      <c r="D89" s="188"/>
    </row>
    <row r="90" spans="4:4">
      <c r="D90" s="188"/>
    </row>
    <row r="91" spans="4:4">
      <c r="D91" s="188"/>
    </row>
    <row r="92" spans="4:4">
      <c r="D92" s="188"/>
    </row>
    <row r="93" spans="4:4">
      <c r="D93" s="188"/>
    </row>
    <row r="94" spans="4:4">
      <c r="D94" s="188"/>
    </row>
    <row r="95" spans="4:4">
      <c r="D95" s="188"/>
    </row>
    <row r="96" spans="4:4">
      <c r="D96" s="188"/>
    </row>
    <row r="97" spans="4:4">
      <c r="D97" s="188"/>
    </row>
    <row r="98" spans="4:4">
      <c r="D98" s="188"/>
    </row>
    <row r="99" spans="4:4">
      <c r="D99" s="188"/>
    </row>
    <row r="100" spans="4:4">
      <c r="D100" s="188"/>
    </row>
    <row r="101" spans="4:4">
      <c r="D101" s="188"/>
    </row>
    <row r="102" spans="4:4">
      <c r="D102" s="188"/>
    </row>
    <row r="103" spans="4:4">
      <c r="D103" s="188"/>
    </row>
    <row r="104" spans="4:4">
      <c r="D104" s="188"/>
    </row>
    <row r="105" spans="4:4">
      <c r="D105" s="188"/>
    </row>
    <row r="106" spans="4:4">
      <c r="D106" s="188"/>
    </row>
    <row r="107" spans="4:4">
      <c r="D107" s="188"/>
    </row>
    <row r="108" spans="4:4">
      <c r="D108" s="188"/>
    </row>
    <row r="109" spans="4:4">
      <c r="D109" s="188"/>
    </row>
    <row r="110" spans="4:4">
      <c r="D110" s="188"/>
    </row>
    <row r="111" spans="4:4">
      <c r="D111" s="188"/>
    </row>
    <row r="112" spans="4:4">
      <c r="D112" s="188"/>
    </row>
    <row r="113" spans="4:4">
      <c r="D113" s="188"/>
    </row>
    <row r="114" spans="4:4">
      <c r="D114" s="188"/>
    </row>
    <row r="115" spans="4:4">
      <c r="D115" s="188"/>
    </row>
    <row r="116" spans="4:4">
      <c r="D116" s="188"/>
    </row>
    <row r="117" spans="4:4">
      <c r="D117" s="188"/>
    </row>
    <row r="118" spans="4:4">
      <c r="D118" s="188"/>
    </row>
    <row r="119" spans="4:4">
      <c r="D119" s="188"/>
    </row>
    <row r="120" spans="4:4">
      <c r="D120" s="188"/>
    </row>
    <row r="121" spans="4:4">
      <c r="D121" s="188"/>
    </row>
    <row r="122" spans="4:4">
      <c r="D122" s="188"/>
    </row>
    <row r="123" spans="4:4">
      <c r="D123" s="188"/>
    </row>
    <row r="124" spans="4:4">
      <c r="D124" s="188"/>
    </row>
    <row r="125" spans="4:4">
      <c r="D125" s="188"/>
    </row>
    <row r="126" spans="4:4">
      <c r="D126" s="188"/>
    </row>
    <row r="127" spans="4:4">
      <c r="D127" s="188"/>
    </row>
    <row r="128" spans="4:4">
      <c r="D128" s="188"/>
    </row>
    <row r="129" spans="4:4">
      <c r="D129" s="188"/>
    </row>
    <row r="130" spans="4:4">
      <c r="D130" s="188"/>
    </row>
    <row r="131" spans="4:4">
      <c r="D131" s="188"/>
    </row>
    <row r="132" spans="4:4">
      <c r="D132" s="188"/>
    </row>
    <row r="133" spans="4:4">
      <c r="D133" s="188"/>
    </row>
    <row r="134" spans="4:4">
      <c r="D134" s="188"/>
    </row>
    <row r="135" spans="4:4">
      <c r="D135" s="188"/>
    </row>
    <row r="136" spans="4:4">
      <c r="D136" s="188"/>
    </row>
    <row r="137" spans="4:4">
      <c r="D137" s="188"/>
    </row>
    <row r="138" spans="4:4">
      <c r="D138" s="188"/>
    </row>
    <row r="139" spans="4:4">
      <c r="D139" s="188"/>
    </row>
    <row r="140" spans="4:4">
      <c r="D140" s="188"/>
    </row>
    <row r="141" spans="4:4">
      <c r="D141" s="188"/>
    </row>
    <row r="142" spans="4:4">
      <c r="D142" s="188"/>
    </row>
    <row r="143" spans="4:4">
      <c r="D143" s="188"/>
    </row>
    <row r="144" spans="4:4">
      <c r="D144" s="188"/>
    </row>
    <row r="145" spans="4:4">
      <c r="D145" s="188"/>
    </row>
    <row r="146" spans="4:4">
      <c r="D146" s="188"/>
    </row>
    <row r="147" spans="4:4">
      <c r="D147" s="188"/>
    </row>
    <row r="148" spans="4:4">
      <c r="D148" s="188"/>
    </row>
    <row r="149" spans="4:4">
      <c r="D149" s="188"/>
    </row>
    <row r="150" spans="4:4">
      <c r="D150" s="188"/>
    </row>
    <row r="151" spans="4:4">
      <c r="D151" s="188"/>
    </row>
    <row r="152" spans="4:4">
      <c r="D152" s="188"/>
    </row>
    <row r="153" spans="4:4">
      <c r="D153" s="188"/>
    </row>
    <row r="154" spans="4:4">
      <c r="D154" s="188"/>
    </row>
    <row r="155" spans="4:4">
      <c r="D155" s="188"/>
    </row>
    <row r="156" spans="4:4">
      <c r="D156" s="188"/>
    </row>
    <row r="157" spans="4:4">
      <c r="D157" s="188"/>
    </row>
    <row r="158" spans="4:4">
      <c r="D158" s="188"/>
    </row>
    <row r="159" spans="4:4">
      <c r="D159" s="188"/>
    </row>
    <row r="160" spans="4:4">
      <c r="D160" s="188"/>
    </row>
    <row r="161" spans="4:4">
      <c r="D161" s="188"/>
    </row>
    <row r="162" spans="4:4">
      <c r="D162" s="188"/>
    </row>
    <row r="163" spans="4:4">
      <c r="D163" s="188"/>
    </row>
    <row r="164" spans="4:4">
      <c r="D164" s="188"/>
    </row>
    <row r="165" spans="4:4">
      <c r="D165" s="188"/>
    </row>
    <row r="166" spans="4:4">
      <c r="D166" s="188"/>
    </row>
    <row r="167" spans="4:4">
      <c r="D167" s="188"/>
    </row>
    <row r="168" spans="4:4">
      <c r="D168" s="188"/>
    </row>
    <row r="169" spans="4:4">
      <c r="D169" s="188"/>
    </row>
    <row r="170" spans="4:4">
      <c r="D170" s="188"/>
    </row>
    <row r="171" spans="4:4">
      <c r="D171" s="188"/>
    </row>
    <row r="172" spans="4:4">
      <c r="D172" s="188"/>
    </row>
    <row r="173" spans="4:4">
      <c r="D173" s="188"/>
    </row>
    <row r="174" spans="4:4">
      <c r="D174" s="188"/>
    </row>
    <row r="175" spans="4:4">
      <c r="D175" s="188"/>
    </row>
    <row r="176" spans="4:4">
      <c r="D176" s="188"/>
    </row>
    <row r="177" spans="4:4">
      <c r="D177" s="188"/>
    </row>
    <row r="178" spans="4:4">
      <c r="D178" s="188"/>
    </row>
    <row r="179" spans="4:4">
      <c r="D179" s="188"/>
    </row>
    <row r="180" spans="4:4">
      <c r="D180" s="188"/>
    </row>
    <row r="181" spans="4:4">
      <c r="D181" s="188"/>
    </row>
    <row r="182" spans="4:4">
      <c r="D182" s="188"/>
    </row>
    <row r="183" spans="4:4">
      <c r="D183" s="188"/>
    </row>
    <row r="184" spans="4:4">
      <c r="D184" s="188"/>
    </row>
    <row r="185" spans="4:4">
      <c r="D185" s="188"/>
    </row>
    <row r="186" spans="4:4">
      <c r="D186" s="188"/>
    </row>
    <row r="187" spans="4:4">
      <c r="D187" s="188"/>
    </row>
    <row r="188" spans="4:4">
      <c r="D188" s="188"/>
    </row>
    <row r="189" spans="4:4">
      <c r="D189" s="188"/>
    </row>
    <row r="190" spans="4:4">
      <c r="D190" s="188"/>
    </row>
    <row r="191" spans="4:4">
      <c r="D191" s="188"/>
    </row>
    <row r="192" spans="4:4">
      <c r="D192" s="188"/>
    </row>
    <row r="193" spans="4:4">
      <c r="D193" s="188"/>
    </row>
    <row r="194" spans="4:4">
      <c r="D194" s="188"/>
    </row>
    <row r="195" spans="4:4">
      <c r="D195" s="188"/>
    </row>
    <row r="196" spans="4:4">
      <c r="D196" s="188"/>
    </row>
    <row r="197" spans="4:4">
      <c r="D197" s="188"/>
    </row>
    <row r="198" spans="4:4">
      <c r="D198" s="188"/>
    </row>
    <row r="199" spans="4:4">
      <c r="D199" s="188"/>
    </row>
    <row r="200" spans="4:4">
      <c r="D200" s="188"/>
    </row>
    <row r="201" spans="4:4">
      <c r="D201" s="188"/>
    </row>
    <row r="202" spans="4:4">
      <c r="D202" s="188"/>
    </row>
    <row r="203" spans="4:4">
      <c r="D203" s="188"/>
    </row>
    <row r="204" spans="4:4">
      <c r="D204" s="188"/>
    </row>
    <row r="205" spans="4:4">
      <c r="D205" s="188"/>
    </row>
    <row r="206" spans="4:4">
      <c r="D206" s="188"/>
    </row>
    <row r="207" spans="4:4">
      <c r="D207" s="188"/>
    </row>
    <row r="208" spans="4:4">
      <c r="D208" s="188"/>
    </row>
    <row r="209" spans="4:4">
      <c r="D209" s="188"/>
    </row>
    <row r="210" spans="4:4">
      <c r="D210" s="188"/>
    </row>
    <row r="211" spans="4:4">
      <c r="D211" s="188"/>
    </row>
    <row r="212" spans="4:4">
      <c r="D212" s="188"/>
    </row>
    <row r="213" spans="4:4">
      <c r="D213" s="188"/>
    </row>
    <row r="214" spans="4:4">
      <c r="D214" s="188"/>
    </row>
    <row r="215" spans="4:4">
      <c r="D215" s="188"/>
    </row>
    <row r="216" spans="4:4">
      <c r="D216" s="188"/>
    </row>
    <row r="217" spans="4:4">
      <c r="D217" s="188"/>
    </row>
    <row r="218" spans="4:4">
      <c r="D218" s="188"/>
    </row>
    <row r="219" spans="4:4">
      <c r="D219" s="188"/>
    </row>
    <row r="220" spans="4:4">
      <c r="D220" s="188"/>
    </row>
    <row r="221" spans="4:4">
      <c r="D221" s="188"/>
    </row>
    <row r="222" spans="4:4">
      <c r="D222" s="188"/>
    </row>
    <row r="223" spans="4:4">
      <c r="D223" s="188"/>
    </row>
    <row r="224" spans="4:4">
      <c r="D224" s="188"/>
    </row>
    <row r="225" spans="4:4">
      <c r="D225" s="188"/>
    </row>
    <row r="226" spans="4:4">
      <c r="D226" s="188"/>
    </row>
    <row r="227" spans="4:4">
      <c r="D227" s="188"/>
    </row>
    <row r="228" spans="4:4">
      <c r="D228" s="188"/>
    </row>
    <row r="229" spans="4:4">
      <c r="D229" s="188"/>
    </row>
    <row r="230" spans="4:4">
      <c r="D230" s="188"/>
    </row>
    <row r="231" spans="4:4">
      <c r="D231" s="188"/>
    </row>
    <row r="232" spans="4:4">
      <c r="D232" s="188"/>
    </row>
    <row r="233" spans="4:4">
      <c r="D233" s="188"/>
    </row>
    <row r="234" spans="4:4">
      <c r="D234" s="188"/>
    </row>
    <row r="235" spans="4:4">
      <c r="D235" s="188"/>
    </row>
    <row r="236" spans="4:4">
      <c r="D236" s="188"/>
    </row>
    <row r="237" spans="4:4">
      <c r="D237" s="188"/>
    </row>
    <row r="238" spans="4:4">
      <c r="D238" s="188"/>
    </row>
    <row r="239" spans="4:4">
      <c r="D239" s="188"/>
    </row>
    <row r="240" spans="4:4">
      <c r="D240" s="188"/>
    </row>
    <row r="241" spans="4:4">
      <c r="D241" s="188"/>
    </row>
    <row r="242" spans="4:4">
      <c r="D242" s="188"/>
    </row>
    <row r="243" spans="4:4">
      <c r="D243" s="188"/>
    </row>
    <row r="244" spans="4:4">
      <c r="D244" s="188"/>
    </row>
    <row r="245" spans="4:4">
      <c r="D245" s="188"/>
    </row>
    <row r="246" spans="4:4">
      <c r="D246" s="188"/>
    </row>
    <row r="247" spans="4:4">
      <c r="D247" s="188"/>
    </row>
    <row r="248" spans="4:4">
      <c r="D248" s="188"/>
    </row>
    <row r="249" spans="4:4">
      <c r="D249" s="188"/>
    </row>
    <row r="250" spans="4:4">
      <c r="D250" s="188"/>
    </row>
    <row r="251" spans="4:4">
      <c r="D251" s="188"/>
    </row>
    <row r="252" spans="4:4">
      <c r="D252" s="188"/>
    </row>
    <row r="253" spans="4:4">
      <c r="D253" s="188"/>
    </row>
    <row r="254" spans="4:4">
      <c r="D254" s="188"/>
    </row>
    <row r="255" spans="4:4">
      <c r="D255" s="188"/>
    </row>
    <row r="256" spans="4:4">
      <c r="D256" s="188"/>
    </row>
    <row r="257" spans="4:4">
      <c r="D257" s="188"/>
    </row>
    <row r="258" spans="4:4">
      <c r="D258" s="188"/>
    </row>
    <row r="259" spans="4:4">
      <c r="D259" s="188"/>
    </row>
    <row r="260" spans="4:4">
      <c r="D260" s="188"/>
    </row>
    <row r="261" spans="4:4">
      <c r="D261" s="188"/>
    </row>
    <row r="262" spans="4:4">
      <c r="D262" s="188"/>
    </row>
    <row r="263" spans="4:4">
      <c r="D263" s="188"/>
    </row>
    <row r="264" spans="4:4">
      <c r="D264" s="188"/>
    </row>
    <row r="265" spans="4:4">
      <c r="D265" s="188"/>
    </row>
    <row r="266" spans="4:4">
      <c r="D266" s="188"/>
    </row>
    <row r="267" spans="4:4">
      <c r="D267" s="188"/>
    </row>
    <row r="268" spans="4:4">
      <c r="D268" s="188"/>
    </row>
    <row r="269" spans="4:4">
      <c r="D269" s="188"/>
    </row>
    <row r="270" spans="4:4">
      <c r="D270" s="188"/>
    </row>
    <row r="271" spans="4:4">
      <c r="D271" s="188"/>
    </row>
    <row r="272" spans="4:4">
      <c r="D272" s="188"/>
    </row>
    <row r="273" spans="4:4">
      <c r="D273" s="188"/>
    </row>
    <row r="274" spans="4:4">
      <c r="D274" s="188"/>
    </row>
    <row r="275" spans="4:4">
      <c r="D275" s="188"/>
    </row>
    <row r="276" spans="4:4">
      <c r="D276" s="188"/>
    </row>
    <row r="277" spans="4:4">
      <c r="D277" s="188"/>
    </row>
    <row r="278" spans="4:4">
      <c r="D278" s="188"/>
    </row>
    <row r="279" spans="4:4">
      <c r="D279" s="188"/>
    </row>
    <row r="280" spans="4:4">
      <c r="D280" s="188"/>
    </row>
    <row r="281" spans="4:4">
      <c r="D281" s="188"/>
    </row>
    <row r="282" spans="4:4">
      <c r="D282" s="188"/>
    </row>
    <row r="283" spans="4:4">
      <c r="D283" s="188"/>
    </row>
    <row r="284" spans="4:4">
      <c r="D284" s="188"/>
    </row>
    <row r="285" spans="4:4">
      <c r="D285" s="188"/>
    </row>
    <row r="286" spans="4:4">
      <c r="D286" s="188"/>
    </row>
    <row r="287" spans="4:4">
      <c r="D287" s="188"/>
    </row>
    <row r="288" spans="4:4">
      <c r="D288" s="188"/>
    </row>
    <row r="289" spans="4:4">
      <c r="D289" s="188"/>
    </row>
    <row r="290" spans="4:4">
      <c r="D290" s="188"/>
    </row>
    <row r="291" spans="4:4">
      <c r="D291" s="188"/>
    </row>
    <row r="292" spans="4:4">
      <c r="D292" s="188"/>
    </row>
    <row r="293" spans="4:4">
      <c r="D293" s="188"/>
    </row>
    <row r="294" spans="4:4">
      <c r="D294" s="188"/>
    </row>
    <row r="295" spans="4:4">
      <c r="D295" s="188"/>
    </row>
    <row r="296" spans="4:4">
      <c r="D296" s="188"/>
    </row>
    <row r="297" spans="4:4">
      <c r="D297" s="188"/>
    </row>
    <row r="298" spans="4:4">
      <c r="D298" s="188"/>
    </row>
    <row r="299" spans="4:4">
      <c r="D299" s="188"/>
    </row>
    <row r="300" spans="4:4">
      <c r="D300" s="188"/>
    </row>
    <row r="301" spans="4:4">
      <c r="D301" s="188"/>
    </row>
    <row r="302" spans="4:4">
      <c r="D302" s="188"/>
    </row>
    <row r="303" spans="4:4">
      <c r="D303" s="188"/>
    </row>
    <row r="304" spans="4:4">
      <c r="D304" s="188"/>
    </row>
    <row r="305" spans="4:4">
      <c r="D305" s="188"/>
    </row>
    <row r="306" spans="4:4">
      <c r="D306" s="188"/>
    </row>
    <row r="307" spans="4:4">
      <c r="D307" s="188"/>
    </row>
    <row r="308" spans="4:4">
      <c r="D308" s="188"/>
    </row>
    <row r="309" spans="4:4">
      <c r="D309" s="188"/>
    </row>
    <row r="310" spans="4:4">
      <c r="D310" s="188"/>
    </row>
    <row r="311" spans="4:4">
      <c r="D311" s="188"/>
    </row>
    <row r="312" spans="4:4">
      <c r="D312" s="188"/>
    </row>
    <row r="313" spans="4:4">
      <c r="D313" s="188"/>
    </row>
    <row r="314" spans="4:4">
      <c r="D314" s="188"/>
    </row>
    <row r="315" spans="4:4">
      <c r="D315" s="188"/>
    </row>
    <row r="316" spans="4:4">
      <c r="D316" s="188"/>
    </row>
    <row r="317" spans="4:4">
      <c r="D317" s="188"/>
    </row>
    <row r="318" spans="4:4">
      <c r="D318" s="188"/>
    </row>
    <row r="319" spans="4:4">
      <c r="D319" s="188"/>
    </row>
    <row r="320" spans="4:4">
      <c r="D320" s="188"/>
    </row>
    <row r="321" spans="4:4">
      <c r="D321" s="188"/>
    </row>
    <row r="322" spans="4:4">
      <c r="D322" s="188"/>
    </row>
    <row r="323" spans="4:4">
      <c r="D323" s="188"/>
    </row>
    <row r="324" spans="4:4">
      <c r="D324" s="188"/>
    </row>
    <row r="325" spans="4:4">
      <c r="D325" s="188"/>
    </row>
    <row r="326" spans="4:4">
      <c r="D326" s="188"/>
    </row>
    <row r="327" spans="4:4">
      <c r="D327" s="188"/>
    </row>
    <row r="328" spans="4:4">
      <c r="D328" s="188"/>
    </row>
    <row r="329" spans="4:4">
      <c r="D329" s="188"/>
    </row>
    <row r="330" spans="4:4">
      <c r="D330" s="188"/>
    </row>
    <row r="331" spans="4:4">
      <c r="D331" s="188"/>
    </row>
    <row r="332" spans="4:4">
      <c r="D332" s="188"/>
    </row>
    <row r="333" spans="4:4">
      <c r="D333" s="188"/>
    </row>
    <row r="334" spans="4:4">
      <c r="D334" s="188"/>
    </row>
    <row r="335" spans="4:4">
      <c r="D335" s="188"/>
    </row>
    <row r="336" spans="4:4">
      <c r="D336" s="188"/>
    </row>
    <row r="337" spans="4:4">
      <c r="D337" s="188"/>
    </row>
    <row r="338" spans="4:4">
      <c r="D338" s="188"/>
    </row>
    <row r="339" spans="4:4">
      <c r="D339" s="188"/>
    </row>
    <row r="340" spans="4:4">
      <c r="D340" s="188"/>
    </row>
    <row r="341" spans="4:4">
      <c r="D341" s="188"/>
    </row>
    <row r="342" spans="4:4">
      <c r="D342" s="188"/>
    </row>
    <row r="343" spans="4:4">
      <c r="D343" s="188"/>
    </row>
    <row r="344" spans="4:4">
      <c r="D344" s="188"/>
    </row>
    <row r="345" spans="4:4">
      <c r="D345" s="188"/>
    </row>
    <row r="346" spans="4:4">
      <c r="D346" s="188"/>
    </row>
    <row r="347" spans="4:4">
      <c r="D347" s="188"/>
    </row>
    <row r="348" spans="4:4">
      <c r="D348" s="188"/>
    </row>
    <row r="349" spans="4:4">
      <c r="D349" s="188"/>
    </row>
    <row r="350" spans="4:4">
      <c r="D350" s="188"/>
    </row>
    <row r="351" spans="4:4">
      <c r="D351" s="188"/>
    </row>
    <row r="352" spans="4:4">
      <c r="D352" s="188"/>
    </row>
    <row r="353" spans="4:4">
      <c r="D353" s="188"/>
    </row>
    <row r="354" spans="4:4">
      <c r="D354" s="188"/>
    </row>
    <row r="355" spans="4:4">
      <c r="D355" s="188"/>
    </row>
    <row r="356" spans="4:4">
      <c r="D356" s="188"/>
    </row>
    <row r="357" spans="4:4">
      <c r="D357" s="188"/>
    </row>
    <row r="358" spans="4:4">
      <c r="D358" s="188"/>
    </row>
    <row r="359" spans="4:4">
      <c r="D359" s="188"/>
    </row>
    <row r="360" spans="4:4">
      <c r="D360" s="188"/>
    </row>
    <row r="361" spans="4:4">
      <c r="D361" s="188"/>
    </row>
    <row r="362" spans="4:4">
      <c r="D362" s="188"/>
    </row>
    <row r="363" spans="4:4">
      <c r="D363" s="188"/>
    </row>
    <row r="364" spans="4:4">
      <c r="D364" s="188"/>
    </row>
    <row r="365" spans="4:4">
      <c r="D365" s="188"/>
    </row>
    <row r="366" spans="4:4">
      <c r="D366" s="188"/>
    </row>
    <row r="367" spans="4:4">
      <c r="D367" s="188"/>
    </row>
    <row r="368" spans="4:4">
      <c r="D368" s="188"/>
    </row>
    <row r="369" spans="4:4">
      <c r="D369" s="188"/>
    </row>
    <row r="370" spans="4:4">
      <c r="D370" s="188"/>
    </row>
    <row r="371" spans="4:4">
      <c r="D371" s="188"/>
    </row>
    <row r="372" spans="4:4">
      <c r="D372" s="188"/>
    </row>
    <row r="373" spans="4:4">
      <c r="D373" s="188"/>
    </row>
    <row r="374" spans="4:4">
      <c r="D374" s="188"/>
    </row>
    <row r="375" spans="4:4">
      <c r="D375" s="188"/>
    </row>
    <row r="376" spans="4:4">
      <c r="D376" s="188"/>
    </row>
    <row r="377" spans="4:4">
      <c r="D377" s="188"/>
    </row>
    <row r="378" spans="4:4">
      <c r="D378" s="188"/>
    </row>
    <row r="379" spans="4:4">
      <c r="D379" s="188"/>
    </row>
    <row r="380" spans="4:4">
      <c r="D380" s="188"/>
    </row>
    <row r="381" spans="4:4">
      <c r="D381" s="188"/>
    </row>
    <row r="382" spans="4:4">
      <c r="D382" s="188"/>
    </row>
    <row r="383" spans="4:4">
      <c r="D383" s="188"/>
    </row>
    <row r="384" spans="4:4">
      <c r="D384" s="188"/>
    </row>
    <row r="385" spans="4:4">
      <c r="D385" s="188"/>
    </row>
    <row r="386" spans="4:4">
      <c r="D386" s="188"/>
    </row>
    <row r="387" spans="4:4">
      <c r="D387" s="188"/>
    </row>
    <row r="388" spans="4:4">
      <c r="D388" s="188"/>
    </row>
    <row r="389" spans="4:4">
      <c r="D389" s="188"/>
    </row>
    <row r="390" spans="4:4">
      <c r="D390" s="188"/>
    </row>
    <row r="391" spans="4:4">
      <c r="D391" s="188"/>
    </row>
    <row r="392" spans="4:4">
      <c r="D392" s="188"/>
    </row>
    <row r="393" spans="4:4">
      <c r="D393" s="188"/>
    </row>
    <row r="394" spans="4:4">
      <c r="D394" s="188"/>
    </row>
    <row r="395" spans="4:4">
      <c r="D395" s="188"/>
    </row>
    <row r="396" spans="4:4">
      <c r="D396" s="188"/>
    </row>
    <row r="397" spans="4:4">
      <c r="D397" s="188"/>
    </row>
    <row r="398" spans="4:4">
      <c r="D398" s="188"/>
    </row>
    <row r="399" spans="4:4">
      <c r="D399" s="188"/>
    </row>
    <row r="400" spans="4:4">
      <c r="D400" s="188"/>
    </row>
    <row r="401" spans="4:4">
      <c r="D401" s="188"/>
    </row>
    <row r="402" spans="4:4">
      <c r="D402" s="188"/>
    </row>
    <row r="403" spans="4:4">
      <c r="D403" s="188"/>
    </row>
    <row r="404" spans="4:4">
      <c r="D404" s="188"/>
    </row>
    <row r="405" spans="4:4">
      <c r="D405" s="188"/>
    </row>
    <row r="406" spans="4:4">
      <c r="D406" s="188"/>
    </row>
    <row r="407" spans="4:4">
      <c r="D407" s="188"/>
    </row>
    <row r="408" spans="4:4">
      <c r="D408" s="188"/>
    </row>
    <row r="409" spans="4:4">
      <c r="D409" s="188"/>
    </row>
    <row r="410" spans="4:4">
      <c r="D410" s="188"/>
    </row>
    <row r="411" spans="4:4">
      <c r="D411" s="188"/>
    </row>
    <row r="412" spans="4:4">
      <c r="D412" s="188"/>
    </row>
    <row r="413" spans="4:4">
      <c r="D413" s="188"/>
    </row>
    <row r="414" spans="4:4">
      <c r="D414" s="188"/>
    </row>
    <row r="415" spans="4:4">
      <c r="D415" s="188"/>
    </row>
    <row r="416" spans="4:4">
      <c r="D416" s="188"/>
    </row>
    <row r="417" spans="4:4">
      <c r="D417" s="188"/>
    </row>
    <row r="418" spans="4:4">
      <c r="D418" s="188"/>
    </row>
    <row r="419" spans="4:4">
      <c r="D419" s="188"/>
    </row>
    <row r="420" spans="4:4">
      <c r="D420" s="188"/>
    </row>
    <row r="421" spans="4:4">
      <c r="D421" s="188"/>
    </row>
    <row r="422" spans="4:4">
      <c r="D422" s="188"/>
    </row>
    <row r="423" spans="4:4">
      <c r="D423" s="188"/>
    </row>
    <row r="424" spans="4:4">
      <c r="D424" s="188"/>
    </row>
    <row r="425" spans="4:4">
      <c r="D425" s="188"/>
    </row>
    <row r="426" spans="4:4">
      <c r="D426" s="188"/>
    </row>
    <row r="427" spans="4:4">
      <c r="D427" s="188"/>
    </row>
    <row r="428" spans="4:4">
      <c r="D428" s="188"/>
    </row>
    <row r="429" spans="4:4">
      <c r="D429" s="188"/>
    </row>
    <row r="430" spans="4:4">
      <c r="D430" s="188"/>
    </row>
    <row r="431" spans="4:4">
      <c r="D431" s="188"/>
    </row>
    <row r="432" spans="4:4">
      <c r="D432" s="188"/>
    </row>
    <row r="433" spans="4:4">
      <c r="D433" s="188"/>
    </row>
    <row r="434" spans="4:4">
      <c r="D434" s="188"/>
    </row>
    <row r="435" spans="4:4">
      <c r="D435" s="188"/>
    </row>
    <row r="436" spans="4:4">
      <c r="D436" s="188"/>
    </row>
    <row r="437" spans="4:4">
      <c r="D437" s="188"/>
    </row>
    <row r="438" spans="4:4">
      <c r="D438" s="188"/>
    </row>
    <row r="439" spans="4:4">
      <c r="D439" s="188"/>
    </row>
    <row r="440" spans="4:4">
      <c r="D440" s="188"/>
    </row>
    <row r="441" spans="4:4">
      <c r="D441" s="188"/>
    </row>
    <row r="442" spans="4:4">
      <c r="D442" s="188"/>
    </row>
    <row r="443" spans="4:4">
      <c r="D443" s="188"/>
    </row>
    <row r="444" spans="4:4">
      <c r="D444" s="188"/>
    </row>
    <row r="445" spans="4:4">
      <c r="D445" s="188"/>
    </row>
    <row r="446" spans="4:4">
      <c r="D446" s="188"/>
    </row>
    <row r="447" spans="4:4">
      <c r="D447" s="188"/>
    </row>
    <row r="448" spans="4:4">
      <c r="D448" s="188"/>
    </row>
    <row r="449" spans="4:4">
      <c r="D449" s="188"/>
    </row>
    <row r="450" spans="4:4">
      <c r="D450" s="188"/>
    </row>
    <row r="451" spans="4:4">
      <c r="D451" s="188"/>
    </row>
    <row r="452" spans="4:4">
      <c r="D452" s="188"/>
    </row>
    <row r="453" spans="4:4">
      <c r="D453" s="188"/>
    </row>
    <row r="454" spans="4:4">
      <c r="D454" s="188"/>
    </row>
    <row r="455" spans="4:4">
      <c r="D455" s="188"/>
    </row>
    <row r="456" spans="4:4">
      <c r="D456" s="188"/>
    </row>
    <row r="457" spans="4:4">
      <c r="D457" s="188"/>
    </row>
    <row r="458" spans="4:4">
      <c r="D458" s="188"/>
    </row>
    <row r="459" spans="4:4">
      <c r="D459" s="188"/>
    </row>
    <row r="460" spans="4:4">
      <c r="D460" s="188"/>
    </row>
    <row r="461" spans="4:4">
      <c r="D461" s="188"/>
    </row>
    <row r="462" spans="4:4">
      <c r="D462" s="188"/>
    </row>
    <row r="463" spans="4:4">
      <c r="D463" s="188"/>
    </row>
    <row r="464" spans="4:4">
      <c r="D464" s="188"/>
    </row>
    <row r="465" spans="4:4">
      <c r="D465" s="188"/>
    </row>
    <row r="466" spans="4:4">
      <c r="D466" s="188"/>
    </row>
    <row r="467" spans="4:4">
      <c r="D467" s="188"/>
    </row>
    <row r="468" spans="4:4">
      <c r="D468" s="188"/>
    </row>
    <row r="469" spans="4:4">
      <c r="D469" s="188"/>
    </row>
    <row r="470" spans="4:4">
      <c r="D470" s="188"/>
    </row>
    <row r="471" spans="4:4">
      <c r="D471" s="188"/>
    </row>
    <row r="472" spans="4:4">
      <c r="D472" s="188"/>
    </row>
    <row r="473" spans="4:4">
      <c r="D473" s="188"/>
    </row>
    <row r="474" spans="4:4">
      <c r="D474" s="188"/>
    </row>
    <row r="475" spans="4:4">
      <c r="D475" s="188"/>
    </row>
    <row r="476" spans="4:4">
      <c r="D476" s="188"/>
    </row>
    <row r="477" spans="4:4">
      <c r="D477" s="188"/>
    </row>
    <row r="478" spans="4:4">
      <c r="D478" s="188"/>
    </row>
    <row r="479" spans="4:4">
      <c r="D479" s="188"/>
    </row>
    <row r="480" spans="4:4">
      <c r="D480" s="188"/>
    </row>
    <row r="481" spans="4:4">
      <c r="D481" s="188"/>
    </row>
    <row r="482" spans="4:4">
      <c r="D482" s="188"/>
    </row>
    <row r="483" spans="4:4">
      <c r="D483" s="188"/>
    </row>
    <row r="484" spans="4:4">
      <c r="D484" s="188"/>
    </row>
    <row r="485" spans="4:4">
      <c r="D485" s="188"/>
    </row>
    <row r="486" spans="4:4">
      <c r="D486" s="188"/>
    </row>
    <row r="487" spans="4:4">
      <c r="D487" s="188"/>
    </row>
    <row r="488" spans="4:4">
      <c r="D488" s="188"/>
    </row>
    <row r="489" spans="4:4">
      <c r="D489" s="188"/>
    </row>
    <row r="490" spans="4:4">
      <c r="D490" s="188"/>
    </row>
    <row r="491" spans="4:4">
      <c r="D491" s="188"/>
    </row>
    <row r="492" spans="4:4">
      <c r="D492" s="188"/>
    </row>
    <row r="493" spans="4:4">
      <c r="D493" s="188"/>
    </row>
    <row r="494" spans="4:4">
      <c r="D494" s="188"/>
    </row>
    <row r="495" spans="4:4">
      <c r="D495" s="188"/>
    </row>
    <row r="496" spans="4:4">
      <c r="D496" s="188"/>
    </row>
    <row r="497" spans="4:4">
      <c r="D497" s="188"/>
    </row>
    <row r="498" spans="4:4">
      <c r="D498" s="188"/>
    </row>
    <row r="499" spans="4:4">
      <c r="D499" s="188"/>
    </row>
    <row r="500" spans="4:4">
      <c r="D500" s="188"/>
    </row>
    <row r="501" spans="4:4">
      <c r="D501" s="188"/>
    </row>
    <row r="502" spans="4:4">
      <c r="D502" s="188"/>
    </row>
    <row r="503" spans="4:4">
      <c r="D503" s="188"/>
    </row>
    <row r="504" spans="4:4">
      <c r="D504" s="188"/>
    </row>
    <row r="505" spans="4:4">
      <c r="D505" s="188"/>
    </row>
    <row r="506" spans="4:4">
      <c r="D506" s="188"/>
    </row>
    <row r="507" spans="4:4">
      <c r="D507" s="188"/>
    </row>
    <row r="508" spans="4:4">
      <c r="D508" s="188"/>
    </row>
    <row r="509" spans="4:4">
      <c r="D509" s="188"/>
    </row>
    <row r="510" spans="4:4">
      <c r="D510" s="188"/>
    </row>
    <row r="511" spans="4:4">
      <c r="D511" s="188"/>
    </row>
    <row r="512" spans="4:4">
      <c r="D512" s="188"/>
    </row>
    <row r="513" spans="4:4">
      <c r="D513" s="188"/>
    </row>
    <row r="514" spans="4:4">
      <c r="D514" s="188"/>
    </row>
    <row r="515" spans="4:4">
      <c r="D515" s="188"/>
    </row>
    <row r="516" spans="4:4">
      <c r="D516" s="188"/>
    </row>
    <row r="517" spans="4:4">
      <c r="D517" s="188"/>
    </row>
    <row r="518" spans="4:4">
      <c r="D518" s="188"/>
    </row>
    <row r="519" spans="4:4">
      <c r="D519" s="188"/>
    </row>
    <row r="520" spans="4:4">
      <c r="D520" s="188"/>
    </row>
    <row r="521" spans="4:4">
      <c r="D521" s="188"/>
    </row>
    <row r="522" spans="4:4">
      <c r="D522" s="188"/>
    </row>
    <row r="523" spans="4:4">
      <c r="D523" s="188"/>
    </row>
    <row r="524" spans="4:4">
      <c r="D524" s="188"/>
    </row>
    <row r="525" spans="4:4">
      <c r="D525" s="188"/>
    </row>
    <row r="526" spans="4:4">
      <c r="D526" s="188"/>
    </row>
    <row r="527" spans="4:4">
      <c r="D527" s="188"/>
    </row>
    <row r="528" spans="4:4">
      <c r="D528" s="188"/>
    </row>
    <row r="529" spans="4:4">
      <c r="D529" s="188"/>
    </row>
    <row r="530" spans="4:4">
      <c r="D530" s="188"/>
    </row>
    <row r="531" spans="4:4">
      <c r="D531" s="188"/>
    </row>
    <row r="532" spans="4:4">
      <c r="D532" s="188"/>
    </row>
    <row r="533" spans="4:4">
      <c r="D533" s="188"/>
    </row>
    <row r="534" spans="4:4">
      <c r="D534" s="188"/>
    </row>
    <row r="535" spans="4:4">
      <c r="D535" s="188"/>
    </row>
    <row r="536" spans="4:4">
      <c r="D536" s="188"/>
    </row>
    <row r="537" spans="4:4">
      <c r="D537" s="188"/>
    </row>
    <row r="538" spans="4:4">
      <c r="D538" s="188"/>
    </row>
    <row r="539" spans="4:4">
      <c r="D539" s="188"/>
    </row>
    <row r="540" spans="4:4">
      <c r="D540" s="188"/>
    </row>
    <row r="541" spans="4:4">
      <c r="D541" s="188"/>
    </row>
    <row r="542" spans="4:4">
      <c r="D542" s="188"/>
    </row>
    <row r="543" spans="4:4">
      <c r="D543" s="188"/>
    </row>
    <row r="544" spans="4:4">
      <c r="D544" s="188"/>
    </row>
    <row r="545" spans="4:4">
      <c r="D545" s="188"/>
    </row>
    <row r="546" spans="4:4">
      <c r="D546" s="188"/>
    </row>
    <row r="547" spans="4:4">
      <c r="D547" s="188"/>
    </row>
    <row r="548" spans="4:4">
      <c r="D548" s="188"/>
    </row>
    <row r="549" spans="4:4">
      <c r="D549" s="188"/>
    </row>
    <row r="550" spans="4:4">
      <c r="D550" s="188"/>
    </row>
    <row r="551" spans="4:4">
      <c r="D551" s="188"/>
    </row>
    <row r="552" spans="4:4">
      <c r="D552" s="188"/>
    </row>
    <row r="553" spans="4:4">
      <c r="D553" s="188"/>
    </row>
    <row r="554" spans="4:4">
      <c r="D554" s="188"/>
    </row>
    <row r="555" spans="4:4">
      <c r="D555" s="188"/>
    </row>
    <row r="556" spans="4:4">
      <c r="D556" s="188"/>
    </row>
    <row r="557" spans="4:4">
      <c r="D557" s="188"/>
    </row>
    <row r="558" spans="4:4">
      <c r="D558" s="188"/>
    </row>
    <row r="559" spans="4:4">
      <c r="D559" s="188"/>
    </row>
    <row r="560" spans="4:4">
      <c r="D560" s="188"/>
    </row>
    <row r="561" spans="4:4">
      <c r="D561" s="188"/>
    </row>
    <row r="562" spans="4:4">
      <c r="D562" s="188"/>
    </row>
    <row r="563" spans="4:4">
      <c r="D563" s="188"/>
    </row>
    <row r="564" spans="4:4">
      <c r="D564" s="188"/>
    </row>
    <row r="565" spans="4:4">
      <c r="D565" s="188"/>
    </row>
    <row r="566" spans="4:4">
      <c r="D566" s="188"/>
    </row>
    <row r="567" spans="4:4">
      <c r="D567" s="188"/>
    </row>
    <row r="568" spans="4:4">
      <c r="D568" s="188"/>
    </row>
    <row r="569" spans="4:4">
      <c r="D569" s="188"/>
    </row>
    <row r="570" spans="4:4">
      <c r="D570" s="188"/>
    </row>
    <row r="571" spans="4:4">
      <c r="D571" s="188"/>
    </row>
    <row r="572" spans="4:4">
      <c r="D572" s="188"/>
    </row>
    <row r="573" spans="4:4">
      <c r="D573" s="188"/>
    </row>
    <row r="574" spans="4:4">
      <c r="D574" s="188"/>
    </row>
    <row r="575" spans="4:4">
      <c r="D575" s="188"/>
    </row>
    <row r="576" spans="4:4">
      <c r="D576" s="188"/>
    </row>
    <row r="577" spans="4:4">
      <c r="D577" s="188"/>
    </row>
    <row r="578" spans="4:4">
      <c r="D578" s="188"/>
    </row>
    <row r="579" spans="4:4">
      <c r="D579" s="188"/>
    </row>
    <row r="580" spans="4:4">
      <c r="D580" s="188"/>
    </row>
    <row r="581" spans="4:4">
      <c r="D581" s="188"/>
    </row>
    <row r="582" spans="4:4">
      <c r="D582" s="188"/>
    </row>
    <row r="583" spans="4:4">
      <c r="D583" s="188"/>
    </row>
    <row r="584" spans="4:4">
      <c r="D584" s="188"/>
    </row>
    <row r="585" spans="4:4">
      <c r="D585" s="188"/>
    </row>
    <row r="586" spans="4:4">
      <c r="D586" s="188"/>
    </row>
    <row r="587" spans="4:4">
      <c r="D587" s="188"/>
    </row>
    <row r="588" spans="4:4">
      <c r="D588" s="188"/>
    </row>
    <row r="589" spans="4:4">
      <c r="D589" s="188"/>
    </row>
    <row r="590" spans="4:4">
      <c r="D590" s="188"/>
    </row>
    <row r="591" spans="4:4">
      <c r="D591" s="188"/>
    </row>
    <row r="592" spans="4:4">
      <c r="D592" s="188"/>
    </row>
    <row r="593" spans="4:4">
      <c r="D593" s="188"/>
    </row>
    <row r="594" spans="4:4">
      <c r="D594" s="188"/>
    </row>
    <row r="595" spans="4:4">
      <c r="D595" s="188"/>
    </row>
    <row r="596" spans="4:4">
      <c r="D596" s="188"/>
    </row>
    <row r="597" spans="4:4">
      <c r="D597" s="188"/>
    </row>
    <row r="598" spans="4:4">
      <c r="D598" s="188"/>
    </row>
    <row r="599" spans="4:4">
      <c r="D599" s="188"/>
    </row>
    <row r="600" spans="4:4">
      <c r="D600" s="188"/>
    </row>
    <row r="601" spans="4:4">
      <c r="D601" s="188"/>
    </row>
    <row r="602" spans="4:4">
      <c r="D602" s="188"/>
    </row>
    <row r="603" spans="4:4">
      <c r="D603" s="188"/>
    </row>
    <row r="604" spans="4:4">
      <c r="D604" s="188"/>
    </row>
    <row r="605" spans="4:4">
      <c r="D605" s="188"/>
    </row>
    <row r="606" spans="4:4">
      <c r="D606" s="188"/>
    </row>
    <row r="607" spans="4:4">
      <c r="D607" s="188"/>
    </row>
    <row r="608" spans="4:4">
      <c r="D608" s="188"/>
    </row>
    <row r="609" spans="4:4">
      <c r="D609" s="188"/>
    </row>
    <row r="610" spans="4:4">
      <c r="D610" s="188"/>
    </row>
    <row r="611" spans="4:4">
      <c r="D611" s="188"/>
    </row>
    <row r="612" spans="4:4">
      <c r="D612" s="188"/>
    </row>
    <row r="613" spans="4:4">
      <c r="D613" s="188"/>
    </row>
    <row r="614" spans="4:4">
      <c r="D614" s="188"/>
    </row>
    <row r="615" spans="4:4">
      <c r="D615" s="188"/>
    </row>
    <row r="616" spans="4:4">
      <c r="D616" s="188"/>
    </row>
    <row r="617" spans="4:4">
      <c r="D617" s="188"/>
    </row>
    <row r="618" spans="4:4">
      <c r="D618" s="188"/>
    </row>
    <row r="619" spans="4:4">
      <c r="D619" s="188"/>
    </row>
    <row r="620" spans="4:4">
      <c r="D620" s="188"/>
    </row>
    <row r="621" spans="4:4">
      <c r="D621" s="188"/>
    </row>
    <row r="622" spans="4:4">
      <c r="D622" s="188"/>
    </row>
    <row r="623" spans="4:4">
      <c r="D623" s="188"/>
    </row>
    <row r="624" spans="4:4">
      <c r="D624" s="188"/>
    </row>
    <row r="625" spans="4:4">
      <c r="D625" s="188"/>
    </row>
    <row r="626" spans="4:4">
      <c r="D626" s="188"/>
    </row>
    <row r="627" spans="4:4">
      <c r="D627" s="188"/>
    </row>
    <row r="628" spans="4:4">
      <c r="D628" s="188"/>
    </row>
    <row r="629" spans="4:4">
      <c r="D629" s="188"/>
    </row>
    <row r="630" spans="4:4">
      <c r="D630" s="188"/>
    </row>
    <row r="631" spans="4:4">
      <c r="D631" s="188"/>
    </row>
    <row r="632" spans="4:4">
      <c r="D632" s="188"/>
    </row>
    <row r="633" spans="4:4">
      <c r="D633" s="188"/>
    </row>
    <row r="634" spans="4:4">
      <c r="D634" s="188"/>
    </row>
    <row r="635" spans="4:4">
      <c r="D635" s="188"/>
    </row>
    <row r="636" spans="4:4">
      <c r="D636" s="188"/>
    </row>
    <row r="637" spans="4:4">
      <c r="D637" s="188"/>
    </row>
    <row r="638" spans="4:4">
      <c r="D638" s="188"/>
    </row>
    <row r="639" spans="4:4">
      <c r="D639" s="188"/>
    </row>
    <row r="640" spans="4:4">
      <c r="D640" s="188"/>
    </row>
    <row r="641" spans="4:4">
      <c r="D641" s="188"/>
    </row>
    <row r="642" spans="4:4">
      <c r="D642" s="188"/>
    </row>
    <row r="643" spans="4:4">
      <c r="D643" s="188"/>
    </row>
    <row r="644" spans="4:4">
      <c r="D644" s="188"/>
    </row>
    <row r="645" spans="4:4">
      <c r="D645" s="188"/>
    </row>
    <row r="646" spans="4:4">
      <c r="D646" s="188"/>
    </row>
    <row r="647" spans="4:4">
      <c r="D647" s="188"/>
    </row>
    <row r="648" spans="4:4">
      <c r="D648" s="188"/>
    </row>
    <row r="649" spans="4:4">
      <c r="D649" s="188"/>
    </row>
    <row r="650" spans="4:4">
      <c r="D650" s="188"/>
    </row>
    <row r="651" spans="4:4">
      <c r="D651" s="188"/>
    </row>
    <row r="652" spans="4:4">
      <c r="D652" s="188"/>
    </row>
    <row r="653" spans="4:4">
      <c r="D653" s="188"/>
    </row>
    <row r="654" spans="4:4">
      <c r="D654" s="188"/>
    </row>
    <row r="655" spans="4:4">
      <c r="D655" s="188"/>
    </row>
    <row r="656" spans="4:4">
      <c r="D656" s="188"/>
    </row>
    <row r="657" spans="4:4">
      <c r="D657" s="188"/>
    </row>
    <row r="658" spans="4:4">
      <c r="D658" s="188"/>
    </row>
    <row r="659" spans="4:4">
      <c r="D659" s="188"/>
    </row>
    <row r="660" spans="4:4">
      <c r="D660" s="188"/>
    </row>
    <row r="661" spans="4:4">
      <c r="D661" s="188"/>
    </row>
    <row r="662" spans="4:4">
      <c r="D662" s="188"/>
    </row>
    <row r="663" spans="4:4">
      <c r="D663" s="188"/>
    </row>
    <row r="664" spans="4:4">
      <c r="D664" s="188"/>
    </row>
    <row r="665" spans="4:4">
      <c r="D665" s="188"/>
    </row>
    <row r="666" spans="4:4">
      <c r="D666" s="188"/>
    </row>
    <row r="667" spans="4:4">
      <c r="D667" s="188"/>
    </row>
    <row r="668" spans="4:4">
      <c r="D668" s="188"/>
    </row>
    <row r="669" spans="4:4">
      <c r="D669" s="188"/>
    </row>
    <row r="670" spans="4:4">
      <c r="D670" s="188"/>
    </row>
    <row r="671" spans="4:4">
      <c r="D671" s="188"/>
    </row>
    <row r="672" spans="4:4">
      <c r="D672" s="188"/>
    </row>
    <row r="673" spans="4:4">
      <c r="D673" s="188"/>
    </row>
    <row r="674" spans="4:4">
      <c r="D674" s="188"/>
    </row>
    <row r="675" spans="4:4">
      <c r="D675" s="188"/>
    </row>
    <row r="676" spans="4:4">
      <c r="D676" s="188"/>
    </row>
    <row r="677" spans="4:4">
      <c r="D677" s="188"/>
    </row>
    <row r="678" spans="4:4">
      <c r="D678" s="188"/>
    </row>
    <row r="679" spans="4:4">
      <c r="D679" s="188"/>
    </row>
    <row r="680" spans="4:4">
      <c r="D680" s="188"/>
    </row>
    <row r="681" spans="4:4">
      <c r="D681" s="188"/>
    </row>
    <row r="682" spans="4:4">
      <c r="D682" s="188"/>
    </row>
    <row r="683" spans="4:4">
      <c r="D683" s="188"/>
    </row>
    <row r="684" spans="4:4">
      <c r="D684" s="188"/>
    </row>
    <row r="685" spans="4:4">
      <c r="D685" s="188"/>
    </row>
    <row r="686" spans="4:4">
      <c r="D686" s="188"/>
    </row>
    <row r="687" spans="4:4">
      <c r="D687" s="188"/>
    </row>
    <row r="688" spans="4:4">
      <c r="D688" s="188"/>
    </row>
    <row r="689" spans="4:4">
      <c r="D689" s="188"/>
    </row>
    <row r="690" spans="4:4">
      <c r="D690" s="188"/>
    </row>
    <row r="691" spans="4:4">
      <c r="D691" s="188"/>
    </row>
    <row r="692" spans="4:4">
      <c r="D692" s="188"/>
    </row>
    <row r="693" spans="4:4">
      <c r="D693" s="188"/>
    </row>
    <row r="694" spans="4:4">
      <c r="D694" s="188"/>
    </row>
    <row r="695" spans="4:4">
      <c r="D695" s="188"/>
    </row>
    <row r="696" spans="4:4">
      <c r="D696" s="188"/>
    </row>
    <row r="697" spans="4:4">
      <c r="D697" s="188"/>
    </row>
    <row r="698" spans="4:4">
      <c r="D698" s="188"/>
    </row>
    <row r="699" spans="4:4">
      <c r="D699" s="188"/>
    </row>
    <row r="700" spans="4:4">
      <c r="D700" s="188"/>
    </row>
    <row r="701" spans="4:4">
      <c r="D701" s="188"/>
    </row>
    <row r="702" spans="4:4">
      <c r="D702" s="188"/>
    </row>
    <row r="703" spans="4:4">
      <c r="D703" s="188"/>
    </row>
    <row r="704" spans="4:4">
      <c r="D704" s="188"/>
    </row>
    <row r="705" spans="4:4">
      <c r="D705" s="188"/>
    </row>
    <row r="706" spans="4:4">
      <c r="D706" s="188"/>
    </row>
    <row r="707" spans="4:4">
      <c r="D707" s="188"/>
    </row>
    <row r="708" spans="4:4">
      <c r="D708" s="188"/>
    </row>
    <row r="709" spans="4:4">
      <c r="D709" s="188"/>
    </row>
    <row r="710" spans="4:4">
      <c r="D710" s="188"/>
    </row>
    <row r="711" spans="4:4">
      <c r="D711" s="188"/>
    </row>
    <row r="712" spans="4:4">
      <c r="D712" s="188"/>
    </row>
    <row r="713" spans="4:4">
      <c r="D713" s="188"/>
    </row>
    <row r="714" spans="4:4">
      <c r="D714" s="188"/>
    </row>
    <row r="715" spans="4:4">
      <c r="D715" s="188"/>
    </row>
    <row r="716" spans="4:4">
      <c r="D716" s="188"/>
    </row>
    <row r="717" spans="4:4">
      <c r="D717" s="188"/>
    </row>
    <row r="718" spans="4:4">
      <c r="D718" s="188"/>
    </row>
    <row r="719" spans="4:4">
      <c r="D719" s="188"/>
    </row>
    <row r="720" spans="4:4">
      <c r="D720" s="188"/>
    </row>
    <row r="721" spans="4:4">
      <c r="D721" s="188"/>
    </row>
    <row r="722" spans="4:4">
      <c r="D722" s="188"/>
    </row>
    <row r="723" spans="4:4">
      <c r="D723" s="188"/>
    </row>
    <row r="724" spans="4:4">
      <c r="D724" s="188"/>
    </row>
    <row r="725" spans="4:4">
      <c r="D725" s="188"/>
    </row>
    <row r="726" spans="4:4">
      <c r="D726" s="188"/>
    </row>
    <row r="727" spans="4:4">
      <c r="D727" s="188"/>
    </row>
    <row r="728" spans="4:4">
      <c r="D728" s="188"/>
    </row>
    <row r="729" spans="4:4">
      <c r="D729" s="188"/>
    </row>
    <row r="730" spans="4:4">
      <c r="D730" s="188"/>
    </row>
    <row r="731" spans="4:4">
      <c r="D731" s="188"/>
    </row>
    <row r="732" spans="4:4">
      <c r="D732" s="188"/>
    </row>
    <row r="733" spans="4:4">
      <c r="D733" s="188"/>
    </row>
    <row r="734" spans="4:4">
      <c r="D734" s="188"/>
    </row>
    <row r="735" spans="4:4">
      <c r="D735" s="188"/>
    </row>
    <row r="736" spans="4:4">
      <c r="D736" s="188"/>
    </row>
    <row r="737" spans="4:4">
      <c r="D737" s="188"/>
    </row>
    <row r="738" spans="4:4">
      <c r="D738" s="188"/>
    </row>
    <row r="739" spans="4:4">
      <c r="D739" s="188"/>
    </row>
    <row r="740" spans="4:4">
      <c r="D740" s="188"/>
    </row>
    <row r="741" spans="4:4">
      <c r="D741" s="188"/>
    </row>
    <row r="742" spans="4:4">
      <c r="D742" s="188"/>
    </row>
    <row r="743" spans="4:4">
      <c r="D743" s="188"/>
    </row>
    <row r="744" spans="4:4">
      <c r="D744" s="188"/>
    </row>
    <row r="745" spans="4:4">
      <c r="D745" s="188"/>
    </row>
    <row r="746" spans="4:4">
      <c r="D746" s="188"/>
    </row>
    <row r="747" spans="4:4">
      <c r="D747" s="188"/>
    </row>
    <row r="748" spans="4:4">
      <c r="D748" s="188"/>
    </row>
    <row r="749" spans="4:4">
      <c r="D749" s="188"/>
    </row>
    <row r="750" spans="4:4">
      <c r="D750" s="188"/>
    </row>
    <row r="751" spans="4:4">
      <c r="D751" s="188"/>
    </row>
    <row r="752" spans="4:4">
      <c r="D752" s="188"/>
    </row>
    <row r="753" spans="4:4">
      <c r="D753" s="188"/>
    </row>
    <row r="754" spans="4:4">
      <c r="D754" s="188"/>
    </row>
    <row r="755" spans="4:4">
      <c r="D755" s="188"/>
    </row>
    <row r="756" spans="4:4">
      <c r="D756" s="188"/>
    </row>
    <row r="757" spans="4:4">
      <c r="D757" s="188"/>
    </row>
    <row r="758" spans="4:4">
      <c r="D758" s="188"/>
    </row>
    <row r="759" spans="4:4">
      <c r="D759" s="188"/>
    </row>
    <row r="760" spans="4:4">
      <c r="D760" s="188"/>
    </row>
    <row r="761" spans="4:4">
      <c r="D761" s="188"/>
    </row>
    <row r="762" spans="4:4">
      <c r="D762" s="188"/>
    </row>
    <row r="763" spans="4:4">
      <c r="D763" s="188"/>
    </row>
    <row r="764" spans="4:4">
      <c r="D764" s="188"/>
    </row>
    <row r="765" spans="4:4">
      <c r="D765" s="188"/>
    </row>
    <row r="766" spans="4:4">
      <c r="D766" s="188"/>
    </row>
    <row r="767" spans="4:4">
      <c r="D767" s="188"/>
    </row>
    <row r="768" spans="4:4">
      <c r="D768" s="188"/>
    </row>
    <row r="769" spans="4:4">
      <c r="D769" s="188"/>
    </row>
    <row r="770" spans="4:4">
      <c r="D770" s="188"/>
    </row>
    <row r="771" spans="4:4">
      <c r="D771" s="188"/>
    </row>
    <row r="772" spans="4:4">
      <c r="D772" s="188"/>
    </row>
    <row r="773" spans="4:4">
      <c r="D773" s="188"/>
    </row>
    <row r="774" spans="4:4">
      <c r="D774" s="188"/>
    </row>
    <row r="775" spans="4:4">
      <c r="D775" s="188"/>
    </row>
    <row r="776" spans="4:4">
      <c r="D776" s="188"/>
    </row>
    <row r="777" spans="4:4">
      <c r="D777" s="188"/>
    </row>
    <row r="778" spans="4:4">
      <c r="D778" s="188"/>
    </row>
    <row r="779" spans="4:4">
      <c r="D779" s="188"/>
    </row>
    <row r="780" spans="4:4">
      <c r="D780" s="188"/>
    </row>
    <row r="781" spans="4:4">
      <c r="D781" s="188"/>
    </row>
    <row r="782" spans="4:4">
      <c r="D782" s="188"/>
    </row>
    <row r="783" spans="4:4">
      <c r="D783" s="188"/>
    </row>
    <row r="784" spans="4:4">
      <c r="D784" s="188"/>
    </row>
    <row r="785" spans="4:4">
      <c r="D785" s="188"/>
    </row>
    <row r="786" spans="4:4">
      <c r="D786" s="188"/>
    </row>
    <row r="787" spans="4:4">
      <c r="D787" s="188"/>
    </row>
    <row r="788" spans="4:4">
      <c r="D788" s="188"/>
    </row>
    <row r="789" spans="4:4">
      <c r="D789" s="188"/>
    </row>
    <row r="790" spans="4:4">
      <c r="D790" s="188"/>
    </row>
    <row r="791" spans="4:4">
      <c r="D791" s="188"/>
    </row>
    <row r="792" spans="4:4">
      <c r="D792" s="188"/>
    </row>
    <row r="793" spans="4:4">
      <c r="D793" s="188"/>
    </row>
    <row r="794" spans="4:4">
      <c r="D794" s="188"/>
    </row>
    <row r="795" spans="4:4">
      <c r="D795" s="188"/>
    </row>
    <row r="796" spans="4:4">
      <c r="D796" s="188"/>
    </row>
    <row r="797" spans="4:4">
      <c r="D797" s="188"/>
    </row>
    <row r="798" spans="4:4">
      <c r="D798" s="188"/>
    </row>
    <row r="799" spans="4:4">
      <c r="D799" s="188"/>
    </row>
    <row r="800" spans="4:4">
      <c r="D800" s="188"/>
    </row>
    <row r="801" spans="4:4">
      <c r="D801" s="188"/>
    </row>
    <row r="802" spans="4:4">
      <c r="D802" s="188"/>
    </row>
    <row r="803" spans="4:4">
      <c r="D803" s="188"/>
    </row>
    <row r="804" spans="4:4">
      <c r="D804" s="188"/>
    </row>
    <row r="805" spans="4:4">
      <c r="D805" s="188"/>
    </row>
    <row r="806" spans="4:4">
      <c r="D806" s="188"/>
    </row>
    <row r="807" spans="4:4">
      <c r="D807" s="188"/>
    </row>
    <row r="808" spans="4:4">
      <c r="D808" s="188"/>
    </row>
    <row r="809" spans="4:4">
      <c r="D809" s="188"/>
    </row>
    <row r="810" spans="4:4">
      <c r="D810" s="188"/>
    </row>
    <row r="811" spans="4:4">
      <c r="D811" s="188"/>
    </row>
    <row r="812" spans="4:4">
      <c r="D812" s="188"/>
    </row>
    <row r="813" spans="4:4">
      <c r="D813" s="188"/>
    </row>
    <row r="814" spans="4:4">
      <c r="D814" s="188"/>
    </row>
    <row r="815" spans="4:4">
      <c r="D815" s="188"/>
    </row>
    <row r="816" spans="4:4">
      <c r="D816" s="188"/>
    </row>
    <row r="817" spans="4:4">
      <c r="D817" s="188"/>
    </row>
    <row r="818" spans="4:4">
      <c r="D818" s="188"/>
    </row>
    <row r="819" spans="4:4">
      <c r="D819" s="188"/>
    </row>
    <row r="820" spans="4:4">
      <c r="D820" s="188"/>
    </row>
    <row r="821" spans="4:4">
      <c r="D821" s="188"/>
    </row>
    <row r="822" spans="4:4">
      <c r="D822" s="188"/>
    </row>
    <row r="823" spans="4:4">
      <c r="D823" s="188"/>
    </row>
    <row r="824" spans="4:4">
      <c r="D824" s="188"/>
    </row>
    <row r="825" spans="4:4">
      <c r="D825" s="188"/>
    </row>
    <row r="826" spans="4:4">
      <c r="D826" s="188"/>
    </row>
    <row r="827" spans="4:4">
      <c r="D827" s="188"/>
    </row>
    <row r="828" spans="4:4">
      <c r="D828" s="188"/>
    </row>
    <row r="829" spans="4:4">
      <c r="D829" s="188"/>
    </row>
    <row r="830" spans="4:4">
      <c r="D830" s="188"/>
    </row>
    <row r="831" spans="4:4">
      <c r="D831" s="188"/>
    </row>
    <row r="832" spans="4:4">
      <c r="D832" s="188"/>
    </row>
    <row r="833" spans="4:4">
      <c r="D833" s="188"/>
    </row>
    <row r="834" spans="4:4">
      <c r="D834" s="188"/>
    </row>
    <row r="835" spans="4:4">
      <c r="D835" s="188"/>
    </row>
    <row r="836" spans="4:4">
      <c r="D836" s="188"/>
    </row>
    <row r="837" spans="4:4">
      <c r="D837" s="188"/>
    </row>
    <row r="838" spans="4:4">
      <c r="D838" s="188"/>
    </row>
    <row r="839" spans="4:4">
      <c r="D839" s="188"/>
    </row>
    <row r="840" spans="4:4">
      <c r="D840" s="188"/>
    </row>
    <row r="841" spans="4:4">
      <c r="D841" s="188"/>
    </row>
    <row r="842" spans="4:4">
      <c r="D842" s="188"/>
    </row>
    <row r="843" spans="4:4">
      <c r="D843" s="188"/>
    </row>
    <row r="844" spans="4:4">
      <c r="D844" s="188"/>
    </row>
    <row r="845" spans="4:4">
      <c r="D845" s="188"/>
    </row>
    <row r="846" spans="4:4">
      <c r="D846" s="188"/>
    </row>
    <row r="847" spans="4:4">
      <c r="D847" s="188"/>
    </row>
    <row r="848" spans="4:4">
      <c r="D848" s="188"/>
    </row>
    <row r="849" spans="4:4">
      <c r="D849" s="188"/>
    </row>
    <row r="850" spans="4:4">
      <c r="D850" s="188"/>
    </row>
    <row r="851" spans="4:4">
      <c r="D851" s="188"/>
    </row>
    <row r="852" spans="4:4">
      <c r="D852" s="188"/>
    </row>
    <row r="853" spans="4:4">
      <c r="D853" s="188"/>
    </row>
    <row r="854" spans="4:4">
      <c r="D854" s="188"/>
    </row>
    <row r="855" spans="4:4">
      <c r="D855" s="188"/>
    </row>
    <row r="856" spans="4:4">
      <c r="D856" s="188"/>
    </row>
    <row r="857" spans="4:4">
      <c r="D857" s="188"/>
    </row>
    <row r="858" spans="4:4">
      <c r="D858" s="188"/>
    </row>
    <row r="859" spans="4:4">
      <c r="D859" s="188"/>
    </row>
    <row r="860" spans="4:4">
      <c r="D860" s="188"/>
    </row>
    <row r="861" spans="4:4">
      <c r="D861" s="188"/>
    </row>
    <row r="862" spans="4:4">
      <c r="D862" s="188"/>
    </row>
    <row r="863" spans="4:4">
      <c r="D863" s="188"/>
    </row>
    <row r="864" spans="4:4">
      <c r="D864" s="188"/>
    </row>
    <row r="865" spans="4:4">
      <c r="D865" s="188"/>
    </row>
    <row r="866" spans="4:4">
      <c r="D866" s="188"/>
    </row>
    <row r="867" spans="4:4">
      <c r="D867" s="188"/>
    </row>
    <row r="868" spans="4:4">
      <c r="D868" s="188"/>
    </row>
    <row r="869" spans="4:4">
      <c r="D869" s="188"/>
    </row>
    <row r="870" spans="4:4">
      <c r="D870" s="188"/>
    </row>
    <row r="871" spans="4:4">
      <c r="D871" s="188"/>
    </row>
    <row r="872" spans="4:4">
      <c r="D872" s="188"/>
    </row>
    <row r="873" spans="4:4">
      <c r="D873" s="188"/>
    </row>
    <row r="874" spans="4:4">
      <c r="D874" s="188"/>
    </row>
    <row r="875" spans="4:4">
      <c r="D875" s="188"/>
    </row>
    <row r="876" spans="4:4">
      <c r="D876" s="188"/>
    </row>
    <row r="877" spans="4:4">
      <c r="D877" s="188"/>
    </row>
    <row r="878" spans="4:4">
      <c r="D878" s="188"/>
    </row>
    <row r="879" spans="4:4">
      <c r="D879" s="188"/>
    </row>
    <row r="880" spans="4:4">
      <c r="D880" s="188"/>
    </row>
    <row r="881" spans="4:4">
      <c r="D881" s="188"/>
    </row>
    <row r="882" spans="4:4">
      <c r="D882" s="188"/>
    </row>
    <row r="883" spans="4:4">
      <c r="D883" s="188"/>
    </row>
  </sheetData>
  <mergeCells count="1">
    <mergeCell ref="A53:C5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AL274"/>
  <sheetViews>
    <sheetView zoomScaleNormal="100" workbookViewId="0">
      <pane xSplit="1" ySplit="9" topLeftCell="B250" activePane="bottomRight" state="frozen"/>
      <selection pane="topRight" activeCell="B1" sqref="B1"/>
      <selection pane="bottomLeft" activeCell="A8" sqref="A8"/>
      <selection pane="bottomRight" activeCell="A23" sqref="A23"/>
    </sheetView>
  </sheetViews>
  <sheetFormatPr defaultRowHeight="15"/>
  <cols>
    <col min="1" max="1" width="34" style="4" customWidth="1"/>
    <col min="2" max="2" width="1" style="5" customWidth="1"/>
    <col min="3" max="3" width="11.5703125" style="4" customWidth="1"/>
    <col min="4" max="4" width="11.28515625" style="4" customWidth="1"/>
    <col min="5" max="5" width="9.85546875" style="4" customWidth="1"/>
    <col min="6" max="6" width="12" style="4" bestFit="1" customWidth="1"/>
    <col min="7" max="7" width="10.140625" style="4" customWidth="1"/>
    <col min="8" max="8" width="10.140625" style="6" bestFit="1" customWidth="1"/>
    <col min="9" max="9" width="10.7109375" style="6" bestFit="1" customWidth="1"/>
    <col min="10" max="10" width="12.7109375" style="6" bestFit="1" customWidth="1"/>
    <col min="11" max="11" width="9.85546875" style="4" customWidth="1"/>
    <col min="12" max="12" width="1" style="5" customWidth="1"/>
    <col min="13" max="13" width="14.28515625" style="4" customWidth="1"/>
    <col min="14" max="14" width="13.140625" style="4" customWidth="1"/>
    <col min="15" max="15" width="12.7109375" style="4" customWidth="1"/>
    <col min="16" max="16" width="1" style="5" customWidth="1"/>
    <col min="17" max="17" width="10.85546875" style="6" customWidth="1"/>
    <col min="18" max="19" width="9.28515625" style="6" bestFit="1" customWidth="1"/>
    <col min="20" max="20" width="10.140625" style="6" customWidth="1"/>
    <col min="21" max="21" width="10.7109375" style="6" customWidth="1"/>
    <col min="22" max="22" width="10.7109375" style="4" customWidth="1"/>
    <col min="23" max="23" width="1" style="5" customWidth="1"/>
    <col min="24" max="24" width="10.5703125" style="6" customWidth="1"/>
    <col min="25" max="26" width="9.28515625" style="6" bestFit="1" customWidth="1"/>
    <col min="27" max="27" width="10" style="6" customWidth="1"/>
    <col min="28" max="28" width="10.42578125" style="6" customWidth="1"/>
    <col min="29" max="29" width="10" style="4" customWidth="1"/>
    <col min="30" max="30" width="1" style="5" customWidth="1"/>
    <col min="31" max="31" width="10.7109375" style="6" customWidth="1"/>
    <col min="32" max="33" width="9.28515625" style="6" bestFit="1" customWidth="1"/>
    <col min="34" max="34" width="10.7109375" style="6" customWidth="1"/>
    <col min="35" max="35" width="11.28515625" style="6" customWidth="1"/>
    <col min="36" max="36" width="10" style="6" customWidth="1"/>
    <col min="37" max="37" width="1" style="220" customWidth="1"/>
    <col min="38" max="38" width="12.42578125" style="6" customWidth="1"/>
    <col min="39" max="16384" width="9.140625" style="6"/>
  </cols>
  <sheetData>
    <row r="1" spans="1:38" ht="30.75" customHeight="1">
      <c r="C1" s="241" t="s">
        <v>65</v>
      </c>
      <c r="D1" s="241"/>
      <c r="E1" s="241"/>
      <c r="F1" s="241"/>
      <c r="G1" s="241"/>
      <c r="H1" s="241"/>
      <c r="I1" s="241"/>
      <c r="J1" s="241"/>
      <c r="K1" s="241"/>
      <c r="M1" s="242" t="s">
        <v>66</v>
      </c>
      <c r="N1" s="242"/>
      <c r="O1" s="242"/>
      <c r="Q1" s="242" t="s">
        <v>67</v>
      </c>
      <c r="R1" s="242"/>
      <c r="S1" s="242"/>
      <c r="T1" s="242"/>
      <c r="U1" s="242"/>
      <c r="V1" s="242"/>
      <c r="X1" s="242" t="s">
        <v>68</v>
      </c>
      <c r="Y1" s="242"/>
      <c r="Z1" s="242"/>
      <c r="AA1" s="242"/>
      <c r="AB1" s="242"/>
      <c r="AC1" s="242"/>
      <c r="AE1" s="242" t="s">
        <v>69</v>
      </c>
      <c r="AF1" s="242"/>
      <c r="AG1" s="242"/>
      <c r="AH1" s="242"/>
      <c r="AI1" s="242"/>
      <c r="AJ1" s="242"/>
    </row>
    <row r="2" spans="1:38" s="13" customFormat="1" ht="100.5">
      <c r="A2" s="7" t="s">
        <v>27</v>
      </c>
      <c r="B2" s="8"/>
      <c r="C2" s="9" t="s">
        <v>37</v>
      </c>
      <c r="D2" s="10" t="s">
        <v>335</v>
      </c>
      <c r="E2" s="10" t="s">
        <v>336</v>
      </c>
      <c r="F2" s="10" t="s">
        <v>337</v>
      </c>
      <c r="G2" s="10" t="s">
        <v>338</v>
      </c>
      <c r="H2" s="10" t="s">
        <v>25</v>
      </c>
      <c r="I2" s="10" t="s">
        <v>31</v>
      </c>
      <c r="J2" s="10" t="s">
        <v>26</v>
      </c>
      <c r="K2" s="11" t="s">
        <v>30</v>
      </c>
      <c r="L2" s="8"/>
      <c r="M2" s="9" t="s">
        <v>40</v>
      </c>
      <c r="N2" s="10" t="s">
        <v>41</v>
      </c>
      <c r="O2" s="12" t="s">
        <v>49</v>
      </c>
      <c r="P2" s="8"/>
      <c r="Q2" s="9" t="s">
        <v>50</v>
      </c>
      <c r="R2" s="10" t="s">
        <v>51</v>
      </c>
      <c r="S2" s="10" t="s">
        <v>52</v>
      </c>
      <c r="T2" s="10" t="s">
        <v>53</v>
      </c>
      <c r="U2" s="10" t="s">
        <v>54</v>
      </c>
      <c r="V2" s="12" t="s">
        <v>40</v>
      </c>
      <c r="W2" s="8"/>
      <c r="X2" s="9" t="s">
        <v>55</v>
      </c>
      <c r="Y2" s="10" t="s">
        <v>56</v>
      </c>
      <c r="Z2" s="10" t="s">
        <v>57</v>
      </c>
      <c r="AA2" s="10" t="s">
        <v>58</v>
      </c>
      <c r="AB2" s="10" t="s">
        <v>59</v>
      </c>
      <c r="AC2" s="12" t="s">
        <v>41</v>
      </c>
      <c r="AD2" s="8"/>
      <c r="AE2" s="9" t="s">
        <v>60</v>
      </c>
      <c r="AF2" s="10" t="s">
        <v>61</v>
      </c>
      <c r="AG2" s="10" t="s">
        <v>62</v>
      </c>
      <c r="AH2" s="10" t="s">
        <v>63</v>
      </c>
      <c r="AI2" s="10" t="s">
        <v>64</v>
      </c>
      <c r="AJ2" s="12" t="s">
        <v>49</v>
      </c>
      <c r="AK2" s="221"/>
      <c r="AL2" s="218" t="s">
        <v>1805</v>
      </c>
    </row>
    <row r="3" spans="1:38" s="4" customFormat="1">
      <c r="A3" s="14" t="s">
        <v>622</v>
      </c>
      <c r="B3" s="15"/>
      <c r="C3" s="16">
        <v>467061</v>
      </c>
      <c r="D3" s="16">
        <v>160810</v>
      </c>
      <c r="E3" s="17">
        <v>0.34430192201875132</v>
      </c>
      <c r="F3" s="16">
        <v>276206</v>
      </c>
      <c r="G3" s="17">
        <v>0.59137029210317282</v>
      </c>
      <c r="H3" s="18" t="s">
        <v>70</v>
      </c>
      <c r="I3" s="18" t="s">
        <v>70</v>
      </c>
      <c r="J3" s="18" t="s">
        <v>43</v>
      </c>
      <c r="K3" s="18" t="s">
        <v>42</v>
      </c>
      <c r="L3" s="19"/>
      <c r="M3" s="20">
        <v>75.088095729317104</v>
      </c>
      <c r="N3" s="20">
        <v>72.831109214696994</v>
      </c>
      <c r="O3" s="20">
        <v>41.562660026448327</v>
      </c>
      <c r="P3" s="21"/>
      <c r="Q3" s="18">
        <v>213268</v>
      </c>
      <c r="R3" s="20">
        <v>10.428995442354221</v>
      </c>
      <c r="S3" s="20">
        <v>14.480892585854418</v>
      </c>
      <c r="T3" s="20">
        <v>32.937984132640622</v>
      </c>
      <c r="U3" s="20">
        <v>42.150111596676489</v>
      </c>
      <c r="V3" s="20">
        <v>75.088095729317104</v>
      </c>
      <c r="W3" s="21"/>
      <c r="X3" s="18">
        <v>213268</v>
      </c>
      <c r="Y3" s="20">
        <v>5.8572172102706457</v>
      </c>
      <c r="Z3" s="20">
        <v>20.978655963388789</v>
      </c>
      <c r="AA3" s="20">
        <v>41.45979237391451</v>
      </c>
      <c r="AB3" s="20">
        <v>31.371316840782491</v>
      </c>
      <c r="AC3" s="20">
        <v>72.831109214696994</v>
      </c>
      <c r="AD3" s="21"/>
      <c r="AE3" s="18">
        <v>71082</v>
      </c>
      <c r="AF3" s="20">
        <v>20.444711741369122</v>
      </c>
      <c r="AG3" s="20">
        <v>37.992628232182554</v>
      </c>
      <c r="AH3" s="20">
        <v>35.555288258630874</v>
      </c>
      <c r="AI3" s="20">
        <v>6.0073717678174496</v>
      </c>
      <c r="AJ3" s="20">
        <v>41.562660026448327</v>
      </c>
      <c r="AK3" s="222"/>
      <c r="AL3" s="223">
        <v>8301.6651296588898</v>
      </c>
    </row>
    <row r="4" spans="1:38" s="4" customFormat="1" ht="5.25" customHeight="1">
      <c r="A4" s="22" t="s">
        <v>381</v>
      </c>
      <c r="B4" s="15"/>
      <c r="C4" s="23"/>
      <c r="D4" s="24"/>
      <c r="E4" s="25"/>
      <c r="F4" s="26"/>
      <c r="G4" s="25"/>
      <c r="H4" s="23"/>
      <c r="I4" s="23"/>
      <c r="J4" s="23"/>
      <c r="K4" s="23"/>
      <c r="L4" s="19"/>
      <c r="M4" s="27"/>
      <c r="N4" s="27"/>
      <c r="O4" s="27"/>
      <c r="P4" s="21"/>
      <c r="Q4" s="23"/>
      <c r="R4" s="27"/>
      <c r="S4" s="27"/>
      <c r="T4" s="27"/>
      <c r="U4" s="27"/>
      <c r="V4" s="27"/>
      <c r="W4" s="21"/>
      <c r="X4" s="23"/>
      <c r="Y4" s="27"/>
      <c r="Z4" s="27"/>
      <c r="AA4" s="27"/>
      <c r="AB4" s="27"/>
      <c r="AC4" s="27"/>
      <c r="AD4" s="21"/>
      <c r="AE4" s="23"/>
      <c r="AF4" s="27"/>
      <c r="AG4" s="27"/>
      <c r="AH4" s="27"/>
      <c r="AI4" s="27"/>
      <c r="AJ4" s="27"/>
      <c r="AK4" s="222"/>
    </row>
    <row r="5" spans="1:38" s="4" customFormat="1">
      <c r="A5" s="14" t="s">
        <v>623</v>
      </c>
      <c r="B5" s="15"/>
      <c r="C5" s="16">
        <v>159386</v>
      </c>
      <c r="D5" s="16">
        <v>42702</v>
      </c>
      <c r="E5" s="17">
        <v>0.26791562621560239</v>
      </c>
      <c r="F5" s="16">
        <v>86905</v>
      </c>
      <c r="G5" s="17">
        <v>0.54524864166237941</v>
      </c>
      <c r="H5" s="18">
        <v>1</v>
      </c>
      <c r="I5" s="18" t="s">
        <v>32</v>
      </c>
      <c r="J5" s="18" t="s">
        <v>44</v>
      </c>
      <c r="K5" s="18" t="s">
        <v>42</v>
      </c>
      <c r="L5" s="19"/>
      <c r="M5" s="20">
        <v>79.429793720987703</v>
      </c>
      <c r="N5" s="20">
        <v>76.825157249979398</v>
      </c>
      <c r="O5" s="20">
        <v>49.072078002221581</v>
      </c>
      <c r="P5" s="21"/>
      <c r="Q5" s="18">
        <v>72814</v>
      </c>
      <c r="R5" s="20">
        <v>7.5912324552970585</v>
      </c>
      <c r="S5" s="20">
        <v>12.474359326503144</v>
      </c>
      <c r="T5" s="20">
        <v>32.401996868734031</v>
      </c>
      <c r="U5" s="20">
        <v>47.02779685225368</v>
      </c>
      <c r="V5" s="20">
        <v>79.429793720987703</v>
      </c>
      <c r="W5" s="21"/>
      <c r="X5" s="18">
        <v>72814</v>
      </c>
      <c r="Y5" s="20">
        <v>4.8630483148844998</v>
      </c>
      <c r="Z5" s="20">
        <v>18.490674870217266</v>
      </c>
      <c r="AA5" s="20">
        <v>41.115183893207345</v>
      </c>
      <c r="AB5" s="20">
        <v>35.709973356772053</v>
      </c>
      <c r="AC5" s="20">
        <v>76.825157249979398</v>
      </c>
      <c r="AD5" s="21"/>
      <c r="AE5" s="18">
        <v>24307</v>
      </c>
      <c r="AF5" s="20">
        <v>14.450446373472662</v>
      </c>
      <c r="AG5" s="20">
        <v>36.972970749166905</v>
      </c>
      <c r="AH5" s="20">
        <v>41.063068251943882</v>
      </c>
      <c r="AI5" s="20">
        <v>8.0090097502776985</v>
      </c>
      <c r="AJ5" s="20">
        <v>49.072078002221581</v>
      </c>
      <c r="AK5" s="222"/>
      <c r="AL5" s="219">
        <v>8030.3774981221786</v>
      </c>
    </row>
    <row r="6" spans="1:38" s="4" customFormat="1">
      <c r="A6" s="14" t="s">
        <v>624</v>
      </c>
      <c r="B6" s="15"/>
      <c r="C6" s="16">
        <v>96077</v>
      </c>
      <c r="D6" s="16">
        <v>26455</v>
      </c>
      <c r="E6" s="17">
        <v>0.27535206136744489</v>
      </c>
      <c r="F6" s="16">
        <v>63599</v>
      </c>
      <c r="G6" s="17">
        <v>0.66195863734296445</v>
      </c>
      <c r="H6" s="18">
        <v>2</v>
      </c>
      <c r="I6" s="18" t="s">
        <v>33</v>
      </c>
      <c r="J6" s="18" t="s">
        <v>45</v>
      </c>
      <c r="K6" s="18" t="s">
        <v>42</v>
      </c>
      <c r="L6" s="19"/>
      <c r="M6" s="20">
        <v>74.724141860783135</v>
      </c>
      <c r="N6" s="20">
        <v>72.499612526781235</v>
      </c>
      <c r="O6" s="20">
        <v>40.971581548599673</v>
      </c>
      <c r="P6" s="21"/>
      <c r="Q6" s="18">
        <v>43874</v>
      </c>
      <c r="R6" s="20">
        <v>10.628618316086976</v>
      </c>
      <c r="S6" s="20">
        <v>14.470916716050509</v>
      </c>
      <c r="T6" s="20">
        <v>34.124789168983909</v>
      </c>
      <c r="U6" s="20">
        <v>40.599352691799233</v>
      </c>
      <c r="V6" s="20">
        <v>74.724141860783135</v>
      </c>
      <c r="W6" s="21"/>
      <c r="X6" s="18">
        <v>43874</v>
      </c>
      <c r="Y6" s="20">
        <v>6.1948078588685789</v>
      </c>
      <c r="Z6" s="20">
        <v>21.142476181793317</v>
      </c>
      <c r="AA6" s="20">
        <v>42.132834936408806</v>
      </c>
      <c r="AB6" s="20">
        <v>30.366777590372429</v>
      </c>
      <c r="AC6" s="20">
        <v>72.499612526781235</v>
      </c>
      <c r="AD6" s="21"/>
      <c r="AE6" s="18">
        <v>14568</v>
      </c>
      <c r="AF6" s="20">
        <v>20.028418451400327</v>
      </c>
      <c r="AG6" s="20">
        <v>39</v>
      </c>
      <c r="AH6" s="20">
        <v>34.974739154310818</v>
      </c>
      <c r="AI6" s="20">
        <v>5.9968423942888522</v>
      </c>
      <c r="AJ6" s="20">
        <v>40.971581548599673</v>
      </c>
      <c r="AK6" s="222"/>
      <c r="AL6" s="219">
        <v>8183.2926148065553</v>
      </c>
    </row>
    <row r="7" spans="1:38" s="4" customFormat="1">
      <c r="A7" s="14" t="s">
        <v>625</v>
      </c>
      <c r="B7" s="15"/>
      <c r="C7" s="16">
        <v>134408</v>
      </c>
      <c r="D7" s="16">
        <v>57583</v>
      </c>
      <c r="E7" s="17">
        <v>0.42841943931908816</v>
      </c>
      <c r="F7" s="16">
        <v>73911</v>
      </c>
      <c r="G7" s="17">
        <v>0.54990030355335995</v>
      </c>
      <c r="H7" s="18">
        <v>3</v>
      </c>
      <c r="I7" s="18" t="s">
        <v>34</v>
      </c>
      <c r="J7" s="18" t="s">
        <v>46</v>
      </c>
      <c r="K7" s="18" t="s">
        <v>42</v>
      </c>
      <c r="L7" s="19"/>
      <c r="M7" s="20">
        <v>72.978203424032273</v>
      </c>
      <c r="N7" s="20">
        <v>71.163450297080445</v>
      </c>
      <c r="O7" s="20">
        <v>37.605643959425031</v>
      </c>
      <c r="P7" s="21"/>
      <c r="Q7" s="18">
        <v>62441</v>
      </c>
      <c r="R7" s="20">
        <v>11.718502266139234</v>
      </c>
      <c r="S7" s="20">
        <v>15.31506542175814</v>
      </c>
      <c r="T7" s="20">
        <v>32.087218334107398</v>
      </c>
      <c r="U7" s="20">
        <v>40.890985089924882</v>
      </c>
      <c r="V7" s="20">
        <v>72.978203424032273</v>
      </c>
      <c r="W7" s="21"/>
      <c r="X7" s="18">
        <v>62441</v>
      </c>
      <c r="Y7" s="20">
        <v>6.3739209814064486</v>
      </c>
      <c r="Z7" s="20">
        <v>22.455582069473586</v>
      </c>
      <c r="AA7" s="20">
        <v>40.767716724588013</v>
      </c>
      <c r="AB7" s="20">
        <v>30.395733572492436</v>
      </c>
      <c r="AC7" s="20">
        <v>71.163450297080445</v>
      </c>
      <c r="AD7" s="21"/>
      <c r="AE7" s="18">
        <v>20801</v>
      </c>
      <c r="AF7" s="20">
        <v>24.394356040574973</v>
      </c>
      <c r="AG7" s="20">
        <v>38.014085861256675</v>
      </c>
      <c r="AH7" s="20">
        <v>31.59155809816836</v>
      </c>
      <c r="AI7" s="20">
        <v>6.014085861256671</v>
      </c>
      <c r="AJ7" s="20">
        <v>37.605643959425031</v>
      </c>
      <c r="AK7" s="222"/>
      <c r="AL7" s="219">
        <v>8637</v>
      </c>
    </row>
    <row r="8" spans="1:38" s="4" customFormat="1">
      <c r="A8" s="14" t="s">
        <v>626</v>
      </c>
      <c r="B8" s="15"/>
      <c r="C8" s="16">
        <v>48033</v>
      </c>
      <c r="D8" s="16">
        <v>20185</v>
      </c>
      <c r="E8" s="17">
        <v>0.42023192388566194</v>
      </c>
      <c r="F8" s="16">
        <v>31372</v>
      </c>
      <c r="G8" s="17">
        <v>0.65313430349967727</v>
      </c>
      <c r="H8" s="18">
        <v>4</v>
      </c>
      <c r="I8" s="18" t="s">
        <v>35</v>
      </c>
      <c r="J8" s="18" t="s">
        <v>47</v>
      </c>
      <c r="K8" s="18" t="s">
        <v>42</v>
      </c>
      <c r="L8" s="19"/>
      <c r="M8" s="20">
        <v>71.495044941230702</v>
      </c>
      <c r="N8" s="20">
        <v>69.486241069370834</v>
      </c>
      <c r="O8" s="20">
        <v>36.111295911295912</v>
      </c>
      <c r="P8" s="21"/>
      <c r="Q8" s="18">
        <v>21695</v>
      </c>
      <c r="R8" s="20">
        <v>12.139110394100022</v>
      </c>
      <c r="S8" s="20">
        <v>16.192855496658215</v>
      </c>
      <c r="T8" s="20">
        <v>33.987831297533994</v>
      </c>
      <c r="U8" s="20">
        <v>37.507213643696701</v>
      </c>
      <c r="V8" s="20">
        <v>71.495044941230702</v>
      </c>
      <c r="W8" s="21"/>
      <c r="X8" s="18">
        <v>21695</v>
      </c>
      <c r="Y8" s="20">
        <v>7.1691173081355144</v>
      </c>
      <c r="Z8" s="20">
        <v>23.179949297073058</v>
      </c>
      <c r="AA8" s="20">
        <v>41.659045863102101</v>
      </c>
      <c r="AB8" s="20">
        <v>27.827195206268726</v>
      </c>
      <c r="AC8" s="20">
        <v>69.486241069370834</v>
      </c>
      <c r="AD8" s="21"/>
      <c r="AE8" s="18">
        <v>7215</v>
      </c>
      <c r="AF8" s="20">
        <v>23.898821898821897</v>
      </c>
      <c r="AG8" s="20">
        <v>40.494941094941098</v>
      </c>
      <c r="AH8" s="20">
        <v>31.596119196119197</v>
      </c>
      <c r="AI8" s="20">
        <v>4.5151767151767155</v>
      </c>
      <c r="AJ8" s="20">
        <v>36.111295911295912</v>
      </c>
      <c r="AK8" s="222"/>
      <c r="AL8" s="219">
        <v>8428.4771754924132</v>
      </c>
    </row>
    <row r="9" spans="1:38" s="4" customFormat="1">
      <c r="A9" s="14" t="s">
        <v>627</v>
      </c>
      <c r="B9" s="15"/>
      <c r="C9" s="16">
        <v>29157</v>
      </c>
      <c r="D9" s="16">
        <v>13885</v>
      </c>
      <c r="E9" s="17">
        <v>0.47621497410570363</v>
      </c>
      <c r="F9" s="16">
        <v>20419</v>
      </c>
      <c r="G9" s="17">
        <v>0.70031210343999728</v>
      </c>
      <c r="H9" s="18">
        <v>5</v>
      </c>
      <c r="I9" s="18" t="s">
        <v>36</v>
      </c>
      <c r="J9" s="18" t="s">
        <v>48</v>
      </c>
      <c r="K9" s="18" t="s">
        <v>42</v>
      </c>
      <c r="L9" s="19"/>
      <c r="M9" s="20">
        <v>68.616039858566381</v>
      </c>
      <c r="N9" s="20">
        <v>65.827708132433301</v>
      </c>
      <c r="O9" s="20">
        <v>31.964209019327129</v>
      </c>
      <c r="P9" s="21"/>
      <c r="Q9" s="18">
        <v>12444</v>
      </c>
      <c r="R9" s="20">
        <v>13.384844101575055</v>
      </c>
      <c r="S9" s="20">
        <v>17.832529733204758</v>
      </c>
      <c r="T9" s="20">
        <v>34.35125361620058</v>
      </c>
      <c r="U9" s="20">
        <v>34.264786242365801</v>
      </c>
      <c r="V9" s="20">
        <v>68.616039858566381</v>
      </c>
      <c r="W9" s="21"/>
      <c r="X9" s="18">
        <v>12444</v>
      </c>
      <c r="Y9" s="20">
        <v>7.971552555448409</v>
      </c>
      <c r="Z9" s="20">
        <v>25.870459659273546</v>
      </c>
      <c r="AA9" s="20">
        <v>42.374799099967859</v>
      </c>
      <c r="AB9" s="20">
        <v>23.452909032465445</v>
      </c>
      <c r="AC9" s="20">
        <v>65.827708132433301</v>
      </c>
      <c r="AD9" s="21"/>
      <c r="AE9" s="18">
        <v>4191</v>
      </c>
      <c r="AF9" s="20">
        <v>28.541159627773801</v>
      </c>
      <c r="AG9" s="20">
        <v>39.49463135289907</v>
      </c>
      <c r="AH9" s="20">
        <v>28.469577666428059</v>
      </c>
      <c r="AI9" s="20">
        <v>3.4946313528990696</v>
      </c>
      <c r="AJ9" s="20">
        <v>31.964209019327129</v>
      </c>
      <c r="AK9" s="222"/>
      <c r="AL9" s="219">
        <v>8937.1145605750953</v>
      </c>
    </row>
    <row r="10" spans="1:38" ht="5.25" customHeight="1">
      <c r="A10" s="28" t="s">
        <v>381</v>
      </c>
      <c r="B10" s="28"/>
      <c r="C10" s="29"/>
      <c r="D10" s="30"/>
      <c r="E10" s="29"/>
      <c r="F10" s="29"/>
      <c r="G10" s="29"/>
      <c r="H10" s="29"/>
      <c r="I10" s="29"/>
      <c r="J10" s="29"/>
      <c r="K10" s="29"/>
      <c r="L10" s="29"/>
      <c r="M10" s="31"/>
      <c r="N10" s="31"/>
      <c r="O10" s="31"/>
      <c r="P10" s="31"/>
      <c r="Q10" s="29"/>
      <c r="R10" s="31"/>
      <c r="S10" s="31"/>
      <c r="T10" s="31"/>
      <c r="U10" s="31"/>
      <c r="V10" s="31"/>
      <c r="W10" s="31"/>
      <c r="X10" s="29"/>
      <c r="Y10" s="31"/>
      <c r="Z10" s="31"/>
      <c r="AA10" s="31"/>
      <c r="AB10" s="31"/>
      <c r="AC10" s="31"/>
      <c r="AD10" s="31"/>
      <c r="AE10" s="29"/>
      <c r="AF10" s="31"/>
      <c r="AG10" s="31"/>
      <c r="AH10" s="31"/>
      <c r="AI10" s="31"/>
      <c r="AJ10" s="31"/>
      <c r="AK10" s="31"/>
    </row>
    <row r="11" spans="1:38">
      <c r="A11" s="32" t="s">
        <v>629</v>
      </c>
      <c r="C11" s="33">
        <v>538</v>
      </c>
      <c r="D11" s="34">
        <v>96</v>
      </c>
      <c r="E11" s="35">
        <v>0.17843866171003717</v>
      </c>
      <c r="F11" s="34">
        <v>130</v>
      </c>
      <c r="G11" s="35">
        <f t="shared" ref="G11:G42" si="0">F11/C11</f>
        <v>0.24163568773234201</v>
      </c>
      <c r="H11" s="36">
        <v>3</v>
      </c>
      <c r="I11" s="36" t="s">
        <v>34</v>
      </c>
      <c r="J11" s="37">
        <v>6040</v>
      </c>
      <c r="K11" s="36">
        <v>2</v>
      </c>
      <c r="L11" s="38"/>
      <c r="M11" s="39">
        <v>71.176470588235304</v>
      </c>
      <c r="N11" s="39">
        <v>76.101960784313718</v>
      </c>
      <c r="O11" s="39">
        <v>29.428571428571431</v>
      </c>
      <c r="P11" s="40"/>
      <c r="Q11" s="36">
        <v>255</v>
      </c>
      <c r="R11" s="39">
        <v>10.537254901960784</v>
      </c>
      <c r="S11" s="39">
        <v>18.078431372549019</v>
      </c>
      <c r="T11" s="39">
        <v>41.137254901960787</v>
      </c>
      <c r="U11" s="39">
        <v>30.03921568627451</v>
      </c>
      <c r="V11" s="39">
        <v>71.176470588235304</v>
      </c>
      <c r="W11" s="40"/>
      <c r="X11" s="36">
        <v>255</v>
      </c>
      <c r="Y11" s="39">
        <v>5.7607843137254893</v>
      </c>
      <c r="Z11" s="39">
        <v>18.258823529411767</v>
      </c>
      <c r="AA11" s="39">
        <v>48.58431372549019</v>
      </c>
      <c r="AB11" s="39">
        <v>27.517647058823531</v>
      </c>
      <c r="AC11" s="39">
        <v>76.101960784313718</v>
      </c>
      <c r="AD11" s="40"/>
      <c r="AE11" s="36">
        <v>98</v>
      </c>
      <c r="AF11" s="39">
        <v>18.357142857142858</v>
      </c>
      <c r="AG11" s="39">
        <v>52.214285714285715</v>
      </c>
      <c r="AH11" s="39">
        <v>27.591836734693878</v>
      </c>
      <c r="AI11" s="39">
        <v>1.8367346938775511</v>
      </c>
      <c r="AJ11" s="39">
        <v>29.428571428571431</v>
      </c>
      <c r="AK11" s="40"/>
      <c r="AL11" s="224">
        <v>5526</v>
      </c>
    </row>
    <row r="12" spans="1:38">
      <c r="A12" s="111" t="s">
        <v>628</v>
      </c>
      <c r="C12" s="33">
        <v>3451</v>
      </c>
      <c r="D12" s="34">
        <v>218</v>
      </c>
      <c r="E12" s="35">
        <v>6.3170095624456676E-2</v>
      </c>
      <c r="F12" s="34">
        <v>1734</v>
      </c>
      <c r="G12" s="35">
        <f t="shared" si="0"/>
        <v>0.50246305418719217</v>
      </c>
      <c r="H12" s="36">
        <v>1</v>
      </c>
      <c r="I12" s="36" t="s">
        <v>32</v>
      </c>
      <c r="J12" s="37">
        <v>1701</v>
      </c>
      <c r="K12" s="36">
        <v>1</v>
      </c>
      <c r="L12" s="38"/>
      <c r="M12" s="39">
        <v>75.709228824273083</v>
      </c>
      <c r="N12" s="39">
        <v>70.151074589127688</v>
      </c>
      <c r="O12" s="39">
        <v>39.584558823529406</v>
      </c>
      <c r="P12" s="40"/>
      <c r="Q12" s="36">
        <v>1582</v>
      </c>
      <c r="R12" s="39">
        <v>8.6042983565107463</v>
      </c>
      <c r="S12" s="39">
        <v>15.852718078381795</v>
      </c>
      <c r="T12" s="39">
        <v>40.57016434892541</v>
      </c>
      <c r="U12" s="39">
        <v>35.139064475347666</v>
      </c>
      <c r="V12" s="39">
        <v>75.709228824273083</v>
      </c>
      <c r="W12" s="40"/>
      <c r="X12" s="36">
        <v>1582</v>
      </c>
      <c r="Y12" s="39">
        <v>4.2812895069532235</v>
      </c>
      <c r="Z12" s="39">
        <v>25.567635903919086</v>
      </c>
      <c r="AA12" s="39">
        <v>43.510113780025286</v>
      </c>
      <c r="AB12" s="39">
        <v>26.640960809102403</v>
      </c>
      <c r="AC12" s="39">
        <v>70.151074589127688</v>
      </c>
      <c r="AD12" s="40"/>
      <c r="AE12" s="36">
        <v>544</v>
      </c>
      <c r="AF12" s="39">
        <v>16.444852941176471</v>
      </c>
      <c r="AG12" s="39">
        <v>43.970588235294116</v>
      </c>
      <c r="AH12" s="39">
        <v>35.058823529411761</v>
      </c>
      <c r="AI12" s="39">
        <v>4.5257352941176467</v>
      </c>
      <c r="AJ12" s="39">
        <v>39.584558823529406</v>
      </c>
      <c r="AK12" s="40"/>
      <c r="AL12" s="224">
        <v>7312</v>
      </c>
    </row>
    <row r="13" spans="1:38">
      <c r="A13" s="32" t="s">
        <v>383</v>
      </c>
      <c r="C13" s="33">
        <v>576</v>
      </c>
      <c r="D13" s="34">
        <v>20</v>
      </c>
      <c r="E13" s="35">
        <v>3.4722222222222224E-2</v>
      </c>
      <c r="F13" s="34">
        <v>324</v>
      </c>
      <c r="G13" s="35">
        <f t="shared" si="0"/>
        <v>0.5625</v>
      </c>
      <c r="H13" s="36">
        <v>1</v>
      </c>
      <c r="I13" s="36" t="s">
        <v>32</v>
      </c>
      <c r="J13" s="37">
        <v>501</v>
      </c>
      <c r="K13" s="36">
        <v>1</v>
      </c>
      <c r="L13" s="38"/>
      <c r="M13" s="39">
        <v>77.511904761904759</v>
      </c>
      <c r="N13" s="39">
        <v>77.297619047619051</v>
      </c>
      <c r="O13" s="39">
        <v>43.02469135802469</v>
      </c>
      <c r="P13" s="40"/>
      <c r="Q13" s="36">
        <v>252</v>
      </c>
      <c r="R13" s="39">
        <v>9.6587301587301582</v>
      </c>
      <c r="S13" s="39">
        <v>13.170634920634919</v>
      </c>
      <c r="T13" s="39">
        <v>37.079365079365083</v>
      </c>
      <c r="U13" s="39">
        <v>40.432539682539684</v>
      </c>
      <c r="V13" s="39">
        <v>77.511904761904759</v>
      </c>
      <c r="W13" s="40"/>
      <c r="X13" s="36">
        <v>252</v>
      </c>
      <c r="Y13" s="39">
        <v>5.5912698412698418</v>
      </c>
      <c r="Z13" s="39">
        <v>16.956349206349206</v>
      </c>
      <c r="AA13" s="39">
        <v>42.511904761904766</v>
      </c>
      <c r="AB13" s="39">
        <v>34.785714285714285</v>
      </c>
      <c r="AC13" s="39">
        <v>77.297619047619051</v>
      </c>
      <c r="AD13" s="40"/>
      <c r="AE13" s="36">
        <v>81</v>
      </c>
      <c r="AF13" s="39">
        <v>10.25925925925926</v>
      </c>
      <c r="AG13" s="39">
        <v>46.716049382716051</v>
      </c>
      <c r="AH13" s="39">
        <v>40.703703703703702</v>
      </c>
      <c r="AI13" s="39">
        <v>2.3209876543209877</v>
      </c>
      <c r="AJ13" s="39">
        <v>43.02469135802469</v>
      </c>
      <c r="AK13" s="40"/>
      <c r="AL13" s="224">
        <v>7529</v>
      </c>
    </row>
    <row r="14" spans="1:38">
      <c r="A14" s="32" t="s">
        <v>398</v>
      </c>
      <c r="C14" s="33">
        <v>84</v>
      </c>
      <c r="D14" s="34">
        <v>29</v>
      </c>
      <c r="E14" s="35">
        <v>0.34523809523809523</v>
      </c>
      <c r="F14" s="34">
        <v>54</v>
      </c>
      <c r="G14" s="35">
        <f t="shared" si="0"/>
        <v>0.6428571428571429</v>
      </c>
      <c r="H14" s="36">
        <v>3</v>
      </c>
      <c r="I14" s="36" t="s">
        <v>34</v>
      </c>
      <c r="J14" s="37">
        <v>6091</v>
      </c>
      <c r="K14" s="36">
        <v>1</v>
      </c>
      <c r="L14" s="38"/>
      <c r="M14" s="39" t="s">
        <v>1</v>
      </c>
      <c r="N14" s="39" t="s">
        <v>1</v>
      </c>
      <c r="O14" s="39" t="s">
        <v>1</v>
      </c>
      <c r="P14" s="40"/>
      <c r="Q14" s="36" t="s">
        <v>1</v>
      </c>
      <c r="R14" s="39" t="s">
        <v>1</v>
      </c>
      <c r="S14" s="39" t="s">
        <v>1</v>
      </c>
      <c r="T14" s="39" t="s">
        <v>1</v>
      </c>
      <c r="U14" s="39" t="s">
        <v>1</v>
      </c>
      <c r="V14" s="39" t="s">
        <v>1</v>
      </c>
      <c r="W14" s="40"/>
      <c r="X14" s="36" t="s">
        <v>1</v>
      </c>
      <c r="Y14" s="39" t="s">
        <v>1</v>
      </c>
      <c r="Z14" s="39" t="s">
        <v>1</v>
      </c>
      <c r="AA14" s="39" t="s">
        <v>1</v>
      </c>
      <c r="AB14" s="39" t="s">
        <v>1</v>
      </c>
      <c r="AC14" s="39" t="s">
        <v>1</v>
      </c>
      <c r="AD14" s="40"/>
      <c r="AE14" s="36">
        <v>0</v>
      </c>
      <c r="AF14" s="39">
        <v>0</v>
      </c>
      <c r="AG14" s="39">
        <v>0</v>
      </c>
      <c r="AH14" s="39">
        <v>0</v>
      </c>
      <c r="AI14" s="39">
        <v>0</v>
      </c>
      <c r="AJ14" s="39">
        <v>0</v>
      </c>
      <c r="AK14" s="40"/>
      <c r="AL14" s="217"/>
    </row>
    <row r="15" spans="1:38">
      <c r="A15" s="32" t="s">
        <v>399</v>
      </c>
      <c r="C15" s="33">
        <v>121</v>
      </c>
      <c r="D15" s="34">
        <v>55</v>
      </c>
      <c r="E15" s="35">
        <v>0.45454545454545453</v>
      </c>
      <c r="F15" s="34">
        <v>80</v>
      </c>
      <c r="G15" s="35">
        <f t="shared" si="0"/>
        <v>0.66115702479338845</v>
      </c>
      <c r="H15" s="36">
        <v>3</v>
      </c>
      <c r="I15" s="36" t="s">
        <v>34</v>
      </c>
      <c r="J15" s="37">
        <v>6092</v>
      </c>
      <c r="K15" s="36">
        <v>1</v>
      </c>
      <c r="L15" s="38"/>
      <c r="M15" s="39" t="s">
        <v>1</v>
      </c>
      <c r="N15" s="39" t="s">
        <v>1</v>
      </c>
      <c r="O15" s="39" t="s">
        <v>1</v>
      </c>
      <c r="P15" s="40"/>
      <c r="Q15" s="36" t="s">
        <v>1</v>
      </c>
      <c r="R15" s="39" t="s">
        <v>1</v>
      </c>
      <c r="S15" s="39" t="s">
        <v>1</v>
      </c>
      <c r="T15" s="39" t="s">
        <v>1</v>
      </c>
      <c r="U15" s="39" t="s">
        <v>1</v>
      </c>
      <c r="V15" s="39" t="s">
        <v>1</v>
      </c>
      <c r="W15" s="40"/>
      <c r="X15" s="36" t="s">
        <v>1</v>
      </c>
      <c r="Y15" s="39" t="s">
        <v>1</v>
      </c>
      <c r="Z15" s="39" t="s">
        <v>1</v>
      </c>
      <c r="AA15" s="39" t="s">
        <v>1</v>
      </c>
      <c r="AB15" s="39" t="s">
        <v>1</v>
      </c>
      <c r="AC15" s="39" t="s">
        <v>1</v>
      </c>
      <c r="AD15" s="40"/>
      <c r="AE15" s="36">
        <v>0</v>
      </c>
      <c r="AF15" s="39">
        <v>0</v>
      </c>
      <c r="AG15" s="39">
        <v>0</v>
      </c>
      <c r="AH15" s="39">
        <v>0</v>
      </c>
      <c r="AI15" s="39">
        <v>0</v>
      </c>
      <c r="AJ15" s="39">
        <v>0</v>
      </c>
      <c r="AK15" s="40"/>
      <c r="AL15" s="217"/>
    </row>
    <row r="16" spans="1:38">
      <c r="A16" s="32" t="s">
        <v>400</v>
      </c>
      <c r="C16" s="33">
        <v>499</v>
      </c>
      <c r="D16" s="34">
        <v>49</v>
      </c>
      <c r="E16" s="35">
        <v>9.8196392785571143E-2</v>
      </c>
      <c r="F16" s="34">
        <v>0</v>
      </c>
      <c r="G16" s="35">
        <f t="shared" si="0"/>
        <v>0</v>
      </c>
      <c r="H16" s="36">
        <v>3</v>
      </c>
      <c r="I16" s="36" t="s">
        <v>34</v>
      </c>
      <c r="J16" s="37">
        <v>6043</v>
      </c>
      <c r="K16" s="36">
        <v>2</v>
      </c>
      <c r="L16" s="38"/>
      <c r="M16" s="39">
        <v>69.895973154362409</v>
      </c>
      <c r="N16" s="39">
        <v>72.681208053691279</v>
      </c>
      <c r="O16" s="39">
        <v>40.705882352941181</v>
      </c>
      <c r="P16" s="40"/>
      <c r="Q16" s="36">
        <v>298</v>
      </c>
      <c r="R16" s="39">
        <v>10.718120805369129</v>
      </c>
      <c r="S16" s="39">
        <v>19.275167785234899</v>
      </c>
      <c r="T16" s="39">
        <v>37.03020134228187</v>
      </c>
      <c r="U16" s="39">
        <v>32.865771812080538</v>
      </c>
      <c r="V16" s="39">
        <v>69.895973154362409</v>
      </c>
      <c r="W16" s="40"/>
      <c r="X16" s="36">
        <v>298</v>
      </c>
      <c r="Y16" s="39">
        <v>6.8087248322147653</v>
      </c>
      <c r="Z16" s="39">
        <v>20.734899328859061</v>
      </c>
      <c r="AA16" s="39">
        <v>43.057046979865774</v>
      </c>
      <c r="AB16" s="39">
        <v>29.624161073825505</v>
      </c>
      <c r="AC16" s="39">
        <v>72.681208053691279</v>
      </c>
      <c r="AD16" s="40"/>
      <c r="AE16" s="36">
        <v>102</v>
      </c>
      <c r="AF16" s="39">
        <v>14.823529411764705</v>
      </c>
      <c r="AG16" s="39">
        <v>44.862745098039213</v>
      </c>
      <c r="AH16" s="39">
        <v>37.529411764705884</v>
      </c>
      <c r="AI16" s="39">
        <v>3.1764705882352939</v>
      </c>
      <c r="AJ16" s="39">
        <v>40.705882352941181</v>
      </c>
      <c r="AK16" s="40"/>
      <c r="AL16" s="224">
        <v>6758</v>
      </c>
    </row>
    <row r="17" spans="1:38">
      <c r="A17" s="32" t="s">
        <v>384</v>
      </c>
      <c r="C17" s="33">
        <v>1942</v>
      </c>
      <c r="D17" s="34">
        <v>802</v>
      </c>
      <c r="E17" s="35">
        <v>0.41297631307929972</v>
      </c>
      <c r="F17" s="34">
        <v>1037</v>
      </c>
      <c r="G17" s="35">
        <f t="shared" si="0"/>
        <v>0.5339855818743563</v>
      </c>
      <c r="H17" s="36">
        <v>4</v>
      </c>
      <c r="I17" s="36" t="s">
        <v>35</v>
      </c>
      <c r="J17" s="37">
        <v>1002</v>
      </c>
      <c r="K17" s="36">
        <v>1</v>
      </c>
      <c r="L17" s="38"/>
      <c r="M17" s="39">
        <v>81.203409090909076</v>
      </c>
      <c r="N17" s="39">
        <v>74.349999999999994</v>
      </c>
      <c r="O17" s="39">
        <v>38.284132841328415</v>
      </c>
      <c r="P17" s="40"/>
      <c r="Q17" s="36">
        <v>880</v>
      </c>
      <c r="R17" s="39">
        <v>9.870454545454546</v>
      </c>
      <c r="S17" s="39">
        <v>9.0943181818181813</v>
      </c>
      <c r="T17" s="39">
        <v>27.788636363636364</v>
      </c>
      <c r="U17" s="39">
        <v>53.41477272727272</v>
      </c>
      <c r="V17" s="39">
        <v>81.203409090909076</v>
      </c>
      <c r="W17" s="40"/>
      <c r="X17" s="36">
        <v>880</v>
      </c>
      <c r="Y17" s="39">
        <v>6.942045454545454</v>
      </c>
      <c r="Z17" s="39">
        <v>18.707954545454548</v>
      </c>
      <c r="AA17" s="39">
        <v>38.964772727272731</v>
      </c>
      <c r="AB17" s="39">
        <v>35.385227272727271</v>
      </c>
      <c r="AC17" s="39">
        <v>74.349999999999994</v>
      </c>
      <c r="AD17" s="40"/>
      <c r="AE17" s="36">
        <v>271</v>
      </c>
      <c r="AF17" s="39">
        <v>20.767527675276753</v>
      </c>
      <c r="AG17" s="39">
        <v>41.461254612546128</v>
      </c>
      <c r="AH17" s="39">
        <v>35.745387453874542</v>
      </c>
      <c r="AI17" s="39">
        <v>2.5387453874538748</v>
      </c>
      <c r="AJ17" s="39">
        <v>38.284132841328415</v>
      </c>
      <c r="AK17" s="40"/>
      <c r="AL17" s="224">
        <v>8355</v>
      </c>
    </row>
    <row r="18" spans="1:38">
      <c r="A18" s="32" t="s">
        <v>385</v>
      </c>
      <c r="C18" s="33">
        <v>445</v>
      </c>
      <c r="D18" s="34">
        <v>74</v>
      </c>
      <c r="E18" s="35">
        <v>0.16629213483146069</v>
      </c>
      <c r="F18" s="34">
        <v>194</v>
      </c>
      <c r="G18" s="35">
        <f t="shared" si="0"/>
        <v>0.43595505617977526</v>
      </c>
      <c r="H18" s="36">
        <v>2</v>
      </c>
      <c r="I18" s="36" t="s">
        <v>33</v>
      </c>
      <c r="J18" s="37">
        <v>4701</v>
      </c>
      <c r="K18" s="36">
        <v>1</v>
      </c>
      <c r="L18" s="38"/>
      <c r="M18" s="39">
        <v>81.340611353711779</v>
      </c>
      <c r="N18" s="39">
        <v>82.532751091703062</v>
      </c>
      <c r="O18" s="39">
        <v>46.319999999999993</v>
      </c>
      <c r="P18" s="40"/>
      <c r="Q18" s="36">
        <v>229</v>
      </c>
      <c r="R18" s="39">
        <v>7.6506550218340621</v>
      </c>
      <c r="S18" s="39">
        <v>11.362445414847162</v>
      </c>
      <c r="T18" s="39">
        <v>35.427947598253276</v>
      </c>
      <c r="U18" s="39">
        <v>45.91266375545851</v>
      </c>
      <c r="V18" s="39">
        <v>81.340611353711779</v>
      </c>
      <c r="W18" s="40"/>
      <c r="X18" s="36">
        <v>229</v>
      </c>
      <c r="Y18" s="39">
        <v>3.3362445414847159</v>
      </c>
      <c r="Z18" s="39">
        <v>14.131004366812228</v>
      </c>
      <c r="AA18" s="39">
        <v>44.183406113537117</v>
      </c>
      <c r="AB18" s="39">
        <v>38.349344978165945</v>
      </c>
      <c r="AC18" s="39">
        <v>82.532751091703062</v>
      </c>
      <c r="AD18" s="40"/>
      <c r="AE18" s="36">
        <v>75</v>
      </c>
      <c r="AF18" s="39">
        <v>14.600000000000001</v>
      </c>
      <c r="AG18" s="39">
        <v>38.64</v>
      </c>
      <c r="AH18" s="39">
        <v>40.879999999999995</v>
      </c>
      <c r="AI18" s="39">
        <v>5.4399999999999995</v>
      </c>
      <c r="AJ18" s="39">
        <v>46.319999999999993</v>
      </c>
      <c r="AK18" s="40"/>
      <c r="AL18" s="224">
        <v>10072</v>
      </c>
    </row>
    <row r="19" spans="1:38">
      <c r="A19" s="32" t="s">
        <v>386</v>
      </c>
      <c r="C19" s="33">
        <v>1546</v>
      </c>
      <c r="D19" s="34">
        <v>559</v>
      </c>
      <c r="E19" s="35">
        <v>0.36157826649417851</v>
      </c>
      <c r="F19" s="34">
        <v>843</v>
      </c>
      <c r="G19" s="35">
        <f t="shared" si="0"/>
        <v>0.54527813712807249</v>
      </c>
      <c r="H19" s="36">
        <v>4</v>
      </c>
      <c r="I19" s="36" t="s">
        <v>35</v>
      </c>
      <c r="J19" s="37">
        <v>4101</v>
      </c>
      <c r="K19" s="36">
        <v>1</v>
      </c>
      <c r="L19" s="38"/>
      <c r="M19" s="39">
        <v>65.984330484330485</v>
      </c>
      <c r="N19" s="39">
        <v>61.334757834757838</v>
      </c>
      <c r="O19" s="39">
        <v>24.051724137931032</v>
      </c>
      <c r="P19" s="40"/>
      <c r="Q19" s="36">
        <v>702</v>
      </c>
      <c r="R19" s="39">
        <v>17.591168091168093</v>
      </c>
      <c r="S19" s="39">
        <v>16.424501424501425</v>
      </c>
      <c r="T19" s="39">
        <v>31.263532763532762</v>
      </c>
      <c r="U19" s="39">
        <v>34.720797720797719</v>
      </c>
      <c r="V19" s="39">
        <v>65.984330484330485</v>
      </c>
      <c r="W19" s="40"/>
      <c r="X19" s="36">
        <v>702</v>
      </c>
      <c r="Y19" s="39">
        <v>9.732193732193732</v>
      </c>
      <c r="Z19" s="39">
        <v>28.933048433048434</v>
      </c>
      <c r="AA19" s="39">
        <v>40.594017094017097</v>
      </c>
      <c r="AB19" s="39">
        <v>20.74074074074074</v>
      </c>
      <c r="AC19" s="39">
        <v>61.334757834757838</v>
      </c>
      <c r="AD19" s="40"/>
      <c r="AE19" s="36">
        <v>232</v>
      </c>
      <c r="AF19" s="39">
        <v>27.853448275862071</v>
      </c>
      <c r="AG19" s="39">
        <v>48.094827586206897</v>
      </c>
      <c r="AH19" s="39">
        <v>22.051724137931032</v>
      </c>
      <c r="AI19" s="39">
        <v>2</v>
      </c>
      <c r="AJ19" s="39">
        <v>24.051724137931032</v>
      </c>
      <c r="AK19" s="40"/>
      <c r="AL19" s="224">
        <v>8967</v>
      </c>
    </row>
    <row r="20" spans="1:38">
      <c r="A20" s="32" t="s">
        <v>387</v>
      </c>
      <c r="C20" s="33">
        <v>1000</v>
      </c>
      <c r="D20" s="34">
        <v>69</v>
      </c>
      <c r="E20" s="35">
        <v>6.9000000000000006E-2</v>
      </c>
      <c r="F20" s="34">
        <v>602</v>
      </c>
      <c r="G20" s="35">
        <f t="shared" si="0"/>
        <v>0.60199999999999998</v>
      </c>
      <c r="H20" s="36">
        <v>1</v>
      </c>
      <c r="I20" s="36" t="s">
        <v>32</v>
      </c>
      <c r="J20" s="37">
        <v>5801</v>
      </c>
      <c r="K20" s="36">
        <v>1</v>
      </c>
      <c r="L20" s="38"/>
      <c r="M20" s="39">
        <v>83.444206008583691</v>
      </c>
      <c r="N20" s="39">
        <v>81.442060085836914</v>
      </c>
      <c r="O20" s="39">
        <v>64.222222222222229</v>
      </c>
      <c r="P20" s="40"/>
      <c r="Q20" s="36">
        <v>466</v>
      </c>
      <c r="R20" s="39">
        <v>5.7746781115879831</v>
      </c>
      <c r="S20" s="39">
        <v>10.967811158798284</v>
      </c>
      <c r="T20" s="39">
        <v>31.148068669527895</v>
      </c>
      <c r="U20" s="39">
        <v>52.296137339055797</v>
      </c>
      <c r="V20" s="39">
        <v>83.444206008583691</v>
      </c>
      <c r="W20" s="40"/>
      <c r="X20" s="36">
        <v>466</v>
      </c>
      <c r="Y20" s="39">
        <v>3.399141630901287</v>
      </c>
      <c r="Z20" s="39">
        <v>15.150214592274679</v>
      </c>
      <c r="AA20" s="39">
        <v>43.568669527896994</v>
      </c>
      <c r="AB20" s="39">
        <v>37.873390557939913</v>
      </c>
      <c r="AC20" s="39">
        <v>81.442060085836914</v>
      </c>
      <c r="AD20" s="40"/>
      <c r="AE20" s="36">
        <v>144</v>
      </c>
      <c r="AF20" s="39">
        <v>7.3333333333333339</v>
      </c>
      <c r="AG20" s="39">
        <v>28.444444444444443</v>
      </c>
      <c r="AH20" s="39">
        <v>45.777777777777779</v>
      </c>
      <c r="AI20" s="39">
        <v>18.444444444444443</v>
      </c>
      <c r="AJ20" s="39">
        <v>64.222222222222229</v>
      </c>
      <c r="AK20" s="40"/>
      <c r="AL20" s="224">
        <v>7868</v>
      </c>
    </row>
    <row r="21" spans="1:38">
      <c r="A21" s="32" t="s">
        <v>388</v>
      </c>
      <c r="C21" s="33">
        <v>484</v>
      </c>
      <c r="D21" s="34">
        <v>327</v>
      </c>
      <c r="E21" s="35">
        <v>0.67561983471074383</v>
      </c>
      <c r="F21" s="34">
        <v>421</v>
      </c>
      <c r="G21" s="35">
        <f t="shared" si="0"/>
        <v>0.8698347107438017</v>
      </c>
      <c r="H21" s="36">
        <v>2</v>
      </c>
      <c r="I21" s="36" t="s">
        <v>33</v>
      </c>
      <c r="J21" s="37">
        <v>7401</v>
      </c>
      <c r="K21" s="36">
        <v>1</v>
      </c>
      <c r="L21" s="38"/>
      <c r="M21" s="39">
        <v>47.893333333333331</v>
      </c>
      <c r="N21" s="39">
        <v>51.293333333333337</v>
      </c>
      <c r="O21" s="39">
        <v>12.670886075949369</v>
      </c>
      <c r="P21" s="40"/>
      <c r="Q21" s="36">
        <v>225</v>
      </c>
      <c r="R21" s="39">
        <v>30.36</v>
      </c>
      <c r="S21" s="39">
        <v>22.226666666666667</v>
      </c>
      <c r="T21" s="39">
        <v>23.173333333333332</v>
      </c>
      <c r="U21" s="39">
        <v>24.72</v>
      </c>
      <c r="V21" s="39">
        <v>47.893333333333331</v>
      </c>
      <c r="W21" s="40"/>
      <c r="X21" s="36">
        <v>225</v>
      </c>
      <c r="Y21" s="39">
        <v>13.631111111111112</v>
      </c>
      <c r="Z21" s="39">
        <v>35.186666666666667</v>
      </c>
      <c r="AA21" s="39">
        <v>35.551111111111112</v>
      </c>
      <c r="AB21" s="39">
        <v>15.742222222222223</v>
      </c>
      <c r="AC21" s="39">
        <v>51.293333333333337</v>
      </c>
      <c r="AD21" s="40"/>
      <c r="AE21" s="36">
        <v>79</v>
      </c>
      <c r="AF21" s="39">
        <v>50.329113924050631</v>
      </c>
      <c r="AG21" s="39">
        <v>37</v>
      </c>
      <c r="AH21" s="39">
        <v>12.670886075949369</v>
      </c>
      <c r="AI21" s="39">
        <v>0</v>
      </c>
      <c r="AJ21" s="39">
        <v>12.670886075949369</v>
      </c>
      <c r="AK21" s="40"/>
      <c r="AL21" s="224">
        <v>11765</v>
      </c>
    </row>
    <row r="22" spans="1:38">
      <c r="A22" s="32" t="s">
        <v>401</v>
      </c>
      <c r="C22" s="33">
        <v>1318</v>
      </c>
      <c r="D22" s="34">
        <v>155</v>
      </c>
      <c r="E22" s="35">
        <v>0.11760242792109256</v>
      </c>
      <c r="F22" s="34">
        <v>822</v>
      </c>
      <c r="G22" s="35">
        <f t="shared" si="0"/>
        <v>0.62367223065250377</v>
      </c>
      <c r="H22" s="36">
        <v>2</v>
      </c>
      <c r="I22" s="36" t="s">
        <v>33</v>
      </c>
      <c r="J22" s="37">
        <v>7301</v>
      </c>
      <c r="K22" s="36">
        <v>1</v>
      </c>
      <c r="L22" s="38"/>
      <c r="M22" s="39">
        <v>81.200988467874794</v>
      </c>
      <c r="N22" s="39">
        <v>71.237232289950583</v>
      </c>
      <c r="O22" s="39">
        <v>49.950495049504951</v>
      </c>
      <c r="P22" s="40"/>
      <c r="Q22" s="36">
        <v>607</v>
      </c>
      <c r="R22" s="39">
        <v>5.4925864909390443</v>
      </c>
      <c r="S22" s="39">
        <v>13.456342668863263</v>
      </c>
      <c r="T22" s="39">
        <v>35.943986820428336</v>
      </c>
      <c r="U22" s="39">
        <v>45.257001647446465</v>
      </c>
      <c r="V22" s="39">
        <v>81.200988467874794</v>
      </c>
      <c r="W22" s="40"/>
      <c r="X22" s="36">
        <v>607</v>
      </c>
      <c r="Y22" s="39">
        <v>5.6935749588138389</v>
      </c>
      <c r="Z22" s="39">
        <v>23.065897858319605</v>
      </c>
      <c r="AA22" s="39">
        <v>42.864909390444808</v>
      </c>
      <c r="AB22" s="39">
        <v>28.372322899505768</v>
      </c>
      <c r="AC22" s="39">
        <v>71.237232289950583</v>
      </c>
      <c r="AD22" s="40"/>
      <c r="AE22" s="36">
        <v>202</v>
      </c>
      <c r="AF22" s="39">
        <v>15.287128712871286</v>
      </c>
      <c r="AG22" s="39">
        <v>34.292079207920793</v>
      </c>
      <c r="AH22" s="39">
        <v>41.831683168316829</v>
      </c>
      <c r="AI22" s="39">
        <v>8.1188118811881189</v>
      </c>
      <c r="AJ22" s="39">
        <v>49.950495049504951</v>
      </c>
      <c r="AK22" s="40"/>
      <c r="AL22" s="224">
        <v>7581</v>
      </c>
    </row>
    <row r="23" spans="1:38">
      <c r="A23" s="32" t="s">
        <v>1756</v>
      </c>
      <c r="C23" s="33">
        <v>766</v>
      </c>
      <c r="D23" s="34">
        <v>283</v>
      </c>
      <c r="E23" s="35">
        <v>0.36945169712793735</v>
      </c>
      <c r="F23" s="34">
        <v>486</v>
      </c>
      <c r="G23" s="35">
        <f t="shared" si="0"/>
        <v>0.63446475195822449</v>
      </c>
      <c r="H23" s="36">
        <v>5</v>
      </c>
      <c r="I23" s="36" t="s">
        <v>36</v>
      </c>
      <c r="J23" s="37">
        <v>5401</v>
      </c>
      <c r="K23" s="36">
        <v>1</v>
      </c>
      <c r="L23" s="38"/>
      <c r="M23" s="39">
        <v>68.97687861271676</v>
      </c>
      <c r="N23" s="39">
        <v>75.387283236994222</v>
      </c>
      <c r="O23" s="39">
        <v>54.153846153846146</v>
      </c>
      <c r="P23" s="40"/>
      <c r="Q23" s="36">
        <v>346</v>
      </c>
      <c r="R23" s="39">
        <v>14.549132947976879</v>
      </c>
      <c r="S23" s="39">
        <v>16.817919075144509</v>
      </c>
      <c r="T23" s="39">
        <v>36.921965317919074</v>
      </c>
      <c r="U23" s="39">
        <v>32.054913294797686</v>
      </c>
      <c r="V23" s="39">
        <v>68.97687861271676</v>
      </c>
      <c r="W23" s="40"/>
      <c r="X23" s="36">
        <v>346</v>
      </c>
      <c r="Y23" s="39">
        <v>6.3150289017341041</v>
      </c>
      <c r="Z23" s="39">
        <v>18.297687861271676</v>
      </c>
      <c r="AA23" s="39">
        <v>47.936416184971094</v>
      </c>
      <c r="AB23" s="39">
        <v>27.450867052023124</v>
      </c>
      <c r="AC23" s="39">
        <v>75.387283236994222</v>
      </c>
      <c r="AD23" s="40"/>
      <c r="AE23" s="36">
        <v>117</v>
      </c>
      <c r="AF23" s="39">
        <v>21.376068376068375</v>
      </c>
      <c r="AG23" s="39">
        <v>24.974358974358974</v>
      </c>
      <c r="AH23" s="39">
        <v>47.09401709401709</v>
      </c>
      <c r="AI23" s="39">
        <v>7.0598290598290596</v>
      </c>
      <c r="AJ23" s="39">
        <v>54.153846153846146</v>
      </c>
      <c r="AK23" s="40"/>
      <c r="AL23" s="224">
        <v>7902</v>
      </c>
    </row>
    <row r="24" spans="1:38">
      <c r="A24" s="32" t="s">
        <v>392</v>
      </c>
      <c r="C24" s="33">
        <v>2875</v>
      </c>
      <c r="D24" s="34">
        <v>634</v>
      </c>
      <c r="E24" s="35">
        <v>0.2205217391304348</v>
      </c>
      <c r="F24" s="34">
        <v>1611</v>
      </c>
      <c r="G24" s="35">
        <f t="shared" si="0"/>
        <v>0.56034782608695655</v>
      </c>
      <c r="H24" s="36">
        <v>2</v>
      </c>
      <c r="I24" s="36" t="s">
        <v>33</v>
      </c>
      <c r="J24" s="37">
        <v>3201</v>
      </c>
      <c r="K24" s="36">
        <v>1</v>
      </c>
      <c r="L24" s="38"/>
      <c r="M24" s="39">
        <v>81.051554207733133</v>
      </c>
      <c r="N24" s="39">
        <v>76.59969673995451</v>
      </c>
      <c r="O24" s="39">
        <v>46.036613272311214</v>
      </c>
      <c r="P24" s="40"/>
      <c r="Q24" s="36">
        <v>1319</v>
      </c>
      <c r="R24" s="39">
        <v>6.5981804397270656</v>
      </c>
      <c r="S24" s="39">
        <v>12.685367702805156</v>
      </c>
      <c r="T24" s="39">
        <v>32.545868081880208</v>
      </c>
      <c r="U24" s="39">
        <v>48.505686125852925</v>
      </c>
      <c r="V24" s="39">
        <v>81.051554207733133</v>
      </c>
      <c r="W24" s="40"/>
      <c r="X24" s="36">
        <v>1319</v>
      </c>
      <c r="Y24" s="39">
        <v>4.7331311599696733</v>
      </c>
      <c r="Z24" s="39">
        <v>18.495072024260804</v>
      </c>
      <c r="AA24" s="39">
        <v>41.203184230477632</v>
      </c>
      <c r="AB24" s="39">
        <v>35.396512509476878</v>
      </c>
      <c r="AC24" s="39">
        <v>76.59969673995451</v>
      </c>
      <c r="AD24" s="40"/>
      <c r="AE24" s="36">
        <v>437</v>
      </c>
      <c r="AF24" s="39">
        <v>16.473684210526315</v>
      </c>
      <c r="AG24" s="39">
        <v>37.988558352402748</v>
      </c>
      <c r="AH24" s="39">
        <v>39.029748283752859</v>
      </c>
      <c r="AI24" s="39">
        <v>7.0068649885583518</v>
      </c>
      <c r="AJ24" s="39">
        <v>46.036613272311214</v>
      </c>
      <c r="AK24" s="40"/>
      <c r="AL24" s="224">
        <v>8637</v>
      </c>
    </row>
    <row r="25" spans="1:38">
      <c r="A25" s="32" t="s">
        <v>393</v>
      </c>
      <c r="C25" s="33">
        <v>1432</v>
      </c>
      <c r="D25" s="34">
        <v>63</v>
      </c>
      <c r="E25" s="35">
        <v>4.3994413407821231E-2</v>
      </c>
      <c r="F25" s="34">
        <v>486</v>
      </c>
      <c r="G25" s="35">
        <f t="shared" si="0"/>
        <v>0.33938547486033521</v>
      </c>
      <c r="H25" s="36">
        <v>3</v>
      </c>
      <c r="I25" s="36" t="s">
        <v>34</v>
      </c>
      <c r="J25" s="37">
        <v>6301</v>
      </c>
      <c r="K25" s="36">
        <v>1</v>
      </c>
      <c r="L25" s="38"/>
      <c r="M25" s="39">
        <v>73.456193353474333</v>
      </c>
      <c r="N25" s="39">
        <v>72.370090634441084</v>
      </c>
      <c r="O25" s="39">
        <v>40.698198198198199</v>
      </c>
      <c r="P25" s="40"/>
      <c r="Q25" s="36">
        <v>662</v>
      </c>
      <c r="R25" s="39">
        <v>10.285498489425981</v>
      </c>
      <c r="S25" s="39">
        <v>16.270392749244714</v>
      </c>
      <c r="T25" s="39">
        <v>39.645015105740185</v>
      </c>
      <c r="U25" s="39">
        <v>33.811178247734141</v>
      </c>
      <c r="V25" s="39">
        <v>73.456193353474333</v>
      </c>
      <c r="W25" s="40"/>
      <c r="X25" s="36">
        <v>662</v>
      </c>
      <c r="Y25" s="39">
        <v>5.2220543806646536</v>
      </c>
      <c r="Z25" s="39">
        <v>22.410876132930515</v>
      </c>
      <c r="AA25" s="39">
        <v>44.28851963746223</v>
      </c>
      <c r="AB25" s="39">
        <v>28.081570996978851</v>
      </c>
      <c r="AC25" s="39">
        <v>72.370090634441084</v>
      </c>
      <c r="AD25" s="40"/>
      <c r="AE25" s="36">
        <v>222</v>
      </c>
      <c r="AF25" s="39">
        <v>17.963963963963963</v>
      </c>
      <c r="AG25" s="39">
        <v>41.81981981981982</v>
      </c>
      <c r="AH25" s="39">
        <v>34.144144144144143</v>
      </c>
      <c r="AI25" s="39">
        <v>6.5540540540540544</v>
      </c>
      <c r="AJ25" s="39">
        <v>40.698198198198199</v>
      </c>
      <c r="AK25" s="40"/>
      <c r="AL25" s="224">
        <v>7053</v>
      </c>
    </row>
    <row r="26" spans="1:38">
      <c r="A26" s="32" t="s">
        <v>394</v>
      </c>
      <c r="C26" s="33">
        <v>530</v>
      </c>
      <c r="D26" s="34">
        <v>20</v>
      </c>
      <c r="E26" s="35">
        <v>3.7735849056603772E-2</v>
      </c>
      <c r="F26" s="34">
        <v>289</v>
      </c>
      <c r="G26" s="35">
        <f t="shared" si="0"/>
        <v>0.54528301886792452</v>
      </c>
      <c r="H26" s="36">
        <v>2</v>
      </c>
      <c r="I26" s="36" t="s">
        <v>33</v>
      </c>
      <c r="J26" s="37">
        <v>1601</v>
      </c>
      <c r="K26" s="36">
        <v>1</v>
      </c>
      <c r="L26" s="38"/>
      <c r="M26" s="39">
        <v>73.08764940239044</v>
      </c>
      <c r="N26" s="39">
        <v>75.617529880478088</v>
      </c>
      <c r="O26" s="39">
        <v>38.076923076923073</v>
      </c>
      <c r="P26" s="40"/>
      <c r="Q26" s="36">
        <v>251</v>
      </c>
      <c r="R26" s="39">
        <v>12.633466135458168</v>
      </c>
      <c r="S26" s="39">
        <v>14.398406374501992</v>
      </c>
      <c r="T26" s="39">
        <v>32.705179282868528</v>
      </c>
      <c r="U26" s="39">
        <v>40.382470119521912</v>
      </c>
      <c r="V26" s="39">
        <v>73.08764940239044</v>
      </c>
      <c r="W26" s="40"/>
      <c r="X26" s="36">
        <v>251</v>
      </c>
      <c r="Y26" s="39">
        <v>5.2191235059760954</v>
      </c>
      <c r="Z26" s="39">
        <v>19.294820717131476</v>
      </c>
      <c r="AA26" s="39">
        <v>41.752988047808763</v>
      </c>
      <c r="AB26" s="39">
        <v>33.864541832669325</v>
      </c>
      <c r="AC26" s="39">
        <v>75.617529880478088</v>
      </c>
      <c r="AD26" s="40"/>
      <c r="AE26" s="36">
        <v>91</v>
      </c>
      <c r="AF26" s="39">
        <v>25.219780219780219</v>
      </c>
      <c r="AG26" s="39">
        <v>36.219780219780219</v>
      </c>
      <c r="AH26" s="39">
        <v>36.010989010989007</v>
      </c>
      <c r="AI26" s="39">
        <v>2.0659340659340661</v>
      </c>
      <c r="AJ26" s="39">
        <v>38.076923076923073</v>
      </c>
      <c r="AK26" s="40"/>
      <c r="AL26" s="224">
        <v>8331</v>
      </c>
    </row>
    <row r="27" spans="1:38">
      <c r="A27" s="32" t="s">
        <v>395</v>
      </c>
      <c r="C27" s="33">
        <v>578</v>
      </c>
      <c r="D27" s="34">
        <v>245</v>
      </c>
      <c r="E27" s="35">
        <v>0.42387543252595156</v>
      </c>
      <c r="F27" s="34">
        <v>408</v>
      </c>
      <c r="G27" s="35">
        <f t="shared" si="0"/>
        <v>0.70588235294117652</v>
      </c>
      <c r="H27" s="36">
        <v>4</v>
      </c>
      <c r="I27" s="36" t="s">
        <v>35</v>
      </c>
      <c r="J27" s="37">
        <v>5201</v>
      </c>
      <c r="K27" s="36">
        <v>1</v>
      </c>
      <c r="L27" s="38"/>
      <c r="M27" s="39">
        <v>63.546125461254611</v>
      </c>
      <c r="N27" s="39">
        <v>66.258302583025824</v>
      </c>
      <c r="O27" s="39">
        <v>22.468085106382979</v>
      </c>
      <c r="P27" s="40"/>
      <c r="Q27" s="36">
        <v>271</v>
      </c>
      <c r="R27" s="39">
        <v>10.321033210332104</v>
      </c>
      <c r="S27" s="39">
        <v>26.147601476014756</v>
      </c>
      <c r="T27" s="39">
        <v>35.107011070110701</v>
      </c>
      <c r="U27" s="39">
        <v>28.43911439114391</v>
      </c>
      <c r="V27" s="39">
        <v>63.546125461254611</v>
      </c>
      <c r="W27" s="40"/>
      <c r="X27" s="36">
        <v>271</v>
      </c>
      <c r="Y27" s="39">
        <v>3.7011070110701105</v>
      </c>
      <c r="Z27" s="39">
        <v>29.82287822878229</v>
      </c>
      <c r="AA27" s="39">
        <v>44.881918819188193</v>
      </c>
      <c r="AB27" s="39">
        <v>21.376383763837637</v>
      </c>
      <c r="AC27" s="39">
        <v>66.258302583025824</v>
      </c>
      <c r="AD27" s="40"/>
      <c r="AE27" s="36">
        <v>94</v>
      </c>
      <c r="AF27" s="39">
        <v>23.138297872340424</v>
      </c>
      <c r="AG27" s="39">
        <v>54.393617021276597</v>
      </c>
      <c r="AH27" s="39">
        <v>22.468085106382979</v>
      </c>
      <c r="AI27" s="39">
        <v>0</v>
      </c>
      <c r="AJ27" s="39">
        <v>22.468085106382979</v>
      </c>
      <c r="AK27" s="40"/>
      <c r="AL27" s="224">
        <v>7615</v>
      </c>
    </row>
    <row r="28" spans="1:38">
      <c r="A28" s="32" t="s">
        <v>396</v>
      </c>
      <c r="C28" s="33">
        <v>3215</v>
      </c>
      <c r="D28" s="34">
        <v>256</v>
      </c>
      <c r="E28" s="35">
        <v>7.9626749611197506E-2</v>
      </c>
      <c r="F28" s="34">
        <v>1540</v>
      </c>
      <c r="G28" s="35">
        <f t="shared" si="0"/>
        <v>0.47900466562986005</v>
      </c>
      <c r="H28" s="36">
        <v>2</v>
      </c>
      <c r="I28" s="36" t="s">
        <v>33</v>
      </c>
      <c r="J28" s="37">
        <v>7302</v>
      </c>
      <c r="K28" s="36">
        <v>1</v>
      </c>
      <c r="L28" s="38"/>
      <c r="M28" s="39">
        <v>78.455213903743328</v>
      </c>
      <c r="N28" s="39">
        <v>76.653074866310163</v>
      </c>
      <c r="O28" s="39">
        <v>43.51953125</v>
      </c>
      <c r="P28" s="40"/>
      <c r="Q28" s="36">
        <v>1496</v>
      </c>
      <c r="R28" s="39">
        <v>8.2058823529411775</v>
      </c>
      <c r="S28" s="39">
        <v>13.015374331550802</v>
      </c>
      <c r="T28" s="39">
        <v>35.182486631016047</v>
      </c>
      <c r="U28" s="39">
        <v>43.272727272727273</v>
      </c>
      <c r="V28" s="39">
        <v>78.455213903743328</v>
      </c>
      <c r="W28" s="40"/>
      <c r="X28" s="36">
        <v>1496</v>
      </c>
      <c r="Y28" s="39">
        <v>5.182486631016042</v>
      </c>
      <c r="Z28" s="39">
        <v>18.160427807486631</v>
      </c>
      <c r="AA28" s="39">
        <v>45.366310160427808</v>
      </c>
      <c r="AB28" s="39">
        <v>31.286764705882355</v>
      </c>
      <c r="AC28" s="39">
        <v>76.653074866310163</v>
      </c>
      <c r="AD28" s="40"/>
      <c r="AE28" s="36">
        <v>512</v>
      </c>
      <c r="AF28" s="39">
        <v>14.44921875</v>
      </c>
      <c r="AG28" s="39">
        <v>41.52734375</v>
      </c>
      <c r="AH28" s="39">
        <v>40.0234375</v>
      </c>
      <c r="AI28" s="39">
        <v>3.49609375</v>
      </c>
      <c r="AJ28" s="39">
        <v>43.51953125</v>
      </c>
      <c r="AK28" s="40"/>
      <c r="AL28" s="224">
        <v>7563</v>
      </c>
    </row>
    <row r="29" spans="1:38">
      <c r="A29" s="32" t="s">
        <v>397</v>
      </c>
      <c r="C29" s="33">
        <v>4587</v>
      </c>
      <c r="D29" s="34">
        <v>738</v>
      </c>
      <c r="E29" s="35">
        <v>0.16088947024198821</v>
      </c>
      <c r="F29" s="34">
        <v>1709</v>
      </c>
      <c r="G29" s="35">
        <f t="shared" si="0"/>
        <v>0.37257466753869634</v>
      </c>
      <c r="H29" s="36">
        <v>3</v>
      </c>
      <c r="I29" s="36" t="s">
        <v>34</v>
      </c>
      <c r="J29" s="37">
        <v>6302</v>
      </c>
      <c r="K29" s="36">
        <v>1</v>
      </c>
      <c r="L29" s="38"/>
      <c r="M29" s="39">
        <v>84.635854341736703</v>
      </c>
      <c r="N29" s="39">
        <v>83.290849673202615</v>
      </c>
      <c r="O29" s="39">
        <v>67.090287277701776</v>
      </c>
      <c r="P29" s="40"/>
      <c r="Q29" s="36">
        <v>2142</v>
      </c>
      <c r="R29" s="39">
        <v>4.7829131652661063</v>
      </c>
      <c r="S29" s="39">
        <v>10.42436974789916</v>
      </c>
      <c r="T29" s="39">
        <v>29.133986928104576</v>
      </c>
      <c r="U29" s="39">
        <v>55.501867413632127</v>
      </c>
      <c r="V29" s="39">
        <v>84.635854341736703</v>
      </c>
      <c r="W29" s="40"/>
      <c r="X29" s="36">
        <v>2142</v>
      </c>
      <c r="Y29" s="39">
        <v>4.2969187675070026</v>
      </c>
      <c r="Z29" s="39">
        <v>12.935107376283849</v>
      </c>
      <c r="AA29" s="39">
        <v>41.957516339869287</v>
      </c>
      <c r="AB29" s="39">
        <v>41.333333333333336</v>
      </c>
      <c r="AC29" s="39">
        <v>83.290849673202615</v>
      </c>
      <c r="AD29" s="40"/>
      <c r="AE29" s="36">
        <v>731</v>
      </c>
      <c r="AF29" s="39">
        <v>6</v>
      </c>
      <c r="AG29" s="39">
        <v>26.432284541723668</v>
      </c>
      <c r="AH29" s="39">
        <v>50.432284541723661</v>
      </c>
      <c r="AI29" s="39">
        <v>16.658002735978112</v>
      </c>
      <c r="AJ29" s="39">
        <v>67.090287277701776</v>
      </c>
      <c r="AK29" s="40"/>
      <c r="AL29" s="224">
        <v>7321</v>
      </c>
    </row>
    <row r="30" spans="1:38">
      <c r="A30" s="32" t="s">
        <v>402</v>
      </c>
      <c r="C30" s="33">
        <v>701</v>
      </c>
      <c r="D30" s="34">
        <v>97</v>
      </c>
      <c r="E30" s="35">
        <v>0.13837375178316691</v>
      </c>
      <c r="F30" s="34">
        <v>165</v>
      </c>
      <c r="G30" s="35">
        <f t="shared" si="0"/>
        <v>0.23537803138373753</v>
      </c>
      <c r="H30" s="36">
        <v>1</v>
      </c>
      <c r="I30" s="36" t="s">
        <v>32</v>
      </c>
      <c r="J30" s="37">
        <v>440</v>
      </c>
      <c r="K30" s="36">
        <v>2</v>
      </c>
      <c r="L30" s="38"/>
      <c r="M30" s="39">
        <v>71.613707165109048</v>
      </c>
      <c r="N30" s="39">
        <v>78.688473520249218</v>
      </c>
      <c r="O30" s="39">
        <v>48.888888888888886</v>
      </c>
      <c r="P30" s="40"/>
      <c r="Q30" s="36">
        <v>321</v>
      </c>
      <c r="R30" s="39">
        <v>6.7009345794392523</v>
      </c>
      <c r="S30" s="39">
        <v>21.442367601246104</v>
      </c>
      <c r="T30" s="39">
        <v>38.623052959501564</v>
      </c>
      <c r="U30" s="39">
        <v>32.990654205607477</v>
      </c>
      <c r="V30" s="39">
        <v>71.613707165109048</v>
      </c>
      <c r="W30" s="40"/>
      <c r="X30" s="36">
        <v>321</v>
      </c>
      <c r="Y30" s="39">
        <v>1.9595015576323984</v>
      </c>
      <c r="Z30" s="39">
        <v>19.485981308411215</v>
      </c>
      <c r="AA30" s="39">
        <v>45.563862928348911</v>
      </c>
      <c r="AB30" s="39">
        <v>33.124610591900307</v>
      </c>
      <c r="AC30" s="39">
        <v>78.688473520249218</v>
      </c>
      <c r="AD30" s="40"/>
      <c r="AE30" s="36">
        <v>108</v>
      </c>
      <c r="AF30" s="39">
        <v>5.7037037037037042</v>
      </c>
      <c r="AG30" s="39">
        <v>45.407407407407405</v>
      </c>
      <c r="AH30" s="39">
        <v>46.351851851851848</v>
      </c>
      <c r="AI30" s="39">
        <v>2.5370370370370372</v>
      </c>
      <c r="AJ30" s="39">
        <v>48.888888888888886</v>
      </c>
      <c r="AK30" s="40"/>
      <c r="AL30" s="224">
        <v>5111</v>
      </c>
    </row>
    <row r="31" spans="1:38">
      <c r="A31" s="32" t="s">
        <v>403</v>
      </c>
      <c r="C31" s="33">
        <v>13060</v>
      </c>
      <c r="D31" s="34">
        <v>2959</v>
      </c>
      <c r="E31" s="35">
        <v>0.22656967840735068</v>
      </c>
      <c r="F31" s="34">
        <v>3592</v>
      </c>
      <c r="G31" s="35">
        <f t="shared" si="0"/>
        <v>0.27503828483920367</v>
      </c>
      <c r="H31" s="36">
        <v>1</v>
      </c>
      <c r="I31" s="36" t="s">
        <v>32</v>
      </c>
      <c r="J31" s="37">
        <v>401</v>
      </c>
      <c r="K31" s="36">
        <v>1</v>
      </c>
      <c r="L31" s="38"/>
      <c r="M31" s="39">
        <v>91.354928198433413</v>
      </c>
      <c r="N31" s="39">
        <v>86.562826370757179</v>
      </c>
      <c r="O31" s="39">
        <v>65.960852329038659</v>
      </c>
      <c r="P31" s="40"/>
      <c r="Q31" s="36">
        <v>6128</v>
      </c>
      <c r="R31" s="39">
        <v>2.2965078328981718</v>
      </c>
      <c r="S31" s="39">
        <v>6.3252284595300265</v>
      </c>
      <c r="T31" s="39">
        <v>27.300424281984334</v>
      </c>
      <c r="U31" s="39">
        <v>64.054503916449079</v>
      </c>
      <c r="V31" s="39">
        <v>91.354928198433413</v>
      </c>
      <c r="W31" s="40"/>
      <c r="X31" s="36">
        <v>6128</v>
      </c>
      <c r="Y31" s="39">
        <v>2.2411879895561357</v>
      </c>
      <c r="Z31" s="39">
        <v>11.02121409921671</v>
      </c>
      <c r="AA31" s="39">
        <v>37.562663185378597</v>
      </c>
      <c r="AB31" s="39">
        <v>49.000163185378582</v>
      </c>
      <c r="AC31" s="39">
        <v>86.562826370757179</v>
      </c>
      <c r="AD31" s="40"/>
      <c r="AE31" s="36">
        <v>2018</v>
      </c>
      <c r="AF31" s="39">
        <v>4.8156590683845391</v>
      </c>
      <c r="AG31" s="39">
        <v>28.754212091179387</v>
      </c>
      <c r="AH31" s="39">
        <v>50.022299306243809</v>
      </c>
      <c r="AI31" s="39">
        <v>15.938553022794846</v>
      </c>
      <c r="AJ31" s="39">
        <v>65.960852329038659</v>
      </c>
      <c r="AK31" s="40"/>
      <c r="AL31" s="224">
        <v>7953</v>
      </c>
    </row>
    <row r="32" spans="1:38">
      <c r="A32" s="32" t="s">
        <v>404</v>
      </c>
      <c r="C32" s="33">
        <v>1088</v>
      </c>
      <c r="D32" s="34">
        <v>56</v>
      </c>
      <c r="E32" s="35">
        <v>5.1470588235294115E-2</v>
      </c>
      <c r="F32" s="34">
        <v>554</v>
      </c>
      <c r="G32" s="35">
        <f t="shared" si="0"/>
        <v>0.5091911764705882</v>
      </c>
      <c r="H32" s="36">
        <v>1</v>
      </c>
      <c r="I32" s="36" t="s">
        <v>32</v>
      </c>
      <c r="J32" s="37">
        <v>502</v>
      </c>
      <c r="K32" s="36">
        <v>1</v>
      </c>
      <c r="L32" s="38"/>
      <c r="M32" s="39">
        <v>87.179435483870975</v>
      </c>
      <c r="N32" s="39">
        <v>85.707661290322591</v>
      </c>
      <c r="O32" s="39">
        <v>68.780898876404493</v>
      </c>
      <c r="P32" s="40"/>
      <c r="Q32" s="36">
        <v>496</v>
      </c>
      <c r="R32" s="39">
        <v>3.9193548387096775</v>
      </c>
      <c r="S32" s="39">
        <v>9.0625000000000018</v>
      </c>
      <c r="T32" s="39">
        <v>31.635080645161295</v>
      </c>
      <c r="U32" s="39">
        <v>55.54435483870968</v>
      </c>
      <c r="V32" s="39">
        <v>87.179435483870975</v>
      </c>
      <c r="W32" s="40"/>
      <c r="X32" s="36">
        <v>496</v>
      </c>
      <c r="Y32" s="39">
        <v>2.7036290322580645</v>
      </c>
      <c r="Z32" s="39">
        <v>11.584677419354838</v>
      </c>
      <c r="AA32" s="39">
        <v>41.955645161290327</v>
      </c>
      <c r="AB32" s="39">
        <v>43.752016129032256</v>
      </c>
      <c r="AC32" s="39">
        <v>85.707661290322591</v>
      </c>
      <c r="AD32" s="40"/>
      <c r="AE32" s="36">
        <v>178</v>
      </c>
      <c r="AF32" s="39">
        <v>4.8876404494382024</v>
      </c>
      <c r="AG32" s="39">
        <v>26.331460674157306</v>
      </c>
      <c r="AH32" s="39">
        <v>63.224719101123597</v>
      </c>
      <c r="AI32" s="39">
        <v>5.5561797752808992</v>
      </c>
      <c r="AJ32" s="39">
        <v>68.780898876404493</v>
      </c>
      <c r="AK32" s="40"/>
      <c r="AL32" s="224">
        <v>7206</v>
      </c>
    </row>
    <row r="33" spans="1:38">
      <c r="A33" s="32" t="s">
        <v>405</v>
      </c>
      <c r="C33" s="33">
        <v>1868</v>
      </c>
      <c r="D33" s="34">
        <v>422</v>
      </c>
      <c r="E33" s="35">
        <v>0.22591006423982871</v>
      </c>
      <c r="F33" s="34">
        <v>1065</v>
      </c>
      <c r="G33" s="35">
        <f t="shared" si="0"/>
        <v>0.57012847965738755</v>
      </c>
      <c r="H33" s="36">
        <v>1</v>
      </c>
      <c r="I33" s="36" t="s">
        <v>32</v>
      </c>
      <c r="J33" s="37">
        <v>801</v>
      </c>
      <c r="K33" s="36">
        <v>1</v>
      </c>
      <c r="L33" s="38"/>
      <c r="M33" s="39">
        <v>86.242081447963812</v>
      </c>
      <c r="N33" s="39">
        <v>78.861990950226243</v>
      </c>
      <c r="O33" s="39">
        <v>50.893835616438352</v>
      </c>
      <c r="P33" s="40"/>
      <c r="Q33" s="36">
        <v>884</v>
      </c>
      <c r="R33" s="39">
        <v>3.1074660633484164</v>
      </c>
      <c r="S33" s="39">
        <v>10.325791855203619</v>
      </c>
      <c r="T33" s="39">
        <v>35.33031674208145</v>
      </c>
      <c r="U33" s="39">
        <v>50.911764705882355</v>
      </c>
      <c r="V33" s="39">
        <v>86.242081447963812</v>
      </c>
      <c r="W33" s="40"/>
      <c r="X33" s="36">
        <v>884</v>
      </c>
      <c r="Y33" s="39">
        <v>3.8947963800904977</v>
      </c>
      <c r="Z33" s="39">
        <v>17.409502262443439</v>
      </c>
      <c r="AA33" s="39">
        <v>43.718325791855207</v>
      </c>
      <c r="AB33" s="39">
        <v>35.143665158371036</v>
      </c>
      <c r="AC33" s="39">
        <v>78.861990950226243</v>
      </c>
      <c r="AD33" s="40"/>
      <c r="AE33" s="36">
        <v>292</v>
      </c>
      <c r="AF33" s="39">
        <v>10.472602739726028</v>
      </c>
      <c r="AG33" s="39">
        <v>39.171232876712331</v>
      </c>
      <c r="AH33" s="39">
        <v>44.517123287671232</v>
      </c>
      <c r="AI33" s="39">
        <v>6.3767123287671232</v>
      </c>
      <c r="AJ33" s="39">
        <v>50.893835616438352</v>
      </c>
      <c r="AK33" s="40"/>
      <c r="AL33" s="224">
        <v>7589</v>
      </c>
    </row>
    <row r="34" spans="1:38">
      <c r="A34" s="32" t="s">
        <v>406</v>
      </c>
      <c r="C34" s="33">
        <v>983</v>
      </c>
      <c r="D34" s="34">
        <v>106</v>
      </c>
      <c r="E34" s="35">
        <v>0.10783316378433368</v>
      </c>
      <c r="F34" s="34">
        <v>592</v>
      </c>
      <c r="G34" s="35">
        <f t="shared" si="0"/>
        <v>0.60223804679552395</v>
      </c>
      <c r="H34" s="36">
        <v>3</v>
      </c>
      <c r="I34" s="36" t="s">
        <v>34</v>
      </c>
      <c r="J34" s="37">
        <v>3001</v>
      </c>
      <c r="K34" s="36">
        <v>1</v>
      </c>
      <c r="L34" s="38"/>
      <c r="M34" s="39">
        <v>78.229398663697097</v>
      </c>
      <c r="N34" s="39">
        <v>79.443207126948778</v>
      </c>
      <c r="O34" s="39">
        <v>59.134146341463413</v>
      </c>
      <c r="P34" s="40"/>
      <c r="Q34" s="36">
        <v>449</v>
      </c>
      <c r="R34" s="39">
        <v>9.7750556792873056</v>
      </c>
      <c r="S34" s="39">
        <v>11.657015590200446</v>
      </c>
      <c r="T34" s="39">
        <v>34.1358574610245</v>
      </c>
      <c r="U34" s="39">
        <v>44.093541202672597</v>
      </c>
      <c r="V34" s="39">
        <v>78.229398663697097</v>
      </c>
      <c r="W34" s="40"/>
      <c r="X34" s="36">
        <v>449</v>
      </c>
      <c r="Y34" s="39">
        <v>4.98663697104677</v>
      </c>
      <c r="Z34" s="39">
        <v>15.412026726057906</v>
      </c>
      <c r="AA34" s="39">
        <v>45.879732739420938</v>
      </c>
      <c r="AB34" s="39">
        <v>33.56347438752784</v>
      </c>
      <c r="AC34" s="39">
        <v>79.443207126948778</v>
      </c>
      <c r="AD34" s="40"/>
      <c r="AE34" s="36">
        <v>164</v>
      </c>
      <c r="AF34" s="39">
        <v>10.804878048780488</v>
      </c>
      <c r="AG34" s="39">
        <v>30.628048780487809</v>
      </c>
      <c r="AH34" s="39">
        <v>51</v>
      </c>
      <c r="AI34" s="39">
        <v>8.1341463414634134</v>
      </c>
      <c r="AJ34" s="39">
        <v>59.134146341463413</v>
      </c>
      <c r="AK34" s="40"/>
      <c r="AL34" s="224">
        <v>8034</v>
      </c>
    </row>
    <row r="35" spans="1:38">
      <c r="A35" s="32" t="s">
        <v>407</v>
      </c>
      <c r="C35" s="33">
        <v>631</v>
      </c>
      <c r="D35" s="34">
        <v>183</v>
      </c>
      <c r="E35" s="35">
        <v>0.2900158478605388</v>
      </c>
      <c r="F35" s="34">
        <v>511</v>
      </c>
      <c r="G35" s="35">
        <f t="shared" si="0"/>
        <v>0.80982567353407287</v>
      </c>
      <c r="H35" s="36">
        <v>4</v>
      </c>
      <c r="I35" s="36" t="s">
        <v>35</v>
      </c>
      <c r="J35" s="37">
        <v>2901</v>
      </c>
      <c r="K35" s="36">
        <v>1</v>
      </c>
      <c r="L35" s="38"/>
      <c r="M35" s="39">
        <v>61.120689655172413</v>
      </c>
      <c r="N35" s="39">
        <v>65.220689655172407</v>
      </c>
      <c r="O35" s="39">
        <v>41</v>
      </c>
      <c r="P35" s="40"/>
      <c r="Q35" s="36">
        <v>290</v>
      </c>
      <c r="R35" s="39">
        <v>19.837931034482757</v>
      </c>
      <c r="S35" s="39">
        <v>19.427586206896553</v>
      </c>
      <c r="T35" s="39">
        <v>35.910344827586208</v>
      </c>
      <c r="U35" s="39">
        <v>25.210344827586205</v>
      </c>
      <c r="V35" s="39">
        <v>61.120689655172413</v>
      </c>
      <c r="W35" s="40"/>
      <c r="X35" s="36">
        <v>290</v>
      </c>
      <c r="Y35" s="39">
        <v>6.8689655172413797</v>
      </c>
      <c r="Z35" s="39">
        <v>27.76551724137931</v>
      </c>
      <c r="AA35" s="39">
        <v>47.241379310344826</v>
      </c>
      <c r="AB35" s="39">
        <v>17.979310344827589</v>
      </c>
      <c r="AC35" s="39">
        <v>65.220689655172407</v>
      </c>
      <c r="AD35" s="40"/>
      <c r="AE35" s="36">
        <v>100</v>
      </c>
      <c r="AF35" s="39">
        <v>20</v>
      </c>
      <c r="AG35" s="39">
        <v>39</v>
      </c>
      <c r="AH35" s="39">
        <v>35</v>
      </c>
      <c r="AI35" s="39">
        <v>6</v>
      </c>
      <c r="AJ35" s="39">
        <v>41</v>
      </c>
      <c r="AK35" s="40"/>
      <c r="AL35" s="224">
        <v>9681</v>
      </c>
    </row>
    <row r="36" spans="1:38">
      <c r="A36" s="32" t="s">
        <v>408</v>
      </c>
      <c r="C36" s="33">
        <v>3022</v>
      </c>
      <c r="D36" s="34">
        <v>2464</v>
      </c>
      <c r="E36" s="35">
        <v>0.81535407015221706</v>
      </c>
      <c r="F36" s="34">
        <v>3022</v>
      </c>
      <c r="G36" s="35">
        <f t="shared" si="0"/>
        <v>1</v>
      </c>
      <c r="H36" s="36">
        <v>2</v>
      </c>
      <c r="I36" s="36" t="s">
        <v>33</v>
      </c>
      <c r="J36" s="37">
        <v>4702</v>
      </c>
      <c r="K36" s="36">
        <v>1</v>
      </c>
      <c r="L36" s="38"/>
      <c r="M36" s="39">
        <v>56.059322033898312</v>
      </c>
      <c r="N36" s="39">
        <v>50.532485875706215</v>
      </c>
      <c r="O36" s="39">
        <v>17.329596412556054</v>
      </c>
      <c r="P36" s="40"/>
      <c r="Q36" s="36">
        <v>1416</v>
      </c>
      <c r="R36" s="39">
        <v>20.263418079096045</v>
      </c>
      <c r="S36" s="39">
        <v>23.677966101694913</v>
      </c>
      <c r="T36" s="39">
        <v>34.343220338983052</v>
      </c>
      <c r="U36" s="39">
        <v>21.716101694915256</v>
      </c>
      <c r="V36" s="39">
        <v>56.059322033898312</v>
      </c>
      <c r="W36" s="40"/>
      <c r="X36" s="36">
        <v>1416</v>
      </c>
      <c r="Y36" s="39">
        <v>13.390536723163843</v>
      </c>
      <c r="Z36" s="39">
        <v>35.918785310734464</v>
      </c>
      <c r="AA36" s="39">
        <v>37.373587570621467</v>
      </c>
      <c r="AB36" s="39">
        <v>13.158898305084746</v>
      </c>
      <c r="AC36" s="39">
        <v>50.532485875706215</v>
      </c>
      <c r="AD36" s="40"/>
      <c r="AE36" s="36">
        <v>446</v>
      </c>
      <c r="AF36" s="39">
        <v>43.849775784753362</v>
      </c>
      <c r="AG36" s="39">
        <v>38.311659192825111</v>
      </c>
      <c r="AH36" s="39">
        <v>16.347533632286996</v>
      </c>
      <c r="AI36" s="39">
        <v>0.98206278026905824</v>
      </c>
      <c r="AJ36" s="39">
        <v>17.329596412556054</v>
      </c>
      <c r="AK36" s="40"/>
      <c r="AL36" s="224">
        <v>8681</v>
      </c>
    </row>
    <row r="37" spans="1:38">
      <c r="A37" s="32" t="s">
        <v>409</v>
      </c>
      <c r="C37" s="33">
        <v>1415</v>
      </c>
      <c r="D37" s="34">
        <v>88</v>
      </c>
      <c r="E37" s="35">
        <v>6.219081272084806E-2</v>
      </c>
      <c r="F37" s="34">
        <v>900</v>
      </c>
      <c r="G37" s="35">
        <f t="shared" si="0"/>
        <v>0.63604240282685509</v>
      </c>
      <c r="H37" s="36">
        <v>1</v>
      </c>
      <c r="I37" s="36" t="s">
        <v>32</v>
      </c>
      <c r="J37" s="37">
        <v>4201</v>
      </c>
      <c r="K37" s="36">
        <v>1</v>
      </c>
      <c r="L37" s="38"/>
      <c r="M37" s="39">
        <v>78.655279503105589</v>
      </c>
      <c r="N37" s="39">
        <v>73.08229813664596</v>
      </c>
      <c r="O37" s="39">
        <v>47.859296482412063</v>
      </c>
      <c r="P37" s="40"/>
      <c r="Q37" s="36">
        <v>644</v>
      </c>
      <c r="R37" s="39">
        <v>7.3260869565217392</v>
      </c>
      <c r="S37" s="39">
        <v>14.183229813664596</v>
      </c>
      <c r="T37" s="39">
        <v>36.149068322981364</v>
      </c>
      <c r="U37" s="39">
        <v>42.506211180124232</v>
      </c>
      <c r="V37" s="39">
        <v>78.655279503105589</v>
      </c>
      <c r="W37" s="40"/>
      <c r="X37" s="36">
        <v>644</v>
      </c>
      <c r="Y37" s="39">
        <v>5.158385093167702</v>
      </c>
      <c r="Z37" s="39">
        <v>21.922360248447205</v>
      </c>
      <c r="AA37" s="39">
        <v>42.701863354037265</v>
      </c>
      <c r="AB37" s="39">
        <v>30.380434782608695</v>
      </c>
      <c r="AC37" s="39">
        <v>73.08229813664596</v>
      </c>
      <c r="AD37" s="40"/>
      <c r="AE37" s="36">
        <v>199</v>
      </c>
      <c r="AF37" s="39">
        <v>13.140703517587941</v>
      </c>
      <c r="AG37" s="39">
        <v>39.532663316582912</v>
      </c>
      <c r="AH37" s="39">
        <v>44.391959798994975</v>
      </c>
      <c r="AI37" s="39">
        <v>3.4673366834170856</v>
      </c>
      <c r="AJ37" s="39">
        <v>47.859296482412063</v>
      </c>
      <c r="AK37" s="40"/>
      <c r="AL37" s="224">
        <v>8013</v>
      </c>
    </row>
    <row r="38" spans="1:38">
      <c r="A38" s="32" t="s">
        <v>410</v>
      </c>
      <c r="C38" s="33">
        <v>487</v>
      </c>
      <c r="D38" s="34">
        <v>11</v>
      </c>
      <c r="E38" s="35">
        <v>2.2587268993839837E-2</v>
      </c>
      <c r="F38" s="34">
        <v>325</v>
      </c>
      <c r="G38" s="35">
        <f t="shared" si="0"/>
        <v>0.66735112936344965</v>
      </c>
      <c r="H38" s="36">
        <v>2</v>
      </c>
      <c r="I38" s="36" t="s">
        <v>33</v>
      </c>
      <c r="J38" s="37">
        <v>7303</v>
      </c>
      <c r="K38" s="36">
        <v>1</v>
      </c>
      <c r="L38" s="38"/>
      <c r="M38" s="39">
        <v>76.707762557077615</v>
      </c>
      <c r="N38" s="39">
        <v>71.30136986301369</v>
      </c>
      <c r="O38" s="39">
        <v>33.466666666666669</v>
      </c>
      <c r="P38" s="40"/>
      <c r="Q38" s="36">
        <v>219</v>
      </c>
      <c r="R38" s="39">
        <v>9.7168949771689501</v>
      </c>
      <c r="S38" s="39">
        <v>13.570776255707763</v>
      </c>
      <c r="T38" s="39">
        <v>36.561643835616437</v>
      </c>
      <c r="U38" s="39">
        <v>40.146118721461185</v>
      </c>
      <c r="V38" s="39">
        <v>76.707762557077615</v>
      </c>
      <c r="W38" s="40"/>
      <c r="X38" s="36">
        <v>219</v>
      </c>
      <c r="Y38" s="39">
        <v>5.2283105022831045</v>
      </c>
      <c r="Z38" s="39">
        <v>23.849315068493148</v>
      </c>
      <c r="AA38" s="39">
        <v>46.689497716894977</v>
      </c>
      <c r="AB38" s="39">
        <v>24.611872146118721</v>
      </c>
      <c r="AC38" s="39">
        <v>71.30136986301369</v>
      </c>
      <c r="AD38" s="40"/>
      <c r="AE38" s="36">
        <v>75</v>
      </c>
      <c r="AF38" s="39">
        <v>14.733333333333334</v>
      </c>
      <c r="AG38" s="39">
        <v>51.866666666666667</v>
      </c>
      <c r="AH38" s="39">
        <v>30.466666666666669</v>
      </c>
      <c r="AI38" s="39">
        <v>3</v>
      </c>
      <c r="AJ38" s="39">
        <v>33.466666666666669</v>
      </c>
      <c r="AK38" s="40"/>
      <c r="AL38" s="224">
        <v>8201</v>
      </c>
    </row>
    <row r="39" spans="1:38">
      <c r="A39" s="32" t="s">
        <v>411</v>
      </c>
      <c r="C39" s="33">
        <v>411</v>
      </c>
      <c r="D39" s="34">
        <v>174</v>
      </c>
      <c r="E39" s="35">
        <v>0.42335766423357662</v>
      </c>
      <c r="F39" s="34">
        <v>316</v>
      </c>
      <c r="G39" s="35">
        <f t="shared" si="0"/>
        <v>0.76885644768856443</v>
      </c>
      <c r="H39" s="36">
        <v>4</v>
      </c>
      <c r="I39" s="36" t="s">
        <v>35</v>
      </c>
      <c r="J39" s="37">
        <v>3701</v>
      </c>
      <c r="K39" s="36">
        <v>1</v>
      </c>
      <c r="L39" s="38"/>
      <c r="M39" s="39">
        <v>72.711229946524071</v>
      </c>
      <c r="N39" s="39">
        <v>67.37433155080214</v>
      </c>
      <c r="O39" s="39">
        <v>31.5</v>
      </c>
      <c r="P39" s="40"/>
      <c r="Q39" s="36">
        <v>187</v>
      </c>
      <c r="R39" s="39">
        <v>12.272727272727272</v>
      </c>
      <c r="S39" s="39">
        <v>14.844919786096256</v>
      </c>
      <c r="T39" s="39">
        <v>41.62566844919786</v>
      </c>
      <c r="U39" s="39">
        <v>31.085561497326204</v>
      </c>
      <c r="V39" s="39">
        <v>72.711229946524071</v>
      </c>
      <c r="W39" s="40"/>
      <c r="X39" s="36">
        <v>187</v>
      </c>
      <c r="Y39" s="39">
        <v>5.8663101604278074</v>
      </c>
      <c r="Z39" s="39">
        <v>26.748663101604276</v>
      </c>
      <c r="AA39" s="39">
        <v>43.240641711229941</v>
      </c>
      <c r="AB39" s="39">
        <v>24.133689839572192</v>
      </c>
      <c r="AC39" s="39">
        <v>67.37433155080214</v>
      </c>
      <c r="AD39" s="40"/>
      <c r="AE39" s="36">
        <v>66</v>
      </c>
      <c r="AF39" s="39">
        <v>27</v>
      </c>
      <c r="AG39" s="39">
        <v>40.5</v>
      </c>
      <c r="AH39" s="39">
        <v>27</v>
      </c>
      <c r="AI39" s="39">
        <v>4.5</v>
      </c>
      <c r="AJ39" s="39">
        <v>31.5</v>
      </c>
      <c r="AK39" s="40"/>
      <c r="AL39" s="224">
        <v>7882</v>
      </c>
    </row>
    <row r="40" spans="1:38">
      <c r="A40" s="32" t="s">
        <v>412</v>
      </c>
      <c r="C40" s="33">
        <v>695</v>
      </c>
      <c r="D40" s="34">
        <v>438</v>
      </c>
      <c r="E40" s="35">
        <v>0.63021582733812953</v>
      </c>
      <c r="F40" s="34">
        <v>695</v>
      </c>
      <c r="G40" s="35">
        <f t="shared" si="0"/>
        <v>1</v>
      </c>
      <c r="H40" s="36">
        <v>5</v>
      </c>
      <c r="I40" s="36" t="s">
        <v>36</v>
      </c>
      <c r="J40" s="37">
        <v>4801</v>
      </c>
      <c r="K40" s="36">
        <v>1</v>
      </c>
      <c r="L40" s="38"/>
      <c r="M40" s="39">
        <v>70.874608150470209</v>
      </c>
      <c r="N40" s="39">
        <v>66.081504702194366</v>
      </c>
      <c r="O40" s="39">
        <v>31.283185840707961</v>
      </c>
      <c r="P40" s="40"/>
      <c r="Q40" s="36">
        <v>319</v>
      </c>
      <c r="R40" s="39">
        <v>11.996865203761756</v>
      </c>
      <c r="S40" s="39">
        <v>17.294670846394986</v>
      </c>
      <c r="T40" s="39">
        <v>36.288401253918494</v>
      </c>
      <c r="U40" s="39">
        <v>34.586206896551722</v>
      </c>
      <c r="V40" s="39">
        <v>70.874608150470209</v>
      </c>
      <c r="W40" s="40"/>
      <c r="X40" s="36">
        <v>319</v>
      </c>
      <c r="Y40" s="39">
        <v>6.0658307210031346</v>
      </c>
      <c r="Z40" s="39">
        <v>28</v>
      </c>
      <c r="AA40" s="39">
        <v>40.03448275862069</v>
      </c>
      <c r="AB40" s="39">
        <v>26.047021943573668</v>
      </c>
      <c r="AC40" s="39">
        <v>66.081504702194366</v>
      </c>
      <c r="AD40" s="40"/>
      <c r="AE40" s="36">
        <v>113</v>
      </c>
      <c r="AF40" s="39">
        <v>29.265486725663717</v>
      </c>
      <c r="AG40" s="39">
        <v>39.601769911504427</v>
      </c>
      <c r="AH40" s="39">
        <v>30.132743362831857</v>
      </c>
      <c r="AI40" s="39">
        <v>1.1504424778761062</v>
      </c>
      <c r="AJ40" s="39">
        <v>31.283185840707961</v>
      </c>
      <c r="AK40" s="40"/>
      <c r="AL40" s="224">
        <v>10464</v>
      </c>
    </row>
    <row r="41" spans="1:38">
      <c r="A41" s="32" t="s">
        <v>413</v>
      </c>
      <c r="C41" s="33">
        <v>1569</v>
      </c>
      <c r="D41" s="34">
        <v>89</v>
      </c>
      <c r="E41" s="35">
        <v>5.672402804333971E-2</v>
      </c>
      <c r="F41" s="34">
        <v>610</v>
      </c>
      <c r="G41" s="35">
        <f t="shared" si="0"/>
        <v>0.38878266411727214</v>
      </c>
      <c r="H41" s="36">
        <v>2</v>
      </c>
      <c r="I41" s="36" t="s">
        <v>33</v>
      </c>
      <c r="J41" s="37">
        <v>1603</v>
      </c>
      <c r="K41" s="36">
        <v>1</v>
      </c>
      <c r="L41" s="38"/>
      <c r="M41" s="39">
        <v>74.982044198895039</v>
      </c>
      <c r="N41" s="39">
        <v>77.951657458563531</v>
      </c>
      <c r="O41" s="39">
        <v>53.826086956521742</v>
      </c>
      <c r="P41" s="40"/>
      <c r="Q41" s="36">
        <v>724</v>
      </c>
      <c r="R41" s="39">
        <v>9.0745856353591172</v>
      </c>
      <c r="S41" s="39">
        <v>15.943370165745856</v>
      </c>
      <c r="T41" s="39">
        <v>38.711325966850829</v>
      </c>
      <c r="U41" s="39">
        <v>36.270718232044203</v>
      </c>
      <c r="V41" s="39">
        <v>74.982044198895039</v>
      </c>
      <c r="W41" s="40"/>
      <c r="X41" s="36">
        <v>724</v>
      </c>
      <c r="Y41" s="39">
        <v>2.7776243093922655</v>
      </c>
      <c r="Z41" s="39">
        <v>19.598066298342541</v>
      </c>
      <c r="AA41" s="39">
        <v>46.295580110497234</v>
      </c>
      <c r="AB41" s="39">
        <v>31.656077348066297</v>
      </c>
      <c r="AC41" s="39">
        <v>77.951657458563531</v>
      </c>
      <c r="AD41" s="40"/>
      <c r="AE41" s="36">
        <v>253</v>
      </c>
      <c r="AF41" s="39">
        <v>12.434782608695652</v>
      </c>
      <c r="AG41" s="39">
        <v>33.739130434782609</v>
      </c>
      <c r="AH41" s="39">
        <v>46.434782608695656</v>
      </c>
      <c r="AI41" s="39">
        <v>7.3913043478260869</v>
      </c>
      <c r="AJ41" s="39">
        <v>53.826086956521742</v>
      </c>
      <c r="AK41" s="40"/>
      <c r="AL41" s="224">
        <v>6971</v>
      </c>
    </row>
    <row r="42" spans="1:38">
      <c r="A42" s="32" t="s">
        <v>414</v>
      </c>
      <c r="C42" s="33">
        <v>7669</v>
      </c>
      <c r="D42" s="34">
        <v>1196</v>
      </c>
      <c r="E42" s="35">
        <v>0.15595253618463945</v>
      </c>
      <c r="F42" s="34">
        <v>2520</v>
      </c>
      <c r="G42" s="35">
        <f t="shared" si="0"/>
        <v>0.32859564480375536</v>
      </c>
      <c r="H42" s="36">
        <v>3</v>
      </c>
      <c r="I42" s="36" t="s">
        <v>34</v>
      </c>
      <c r="J42" s="37">
        <v>6303</v>
      </c>
      <c r="K42" s="36">
        <v>1</v>
      </c>
      <c r="L42" s="38"/>
      <c r="M42" s="39">
        <v>85.089651355838413</v>
      </c>
      <c r="N42" s="39">
        <v>82.844770337576094</v>
      </c>
      <c r="O42" s="39">
        <v>49.703368940016432</v>
      </c>
      <c r="P42" s="40"/>
      <c r="Q42" s="36">
        <v>3614</v>
      </c>
      <c r="R42" s="39">
        <v>5.7061427780852245</v>
      </c>
      <c r="S42" s="39">
        <v>9.2083563918096285</v>
      </c>
      <c r="T42" s="39">
        <v>29.436912008854456</v>
      </c>
      <c r="U42" s="39">
        <v>55.65273934698395</v>
      </c>
      <c r="V42" s="39">
        <v>85.089651355838413</v>
      </c>
      <c r="W42" s="40"/>
      <c r="X42" s="36">
        <v>3614</v>
      </c>
      <c r="Y42" s="39">
        <v>2.9820143884892083</v>
      </c>
      <c r="Z42" s="39">
        <v>14.185943552850027</v>
      </c>
      <c r="AA42" s="39">
        <v>40.587714443829555</v>
      </c>
      <c r="AB42" s="39">
        <v>42.257055893746539</v>
      </c>
      <c r="AC42" s="39">
        <v>82.844770337576094</v>
      </c>
      <c r="AD42" s="40"/>
      <c r="AE42" s="36">
        <v>1217</v>
      </c>
      <c r="AF42" s="39">
        <v>11.864420706655711</v>
      </c>
      <c r="AG42" s="39">
        <v>38.432210353327861</v>
      </c>
      <c r="AH42" s="39">
        <v>42.676253081347575</v>
      </c>
      <c r="AI42" s="39">
        <v>7.0271158586688571</v>
      </c>
      <c r="AJ42" s="39">
        <v>49.703368940016432</v>
      </c>
      <c r="AK42" s="40"/>
      <c r="AL42" s="224">
        <v>7083</v>
      </c>
    </row>
    <row r="43" spans="1:38">
      <c r="A43" s="32" t="s">
        <v>415</v>
      </c>
      <c r="C43" s="33">
        <v>805</v>
      </c>
      <c r="D43" s="34">
        <v>160</v>
      </c>
      <c r="E43" s="35">
        <v>0.19875776397515527</v>
      </c>
      <c r="F43" s="34">
        <v>520</v>
      </c>
      <c r="G43" s="35">
        <f t="shared" ref="G43:G74" si="1">F43/C43</f>
        <v>0.64596273291925466</v>
      </c>
      <c r="H43" s="36">
        <v>2</v>
      </c>
      <c r="I43" s="36" t="s">
        <v>33</v>
      </c>
      <c r="J43" s="37">
        <v>1605</v>
      </c>
      <c r="K43" s="36">
        <v>1</v>
      </c>
      <c r="L43" s="38"/>
      <c r="M43" s="39">
        <v>78.323076923076911</v>
      </c>
      <c r="N43" s="39">
        <v>78.033333333333331</v>
      </c>
      <c r="O43" s="39">
        <v>35.84251968503937</v>
      </c>
      <c r="P43" s="40"/>
      <c r="Q43" s="36">
        <v>390</v>
      </c>
      <c r="R43" s="39">
        <v>9.7205128205128197</v>
      </c>
      <c r="S43" s="39">
        <v>11.797435897435896</v>
      </c>
      <c r="T43" s="39">
        <v>33.458974358974359</v>
      </c>
      <c r="U43" s="39">
        <v>44.864102564102559</v>
      </c>
      <c r="V43" s="39">
        <v>78.323076923076911</v>
      </c>
      <c r="W43" s="40"/>
      <c r="X43" s="36">
        <v>390</v>
      </c>
      <c r="Y43" s="39">
        <v>5.3025641025641024</v>
      </c>
      <c r="Z43" s="39">
        <v>16.628205128205128</v>
      </c>
      <c r="AA43" s="39">
        <v>42.787179487179486</v>
      </c>
      <c r="AB43" s="39">
        <v>35.246153846153845</v>
      </c>
      <c r="AC43" s="39">
        <v>78.033333333333331</v>
      </c>
      <c r="AD43" s="40"/>
      <c r="AE43" s="36">
        <v>127</v>
      </c>
      <c r="AF43" s="39">
        <v>21.078740157480315</v>
      </c>
      <c r="AG43" s="39">
        <v>42.551181102362207</v>
      </c>
      <c r="AH43" s="39">
        <v>31.11811023622047</v>
      </c>
      <c r="AI43" s="39">
        <v>4.7244094488188972</v>
      </c>
      <c r="AJ43" s="39">
        <v>35.84251968503937</v>
      </c>
      <c r="AK43" s="40"/>
      <c r="AL43" s="224">
        <v>7551</v>
      </c>
    </row>
    <row r="44" spans="1:38">
      <c r="A44" s="32" t="s">
        <v>416</v>
      </c>
      <c r="C44" s="33">
        <v>9877</v>
      </c>
      <c r="D44" s="34">
        <v>745</v>
      </c>
      <c r="E44" s="35">
        <v>7.5427761466032195E-2</v>
      </c>
      <c r="F44" s="34">
        <v>3715</v>
      </c>
      <c r="G44" s="35">
        <f t="shared" si="1"/>
        <v>0.37612635415612028</v>
      </c>
      <c r="H44" s="36">
        <v>3</v>
      </c>
      <c r="I44" s="36" t="s">
        <v>34</v>
      </c>
      <c r="J44" s="37">
        <v>4304</v>
      </c>
      <c r="K44" s="36">
        <v>1</v>
      </c>
      <c r="L44" s="38"/>
      <c r="M44" s="39">
        <v>84.200883002207505</v>
      </c>
      <c r="N44" s="39">
        <v>83.011258278145704</v>
      </c>
      <c r="O44" s="39">
        <v>55.934567085261065</v>
      </c>
      <c r="P44" s="40"/>
      <c r="Q44" s="36">
        <v>4530</v>
      </c>
      <c r="R44" s="39">
        <v>5.6874172185430467</v>
      </c>
      <c r="S44" s="39">
        <v>10.788300220750553</v>
      </c>
      <c r="T44" s="39">
        <v>32.938189845474611</v>
      </c>
      <c r="U44" s="39">
        <v>51.262693156732894</v>
      </c>
      <c r="V44" s="39">
        <v>84.200883002207505</v>
      </c>
      <c r="W44" s="40"/>
      <c r="X44" s="36">
        <v>4530</v>
      </c>
      <c r="Y44" s="39">
        <v>3.2766004415011039</v>
      </c>
      <c r="Z44" s="39">
        <v>13.869536423841058</v>
      </c>
      <c r="AA44" s="39">
        <v>42.275055187637975</v>
      </c>
      <c r="AB44" s="39">
        <v>40.736203090507729</v>
      </c>
      <c r="AC44" s="39">
        <v>83.011258278145704</v>
      </c>
      <c r="AD44" s="40"/>
      <c r="AE44" s="36">
        <v>1513</v>
      </c>
      <c r="AF44" s="39">
        <v>9.5327164573694638</v>
      </c>
      <c r="AG44" s="39">
        <v>34.035690680766692</v>
      </c>
      <c r="AH44" s="39">
        <v>47.946463978849962</v>
      </c>
      <c r="AI44" s="39">
        <v>7.9881031064111045</v>
      </c>
      <c r="AJ44" s="39">
        <v>55.934567085261065</v>
      </c>
      <c r="AK44" s="40"/>
      <c r="AL44" s="224">
        <v>7179</v>
      </c>
    </row>
    <row r="45" spans="1:38">
      <c r="A45" s="32" t="s">
        <v>417</v>
      </c>
      <c r="C45" s="33">
        <v>551</v>
      </c>
      <c r="D45" s="34">
        <v>88</v>
      </c>
      <c r="E45" s="35">
        <v>0.15970961887477314</v>
      </c>
      <c r="F45" s="34">
        <v>427</v>
      </c>
      <c r="G45" s="35">
        <f t="shared" si="1"/>
        <v>0.77495462794918335</v>
      </c>
      <c r="H45" s="36">
        <v>4</v>
      </c>
      <c r="I45" s="36" t="s">
        <v>35</v>
      </c>
      <c r="J45" s="37">
        <v>4901</v>
      </c>
      <c r="K45" s="36">
        <v>1</v>
      </c>
      <c r="L45" s="38"/>
      <c r="M45" s="39">
        <v>73.464028776978409</v>
      </c>
      <c r="N45" s="39">
        <v>72.079136690647488</v>
      </c>
      <c r="O45" s="39">
        <v>28.526315789473685</v>
      </c>
      <c r="P45" s="40"/>
      <c r="Q45" s="36">
        <v>278</v>
      </c>
      <c r="R45" s="39">
        <v>10.028776978417266</v>
      </c>
      <c r="S45" s="39">
        <v>16.589928057553958</v>
      </c>
      <c r="T45" s="39">
        <v>38.798561151079134</v>
      </c>
      <c r="U45" s="39">
        <v>34.665467625899275</v>
      </c>
      <c r="V45" s="39">
        <v>73.464028776978409</v>
      </c>
      <c r="W45" s="40"/>
      <c r="X45" s="36">
        <v>278</v>
      </c>
      <c r="Y45" s="39">
        <v>5.2374100719424455</v>
      </c>
      <c r="Z45" s="39">
        <v>23.341726618705039</v>
      </c>
      <c r="AA45" s="39">
        <v>44.309352517985609</v>
      </c>
      <c r="AB45" s="39">
        <v>27.769784172661872</v>
      </c>
      <c r="AC45" s="39">
        <v>72.079136690647488</v>
      </c>
      <c r="AD45" s="40"/>
      <c r="AE45" s="36">
        <v>95</v>
      </c>
      <c r="AF45" s="39">
        <v>22.157894736842106</v>
      </c>
      <c r="AG45" s="39">
        <v>49.315789473684205</v>
      </c>
      <c r="AH45" s="39">
        <v>28.526315789473685</v>
      </c>
      <c r="AI45" s="39">
        <v>0</v>
      </c>
      <c r="AJ45" s="39">
        <v>28.526315789473685</v>
      </c>
      <c r="AK45" s="40"/>
      <c r="AL45" s="224">
        <v>9292</v>
      </c>
    </row>
    <row r="46" spans="1:38">
      <c r="A46" s="32" t="s">
        <v>418</v>
      </c>
      <c r="C46" s="33">
        <v>409</v>
      </c>
      <c r="D46" s="34">
        <v>7</v>
      </c>
      <c r="E46" s="35">
        <v>1.7114914425427872E-2</v>
      </c>
      <c r="F46" s="34">
        <v>238</v>
      </c>
      <c r="G46" s="35">
        <f t="shared" si="1"/>
        <v>0.58190709046454769</v>
      </c>
      <c r="H46" s="36">
        <v>2</v>
      </c>
      <c r="I46" s="36" t="s">
        <v>33</v>
      </c>
      <c r="J46" s="37">
        <v>3301</v>
      </c>
      <c r="K46" s="36">
        <v>1</v>
      </c>
      <c r="L46" s="38"/>
      <c r="M46" s="39">
        <v>86.894444444444446</v>
      </c>
      <c r="N46" s="39">
        <v>83.055555555555571</v>
      </c>
      <c r="O46" s="39">
        <v>53.678571428571431</v>
      </c>
      <c r="P46" s="40"/>
      <c r="Q46" s="36">
        <v>180</v>
      </c>
      <c r="R46" s="39">
        <v>5.0277777777777777</v>
      </c>
      <c r="S46" s="39">
        <v>8.2444444444444436</v>
      </c>
      <c r="T46" s="39">
        <v>40.666666666666664</v>
      </c>
      <c r="U46" s="39">
        <v>46.227777777777774</v>
      </c>
      <c r="V46" s="39">
        <v>86.894444444444446</v>
      </c>
      <c r="W46" s="40"/>
      <c r="X46" s="36">
        <v>180</v>
      </c>
      <c r="Y46" s="39">
        <v>4.0388888888888896</v>
      </c>
      <c r="Z46" s="39">
        <v>13.349999999999998</v>
      </c>
      <c r="AA46" s="39">
        <v>45.194444444444443</v>
      </c>
      <c r="AB46" s="39">
        <v>37.861111111111121</v>
      </c>
      <c r="AC46" s="39">
        <v>83.055555555555571</v>
      </c>
      <c r="AD46" s="40"/>
      <c r="AE46" s="36">
        <v>56</v>
      </c>
      <c r="AF46" s="39">
        <v>7.5535714285714288</v>
      </c>
      <c r="AG46" s="39">
        <v>39.071428571428569</v>
      </c>
      <c r="AH46" s="39">
        <v>42.803571428571431</v>
      </c>
      <c r="AI46" s="39">
        <v>10.875</v>
      </c>
      <c r="AJ46" s="39">
        <v>53.678571428571431</v>
      </c>
      <c r="AK46" s="40"/>
      <c r="AL46" s="224">
        <v>8403</v>
      </c>
    </row>
    <row r="47" spans="1:38">
      <c r="A47" s="32" t="s">
        <v>1757</v>
      </c>
      <c r="C47" s="33">
        <v>2455</v>
      </c>
      <c r="D47" s="34">
        <v>1613</v>
      </c>
      <c r="E47" s="35">
        <v>0.6570264765784114</v>
      </c>
      <c r="F47" s="34">
        <v>1792</v>
      </c>
      <c r="G47" s="35">
        <f t="shared" si="1"/>
        <v>0.72993890020366603</v>
      </c>
      <c r="H47" s="36">
        <v>4</v>
      </c>
      <c r="I47" s="36" t="s">
        <v>35</v>
      </c>
      <c r="J47" s="37">
        <v>5204</v>
      </c>
      <c r="K47" s="36">
        <v>1</v>
      </c>
      <c r="L47" s="38"/>
      <c r="M47" s="39">
        <v>62.029551954242137</v>
      </c>
      <c r="N47" s="39">
        <v>61.850333651096278</v>
      </c>
      <c r="O47" s="39">
        <v>25.594594594594597</v>
      </c>
      <c r="P47" s="40"/>
      <c r="Q47" s="36">
        <v>1049</v>
      </c>
      <c r="R47" s="39">
        <v>17.189704480457578</v>
      </c>
      <c r="S47" s="39">
        <v>21.092469018112489</v>
      </c>
      <c r="T47" s="39">
        <v>29.646329837940897</v>
      </c>
      <c r="U47" s="39">
        <v>32.383222116301241</v>
      </c>
      <c r="V47" s="39">
        <v>62.029551954242137</v>
      </c>
      <c r="W47" s="40"/>
      <c r="X47" s="36">
        <v>1049</v>
      </c>
      <c r="Y47" s="39">
        <v>9.5595805529075317</v>
      </c>
      <c r="Z47" s="39">
        <v>28.612964728312683</v>
      </c>
      <c r="AA47" s="39">
        <v>39.551954242135366</v>
      </c>
      <c r="AB47" s="39">
        <v>22.298379408960916</v>
      </c>
      <c r="AC47" s="39">
        <v>61.850333651096278</v>
      </c>
      <c r="AD47" s="40"/>
      <c r="AE47" s="36">
        <v>333</v>
      </c>
      <c r="AF47" s="39">
        <v>33.810810810810814</v>
      </c>
      <c r="AG47" s="39">
        <v>41.117117117117118</v>
      </c>
      <c r="AH47" s="39">
        <v>23.117117117117118</v>
      </c>
      <c r="AI47" s="39">
        <v>2.4774774774774775</v>
      </c>
      <c r="AJ47" s="39">
        <v>25.594594594594597</v>
      </c>
      <c r="AK47" s="40"/>
      <c r="AL47" s="224">
        <v>9304</v>
      </c>
    </row>
    <row r="48" spans="1:38">
      <c r="A48" s="32" t="s">
        <v>419</v>
      </c>
      <c r="C48" s="33">
        <v>718</v>
      </c>
      <c r="D48" s="34">
        <v>107</v>
      </c>
      <c r="E48" s="35">
        <v>0.14902506963788301</v>
      </c>
      <c r="F48" s="34">
        <v>337</v>
      </c>
      <c r="G48" s="35">
        <f t="shared" si="1"/>
        <v>0.46935933147632314</v>
      </c>
      <c r="H48" s="36">
        <v>3</v>
      </c>
      <c r="I48" s="36" t="s">
        <v>34</v>
      </c>
      <c r="J48" s="37">
        <v>4303</v>
      </c>
      <c r="K48" s="36">
        <v>1</v>
      </c>
      <c r="L48" s="38"/>
      <c r="M48" s="39">
        <v>75.921739130434787</v>
      </c>
      <c r="N48" s="39">
        <v>73.176811594202889</v>
      </c>
      <c r="O48" s="39">
        <v>62.765217391304347</v>
      </c>
      <c r="P48" s="40"/>
      <c r="Q48" s="36">
        <v>345</v>
      </c>
      <c r="R48" s="39">
        <v>12.037681159420291</v>
      </c>
      <c r="S48" s="39">
        <v>12.362318840579711</v>
      </c>
      <c r="T48" s="39">
        <v>38.037681159420288</v>
      </c>
      <c r="U48" s="39">
        <v>37.884057971014492</v>
      </c>
      <c r="V48" s="39">
        <v>75.921739130434787</v>
      </c>
      <c r="W48" s="40"/>
      <c r="X48" s="36">
        <v>345</v>
      </c>
      <c r="Y48" s="39">
        <v>7.1565217391304348</v>
      </c>
      <c r="Z48" s="39">
        <v>19.666666666666664</v>
      </c>
      <c r="AA48" s="39">
        <v>39.115942028985508</v>
      </c>
      <c r="AB48" s="39">
        <v>34.060869565217388</v>
      </c>
      <c r="AC48" s="39">
        <v>73.176811594202889</v>
      </c>
      <c r="AD48" s="40"/>
      <c r="AE48" s="36">
        <v>115</v>
      </c>
      <c r="AF48" s="39">
        <v>9.7478260869565219</v>
      </c>
      <c r="AG48" s="39">
        <v>27.973913043478262</v>
      </c>
      <c r="AH48" s="39">
        <v>40.200000000000003</v>
      </c>
      <c r="AI48" s="39">
        <v>22.565217391304348</v>
      </c>
      <c r="AJ48" s="39">
        <v>62.765217391304347</v>
      </c>
      <c r="AK48" s="40"/>
      <c r="AL48" s="224">
        <v>7447</v>
      </c>
    </row>
    <row r="49" spans="1:38">
      <c r="A49" s="32" t="s">
        <v>420</v>
      </c>
      <c r="C49" s="33">
        <v>1347</v>
      </c>
      <c r="D49" s="34">
        <v>42</v>
      </c>
      <c r="E49" s="35">
        <v>3.1180400890868598E-2</v>
      </c>
      <c r="F49" s="34">
        <v>926</v>
      </c>
      <c r="G49" s="35">
        <f t="shared" si="1"/>
        <v>0.68745360059391236</v>
      </c>
      <c r="H49" s="36">
        <v>2</v>
      </c>
      <c r="I49" s="36" t="s">
        <v>33</v>
      </c>
      <c r="J49" s="37">
        <v>6802</v>
      </c>
      <c r="K49" s="36">
        <v>1</v>
      </c>
      <c r="L49" s="38"/>
      <c r="M49" s="39">
        <v>80.554991539763108</v>
      </c>
      <c r="N49" s="39">
        <v>77.930626057529608</v>
      </c>
      <c r="O49" s="39">
        <v>53.268722466960355</v>
      </c>
      <c r="P49" s="40"/>
      <c r="Q49" s="36">
        <v>591</v>
      </c>
      <c r="R49" s="39">
        <v>7.908629441624365</v>
      </c>
      <c r="S49" s="39">
        <v>11.159052453468698</v>
      </c>
      <c r="T49" s="39">
        <v>30.656514382402705</v>
      </c>
      <c r="U49" s="39">
        <v>49.898477157360411</v>
      </c>
      <c r="V49" s="39">
        <v>80.554991539763108</v>
      </c>
      <c r="W49" s="40"/>
      <c r="X49" s="36">
        <v>591</v>
      </c>
      <c r="Y49" s="39">
        <v>4.9475465313028764</v>
      </c>
      <c r="Z49" s="39">
        <v>17.458544839255499</v>
      </c>
      <c r="AA49" s="39">
        <v>43.609137055837564</v>
      </c>
      <c r="AB49" s="39">
        <v>34.321489001692044</v>
      </c>
      <c r="AC49" s="39">
        <v>77.930626057529608</v>
      </c>
      <c r="AD49" s="40"/>
      <c r="AE49" s="36">
        <v>227</v>
      </c>
      <c r="AF49" s="39">
        <v>10.13215859030837</v>
      </c>
      <c r="AG49" s="39">
        <v>36.59911894273128</v>
      </c>
      <c r="AH49" s="39">
        <v>42.889867841409696</v>
      </c>
      <c r="AI49" s="39">
        <v>10.378854625550661</v>
      </c>
      <c r="AJ49" s="39">
        <v>53.268722466960355</v>
      </c>
      <c r="AK49" s="40"/>
      <c r="AL49" s="224">
        <v>7310</v>
      </c>
    </row>
    <row r="50" spans="1:38">
      <c r="A50" s="32" t="s">
        <v>421</v>
      </c>
      <c r="C50" s="33">
        <v>819</v>
      </c>
      <c r="D50" s="34">
        <v>26</v>
      </c>
      <c r="E50" s="35">
        <v>3.1746031746031744E-2</v>
      </c>
      <c r="F50" s="34">
        <v>484</v>
      </c>
      <c r="G50" s="35">
        <f t="shared" si="1"/>
        <v>0.59096459096459097</v>
      </c>
      <c r="H50" s="36">
        <v>2</v>
      </c>
      <c r="I50" s="36" t="s">
        <v>33</v>
      </c>
      <c r="J50" s="37">
        <v>3212</v>
      </c>
      <c r="K50" s="36">
        <v>1</v>
      </c>
      <c r="L50" s="38"/>
      <c r="M50" s="39">
        <v>72.754299754299751</v>
      </c>
      <c r="N50" s="39">
        <v>72.58722358722359</v>
      </c>
      <c r="O50" s="39">
        <v>42.315789473684212</v>
      </c>
      <c r="P50" s="40"/>
      <c r="Q50" s="36">
        <v>407</v>
      </c>
      <c r="R50" s="39">
        <v>11.375921375921376</v>
      </c>
      <c r="S50" s="39">
        <v>15.545454545454545</v>
      </c>
      <c r="T50" s="39">
        <v>37.665847665847664</v>
      </c>
      <c r="U50" s="39">
        <v>35.088452088452087</v>
      </c>
      <c r="V50" s="39">
        <v>72.754299754299751</v>
      </c>
      <c r="W50" s="40"/>
      <c r="X50" s="36">
        <v>407</v>
      </c>
      <c r="Y50" s="39">
        <v>5.6904176904176911</v>
      </c>
      <c r="Z50" s="39">
        <v>21.886977886977888</v>
      </c>
      <c r="AA50" s="39">
        <v>38.958230958230963</v>
      </c>
      <c r="AB50" s="39">
        <v>33.628992628992627</v>
      </c>
      <c r="AC50" s="39">
        <v>72.58722358722359</v>
      </c>
      <c r="AD50" s="40"/>
      <c r="AE50" s="36">
        <v>133</v>
      </c>
      <c r="AF50" s="39">
        <v>25.631578947368421</v>
      </c>
      <c r="AG50" s="39">
        <v>32</v>
      </c>
      <c r="AH50" s="39">
        <v>37.05263157894737</v>
      </c>
      <c r="AI50" s="39">
        <v>5.2631578947368416</v>
      </c>
      <c r="AJ50" s="39">
        <v>42.315789473684212</v>
      </c>
      <c r="AK50" s="40"/>
      <c r="AL50" s="224">
        <v>9011</v>
      </c>
    </row>
    <row r="51" spans="1:38">
      <c r="A51" s="32" t="s">
        <v>422</v>
      </c>
      <c r="C51" s="33">
        <v>936</v>
      </c>
      <c r="D51" s="34">
        <v>79</v>
      </c>
      <c r="E51" s="35">
        <v>8.4401709401709407E-2</v>
      </c>
      <c r="F51" s="34">
        <v>671</v>
      </c>
      <c r="G51" s="35">
        <f t="shared" si="1"/>
        <v>0.71688034188034189</v>
      </c>
      <c r="H51" s="36">
        <v>1</v>
      </c>
      <c r="I51" s="36" t="s">
        <v>32</v>
      </c>
      <c r="J51" s="37">
        <v>1702</v>
      </c>
      <c r="K51" s="36">
        <v>1</v>
      </c>
      <c r="L51" s="38"/>
      <c r="M51" s="39">
        <v>71.858156028368796</v>
      </c>
      <c r="N51" s="39">
        <v>64.546099290780148</v>
      </c>
      <c r="O51" s="39">
        <v>33.451388888888893</v>
      </c>
      <c r="P51" s="40"/>
      <c r="Q51" s="36">
        <v>423</v>
      </c>
      <c r="R51" s="39">
        <v>10.08983451536643</v>
      </c>
      <c r="S51" s="39">
        <v>17.57919621749409</v>
      </c>
      <c r="T51" s="39">
        <v>35.198581560283685</v>
      </c>
      <c r="U51" s="39">
        <v>36.659574468085111</v>
      </c>
      <c r="V51" s="39">
        <v>71.858156028368796</v>
      </c>
      <c r="W51" s="40"/>
      <c r="X51" s="36">
        <v>423</v>
      </c>
      <c r="Y51" s="39">
        <v>5.8156028368794326</v>
      </c>
      <c r="Z51" s="39">
        <v>29.978723404255323</v>
      </c>
      <c r="AA51" s="39">
        <v>44.910165484633573</v>
      </c>
      <c r="AB51" s="39">
        <v>19.635933806146571</v>
      </c>
      <c r="AC51" s="39">
        <v>64.546099290780148</v>
      </c>
      <c r="AD51" s="40"/>
      <c r="AE51" s="36">
        <v>144</v>
      </c>
      <c r="AF51" s="39">
        <v>27.930555555555557</v>
      </c>
      <c r="AG51" s="39">
        <v>38.618055555555557</v>
      </c>
      <c r="AH51" s="39">
        <v>30.645833333333336</v>
      </c>
      <c r="AI51" s="39">
        <v>2.8055555555555558</v>
      </c>
      <c r="AJ51" s="39">
        <v>33.451388888888893</v>
      </c>
      <c r="AK51" s="40"/>
      <c r="AL51" s="224">
        <v>7275</v>
      </c>
    </row>
    <row r="52" spans="1:38">
      <c r="A52" s="32" t="s">
        <v>423</v>
      </c>
      <c r="C52" s="33">
        <v>1045</v>
      </c>
      <c r="D52" s="34">
        <v>209</v>
      </c>
      <c r="E52" s="35">
        <v>0.2</v>
      </c>
      <c r="F52" s="34">
        <v>628</v>
      </c>
      <c r="G52" s="35">
        <f t="shared" si="1"/>
        <v>0.60095693779904302</v>
      </c>
      <c r="H52" s="36">
        <v>4</v>
      </c>
      <c r="I52" s="36" t="s">
        <v>35</v>
      </c>
      <c r="J52" s="37">
        <v>5502</v>
      </c>
      <c r="K52" s="36">
        <v>1</v>
      </c>
      <c r="L52" s="38"/>
      <c r="M52" s="39">
        <v>74.746724890829682</v>
      </c>
      <c r="N52" s="39">
        <v>69.362445414847173</v>
      </c>
      <c r="O52" s="39">
        <v>37.209302325581397</v>
      </c>
      <c r="P52" s="40"/>
      <c r="Q52" s="36">
        <v>458</v>
      </c>
      <c r="R52" s="39">
        <v>10.124454148471616</v>
      </c>
      <c r="S52" s="39">
        <v>15.467248908296945</v>
      </c>
      <c r="T52" s="39">
        <v>38.368995633187772</v>
      </c>
      <c r="U52" s="39">
        <v>36.377729257641917</v>
      </c>
      <c r="V52" s="39">
        <v>74.746724890829682</v>
      </c>
      <c r="W52" s="40"/>
      <c r="X52" s="36">
        <v>458</v>
      </c>
      <c r="Y52" s="39">
        <v>6.251091703056769</v>
      </c>
      <c r="Z52" s="39">
        <v>24.510917030567686</v>
      </c>
      <c r="AA52" s="39">
        <v>44.696506550218345</v>
      </c>
      <c r="AB52" s="39">
        <v>24.665938864628821</v>
      </c>
      <c r="AC52" s="39">
        <v>69.362445414847173</v>
      </c>
      <c r="AD52" s="40"/>
      <c r="AE52" s="36">
        <v>172</v>
      </c>
      <c r="AF52" s="39">
        <v>25.97674418604651</v>
      </c>
      <c r="AG52" s="39">
        <v>37.27325581395349</v>
      </c>
      <c r="AH52" s="39">
        <v>34.831395348837212</v>
      </c>
      <c r="AI52" s="39">
        <v>2.3779069767441858</v>
      </c>
      <c r="AJ52" s="39">
        <v>37.209302325581397</v>
      </c>
      <c r="AK52" s="40"/>
      <c r="AL52" s="224">
        <v>7876</v>
      </c>
    </row>
    <row r="53" spans="1:38">
      <c r="A53" s="32" t="s">
        <v>424</v>
      </c>
      <c r="C53" s="33">
        <v>866</v>
      </c>
      <c r="D53" s="34">
        <v>50</v>
      </c>
      <c r="E53" s="35">
        <v>5.7736720554272515E-2</v>
      </c>
      <c r="F53" s="34">
        <v>336</v>
      </c>
      <c r="G53" s="35">
        <f t="shared" si="1"/>
        <v>0.38799076212471134</v>
      </c>
      <c r="H53" s="36">
        <v>1</v>
      </c>
      <c r="I53" s="36" t="s">
        <v>32</v>
      </c>
      <c r="J53" s="37">
        <v>2402</v>
      </c>
      <c r="K53" s="36">
        <v>1</v>
      </c>
      <c r="L53" s="38"/>
      <c r="M53" s="39">
        <v>87.321428571428569</v>
      </c>
      <c r="N53" s="39">
        <v>82.209523809523816</v>
      </c>
      <c r="O53" s="39">
        <v>54.95</v>
      </c>
      <c r="P53" s="40"/>
      <c r="Q53" s="36">
        <v>420</v>
      </c>
      <c r="R53" s="39">
        <v>5.3428571428571434</v>
      </c>
      <c r="S53" s="39">
        <v>6.8357142857142854</v>
      </c>
      <c r="T53" s="39">
        <v>24.81904761904762</v>
      </c>
      <c r="U53" s="39">
        <v>62.502380952380946</v>
      </c>
      <c r="V53" s="39">
        <v>87.321428571428569</v>
      </c>
      <c r="W53" s="40"/>
      <c r="X53" s="36">
        <v>420</v>
      </c>
      <c r="Y53" s="39">
        <v>5.8690476190476186</v>
      </c>
      <c r="Z53" s="39">
        <v>12.295238095238096</v>
      </c>
      <c r="AA53" s="39">
        <v>38.561904761904763</v>
      </c>
      <c r="AB53" s="39">
        <v>43.647619047619052</v>
      </c>
      <c r="AC53" s="39">
        <v>82.209523809523816</v>
      </c>
      <c r="AD53" s="40"/>
      <c r="AE53" s="36">
        <v>140</v>
      </c>
      <c r="AF53" s="39">
        <v>11.157142857142858</v>
      </c>
      <c r="AG53" s="39">
        <v>33.892857142857146</v>
      </c>
      <c r="AH53" s="39">
        <v>42.95</v>
      </c>
      <c r="AI53" s="39">
        <v>12</v>
      </c>
      <c r="AJ53" s="39">
        <v>54.95</v>
      </c>
      <c r="AK53" s="40"/>
      <c r="AL53" s="224">
        <v>6993</v>
      </c>
    </row>
    <row r="54" spans="1:38">
      <c r="A54" s="32" t="s">
        <v>425</v>
      </c>
      <c r="C54" s="33">
        <v>541</v>
      </c>
      <c r="D54" s="34">
        <v>346</v>
      </c>
      <c r="E54" s="35">
        <v>0.63955637707948243</v>
      </c>
      <c r="F54" s="34">
        <v>434</v>
      </c>
      <c r="G54" s="35">
        <f t="shared" si="1"/>
        <v>0.80221811460258785</v>
      </c>
      <c r="H54" s="36">
        <v>5</v>
      </c>
      <c r="I54" s="36" t="s">
        <v>36</v>
      </c>
      <c r="J54" s="37">
        <v>4802</v>
      </c>
      <c r="K54" s="36">
        <v>1</v>
      </c>
      <c r="L54" s="38"/>
      <c r="M54" s="39">
        <v>47.983870967741936</v>
      </c>
      <c r="N54" s="39">
        <v>57.677419354838705</v>
      </c>
      <c r="O54" s="39">
        <v>19.170212765957444</v>
      </c>
      <c r="P54" s="40"/>
      <c r="Q54" s="36">
        <v>248</v>
      </c>
      <c r="R54" s="39">
        <v>24.677419354838705</v>
      </c>
      <c r="S54" s="39">
        <v>27.358870967741939</v>
      </c>
      <c r="T54" s="39">
        <v>32.625</v>
      </c>
      <c r="U54" s="39">
        <v>15.358870967741934</v>
      </c>
      <c r="V54" s="39">
        <v>47.983870967741936</v>
      </c>
      <c r="W54" s="40"/>
      <c r="X54" s="36">
        <v>248</v>
      </c>
      <c r="Y54" s="39">
        <v>11.673387096774194</v>
      </c>
      <c r="Z54" s="39">
        <v>30.786290322580644</v>
      </c>
      <c r="AA54" s="39">
        <v>47.49596774193548</v>
      </c>
      <c r="AB54" s="39">
        <v>10.181451612903226</v>
      </c>
      <c r="AC54" s="39">
        <v>57.677419354838705</v>
      </c>
      <c r="AD54" s="40"/>
      <c r="AE54" s="36">
        <v>94</v>
      </c>
      <c r="AF54" s="39">
        <v>30.127659574468083</v>
      </c>
      <c r="AG54" s="39">
        <v>50.702127659574472</v>
      </c>
      <c r="AH54" s="39">
        <v>19.170212765957444</v>
      </c>
      <c r="AI54" s="39">
        <v>0</v>
      </c>
      <c r="AJ54" s="39">
        <v>19.170212765957444</v>
      </c>
      <c r="AK54" s="40"/>
      <c r="AL54" s="224">
        <v>9080</v>
      </c>
    </row>
    <row r="55" spans="1:38">
      <c r="A55" s="32" t="s">
        <v>426</v>
      </c>
      <c r="C55" s="33">
        <v>2548</v>
      </c>
      <c r="D55" s="34">
        <v>845</v>
      </c>
      <c r="E55" s="35">
        <v>0.33163265306122447</v>
      </c>
      <c r="F55" s="34">
        <v>1681</v>
      </c>
      <c r="G55" s="35">
        <f t="shared" si="1"/>
        <v>0.65973312401883832</v>
      </c>
      <c r="H55" s="36">
        <v>1</v>
      </c>
      <c r="I55" s="36" t="s">
        <v>32</v>
      </c>
      <c r="J55" s="37">
        <v>3601</v>
      </c>
      <c r="K55" s="36">
        <v>1</v>
      </c>
      <c r="L55" s="38"/>
      <c r="M55" s="39">
        <v>83.86798964624677</v>
      </c>
      <c r="N55" s="39">
        <v>83.566005176876615</v>
      </c>
      <c r="O55" s="39">
        <v>58.5</v>
      </c>
      <c r="P55" s="40"/>
      <c r="Q55" s="36">
        <v>1159</v>
      </c>
      <c r="R55" s="39">
        <v>5.7523727351164791</v>
      </c>
      <c r="S55" s="39">
        <v>10.577221742881795</v>
      </c>
      <c r="T55" s="39">
        <v>32.475409836065573</v>
      </c>
      <c r="U55" s="39">
        <v>51.392579810181189</v>
      </c>
      <c r="V55" s="39">
        <v>83.86798964624677</v>
      </c>
      <c r="W55" s="40"/>
      <c r="X55" s="36">
        <v>1159</v>
      </c>
      <c r="Y55" s="39">
        <v>3.8524590163934427</v>
      </c>
      <c r="Z55" s="39">
        <v>12.58153580672994</v>
      </c>
      <c r="AA55" s="39">
        <v>40.1725625539258</v>
      </c>
      <c r="AB55" s="39">
        <v>43.393442622950815</v>
      </c>
      <c r="AC55" s="39">
        <v>83.566005176876615</v>
      </c>
      <c r="AD55" s="40"/>
      <c r="AE55" s="36">
        <v>388</v>
      </c>
      <c r="AF55" s="39">
        <v>8.5</v>
      </c>
      <c r="AG55" s="39">
        <v>32.5</v>
      </c>
      <c r="AH55" s="39">
        <v>46.5</v>
      </c>
      <c r="AI55" s="39">
        <v>12</v>
      </c>
      <c r="AJ55" s="39">
        <v>58.5</v>
      </c>
      <c r="AK55" s="40"/>
      <c r="AL55" s="224">
        <v>7426</v>
      </c>
    </row>
    <row r="56" spans="1:38">
      <c r="A56" s="32" t="s">
        <v>427</v>
      </c>
      <c r="C56" s="33">
        <v>898</v>
      </c>
      <c r="D56" s="34">
        <v>264</v>
      </c>
      <c r="E56" s="35">
        <v>0.29398663697104677</v>
      </c>
      <c r="F56" s="34">
        <v>499</v>
      </c>
      <c r="G56" s="35">
        <f t="shared" si="1"/>
        <v>0.5556792873051225</v>
      </c>
      <c r="H56" s="36">
        <v>5</v>
      </c>
      <c r="I56" s="36" t="s">
        <v>36</v>
      </c>
      <c r="J56" s="37">
        <v>1305</v>
      </c>
      <c r="K56" s="36">
        <v>1</v>
      </c>
      <c r="L56" s="38"/>
      <c r="M56" s="39">
        <v>77.840294840294845</v>
      </c>
      <c r="N56" s="39">
        <v>73.439803439803441</v>
      </c>
      <c r="O56" s="39">
        <v>43.37777777777778</v>
      </c>
      <c r="P56" s="40"/>
      <c r="Q56" s="36">
        <v>407</v>
      </c>
      <c r="R56" s="39">
        <v>9.5356265356265357</v>
      </c>
      <c r="S56" s="39">
        <v>12.943488943488944</v>
      </c>
      <c r="T56" s="39">
        <v>33.329238329238329</v>
      </c>
      <c r="U56" s="39">
        <v>44.511056511056516</v>
      </c>
      <c r="V56" s="39">
        <v>77.840294840294845</v>
      </c>
      <c r="W56" s="40"/>
      <c r="X56" s="36">
        <v>407</v>
      </c>
      <c r="Y56" s="39">
        <v>5.3046683046683043</v>
      </c>
      <c r="Z56" s="39">
        <v>21.073710073710075</v>
      </c>
      <c r="AA56" s="39">
        <v>43.702702702702702</v>
      </c>
      <c r="AB56" s="39">
        <v>29.737100737100739</v>
      </c>
      <c r="AC56" s="39">
        <v>73.439803439803441</v>
      </c>
      <c r="AD56" s="40"/>
      <c r="AE56" s="36">
        <v>135</v>
      </c>
      <c r="AF56" s="39">
        <v>15.31111111111111</v>
      </c>
      <c r="AG56" s="39">
        <v>41.31111111111111</v>
      </c>
      <c r="AH56" s="39">
        <v>38.244444444444447</v>
      </c>
      <c r="AI56" s="39">
        <v>5.1333333333333337</v>
      </c>
      <c r="AJ56" s="39">
        <v>43.37777777777778</v>
      </c>
      <c r="AK56" s="40"/>
      <c r="AL56" s="224">
        <v>8793</v>
      </c>
    </row>
    <row r="57" spans="1:38">
      <c r="A57" s="32" t="s">
        <v>428</v>
      </c>
      <c r="C57" s="33">
        <v>1321</v>
      </c>
      <c r="D57" s="34">
        <v>87</v>
      </c>
      <c r="E57" s="35">
        <v>6.5859197577592732E-2</v>
      </c>
      <c r="F57" s="34">
        <v>921</v>
      </c>
      <c r="G57" s="35">
        <f t="shared" si="1"/>
        <v>0.69719909159727478</v>
      </c>
      <c r="H57" s="36">
        <v>1</v>
      </c>
      <c r="I57" s="36" t="s">
        <v>32</v>
      </c>
      <c r="J57" s="37">
        <v>7102</v>
      </c>
      <c r="K57" s="36">
        <v>1</v>
      </c>
      <c r="L57" s="38"/>
      <c r="M57" s="39">
        <v>80.302925989672985</v>
      </c>
      <c r="N57" s="39">
        <v>76.139414802065403</v>
      </c>
      <c r="O57" s="39">
        <v>38.820895522388064</v>
      </c>
      <c r="P57" s="40"/>
      <c r="Q57" s="36">
        <v>581</v>
      </c>
      <c r="R57" s="39">
        <v>7.5834767641996557</v>
      </c>
      <c r="S57" s="39">
        <v>12.659208261617902</v>
      </c>
      <c r="T57" s="39">
        <v>34.767641996557664</v>
      </c>
      <c r="U57" s="39">
        <v>45.535283993115314</v>
      </c>
      <c r="V57" s="39">
        <v>80.302925989672985</v>
      </c>
      <c r="W57" s="40"/>
      <c r="X57" s="36">
        <v>581</v>
      </c>
      <c r="Y57" s="39">
        <v>3.3631669535283994</v>
      </c>
      <c r="Z57" s="39">
        <v>20.316695352839933</v>
      </c>
      <c r="AA57" s="39">
        <v>39.394148020654043</v>
      </c>
      <c r="AB57" s="39">
        <v>36.745266781411367</v>
      </c>
      <c r="AC57" s="39">
        <v>76.139414802065403</v>
      </c>
      <c r="AD57" s="40"/>
      <c r="AE57" s="36">
        <v>201</v>
      </c>
      <c r="AF57" s="39">
        <v>18.447761194029852</v>
      </c>
      <c r="AG57" s="39">
        <v>43.253731343283583</v>
      </c>
      <c r="AH57" s="39">
        <v>33.253731343283583</v>
      </c>
      <c r="AI57" s="39">
        <v>5.5671641791044779</v>
      </c>
      <c r="AJ57" s="39">
        <v>38.820895522388064</v>
      </c>
      <c r="AK57" s="40"/>
      <c r="AL57" s="224">
        <v>7284</v>
      </c>
    </row>
    <row r="58" spans="1:38">
      <c r="A58" s="32" t="s">
        <v>429</v>
      </c>
      <c r="C58" s="33">
        <v>448</v>
      </c>
      <c r="D58" s="34">
        <v>3</v>
      </c>
      <c r="E58" s="35">
        <v>6.6964285714285711E-3</v>
      </c>
      <c r="F58" s="34">
        <v>279</v>
      </c>
      <c r="G58" s="35">
        <f t="shared" si="1"/>
        <v>0.6227678571428571</v>
      </c>
      <c r="H58" s="36">
        <v>2</v>
      </c>
      <c r="I58" s="36" t="s">
        <v>33</v>
      </c>
      <c r="J58" s="37">
        <v>1201</v>
      </c>
      <c r="K58" s="36">
        <v>1</v>
      </c>
      <c r="L58" s="38"/>
      <c r="M58" s="39">
        <v>84.315270935960598</v>
      </c>
      <c r="N58" s="39">
        <v>81.251231527093594</v>
      </c>
      <c r="O58" s="39">
        <v>72.559999999999988</v>
      </c>
      <c r="P58" s="40"/>
      <c r="Q58" s="36">
        <v>203</v>
      </c>
      <c r="R58" s="39">
        <v>5.3990147783251228</v>
      </c>
      <c r="S58" s="39">
        <v>10.502463054187192</v>
      </c>
      <c r="T58" s="39">
        <v>30.980295566502463</v>
      </c>
      <c r="U58" s="39">
        <v>53.334975369458128</v>
      </c>
      <c r="V58" s="39">
        <v>84.315270935960598</v>
      </c>
      <c r="W58" s="40"/>
      <c r="X58" s="36">
        <v>203</v>
      </c>
      <c r="Y58" s="39">
        <v>3.5615763546798029</v>
      </c>
      <c r="Z58" s="39">
        <v>15.339901477832512</v>
      </c>
      <c r="AA58" s="39">
        <v>46.650246305418719</v>
      </c>
      <c r="AB58" s="39">
        <v>34.600985221674875</v>
      </c>
      <c r="AC58" s="39">
        <v>81.251231527093594</v>
      </c>
      <c r="AD58" s="40"/>
      <c r="AE58" s="36">
        <v>75</v>
      </c>
      <c r="AF58" s="39">
        <v>5.4666666666666668</v>
      </c>
      <c r="AG58" s="39">
        <v>22.48</v>
      </c>
      <c r="AH58" s="39">
        <v>65.506666666666661</v>
      </c>
      <c r="AI58" s="39">
        <v>7.0533333333333328</v>
      </c>
      <c r="AJ58" s="39">
        <v>72.559999999999988</v>
      </c>
      <c r="AK58" s="40"/>
      <c r="AL58" s="224">
        <v>7916</v>
      </c>
    </row>
    <row r="59" spans="1:38">
      <c r="A59" s="32" t="s">
        <v>430</v>
      </c>
      <c r="C59" s="33">
        <v>9083</v>
      </c>
      <c r="D59" s="34">
        <v>3140</v>
      </c>
      <c r="E59" s="35">
        <v>0.34570075966090497</v>
      </c>
      <c r="F59" s="34">
        <v>3822</v>
      </c>
      <c r="G59" s="35">
        <f t="shared" si="1"/>
        <v>0.42078608389298688</v>
      </c>
      <c r="H59" s="36">
        <v>3</v>
      </c>
      <c r="I59" s="36" t="s">
        <v>34</v>
      </c>
      <c r="J59" s="37">
        <v>2301</v>
      </c>
      <c r="K59" s="36">
        <v>1</v>
      </c>
      <c r="L59" s="38"/>
      <c r="M59" s="39">
        <v>86.772383508172723</v>
      </c>
      <c r="N59" s="39">
        <v>82.46962673822884</v>
      </c>
      <c r="O59" s="39">
        <v>54.60313901345291</v>
      </c>
      <c r="P59" s="40"/>
      <c r="Q59" s="36">
        <v>4099</v>
      </c>
      <c r="R59" s="39">
        <v>4.1175896560136618</v>
      </c>
      <c r="S59" s="39">
        <v>9.4488899731641851</v>
      </c>
      <c r="T59" s="39">
        <v>28.417906806538181</v>
      </c>
      <c r="U59" s="39">
        <v>58.354476701634539</v>
      </c>
      <c r="V59" s="39">
        <v>86.772383508172723</v>
      </c>
      <c r="W59" s="40"/>
      <c r="X59" s="36">
        <v>4099</v>
      </c>
      <c r="Y59" s="39">
        <v>1.6899243717979997</v>
      </c>
      <c r="Z59" s="39">
        <v>15.827030983166626</v>
      </c>
      <c r="AA59" s="39">
        <v>40.746523542327395</v>
      </c>
      <c r="AB59" s="39">
        <v>41.723103195901437</v>
      </c>
      <c r="AC59" s="39">
        <v>82.46962673822884</v>
      </c>
      <c r="AD59" s="40"/>
      <c r="AE59" s="36">
        <v>1338</v>
      </c>
      <c r="AF59" s="39">
        <v>9.9461883408071756</v>
      </c>
      <c r="AG59" s="39">
        <v>34.955156950672645</v>
      </c>
      <c r="AH59" s="39">
        <v>42.080717488789233</v>
      </c>
      <c r="AI59" s="39">
        <v>12.522421524663677</v>
      </c>
      <c r="AJ59" s="39">
        <v>54.60313901345291</v>
      </c>
      <c r="AK59" s="40"/>
      <c r="AL59" s="224">
        <v>7837</v>
      </c>
    </row>
    <row r="60" spans="1:38">
      <c r="A60" s="32" t="s">
        <v>431</v>
      </c>
      <c r="C60" s="33">
        <v>1064</v>
      </c>
      <c r="D60" s="34">
        <v>31</v>
      </c>
      <c r="E60" s="35">
        <v>2.913533834586466E-2</v>
      </c>
      <c r="F60" s="34">
        <v>747</v>
      </c>
      <c r="G60" s="35">
        <f t="shared" si="1"/>
        <v>0.70206766917293228</v>
      </c>
      <c r="H60" s="36">
        <v>2</v>
      </c>
      <c r="I60" s="36" t="s">
        <v>33</v>
      </c>
      <c r="J60" s="37">
        <v>1101</v>
      </c>
      <c r="K60" s="36">
        <v>1</v>
      </c>
      <c r="L60" s="38"/>
      <c r="M60" s="39">
        <v>74.451271186440664</v>
      </c>
      <c r="N60" s="39">
        <v>74.084745762711862</v>
      </c>
      <c r="O60" s="39">
        <v>29.464052287581701</v>
      </c>
      <c r="P60" s="40"/>
      <c r="Q60" s="36">
        <v>472</v>
      </c>
      <c r="R60" s="39">
        <v>11.016949152542372</v>
      </c>
      <c r="S60" s="39">
        <v>14.722457627118645</v>
      </c>
      <c r="T60" s="39">
        <v>35.57838983050847</v>
      </c>
      <c r="U60" s="39">
        <v>38.872881355932201</v>
      </c>
      <c r="V60" s="39">
        <v>74.451271186440664</v>
      </c>
      <c r="W60" s="40"/>
      <c r="X60" s="36">
        <v>472</v>
      </c>
      <c r="Y60" s="39">
        <v>4</v>
      </c>
      <c r="Z60" s="39">
        <v>21.781779661016952</v>
      </c>
      <c r="AA60" s="39">
        <v>41.921610169491522</v>
      </c>
      <c r="AB60" s="39">
        <v>32.163135593220332</v>
      </c>
      <c r="AC60" s="39">
        <v>74.084745762711862</v>
      </c>
      <c r="AD60" s="40"/>
      <c r="AE60" s="36">
        <v>153</v>
      </c>
      <c r="AF60" s="39">
        <v>23.392156862745097</v>
      </c>
      <c r="AG60" s="39">
        <v>47.143790849673202</v>
      </c>
      <c r="AH60" s="39">
        <v>27</v>
      </c>
      <c r="AI60" s="39">
        <v>2.4640522875816995</v>
      </c>
      <c r="AJ60" s="39">
        <v>29.464052287581701</v>
      </c>
      <c r="AK60" s="40"/>
      <c r="AL60" s="224">
        <v>9528</v>
      </c>
    </row>
    <row r="61" spans="1:38">
      <c r="A61" s="32" t="s">
        <v>432</v>
      </c>
      <c r="C61" s="33">
        <v>669</v>
      </c>
      <c r="D61" s="34">
        <v>29</v>
      </c>
      <c r="E61" s="35">
        <v>4.3348281016442454E-2</v>
      </c>
      <c r="F61" s="34">
        <v>427</v>
      </c>
      <c r="G61" s="35">
        <f t="shared" si="1"/>
        <v>0.63826606875934233</v>
      </c>
      <c r="H61" s="36">
        <v>1</v>
      </c>
      <c r="I61" s="36" t="s">
        <v>32</v>
      </c>
      <c r="J61" s="37">
        <v>302</v>
      </c>
      <c r="K61" s="36">
        <v>1</v>
      </c>
      <c r="L61" s="38"/>
      <c r="M61" s="39">
        <v>86.792079207920807</v>
      </c>
      <c r="N61" s="39">
        <v>82.330033003300329</v>
      </c>
      <c r="O61" s="39">
        <v>69.10526315789474</v>
      </c>
      <c r="P61" s="40"/>
      <c r="Q61" s="36">
        <v>303</v>
      </c>
      <c r="R61" s="39">
        <v>4.9207920792079207</v>
      </c>
      <c r="S61" s="39">
        <v>8.0924092409240931</v>
      </c>
      <c r="T61" s="39">
        <v>29.567656765676567</v>
      </c>
      <c r="U61" s="39">
        <v>57.224422442244233</v>
      </c>
      <c r="V61" s="39">
        <v>86.792079207920807</v>
      </c>
      <c r="W61" s="40"/>
      <c r="X61" s="36">
        <v>303</v>
      </c>
      <c r="Y61" s="39">
        <v>2.3399339933993399</v>
      </c>
      <c r="Z61" s="39">
        <v>15.51815181518152</v>
      </c>
      <c r="AA61" s="39">
        <v>38.693069306930695</v>
      </c>
      <c r="AB61" s="39">
        <v>43.636963696369634</v>
      </c>
      <c r="AC61" s="39">
        <v>82.330033003300329</v>
      </c>
      <c r="AD61" s="40"/>
      <c r="AE61" s="36">
        <v>95</v>
      </c>
      <c r="AF61" s="39">
        <v>6.1263157894736846</v>
      </c>
      <c r="AG61" s="39">
        <v>24.284210526315789</v>
      </c>
      <c r="AH61" s="39">
        <v>56.684210526315788</v>
      </c>
      <c r="AI61" s="39">
        <v>12.421052631578949</v>
      </c>
      <c r="AJ61" s="39">
        <v>69.10526315789474</v>
      </c>
      <c r="AK61" s="40"/>
      <c r="AL61" s="224">
        <v>7884</v>
      </c>
    </row>
    <row r="62" spans="1:38">
      <c r="A62" s="32" t="s">
        <v>433</v>
      </c>
      <c r="C62" s="33">
        <v>503</v>
      </c>
      <c r="D62" s="34">
        <v>36</v>
      </c>
      <c r="E62" s="35">
        <v>7.1570576540755465E-2</v>
      </c>
      <c r="F62" s="34">
        <v>271</v>
      </c>
      <c r="G62" s="35">
        <f t="shared" si="1"/>
        <v>0.53876739562624254</v>
      </c>
      <c r="H62" s="36">
        <v>1</v>
      </c>
      <c r="I62" s="36" t="s">
        <v>32</v>
      </c>
      <c r="J62" s="37">
        <v>2403</v>
      </c>
      <c r="K62" s="36">
        <v>1</v>
      </c>
      <c r="L62" s="38"/>
      <c r="M62" s="39">
        <v>79.986425339366519</v>
      </c>
      <c r="N62" s="39">
        <v>76.475113122171948</v>
      </c>
      <c r="O62" s="39">
        <v>34.285714285714285</v>
      </c>
      <c r="P62" s="40"/>
      <c r="Q62" s="36">
        <v>221</v>
      </c>
      <c r="R62" s="39">
        <v>7.2760180995475103</v>
      </c>
      <c r="S62" s="39">
        <v>12.597285067873305</v>
      </c>
      <c r="T62" s="39">
        <v>32.411764705882355</v>
      </c>
      <c r="U62" s="39">
        <v>47.574660633484157</v>
      </c>
      <c r="V62" s="39">
        <v>79.986425339366519</v>
      </c>
      <c r="W62" s="40"/>
      <c r="X62" s="36">
        <v>221</v>
      </c>
      <c r="Y62" s="39">
        <v>6.3619909502262448</v>
      </c>
      <c r="Z62" s="39">
        <v>17.190045248868778</v>
      </c>
      <c r="AA62" s="39">
        <v>41.687782805429862</v>
      </c>
      <c r="AB62" s="39">
        <v>34.787330316742086</v>
      </c>
      <c r="AC62" s="39">
        <v>76.475113122171948</v>
      </c>
      <c r="AD62" s="40"/>
      <c r="AE62" s="36">
        <v>70</v>
      </c>
      <c r="AF62" s="39">
        <v>18.571428571428573</v>
      </c>
      <c r="AG62" s="39">
        <v>46.7</v>
      </c>
      <c r="AH62" s="39">
        <v>31.628571428571426</v>
      </c>
      <c r="AI62" s="39">
        <v>2.657142857142857</v>
      </c>
      <c r="AJ62" s="39">
        <v>34.285714285714285</v>
      </c>
      <c r="AK62" s="40"/>
      <c r="AL62" s="224">
        <v>7221</v>
      </c>
    </row>
    <row r="63" spans="1:38">
      <c r="A63" s="32" t="s">
        <v>434</v>
      </c>
      <c r="C63" s="33">
        <v>193</v>
      </c>
      <c r="D63" s="34">
        <v>191</v>
      </c>
      <c r="E63" s="35">
        <v>0.98963730569948183</v>
      </c>
      <c r="F63" s="34">
        <v>166</v>
      </c>
      <c r="G63" s="35">
        <f t="shared" si="1"/>
        <v>0.86010362694300513</v>
      </c>
      <c r="H63" s="36">
        <v>3</v>
      </c>
      <c r="I63" s="36" t="s">
        <v>34</v>
      </c>
      <c r="J63" s="37">
        <v>6044</v>
      </c>
      <c r="K63" s="36">
        <v>2</v>
      </c>
      <c r="L63" s="38"/>
      <c r="M63" s="39">
        <v>31.640845070422536</v>
      </c>
      <c r="N63" s="39">
        <v>48.274647887323937</v>
      </c>
      <c r="O63" s="39">
        <v>5</v>
      </c>
      <c r="P63" s="40"/>
      <c r="Q63" s="36">
        <v>142</v>
      </c>
      <c r="R63" s="39">
        <v>42.352112676056336</v>
      </c>
      <c r="S63" s="39">
        <v>26.007042253521131</v>
      </c>
      <c r="T63" s="39">
        <v>23.838028169014088</v>
      </c>
      <c r="U63" s="39">
        <v>7.8028169014084501</v>
      </c>
      <c r="V63" s="39">
        <v>31.640845070422536</v>
      </c>
      <c r="W63" s="40"/>
      <c r="X63" s="36">
        <v>142</v>
      </c>
      <c r="Y63" s="39">
        <v>11.450704225352112</v>
      </c>
      <c r="Z63" s="39">
        <v>40.04225352112676</v>
      </c>
      <c r="AA63" s="39">
        <v>37.119718309859152</v>
      </c>
      <c r="AB63" s="39">
        <v>11.154929577464788</v>
      </c>
      <c r="AC63" s="39">
        <v>48.274647887323937</v>
      </c>
      <c r="AD63" s="40"/>
      <c r="AE63" s="36">
        <v>59</v>
      </c>
      <c r="AF63" s="39">
        <v>64</v>
      </c>
      <c r="AG63" s="39">
        <v>31</v>
      </c>
      <c r="AH63" s="39">
        <v>5</v>
      </c>
      <c r="AI63" s="39">
        <v>0</v>
      </c>
      <c r="AJ63" s="39">
        <v>5</v>
      </c>
      <c r="AK63" s="40"/>
      <c r="AL63" s="224">
        <v>9659</v>
      </c>
    </row>
    <row r="64" spans="1:38">
      <c r="A64" s="32" t="s">
        <v>435</v>
      </c>
      <c r="C64" s="33">
        <v>596</v>
      </c>
      <c r="D64" s="34">
        <v>82</v>
      </c>
      <c r="E64" s="35">
        <v>0.13758389261744966</v>
      </c>
      <c r="F64" s="34">
        <v>596</v>
      </c>
      <c r="G64" s="35">
        <f t="shared" si="1"/>
        <v>1</v>
      </c>
      <c r="H64" s="36">
        <v>2</v>
      </c>
      <c r="I64" s="36" t="s">
        <v>33</v>
      </c>
      <c r="J64" s="37">
        <v>1901</v>
      </c>
      <c r="K64" s="36">
        <v>1</v>
      </c>
      <c r="L64" s="38"/>
      <c r="M64" s="39">
        <v>65.196296296296296</v>
      </c>
      <c r="N64" s="39">
        <v>64.659259259259258</v>
      </c>
      <c r="O64" s="39">
        <v>28.900990099009903</v>
      </c>
      <c r="P64" s="40"/>
      <c r="Q64" s="36">
        <v>270</v>
      </c>
      <c r="R64" s="39">
        <v>17.122222222222224</v>
      </c>
      <c r="S64" s="39">
        <v>17.722222222222221</v>
      </c>
      <c r="T64" s="39">
        <v>37.403703703703705</v>
      </c>
      <c r="U64" s="39">
        <v>27.792592592592595</v>
      </c>
      <c r="V64" s="39">
        <v>65.196296296296296</v>
      </c>
      <c r="W64" s="40"/>
      <c r="X64" s="36">
        <v>270</v>
      </c>
      <c r="Y64" s="39">
        <v>9.5592592592592602</v>
      </c>
      <c r="Z64" s="39">
        <v>25.781481481481482</v>
      </c>
      <c r="AA64" s="39">
        <v>42.366666666666667</v>
      </c>
      <c r="AB64" s="39">
        <v>22.292592592592591</v>
      </c>
      <c r="AC64" s="39">
        <v>64.659259259259258</v>
      </c>
      <c r="AD64" s="40"/>
      <c r="AE64" s="36">
        <v>101</v>
      </c>
      <c r="AF64" s="39">
        <v>23.643564356435647</v>
      </c>
      <c r="AG64" s="39">
        <v>47.455445544554458</v>
      </c>
      <c r="AH64" s="39">
        <v>26.722772277227726</v>
      </c>
      <c r="AI64" s="39">
        <v>2.1782178217821784</v>
      </c>
      <c r="AJ64" s="39">
        <v>28.900990099009903</v>
      </c>
      <c r="AK64" s="40"/>
      <c r="AL64" s="224">
        <v>8910</v>
      </c>
    </row>
    <row r="65" spans="1:38">
      <c r="A65" s="32" t="s">
        <v>436</v>
      </c>
      <c r="C65" s="33">
        <v>1909</v>
      </c>
      <c r="D65" s="34">
        <v>785</v>
      </c>
      <c r="E65" s="35">
        <v>0.41121005762179152</v>
      </c>
      <c r="F65" s="34">
        <v>1090</v>
      </c>
      <c r="G65" s="35">
        <f t="shared" si="1"/>
        <v>0.570979570455736</v>
      </c>
      <c r="H65" s="36">
        <v>5</v>
      </c>
      <c r="I65" s="36" t="s">
        <v>36</v>
      </c>
      <c r="J65" s="37">
        <v>201</v>
      </c>
      <c r="K65" s="36">
        <v>1</v>
      </c>
      <c r="L65" s="38"/>
      <c r="M65" s="39">
        <v>65.936416184971094</v>
      </c>
      <c r="N65" s="39">
        <v>61.095953757225431</v>
      </c>
      <c r="O65" s="39">
        <v>34.427609427609426</v>
      </c>
      <c r="P65" s="40"/>
      <c r="Q65" s="36">
        <v>865</v>
      </c>
      <c r="R65" s="39">
        <v>16.035838150289017</v>
      </c>
      <c r="S65" s="39">
        <v>18.035838150289017</v>
      </c>
      <c r="T65" s="39">
        <v>35.806936416184968</v>
      </c>
      <c r="U65" s="39">
        <v>30.129479768786126</v>
      </c>
      <c r="V65" s="39">
        <v>65.936416184971094</v>
      </c>
      <c r="W65" s="40"/>
      <c r="X65" s="36">
        <v>865</v>
      </c>
      <c r="Y65" s="39">
        <v>9.1583815028901743</v>
      </c>
      <c r="Z65" s="39">
        <v>29.233526011560691</v>
      </c>
      <c r="AA65" s="39">
        <v>40.108670520231215</v>
      </c>
      <c r="AB65" s="39">
        <v>20.987283236994219</v>
      </c>
      <c r="AC65" s="39">
        <v>61.095953757225431</v>
      </c>
      <c r="AD65" s="40"/>
      <c r="AE65" s="36">
        <v>297</v>
      </c>
      <c r="AF65" s="39">
        <v>26.858585858585862</v>
      </c>
      <c r="AG65" s="39">
        <v>39.242424242424242</v>
      </c>
      <c r="AH65" s="39">
        <v>30.013468013468014</v>
      </c>
      <c r="AI65" s="39">
        <v>4.4141414141414144</v>
      </c>
      <c r="AJ65" s="39">
        <v>34.427609427609426</v>
      </c>
      <c r="AK65" s="40"/>
      <c r="AL65" s="224">
        <v>8380</v>
      </c>
    </row>
    <row r="66" spans="1:38">
      <c r="A66" s="32" t="s">
        <v>1758</v>
      </c>
      <c r="C66" s="33">
        <v>687</v>
      </c>
      <c r="D66" s="34">
        <v>91</v>
      </c>
      <c r="E66" s="35">
        <v>0.1324599708879185</v>
      </c>
      <c r="F66" s="34">
        <v>430</v>
      </c>
      <c r="G66" s="35">
        <f t="shared" si="1"/>
        <v>0.62590975254730719</v>
      </c>
      <c r="H66" s="36">
        <v>3</v>
      </c>
      <c r="I66" s="36" t="s">
        <v>34</v>
      </c>
      <c r="J66" s="37">
        <v>2601</v>
      </c>
      <c r="K66" s="36">
        <v>1</v>
      </c>
      <c r="L66" s="38"/>
      <c r="M66" s="39">
        <v>86.535117056856194</v>
      </c>
      <c r="N66" s="39">
        <v>78.688963210702326</v>
      </c>
      <c r="O66" s="39">
        <v>37.5</v>
      </c>
      <c r="P66" s="40"/>
      <c r="Q66" s="36">
        <v>299</v>
      </c>
      <c r="R66" s="39">
        <v>5.0033444816053514</v>
      </c>
      <c r="S66" s="39">
        <v>8.4615384615384617</v>
      </c>
      <c r="T66" s="39">
        <v>37.083612040133779</v>
      </c>
      <c r="U66" s="39">
        <v>49.451505016722415</v>
      </c>
      <c r="V66" s="39">
        <v>86.535117056856194</v>
      </c>
      <c r="W66" s="40"/>
      <c r="X66" s="36">
        <v>299</v>
      </c>
      <c r="Y66" s="39">
        <v>1.8996655518394649</v>
      </c>
      <c r="Z66" s="39">
        <v>19.484949832775921</v>
      </c>
      <c r="AA66" s="39">
        <v>46.103678929765877</v>
      </c>
      <c r="AB66" s="39">
        <v>32.585284280936449</v>
      </c>
      <c r="AC66" s="39">
        <v>78.688963210702326</v>
      </c>
      <c r="AD66" s="40"/>
      <c r="AE66" s="36">
        <v>88</v>
      </c>
      <c r="AF66" s="39">
        <v>19.5</v>
      </c>
      <c r="AG66" s="39">
        <v>43</v>
      </c>
      <c r="AH66" s="39">
        <v>31.5</v>
      </c>
      <c r="AI66" s="39">
        <v>6</v>
      </c>
      <c r="AJ66" s="39">
        <v>37.5</v>
      </c>
      <c r="AK66" s="40"/>
      <c r="AL66" s="224">
        <v>11577</v>
      </c>
    </row>
    <row r="67" spans="1:38">
      <c r="A67" s="32" t="s">
        <v>437</v>
      </c>
      <c r="C67" s="33">
        <v>900</v>
      </c>
      <c r="D67" s="34">
        <v>514</v>
      </c>
      <c r="E67" s="35">
        <v>0.57111111111111112</v>
      </c>
      <c r="F67" s="34">
        <v>675</v>
      </c>
      <c r="G67" s="35">
        <f t="shared" si="1"/>
        <v>0.75</v>
      </c>
      <c r="H67" s="36">
        <v>1</v>
      </c>
      <c r="I67" s="36" t="s">
        <v>32</v>
      </c>
      <c r="J67" s="37">
        <v>7503</v>
      </c>
      <c r="K67" s="36">
        <v>1</v>
      </c>
      <c r="L67" s="38"/>
      <c r="M67" s="39">
        <v>82.772959183673464</v>
      </c>
      <c r="N67" s="39">
        <v>73.33673469387756</v>
      </c>
      <c r="O67" s="39">
        <v>50.449999999999996</v>
      </c>
      <c r="P67" s="40"/>
      <c r="Q67" s="36">
        <v>392</v>
      </c>
      <c r="R67" s="39">
        <v>8.5994897959183678</v>
      </c>
      <c r="S67" s="39">
        <v>8.4872448979591848</v>
      </c>
      <c r="T67" s="39">
        <v>33.579081632653065</v>
      </c>
      <c r="U67" s="39">
        <v>49.193877551020407</v>
      </c>
      <c r="V67" s="39">
        <v>82.772959183673464</v>
      </c>
      <c r="W67" s="40"/>
      <c r="X67" s="36">
        <v>392</v>
      </c>
      <c r="Y67" s="39">
        <v>5.2168367346938771</v>
      </c>
      <c r="Z67" s="39">
        <v>21.244897959183675</v>
      </c>
      <c r="AA67" s="39">
        <v>37.051020408163268</v>
      </c>
      <c r="AB67" s="39">
        <v>36.285714285714285</v>
      </c>
      <c r="AC67" s="39">
        <v>73.33673469387756</v>
      </c>
      <c r="AD67" s="40"/>
      <c r="AE67" s="36">
        <v>120</v>
      </c>
      <c r="AF67" s="39">
        <v>14.600000000000001</v>
      </c>
      <c r="AG67" s="39">
        <v>34.950000000000003</v>
      </c>
      <c r="AH67" s="39">
        <v>44.541666666666664</v>
      </c>
      <c r="AI67" s="39">
        <v>5.9083333333333332</v>
      </c>
      <c r="AJ67" s="39">
        <v>50.449999999999996</v>
      </c>
      <c r="AK67" s="40"/>
      <c r="AL67" s="224">
        <v>7775</v>
      </c>
    </row>
    <row r="68" spans="1:38">
      <c r="A68" s="32" t="s">
        <v>438</v>
      </c>
      <c r="C68" s="33">
        <v>1952</v>
      </c>
      <c r="D68" s="34">
        <v>611</v>
      </c>
      <c r="E68" s="35">
        <v>0.31301229508196721</v>
      </c>
      <c r="F68" s="34">
        <v>1279</v>
      </c>
      <c r="G68" s="35">
        <f t="shared" si="1"/>
        <v>0.65522540983606559</v>
      </c>
      <c r="H68" s="36">
        <v>1</v>
      </c>
      <c r="I68" s="36" t="s">
        <v>32</v>
      </c>
      <c r="J68" s="37">
        <v>7504</v>
      </c>
      <c r="K68" s="36">
        <v>1</v>
      </c>
      <c r="L68" s="38"/>
      <c r="M68" s="39">
        <v>81.257437070938209</v>
      </c>
      <c r="N68" s="39">
        <v>77.155606407322651</v>
      </c>
      <c r="O68" s="39">
        <v>47.271186440677965</v>
      </c>
      <c r="P68" s="40"/>
      <c r="Q68" s="36">
        <v>874</v>
      </c>
      <c r="R68" s="39">
        <v>6.6922196796338671</v>
      </c>
      <c r="S68" s="39">
        <v>12.067505720823799</v>
      </c>
      <c r="T68" s="39">
        <v>36.311212814645302</v>
      </c>
      <c r="U68" s="39">
        <v>44.946224256292908</v>
      </c>
      <c r="V68" s="39">
        <v>81.257437070938209</v>
      </c>
      <c r="W68" s="40"/>
      <c r="X68" s="36">
        <v>874</v>
      </c>
      <c r="Y68" s="39">
        <v>4.7643020594965675</v>
      </c>
      <c r="Z68" s="39">
        <v>17.913043478260867</v>
      </c>
      <c r="AA68" s="39">
        <v>45.750572082379861</v>
      </c>
      <c r="AB68" s="39">
        <v>31.40503432494279</v>
      </c>
      <c r="AC68" s="39">
        <v>77.155606407322651</v>
      </c>
      <c r="AD68" s="40"/>
      <c r="AE68" s="36">
        <v>295</v>
      </c>
      <c r="AF68" s="39">
        <v>16.27457627118644</v>
      </c>
      <c r="AG68" s="39">
        <v>37</v>
      </c>
      <c r="AH68" s="39">
        <v>42.179661016949154</v>
      </c>
      <c r="AI68" s="39">
        <v>5.0915254237288137</v>
      </c>
      <c r="AJ68" s="39">
        <v>47.271186440677965</v>
      </c>
      <c r="AK68" s="40"/>
      <c r="AL68" s="224">
        <v>8165</v>
      </c>
    </row>
    <row r="69" spans="1:38">
      <c r="A69" s="32" t="s">
        <v>439</v>
      </c>
      <c r="C69" s="33">
        <v>490</v>
      </c>
      <c r="D69" s="34">
        <v>193</v>
      </c>
      <c r="E69" s="35">
        <v>0.39387755102040817</v>
      </c>
      <c r="F69" s="34">
        <v>374</v>
      </c>
      <c r="G69" s="35">
        <f t="shared" si="1"/>
        <v>0.76326530612244903</v>
      </c>
      <c r="H69" s="36">
        <v>1</v>
      </c>
      <c r="I69" s="36" t="s">
        <v>32</v>
      </c>
      <c r="J69" s="37">
        <v>402</v>
      </c>
      <c r="K69" s="36">
        <v>1</v>
      </c>
      <c r="L69" s="38"/>
      <c r="M69" s="39">
        <v>66.385365853658541</v>
      </c>
      <c r="N69" s="39">
        <v>66.034146341463412</v>
      </c>
      <c r="O69" s="39">
        <v>28.546875</v>
      </c>
      <c r="P69" s="40"/>
      <c r="Q69" s="36">
        <v>205</v>
      </c>
      <c r="R69" s="39">
        <v>14.999999999999998</v>
      </c>
      <c r="S69" s="39">
        <v>18.663414634146342</v>
      </c>
      <c r="T69" s="39">
        <v>37.712195121951218</v>
      </c>
      <c r="U69" s="39">
        <v>28.673170731707319</v>
      </c>
      <c r="V69" s="39">
        <v>66.385365853658541</v>
      </c>
      <c r="W69" s="40"/>
      <c r="X69" s="36">
        <v>205</v>
      </c>
      <c r="Y69" s="39">
        <v>8.4146341463414629</v>
      </c>
      <c r="Z69" s="39">
        <v>25.897560975609753</v>
      </c>
      <c r="AA69" s="39">
        <v>46.414634146341463</v>
      </c>
      <c r="AB69" s="39">
        <v>19.619512195121953</v>
      </c>
      <c r="AC69" s="39">
        <v>66.034146341463412</v>
      </c>
      <c r="AD69" s="40"/>
      <c r="AE69" s="36">
        <v>64</v>
      </c>
      <c r="AF69" s="39">
        <v>25.265625</v>
      </c>
      <c r="AG69" s="39">
        <v>47.1875</v>
      </c>
      <c r="AH69" s="39">
        <v>26.90625</v>
      </c>
      <c r="AI69" s="39">
        <v>1.640625</v>
      </c>
      <c r="AJ69" s="39">
        <v>28.546875</v>
      </c>
      <c r="AK69" s="40"/>
      <c r="AL69" s="224">
        <v>8819</v>
      </c>
    </row>
    <row r="70" spans="1:38">
      <c r="A70" s="32" t="s">
        <v>1759</v>
      </c>
      <c r="C70" s="33">
        <v>374</v>
      </c>
      <c r="D70" s="34">
        <v>56</v>
      </c>
      <c r="E70" s="35">
        <v>0.1497326203208556</v>
      </c>
      <c r="F70" s="34">
        <v>287</v>
      </c>
      <c r="G70" s="35">
        <f t="shared" si="1"/>
        <v>0.76737967914438499</v>
      </c>
      <c r="H70" s="36">
        <v>1</v>
      </c>
      <c r="I70" s="36" t="s">
        <v>32</v>
      </c>
      <c r="J70" s="37">
        <v>5106</v>
      </c>
      <c r="K70" s="36">
        <v>1</v>
      </c>
      <c r="L70" s="38"/>
      <c r="M70" s="39">
        <v>75.621118012422357</v>
      </c>
      <c r="N70" s="39">
        <v>70.155279503105589</v>
      </c>
      <c r="O70" s="39">
        <v>36.46153846153846</v>
      </c>
      <c r="P70" s="40"/>
      <c r="Q70" s="36">
        <v>161</v>
      </c>
      <c r="R70" s="39">
        <v>8.7888198757763973</v>
      </c>
      <c r="S70" s="39">
        <v>15.267080745341616</v>
      </c>
      <c r="T70" s="39">
        <v>34.658385093167695</v>
      </c>
      <c r="U70" s="39">
        <v>40.962732919254655</v>
      </c>
      <c r="V70" s="39">
        <v>75.621118012422357</v>
      </c>
      <c r="W70" s="40"/>
      <c r="X70" s="36">
        <v>161</v>
      </c>
      <c r="Y70" s="39">
        <v>6.0931677018633534</v>
      </c>
      <c r="Z70" s="39">
        <v>23.602484472049689</v>
      </c>
      <c r="AA70" s="39">
        <v>43.503105590062113</v>
      </c>
      <c r="AB70" s="39">
        <v>26.652173913043477</v>
      </c>
      <c r="AC70" s="39">
        <v>70.155279503105589</v>
      </c>
      <c r="AD70" s="40"/>
      <c r="AE70" s="36">
        <v>52</v>
      </c>
      <c r="AF70" s="39">
        <v>24.80769230769231</v>
      </c>
      <c r="AG70" s="39">
        <v>38.730769230769226</v>
      </c>
      <c r="AH70" s="39">
        <v>32.480769230769226</v>
      </c>
      <c r="AI70" s="39">
        <v>3.9807692307692308</v>
      </c>
      <c r="AJ70" s="39">
        <v>36.46153846153846</v>
      </c>
      <c r="AK70" s="40"/>
      <c r="AL70" s="224">
        <v>10954</v>
      </c>
    </row>
    <row r="71" spans="1:38">
      <c r="A71" s="32" t="s">
        <v>440</v>
      </c>
      <c r="C71" s="33">
        <v>296</v>
      </c>
      <c r="D71" s="34">
        <v>74</v>
      </c>
      <c r="E71" s="35">
        <v>0.25</v>
      </c>
      <c r="F71" s="34">
        <v>201</v>
      </c>
      <c r="G71" s="35">
        <f t="shared" si="1"/>
        <v>0.67905405405405406</v>
      </c>
      <c r="H71" s="36">
        <v>4</v>
      </c>
      <c r="I71" s="36" t="s">
        <v>35</v>
      </c>
      <c r="J71" s="37">
        <v>5501</v>
      </c>
      <c r="K71" s="36">
        <v>1</v>
      </c>
      <c r="L71" s="38"/>
      <c r="M71" s="39">
        <v>67.1171875</v>
      </c>
      <c r="N71" s="39">
        <v>75.8984375</v>
      </c>
      <c r="O71" s="39">
        <v>45.522727272727273</v>
      </c>
      <c r="P71" s="40"/>
      <c r="Q71" s="36">
        <v>128</v>
      </c>
      <c r="R71" s="39">
        <v>10.90625</v>
      </c>
      <c r="S71" s="39">
        <v>21.9765625</v>
      </c>
      <c r="T71" s="39">
        <v>38.25</v>
      </c>
      <c r="U71" s="39">
        <v>28.8671875</v>
      </c>
      <c r="V71" s="39">
        <v>67.1171875</v>
      </c>
      <c r="W71" s="40"/>
      <c r="X71" s="36">
        <v>128</v>
      </c>
      <c r="Y71" s="39">
        <v>3.125</v>
      </c>
      <c r="Z71" s="39">
        <v>20.9765625</v>
      </c>
      <c r="AA71" s="39">
        <v>50.03125</v>
      </c>
      <c r="AB71" s="39">
        <v>25.8671875</v>
      </c>
      <c r="AC71" s="39">
        <v>75.8984375</v>
      </c>
      <c r="AD71" s="40"/>
      <c r="AE71" s="36">
        <v>44</v>
      </c>
      <c r="AF71" s="39">
        <v>11.340909090909092</v>
      </c>
      <c r="AG71" s="39">
        <v>43.13636363636364</v>
      </c>
      <c r="AH71" s="39">
        <v>43.25</v>
      </c>
      <c r="AI71" s="39">
        <v>2.2727272727272729</v>
      </c>
      <c r="AJ71" s="39">
        <v>45.522727272727273</v>
      </c>
      <c r="AK71" s="40"/>
      <c r="AL71" s="224">
        <v>9155</v>
      </c>
    </row>
    <row r="72" spans="1:38">
      <c r="A72" s="32" t="s">
        <v>441</v>
      </c>
      <c r="C72" s="33">
        <v>2516</v>
      </c>
      <c r="D72" s="34">
        <v>1546</v>
      </c>
      <c r="E72" s="35">
        <v>0.61446740858505566</v>
      </c>
      <c r="F72" s="34">
        <v>1854</v>
      </c>
      <c r="G72" s="35">
        <f t="shared" si="1"/>
        <v>0.73688394276629565</v>
      </c>
      <c r="H72" s="36">
        <v>4</v>
      </c>
      <c r="I72" s="36" t="s">
        <v>35</v>
      </c>
      <c r="J72" s="37">
        <v>6701</v>
      </c>
      <c r="K72" s="36">
        <v>1</v>
      </c>
      <c r="L72" s="38"/>
      <c r="M72" s="39">
        <v>84.066666666666663</v>
      </c>
      <c r="N72" s="39">
        <v>77.615789473684202</v>
      </c>
      <c r="O72" s="39">
        <v>45.92702702702703</v>
      </c>
      <c r="P72" s="40"/>
      <c r="Q72" s="36">
        <v>1140</v>
      </c>
      <c r="R72" s="39">
        <v>5.4184210526315786</v>
      </c>
      <c r="S72" s="39">
        <v>10.186842105263159</v>
      </c>
      <c r="T72" s="39">
        <v>40.242105263157896</v>
      </c>
      <c r="U72" s="39">
        <v>43.824561403508774</v>
      </c>
      <c r="V72" s="39">
        <v>84.066666666666663</v>
      </c>
      <c r="W72" s="40"/>
      <c r="X72" s="36">
        <v>1140</v>
      </c>
      <c r="Y72" s="39">
        <v>3.9087719298245616</v>
      </c>
      <c r="Z72" s="39">
        <v>18.466666666666669</v>
      </c>
      <c r="AA72" s="39">
        <v>43.521052631578939</v>
      </c>
      <c r="AB72" s="39">
        <v>34.094736842105263</v>
      </c>
      <c r="AC72" s="39">
        <v>77.615789473684202</v>
      </c>
      <c r="AD72" s="40"/>
      <c r="AE72" s="36">
        <v>370</v>
      </c>
      <c r="AF72" s="39">
        <v>12.678378378378378</v>
      </c>
      <c r="AG72" s="39">
        <v>40.851351351351354</v>
      </c>
      <c r="AH72" s="39">
        <v>40.667567567567573</v>
      </c>
      <c r="AI72" s="39">
        <v>5.2594594594594595</v>
      </c>
      <c r="AJ72" s="39">
        <v>45.92702702702703</v>
      </c>
      <c r="AK72" s="40"/>
      <c r="AL72" s="224">
        <v>7331</v>
      </c>
    </row>
    <row r="73" spans="1:38">
      <c r="A73" s="32" t="s">
        <v>442</v>
      </c>
      <c r="C73" s="33">
        <v>441</v>
      </c>
      <c r="D73" s="34">
        <v>409</v>
      </c>
      <c r="E73" s="35">
        <v>0.92743764172335597</v>
      </c>
      <c r="F73" s="34">
        <v>441</v>
      </c>
      <c r="G73" s="35">
        <f t="shared" si="1"/>
        <v>1</v>
      </c>
      <c r="H73" s="36">
        <v>5</v>
      </c>
      <c r="I73" s="36" t="s">
        <v>36</v>
      </c>
      <c r="J73" s="37">
        <v>901</v>
      </c>
      <c r="K73" s="36">
        <v>1</v>
      </c>
      <c r="L73" s="38"/>
      <c r="M73" s="39">
        <v>49.2</v>
      </c>
      <c r="N73" s="39">
        <v>51.951219512195124</v>
      </c>
      <c r="O73" s="39">
        <v>20.242857142857144</v>
      </c>
      <c r="P73" s="40"/>
      <c r="Q73" s="36">
        <v>205</v>
      </c>
      <c r="R73" s="39">
        <v>23.682926829268293</v>
      </c>
      <c r="S73" s="39">
        <v>26.765853658536582</v>
      </c>
      <c r="T73" s="39">
        <v>31.721951219512196</v>
      </c>
      <c r="U73" s="39">
        <v>17.478048780487807</v>
      </c>
      <c r="V73" s="39">
        <v>49.2</v>
      </c>
      <c r="W73" s="40"/>
      <c r="X73" s="36">
        <v>205</v>
      </c>
      <c r="Y73" s="39">
        <v>10.956097560975611</v>
      </c>
      <c r="Z73" s="39">
        <v>37.112195121951217</v>
      </c>
      <c r="AA73" s="39">
        <v>34.512195121951223</v>
      </c>
      <c r="AB73" s="39">
        <v>17.439024390243901</v>
      </c>
      <c r="AC73" s="39">
        <v>51.951219512195124</v>
      </c>
      <c r="AD73" s="40"/>
      <c r="AE73" s="36">
        <v>70</v>
      </c>
      <c r="AF73" s="39">
        <v>42.742857142857147</v>
      </c>
      <c r="AG73" s="39">
        <v>37.014285714285712</v>
      </c>
      <c r="AH73" s="39">
        <v>17.242857142857144</v>
      </c>
      <c r="AI73" s="39">
        <v>3</v>
      </c>
      <c r="AJ73" s="39">
        <v>20.242857142857144</v>
      </c>
      <c r="AK73" s="40"/>
      <c r="AL73" s="224">
        <v>11075</v>
      </c>
    </row>
    <row r="74" spans="1:38">
      <c r="A74" s="32" t="s">
        <v>443</v>
      </c>
      <c r="C74" s="33">
        <v>607</v>
      </c>
      <c r="D74" s="34">
        <v>74</v>
      </c>
      <c r="E74" s="35">
        <v>0.12191103789126853</v>
      </c>
      <c r="F74" s="34">
        <v>382</v>
      </c>
      <c r="G74" s="35">
        <f t="shared" si="1"/>
        <v>0.62932454695222406</v>
      </c>
      <c r="H74" s="36">
        <v>5</v>
      </c>
      <c r="I74" s="36" t="s">
        <v>36</v>
      </c>
      <c r="J74" s="37">
        <v>5901</v>
      </c>
      <c r="K74" s="36">
        <v>1</v>
      </c>
      <c r="L74" s="38"/>
      <c r="M74" s="39">
        <v>79.355555555555554</v>
      </c>
      <c r="N74" s="39">
        <v>64.529629629629625</v>
      </c>
      <c r="O74" s="39">
        <v>45.576470588235289</v>
      </c>
      <c r="P74" s="40"/>
      <c r="Q74" s="36">
        <v>270</v>
      </c>
      <c r="R74" s="39">
        <v>8.1777777777777771</v>
      </c>
      <c r="S74" s="39">
        <v>12.666666666666664</v>
      </c>
      <c r="T74" s="39">
        <v>39.322222222222223</v>
      </c>
      <c r="U74" s="39">
        <v>40.033333333333339</v>
      </c>
      <c r="V74" s="39">
        <v>79.355555555555554</v>
      </c>
      <c r="W74" s="40"/>
      <c r="X74" s="36">
        <v>270</v>
      </c>
      <c r="Y74" s="39">
        <v>6.6518518518518519</v>
      </c>
      <c r="Z74" s="39">
        <v>29.003703703703703</v>
      </c>
      <c r="AA74" s="39">
        <v>35.296296296296298</v>
      </c>
      <c r="AB74" s="39">
        <v>29.233333333333331</v>
      </c>
      <c r="AC74" s="39">
        <v>64.529629629629625</v>
      </c>
      <c r="AD74" s="40"/>
      <c r="AE74" s="36">
        <v>85</v>
      </c>
      <c r="AF74" s="39">
        <v>10.705882352941176</v>
      </c>
      <c r="AG74" s="39">
        <v>43.71764705882353</v>
      </c>
      <c r="AH74" s="39">
        <v>43.411764705882348</v>
      </c>
      <c r="AI74" s="39">
        <v>2.164705882352941</v>
      </c>
      <c r="AJ74" s="39">
        <v>45.576470588235289</v>
      </c>
      <c r="AK74" s="40"/>
      <c r="AL74" s="224">
        <v>8284</v>
      </c>
    </row>
    <row r="75" spans="1:38">
      <c r="A75" s="32" t="s">
        <v>444</v>
      </c>
      <c r="C75" s="33">
        <v>1360</v>
      </c>
      <c r="D75" s="34">
        <v>260</v>
      </c>
      <c r="E75" s="35">
        <v>0.19117647058823528</v>
      </c>
      <c r="F75" s="34">
        <v>828</v>
      </c>
      <c r="G75" s="35">
        <f t="shared" ref="G75:G88" si="2">F75/C75</f>
        <v>0.60882352941176465</v>
      </c>
      <c r="H75" s="36">
        <v>5</v>
      </c>
      <c r="I75" s="36" t="s">
        <v>36</v>
      </c>
      <c r="J75" s="37">
        <v>101</v>
      </c>
      <c r="K75" s="36">
        <v>1</v>
      </c>
      <c r="L75" s="38"/>
      <c r="M75" s="39">
        <v>70.235204855842184</v>
      </c>
      <c r="N75" s="39">
        <v>70.702579666160858</v>
      </c>
      <c r="O75" s="39">
        <v>36.213953488372098</v>
      </c>
      <c r="P75" s="40"/>
      <c r="Q75" s="36">
        <v>659</v>
      </c>
      <c r="R75" s="39">
        <v>13.308042488619119</v>
      </c>
      <c r="S75" s="39">
        <v>16.628224582701062</v>
      </c>
      <c r="T75" s="39">
        <v>34.007587253414265</v>
      </c>
      <c r="U75" s="39">
        <v>36.22761760242792</v>
      </c>
      <c r="V75" s="39">
        <v>70.235204855842184</v>
      </c>
      <c r="W75" s="40"/>
      <c r="X75" s="36">
        <v>659</v>
      </c>
      <c r="Y75" s="39">
        <v>7.0349013657056139</v>
      </c>
      <c r="Z75" s="39">
        <v>22.100151745068288</v>
      </c>
      <c r="AA75" s="39">
        <v>43.816388467374814</v>
      </c>
      <c r="AB75" s="39">
        <v>26.88619119878604</v>
      </c>
      <c r="AC75" s="39">
        <v>70.702579666160858</v>
      </c>
      <c r="AD75" s="40"/>
      <c r="AE75" s="36">
        <v>215</v>
      </c>
      <c r="AF75" s="39">
        <v>25.237209302325581</v>
      </c>
      <c r="AG75" s="39">
        <v>38.055813953488368</v>
      </c>
      <c r="AH75" s="39">
        <v>31.776744186046514</v>
      </c>
      <c r="AI75" s="39">
        <v>4.4372093023255816</v>
      </c>
      <c r="AJ75" s="39">
        <v>36.213953488372098</v>
      </c>
      <c r="AK75" s="40"/>
      <c r="AL75" s="224">
        <v>9098</v>
      </c>
    </row>
    <row r="76" spans="1:38">
      <c r="A76" s="32" t="s">
        <v>445</v>
      </c>
      <c r="C76" s="33">
        <v>515</v>
      </c>
      <c r="D76" s="34">
        <v>39</v>
      </c>
      <c r="E76" s="35">
        <v>7.5728155339805828E-2</v>
      </c>
      <c r="F76" s="34">
        <v>303</v>
      </c>
      <c r="G76" s="35">
        <f t="shared" si="2"/>
        <v>0.5883495145631068</v>
      </c>
      <c r="H76" s="36">
        <v>4</v>
      </c>
      <c r="I76" s="36" t="s">
        <v>35</v>
      </c>
      <c r="J76" s="37">
        <v>3102</v>
      </c>
      <c r="K76" s="36">
        <v>1</v>
      </c>
      <c r="L76" s="38"/>
      <c r="M76" s="39">
        <v>79.918032786885249</v>
      </c>
      <c r="N76" s="39">
        <v>76.040983606557376</v>
      </c>
      <c r="O76" s="39">
        <v>57.78947368421052</v>
      </c>
      <c r="P76" s="40"/>
      <c r="Q76" s="36">
        <v>244</v>
      </c>
      <c r="R76" s="39">
        <v>10.827868852459016</v>
      </c>
      <c r="S76" s="39">
        <v>9.4385245901639347</v>
      </c>
      <c r="T76" s="39">
        <v>41.213114754098363</v>
      </c>
      <c r="U76" s="39">
        <v>38.704918032786885</v>
      </c>
      <c r="V76" s="39">
        <v>79.918032786885249</v>
      </c>
      <c r="W76" s="40"/>
      <c r="X76" s="36">
        <v>244</v>
      </c>
      <c r="Y76" s="39">
        <v>4.7377049180327866</v>
      </c>
      <c r="Z76" s="39">
        <v>19.475409836065573</v>
      </c>
      <c r="AA76" s="39">
        <v>37.475409836065573</v>
      </c>
      <c r="AB76" s="39">
        <v>38.56557377049181</v>
      </c>
      <c r="AC76" s="39">
        <v>76.040983606557376</v>
      </c>
      <c r="AD76" s="40"/>
      <c r="AE76" s="36">
        <v>76</v>
      </c>
      <c r="AF76" s="39">
        <v>18.578947368421055</v>
      </c>
      <c r="AG76" s="39">
        <v>23.631578947368421</v>
      </c>
      <c r="AH76" s="39">
        <v>48.684210526315788</v>
      </c>
      <c r="AI76" s="39">
        <v>9.1052631578947363</v>
      </c>
      <c r="AJ76" s="39">
        <v>57.78947368421052</v>
      </c>
      <c r="AK76" s="40"/>
      <c r="AL76" s="224">
        <v>8482</v>
      </c>
    </row>
    <row r="77" spans="1:38">
      <c r="A77" s="32" t="s">
        <v>446</v>
      </c>
      <c r="C77" s="33">
        <v>1607</v>
      </c>
      <c r="D77" s="34">
        <v>1497</v>
      </c>
      <c r="E77" s="35">
        <v>0.93154947106409458</v>
      </c>
      <c r="F77" s="34">
        <v>1480</v>
      </c>
      <c r="G77" s="35">
        <f t="shared" si="2"/>
        <v>0.92097075295581832</v>
      </c>
      <c r="H77" s="36">
        <v>3</v>
      </c>
      <c r="I77" s="36" t="s">
        <v>34</v>
      </c>
      <c r="J77" s="37">
        <v>3502</v>
      </c>
      <c r="K77" s="36">
        <v>1</v>
      </c>
      <c r="L77" s="38"/>
      <c r="M77" s="39">
        <v>50.464285714285722</v>
      </c>
      <c r="N77" s="39">
        <v>48.061011904761905</v>
      </c>
      <c r="O77" s="39">
        <v>9.3360000000000003</v>
      </c>
      <c r="P77" s="40"/>
      <c r="Q77" s="36">
        <v>672</v>
      </c>
      <c r="R77" s="39">
        <v>26.413690476190474</v>
      </c>
      <c r="S77" s="39">
        <v>23.28422619047619</v>
      </c>
      <c r="T77" s="39">
        <v>33.729166666666671</v>
      </c>
      <c r="U77" s="39">
        <v>16.735119047619047</v>
      </c>
      <c r="V77" s="39">
        <v>50.464285714285722</v>
      </c>
      <c r="W77" s="40"/>
      <c r="X77" s="36">
        <v>672</v>
      </c>
      <c r="Y77" s="39">
        <v>15.6875</v>
      </c>
      <c r="Z77" s="39">
        <v>35.907738095238095</v>
      </c>
      <c r="AA77" s="39">
        <v>38.71875</v>
      </c>
      <c r="AB77" s="39">
        <v>9.3422619047619051</v>
      </c>
      <c r="AC77" s="39">
        <v>48.061011904761905</v>
      </c>
      <c r="AD77" s="40"/>
      <c r="AE77" s="36">
        <v>250</v>
      </c>
      <c r="AF77" s="39">
        <v>56.468000000000004</v>
      </c>
      <c r="AG77" s="39">
        <v>34.195999999999998</v>
      </c>
      <c r="AH77" s="39">
        <v>9.3360000000000003</v>
      </c>
      <c r="AI77" s="39">
        <v>0</v>
      </c>
      <c r="AJ77" s="39">
        <v>9.3360000000000003</v>
      </c>
      <c r="AK77" s="40"/>
      <c r="AL77" s="224">
        <v>10234</v>
      </c>
    </row>
    <row r="78" spans="1:38">
      <c r="A78" s="32" t="s">
        <v>447</v>
      </c>
      <c r="C78" s="33">
        <v>1353</v>
      </c>
      <c r="D78" s="34">
        <v>68</v>
      </c>
      <c r="E78" s="35">
        <v>5.0258684405025872E-2</v>
      </c>
      <c r="F78" s="34">
        <v>711</v>
      </c>
      <c r="G78" s="35">
        <f t="shared" si="2"/>
        <v>0.5254988913525499</v>
      </c>
      <c r="H78" s="36">
        <v>1</v>
      </c>
      <c r="I78" s="36" t="s">
        <v>32</v>
      </c>
      <c r="J78" s="37">
        <v>5802</v>
      </c>
      <c r="K78" s="36">
        <v>1</v>
      </c>
      <c r="L78" s="38"/>
      <c r="M78" s="39">
        <v>83.907668231611893</v>
      </c>
      <c r="N78" s="39">
        <v>85.281690140845058</v>
      </c>
      <c r="O78" s="39">
        <v>47.272727272727266</v>
      </c>
      <c r="P78" s="40"/>
      <c r="Q78" s="36">
        <v>639</v>
      </c>
      <c r="R78" s="39">
        <v>5.6416275430359937</v>
      </c>
      <c r="S78" s="39">
        <v>10.619718309859156</v>
      </c>
      <c r="T78" s="39">
        <v>34.356807511737088</v>
      </c>
      <c r="U78" s="39">
        <v>49.550860719874805</v>
      </c>
      <c r="V78" s="39">
        <v>83.907668231611893</v>
      </c>
      <c r="W78" s="40"/>
      <c r="X78" s="36">
        <v>639</v>
      </c>
      <c r="Y78" s="39">
        <v>3.0438184663536778</v>
      </c>
      <c r="Z78" s="39">
        <v>11.532081377151798</v>
      </c>
      <c r="AA78" s="39">
        <v>46.061032863849761</v>
      </c>
      <c r="AB78" s="39">
        <v>39.220657276995297</v>
      </c>
      <c r="AC78" s="39">
        <v>85.281690140845058</v>
      </c>
      <c r="AD78" s="40"/>
      <c r="AE78" s="36">
        <v>220</v>
      </c>
      <c r="AF78" s="39">
        <v>13.90909090909091</v>
      </c>
      <c r="AG78" s="39">
        <v>38.818181818181813</v>
      </c>
      <c r="AH78" s="39">
        <v>40.818181818181813</v>
      </c>
      <c r="AI78" s="39">
        <v>6.4545454545454541</v>
      </c>
      <c r="AJ78" s="39">
        <v>47.272727272727266</v>
      </c>
      <c r="AK78" s="40"/>
      <c r="AL78" s="224">
        <v>7472</v>
      </c>
    </row>
    <row r="79" spans="1:38">
      <c r="A79" s="32" t="s">
        <v>448</v>
      </c>
      <c r="C79" s="33">
        <v>265</v>
      </c>
      <c r="D79" s="34">
        <v>255</v>
      </c>
      <c r="E79" s="35">
        <v>0.96226415094339623</v>
      </c>
      <c r="F79" s="34">
        <v>247</v>
      </c>
      <c r="G79" s="35">
        <f t="shared" si="2"/>
        <v>0.93207547169811322</v>
      </c>
      <c r="H79" s="36">
        <v>3</v>
      </c>
      <c r="I79" s="36" t="s">
        <v>34</v>
      </c>
      <c r="J79" s="37">
        <v>6042</v>
      </c>
      <c r="K79" s="36">
        <v>2</v>
      </c>
      <c r="L79" s="38"/>
      <c r="M79" s="39">
        <v>24.307086614173226</v>
      </c>
      <c r="N79" s="39">
        <v>34.559055118110237</v>
      </c>
      <c r="O79" s="39">
        <v>12</v>
      </c>
      <c r="P79" s="40"/>
      <c r="Q79" s="36">
        <v>127</v>
      </c>
      <c r="R79" s="39">
        <v>41.574803149606296</v>
      </c>
      <c r="S79" s="39">
        <v>34.118110236220474</v>
      </c>
      <c r="T79" s="39">
        <v>19.661417322834644</v>
      </c>
      <c r="U79" s="39">
        <v>4.6456692913385824</v>
      </c>
      <c r="V79" s="39">
        <v>24.307086614173226</v>
      </c>
      <c r="W79" s="40"/>
      <c r="X79" s="36">
        <v>127</v>
      </c>
      <c r="Y79" s="39">
        <v>29.15748031496063</v>
      </c>
      <c r="Z79" s="39">
        <v>35.952755905511808</v>
      </c>
      <c r="AA79" s="39">
        <v>32.204724409448822</v>
      </c>
      <c r="AB79" s="39">
        <v>2.3543307086614176</v>
      </c>
      <c r="AC79" s="39">
        <v>34.559055118110237</v>
      </c>
      <c r="AD79" s="40"/>
      <c r="AE79" s="36">
        <v>42</v>
      </c>
      <c r="AF79" s="39">
        <v>48</v>
      </c>
      <c r="AG79" s="39">
        <v>40</v>
      </c>
      <c r="AH79" s="39">
        <v>12</v>
      </c>
      <c r="AI79" s="39">
        <v>0</v>
      </c>
      <c r="AJ79" s="39">
        <v>12</v>
      </c>
      <c r="AK79" s="40"/>
      <c r="AL79" s="217">
        <v>6987</v>
      </c>
    </row>
    <row r="80" spans="1:38">
      <c r="A80" s="32" t="s">
        <v>449</v>
      </c>
      <c r="C80" s="33">
        <v>984</v>
      </c>
      <c r="D80" s="34">
        <v>319</v>
      </c>
      <c r="E80" s="35">
        <v>0.32418699186991867</v>
      </c>
      <c r="F80" s="34">
        <v>710</v>
      </c>
      <c r="G80" s="35">
        <f t="shared" si="2"/>
        <v>0.72154471544715448</v>
      </c>
      <c r="H80" s="36">
        <v>5</v>
      </c>
      <c r="I80" s="36" t="s">
        <v>36</v>
      </c>
      <c r="J80" s="37">
        <v>2202</v>
      </c>
      <c r="K80" s="36">
        <v>1</v>
      </c>
      <c r="L80" s="38"/>
      <c r="M80" s="39">
        <v>80.736616702355462</v>
      </c>
      <c r="N80" s="39">
        <v>72.543897216274075</v>
      </c>
      <c r="O80" s="39">
        <v>38.793103448275865</v>
      </c>
      <c r="P80" s="40"/>
      <c r="Q80" s="36">
        <v>467</v>
      </c>
      <c r="R80" s="39">
        <v>8.5010706638115625</v>
      </c>
      <c r="S80" s="39">
        <v>10.421841541755889</v>
      </c>
      <c r="T80" s="39">
        <v>32.398286937901496</v>
      </c>
      <c r="U80" s="39">
        <v>48.33832976445396</v>
      </c>
      <c r="V80" s="39">
        <v>80.736616702355462</v>
      </c>
      <c r="W80" s="40"/>
      <c r="X80" s="36">
        <v>467</v>
      </c>
      <c r="Y80" s="39">
        <v>6.2591006423982867</v>
      </c>
      <c r="Z80" s="39">
        <v>21.353319057815845</v>
      </c>
      <c r="AA80" s="39">
        <v>43.987152034261236</v>
      </c>
      <c r="AB80" s="39">
        <v>28.556745182012847</v>
      </c>
      <c r="AC80" s="39">
        <v>72.543897216274075</v>
      </c>
      <c r="AD80" s="40"/>
      <c r="AE80" s="36">
        <v>145</v>
      </c>
      <c r="AF80" s="39">
        <v>26.668965517241379</v>
      </c>
      <c r="AG80" s="39">
        <v>34.53793103448276</v>
      </c>
      <c r="AH80" s="39">
        <v>31.096551724137932</v>
      </c>
      <c r="AI80" s="39">
        <v>7.6965517241379313</v>
      </c>
      <c r="AJ80" s="39">
        <v>38.793103448275865</v>
      </c>
      <c r="AK80" s="40"/>
      <c r="AL80" s="224">
        <v>8211</v>
      </c>
    </row>
    <row r="81" spans="1:38">
      <c r="A81" s="32" t="s">
        <v>450</v>
      </c>
      <c r="C81" s="33">
        <v>1508</v>
      </c>
      <c r="D81" s="34">
        <v>1115</v>
      </c>
      <c r="E81" s="35">
        <v>0.73938992042440321</v>
      </c>
      <c r="F81" s="34">
        <v>1195</v>
      </c>
      <c r="G81" s="35">
        <f t="shared" si="2"/>
        <v>0.79244031830238726</v>
      </c>
      <c r="H81" s="36">
        <v>5</v>
      </c>
      <c r="I81" s="36" t="s">
        <v>36</v>
      </c>
      <c r="J81" s="37">
        <v>2104</v>
      </c>
      <c r="K81" s="36">
        <v>1</v>
      </c>
      <c r="L81" s="38"/>
      <c r="M81" s="39">
        <v>63.351351351351354</v>
      </c>
      <c r="N81" s="39">
        <v>61.504978662873398</v>
      </c>
      <c r="O81" s="39">
        <v>21.879464285714285</v>
      </c>
      <c r="P81" s="40"/>
      <c r="Q81" s="36">
        <v>703</v>
      </c>
      <c r="R81" s="39">
        <v>15.435277382645804</v>
      </c>
      <c r="S81" s="39">
        <v>20.867709815078236</v>
      </c>
      <c r="T81" s="39">
        <v>36.078236130867715</v>
      </c>
      <c r="U81" s="39">
        <v>27.273115220483639</v>
      </c>
      <c r="V81" s="39">
        <v>63.351351351351354</v>
      </c>
      <c r="W81" s="40"/>
      <c r="X81" s="36">
        <v>703</v>
      </c>
      <c r="Y81" s="39">
        <v>9.822190611664297</v>
      </c>
      <c r="Z81" s="39">
        <v>28.15789473684211</v>
      </c>
      <c r="AA81" s="39">
        <v>43.860597439544811</v>
      </c>
      <c r="AB81" s="39">
        <v>17.64438122332859</v>
      </c>
      <c r="AC81" s="39">
        <v>61.504978662873398</v>
      </c>
      <c r="AD81" s="40"/>
      <c r="AE81" s="36">
        <v>224</v>
      </c>
      <c r="AF81" s="39">
        <v>27.763392857142858</v>
      </c>
      <c r="AG81" s="39">
        <v>49.834821428571431</v>
      </c>
      <c r="AH81" s="39">
        <v>19.834821428571427</v>
      </c>
      <c r="AI81" s="39">
        <v>2.0446428571428572</v>
      </c>
      <c r="AJ81" s="39">
        <v>21.879464285714285</v>
      </c>
      <c r="AK81" s="40"/>
      <c r="AL81" s="224">
        <v>8650</v>
      </c>
    </row>
    <row r="82" spans="1:38">
      <c r="A82" s="32" t="s">
        <v>451</v>
      </c>
      <c r="C82" s="33">
        <v>763</v>
      </c>
      <c r="D82" s="34">
        <v>738</v>
      </c>
      <c r="E82" s="35">
        <v>0.96723460026212316</v>
      </c>
      <c r="F82" s="34">
        <v>725</v>
      </c>
      <c r="G82" s="35">
        <f t="shared" si="2"/>
        <v>0.95019659239842724</v>
      </c>
      <c r="H82" s="36">
        <v>2</v>
      </c>
      <c r="I82" s="36" t="s">
        <v>33</v>
      </c>
      <c r="J82" s="37">
        <v>1802</v>
      </c>
      <c r="K82" s="36">
        <v>1</v>
      </c>
      <c r="L82" s="38"/>
      <c r="M82" s="39">
        <v>57.306451612903224</v>
      </c>
      <c r="N82" s="39">
        <v>60.106451612903228</v>
      </c>
      <c r="O82" s="39">
        <v>15.644859813084112</v>
      </c>
      <c r="P82" s="40"/>
      <c r="Q82" s="36">
        <v>310</v>
      </c>
      <c r="R82" s="39">
        <v>19.299999999999997</v>
      </c>
      <c r="S82" s="39">
        <v>23.267741935483873</v>
      </c>
      <c r="T82" s="39">
        <v>34.158064516129031</v>
      </c>
      <c r="U82" s="39">
        <v>23.148387096774194</v>
      </c>
      <c r="V82" s="39">
        <v>57.306451612903224</v>
      </c>
      <c r="W82" s="40"/>
      <c r="X82" s="36">
        <v>310</v>
      </c>
      <c r="Y82" s="39">
        <v>9.1161290322580655</v>
      </c>
      <c r="Z82" s="39">
        <v>30.958064516129035</v>
      </c>
      <c r="AA82" s="39">
        <v>42.722580645161294</v>
      </c>
      <c r="AB82" s="39">
        <v>17.383870967741935</v>
      </c>
      <c r="AC82" s="39">
        <v>60.106451612903228</v>
      </c>
      <c r="AD82" s="40"/>
      <c r="AE82" s="36">
        <v>107</v>
      </c>
      <c r="AF82" s="39">
        <v>37.925233644859816</v>
      </c>
      <c r="AG82" s="39">
        <v>45.850467289719624</v>
      </c>
      <c r="AH82" s="39">
        <v>15.644859813084112</v>
      </c>
      <c r="AI82" s="39">
        <v>0</v>
      </c>
      <c r="AJ82" s="39">
        <v>15.644859813084112</v>
      </c>
      <c r="AK82" s="40"/>
      <c r="AL82" s="224">
        <v>12080</v>
      </c>
    </row>
    <row r="83" spans="1:38">
      <c r="A83" s="32" t="s">
        <v>452</v>
      </c>
      <c r="C83" s="33">
        <v>629</v>
      </c>
      <c r="D83" s="34">
        <v>47</v>
      </c>
      <c r="E83" s="35">
        <v>7.472178060413355E-2</v>
      </c>
      <c r="F83" s="34">
        <v>362</v>
      </c>
      <c r="G83" s="35">
        <f t="shared" si="2"/>
        <v>0.57551669316375198</v>
      </c>
      <c r="H83" s="36">
        <v>1</v>
      </c>
      <c r="I83" s="36" t="s">
        <v>32</v>
      </c>
      <c r="J83" s="37">
        <v>5301</v>
      </c>
      <c r="K83" s="36">
        <v>1</v>
      </c>
      <c r="L83" s="38"/>
      <c r="M83" s="39">
        <v>67.646840148698885</v>
      </c>
      <c r="N83" s="39">
        <v>74.249070631970255</v>
      </c>
      <c r="O83" s="39">
        <v>33.168539325842694</v>
      </c>
      <c r="P83" s="40"/>
      <c r="Q83" s="36">
        <v>269</v>
      </c>
      <c r="R83" s="39">
        <v>9.9591078066914491</v>
      </c>
      <c r="S83" s="39">
        <v>22.561338289962826</v>
      </c>
      <c r="T83" s="39">
        <v>32.565055762081784</v>
      </c>
      <c r="U83" s="39">
        <v>35.081784386617095</v>
      </c>
      <c r="V83" s="39">
        <v>67.646840148698885</v>
      </c>
      <c r="W83" s="40"/>
      <c r="X83" s="36">
        <v>269</v>
      </c>
      <c r="Y83" s="39">
        <v>6.6133828996282524</v>
      </c>
      <c r="Z83" s="39">
        <v>19.267657992565056</v>
      </c>
      <c r="AA83" s="39">
        <v>49.687732342007436</v>
      </c>
      <c r="AB83" s="39">
        <v>24.561338289962826</v>
      </c>
      <c r="AC83" s="39">
        <v>74.249070631970255</v>
      </c>
      <c r="AD83" s="40"/>
      <c r="AE83" s="36">
        <v>89</v>
      </c>
      <c r="AF83" s="39">
        <v>21.202247191011235</v>
      </c>
      <c r="AG83" s="39">
        <v>45.08988764044944</v>
      </c>
      <c r="AH83" s="39">
        <v>29.932584269662922</v>
      </c>
      <c r="AI83" s="39">
        <v>3.2359550561797752</v>
      </c>
      <c r="AJ83" s="39">
        <v>33.168539325842694</v>
      </c>
      <c r="AK83" s="40"/>
      <c r="AL83" s="224">
        <v>8000</v>
      </c>
    </row>
    <row r="84" spans="1:38">
      <c r="A84" s="32" t="s">
        <v>453</v>
      </c>
      <c r="C84" s="33">
        <v>742</v>
      </c>
      <c r="D84" s="34">
        <v>119</v>
      </c>
      <c r="E84" s="35">
        <v>0.16037735849056603</v>
      </c>
      <c r="F84" s="34">
        <v>563</v>
      </c>
      <c r="G84" s="35">
        <f t="shared" si="2"/>
        <v>0.75876010781671155</v>
      </c>
      <c r="H84" s="36">
        <v>2</v>
      </c>
      <c r="I84" s="36" t="s">
        <v>33</v>
      </c>
      <c r="J84" s="37">
        <v>5608</v>
      </c>
      <c r="K84" s="36">
        <v>1</v>
      </c>
      <c r="L84" s="38"/>
      <c r="M84" s="39">
        <v>65.947692307692307</v>
      </c>
      <c r="N84" s="39">
        <v>70.990769230769232</v>
      </c>
      <c r="O84" s="39">
        <v>40.407407407407412</v>
      </c>
      <c r="P84" s="40"/>
      <c r="Q84" s="36">
        <v>325</v>
      </c>
      <c r="R84" s="39">
        <v>10.692307692307692</v>
      </c>
      <c r="S84" s="39">
        <v>23.033846153846152</v>
      </c>
      <c r="T84" s="39">
        <v>30.193846153846156</v>
      </c>
      <c r="U84" s="39">
        <v>35.753846153846155</v>
      </c>
      <c r="V84" s="39">
        <v>65.947692307692307</v>
      </c>
      <c r="W84" s="40"/>
      <c r="X84" s="36">
        <v>325</v>
      </c>
      <c r="Y84" s="39">
        <v>6.2153846153846155</v>
      </c>
      <c r="Z84" s="39">
        <v>22.64</v>
      </c>
      <c r="AA84" s="39">
        <v>45.104615384615386</v>
      </c>
      <c r="AB84" s="39">
        <v>25.886153846153846</v>
      </c>
      <c r="AC84" s="39">
        <v>70.990769230769232</v>
      </c>
      <c r="AD84" s="40"/>
      <c r="AE84" s="36">
        <v>108</v>
      </c>
      <c r="AF84" s="39">
        <v>13.962962962962962</v>
      </c>
      <c r="AG84" s="39">
        <v>46.148148148148152</v>
      </c>
      <c r="AH84" s="39">
        <v>36.555555555555557</v>
      </c>
      <c r="AI84" s="39">
        <v>3.8518518518518516</v>
      </c>
      <c r="AJ84" s="39">
        <v>40.407407407407412</v>
      </c>
      <c r="AK84" s="40"/>
      <c r="AL84" s="224">
        <v>7691</v>
      </c>
    </row>
    <row r="85" spans="1:38">
      <c r="A85" s="32" t="s">
        <v>454</v>
      </c>
      <c r="C85" s="33">
        <v>4625</v>
      </c>
      <c r="D85" s="34">
        <v>2708</v>
      </c>
      <c r="E85" s="35">
        <v>0.58551351351351355</v>
      </c>
      <c r="F85" s="34">
        <v>2858</v>
      </c>
      <c r="G85" s="35">
        <f t="shared" si="2"/>
        <v>0.61794594594594598</v>
      </c>
      <c r="H85" s="36">
        <v>4</v>
      </c>
      <c r="I85" s="36" t="s">
        <v>35</v>
      </c>
      <c r="J85" s="37">
        <v>7001</v>
      </c>
      <c r="K85" s="36">
        <v>1</v>
      </c>
      <c r="L85" s="38"/>
      <c r="M85" s="39">
        <v>76.367821782178225</v>
      </c>
      <c r="N85" s="39">
        <v>74.116831683168328</v>
      </c>
      <c r="O85" s="39">
        <v>36.452307692307691</v>
      </c>
      <c r="P85" s="40"/>
      <c r="Q85" s="36">
        <v>2020</v>
      </c>
      <c r="R85" s="39">
        <v>9.3816831683168314</v>
      </c>
      <c r="S85" s="39">
        <v>14.415346534653466</v>
      </c>
      <c r="T85" s="39">
        <v>30.934653465346535</v>
      </c>
      <c r="U85" s="39">
        <v>45.433168316831683</v>
      </c>
      <c r="V85" s="39">
        <v>76.367821782178225</v>
      </c>
      <c r="W85" s="40"/>
      <c r="X85" s="36">
        <v>2020</v>
      </c>
      <c r="Y85" s="39">
        <v>5.8227722772277222</v>
      </c>
      <c r="Z85" s="39">
        <v>19.880198019801977</v>
      </c>
      <c r="AA85" s="39">
        <v>38.652970297029704</v>
      </c>
      <c r="AB85" s="39">
        <v>35.463861386138618</v>
      </c>
      <c r="AC85" s="39">
        <v>74.116831683168328</v>
      </c>
      <c r="AD85" s="40"/>
      <c r="AE85" s="36">
        <v>650</v>
      </c>
      <c r="AF85" s="39">
        <v>23.612307692307692</v>
      </c>
      <c r="AG85" s="39">
        <v>40.467692307692303</v>
      </c>
      <c r="AH85" s="39">
        <v>31.855384615384615</v>
      </c>
      <c r="AI85" s="39">
        <v>4.5969230769230771</v>
      </c>
      <c r="AJ85" s="39">
        <v>36.452307692307691</v>
      </c>
      <c r="AK85" s="40"/>
      <c r="AL85" s="224">
        <v>7923</v>
      </c>
    </row>
    <row r="86" spans="1:38">
      <c r="A86" s="32" t="s">
        <v>455</v>
      </c>
      <c r="C86" s="33">
        <v>1179</v>
      </c>
      <c r="D86" s="34">
        <v>121</v>
      </c>
      <c r="E86" s="35">
        <v>0.10262934690415607</v>
      </c>
      <c r="F86" s="34">
        <v>517</v>
      </c>
      <c r="G86" s="35">
        <f t="shared" si="2"/>
        <v>0.43850720949957589</v>
      </c>
      <c r="H86" s="36">
        <v>1</v>
      </c>
      <c r="I86" s="36" t="s">
        <v>32</v>
      </c>
      <c r="J86" s="37">
        <v>7201</v>
      </c>
      <c r="K86" s="36">
        <v>1</v>
      </c>
      <c r="L86" s="38"/>
      <c r="M86" s="39">
        <v>77.754612546125458</v>
      </c>
      <c r="N86" s="39">
        <v>76.354243542435427</v>
      </c>
      <c r="O86" s="39">
        <v>44.5</v>
      </c>
      <c r="P86" s="40"/>
      <c r="Q86" s="36">
        <v>542</v>
      </c>
      <c r="R86" s="39">
        <v>7.3228782287822876</v>
      </c>
      <c r="S86" s="39">
        <v>14.594095940959411</v>
      </c>
      <c r="T86" s="39">
        <v>34.5</v>
      </c>
      <c r="U86" s="39">
        <v>43.254612546125465</v>
      </c>
      <c r="V86" s="39">
        <v>77.754612546125458</v>
      </c>
      <c r="W86" s="40"/>
      <c r="X86" s="36">
        <v>542</v>
      </c>
      <c r="Y86" s="39">
        <v>4.5867158671586719</v>
      </c>
      <c r="Z86" s="39">
        <v>19.250922509225092</v>
      </c>
      <c r="AA86" s="39">
        <v>41.352398523985244</v>
      </c>
      <c r="AB86" s="39">
        <v>35.00184501845019</v>
      </c>
      <c r="AC86" s="39">
        <v>76.354243542435427</v>
      </c>
      <c r="AD86" s="40"/>
      <c r="AE86" s="36">
        <v>168</v>
      </c>
      <c r="AF86" s="39">
        <v>18.261904761904763</v>
      </c>
      <c r="AG86" s="39">
        <v>37.238095238095241</v>
      </c>
      <c r="AH86" s="39">
        <v>38.61904761904762</v>
      </c>
      <c r="AI86" s="39">
        <v>5.8809523809523805</v>
      </c>
      <c r="AJ86" s="39">
        <v>44.5</v>
      </c>
      <c r="AK86" s="40"/>
      <c r="AL86" s="224">
        <v>7252</v>
      </c>
    </row>
    <row r="87" spans="1:38">
      <c r="A87" s="32" t="s">
        <v>1760</v>
      </c>
      <c r="C87" s="33">
        <v>628</v>
      </c>
      <c r="D87" s="34">
        <v>127</v>
      </c>
      <c r="E87" s="35">
        <v>0.20222929936305734</v>
      </c>
      <c r="F87" s="34">
        <v>278</v>
      </c>
      <c r="G87" s="35">
        <f t="shared" si="2"/>
        <v>0.4426751592356688</v>
      </c>
      <c r="H87" s="36">
        <v>4</v>
      </c>
      <c r="I87" s="36" t="s">
        <v>35</v>
      </c>
      <c r="J87" s="37">
        <v>1408</v>
      </c>
      <c r="K87" s="36">
        <v>1</v>
      </c>
      <c r="L87" s="38"/>
      <c r="M87" s="39">
        <v>84.380782918149464</v>
      </c>
      <c r="N87" s="39">
        <v>81.594306049822066</v>
      </c>
      <c r="O87" s="39">
        <v>55.531914893617014</v>
      </c>
      <c r="P87" s="40"/>
      <c r="Q87" s="36">
        <v>281</v>
      </c>
      <c r="R87" s="39">
        <v>6.277580071174377</v>
      </c>
      <c r="S87" s="39">
        <v>9.679715302491104</v>
      </c>
      <c r="T87" s="39">
        <v>38.135231316725978</v>
      </c>
      <c r="U87" s="39">
        <v>46.245551601423486</v>
      </c>
      <c r="V87" s="39">
        <v>84.380782918149464</v>
      </c>
      <c r="W87" s="40"/>
      <c r="X87" s="36">
        <v>281</v>
      </c>
      <c r="Y87" s="39">
        <v>1.7295373665480427</v>
      </c>
      <c r="Z87" s="39">
        <v>16.355871886120994</v>
      </c>
      <c r="AA87" s="39">
        <v>45.839857651245552</v>
      </c>
      <c r="AB87" s="39">
        <v>35.754448398576514</v>
      </c>
      <c r="AC87" s="39">
        <v>81.594306049822066</v>
      </c>
      <c r="AD87" s="40"/>
      <c r="AE87" s="36">
        <v>94</v>
      </c>
      <c r="AF87" s="39">
        <v>10.531914893617021</v>
      </c>
      <c r="AG87" s="39">
        <v>33.936170212765958</v>
      </c>
      <c r="AH87" s="39">
        <v>39.276595744680847</v>
      </c>
      <c r="AI87" s="39">
        <v>16.25531914893617</v>
      </c>
      <c r="AJ87" s="39">
        <v>55.531914893617014</v>
      </c>
      <c r="AK87" s="40"/>
      <c r="AL87" s="224">
        <v>8580</v>
      </c>
    </row>
    <row r="88" spans="1:38">
      <c r="A88" s="32" t="s">
        <v>456</v>
      </c>
      <c r="C88" s="33">
        <v>774</v>
      </c>
      <c r="D88" s="34">
        <v>349</v>
      </c>
      <c r="E88" s="35">
        <v>0.45090439276485789</v>
      </c>
      <c r="F88" s="34">
        <v>580</v>
      </c>
      <c r="G88" s="35">
        <f t="shared" si="2"/>
        <v>0.74935400516795869</v>
      </c>
      <c r="H88" s="36">
        <v>3</v>
      </c>
      <c r="I88" s="36" t="s">
        <v>34</v>
      </c>
      <c r="J88" s="37">
        <v>4302</v>
      </c>
      <c r="K88" s="36">
        <v>1</v>
      </c>
      <c r="L88" s="38"/>
      <c r="M88" s="39">
        <v>64.781869688385257</v>
      </c>
      <c r="N88" s="39">
        <v>67.373937677053817</v>
      </c>
      <c r="O88" s="39">
        <v>39.626086956521739</v>
      </c>
      <c r="P88" s="40"/>
      <c r="Q88" s="36">
        <v>353</v>
      </c>
      <c r="R88" s="39">
        <v>20.067988668555241</v>
      </c>
      <c r="S88" s="39">
        <v>15.113314447592069</v>
      </c>
      <c r="T88" s="39">
        <v>30.405099150141645</v>
      </c>
      <c r="U88" s="39">
        <v>34.376770538243619</v>
      </c>
      <c r="V88" s="39">
        <v>64.781869688385257</v>
      </c>
      <c r="W88" s="40"/>
      <c r="X88" s="36">
        <v>353</v>
      </c>
      <c r="Y88" s="39">
        <v>11.41643059490085</v>
      </c>
      <c r="Z88" s="39">
        <v>21.209631728045323</v>
      </c>
      <c r="AA88" s="39">
        <v>41.691218130311611</v>
      </c>
      <c r="AB88" s="39">
        <v>25.682719546742206</v>
      </c>
      <c r="AC88" s="39">
        <v>67.373937677053817</v>
      </c>
      <c r="AD88" s="40"/>
      <c r="AE88" s="36">
        <v>115</v>
      </c>
      <c r="AF88" s="39">
        <v>26.495652173913044</v>
      </c>
      <c r="AG88" s="39">
        <v>32.878260869565217</v>
      </c>
      <c r="AH88" s="39">
        <v>35.382608695652173</v>
      </c>
      <c r="AI88" s="39">
        <v>4.2434782608695656</v>
      </c>
      <c r="AJ88" s="39">
        <v>39.626086956521739</v>
      </c>
      <c r="AK88" s="40"/>
      <c r="AL88" s="224">
        <v>8610</v>
      </c>
    </row>
    <row r="89" spans="1:38">
      <c r="A89" s="32" t="s">
        <v>1761</v>
      </c>
      <c r="C89" s="33">
        <v>931</v>
      </c>
      <c r="D89" s="34">
        <v>550</v>
      </c>
      <c r="E89" s="35">
        <v>0.59076262083780884</v>
      </c>
      <c r="F89" s="34">
        <v>299</v>
      </c>
      <c r="G89" s="35">
        <v>0.32116004296455425</v>
      </c>
      <c r="H89" s="36">
        <v>3</v>
      </c>
      <c r="I89" s="36" t="s">
        <v>34</v>
      </c>
      <c r="J89" s="37">
        <v>6046</v>
      </c>
      <c r="K89" s="36">
        <v>2</v>
      </c>
      <c r="L89" s="38"/>
      <c r="M89" s="39">
        <v>78.156583629893248</v>
      </c>
      <c r="N89" s="39">
        <v>78.462633451957288</v>
      </c>
      <c r="O89" s="39">
        <v>37.589743589743584</v>
      </c>
      <c r="P89" s="40"/>
      <c r="Q89" s="36">
        <v>562</v>
      </c>
      <c r="R89" s="39">
        <v>7.6316725978647693</v>
      </c>
      <c r="S89" s="39">
        <v>14.072953736654805</v>
      </c>
      <c r="T89" s="39">
        <v>32.469750889679716</v>
      </c>
      <c r="U89" s="39">
        <v>45.686832740213532</v>
      </c>
      <c r="V89" s="39">
        <v>78.156583629893248</v>
      </c>
      <c r="W89" s="40"/>
      <c r="X89" s="36">
        <v>562</v>
      </c>
      <c r="Y89" s="39">
        <v>3.4804270462633449</v>
      </c>
      <c r="Z89" s="39">
        <v>17.9288256227758</v>
      </c>
      <c r="AA89" s="39">
        <v>41.649466192170813</v>
      </c>
      <c r="AB89" s="39">
        <v>36.813167259786482</v>
      </c>
      <c r="AC89" s="39">
        <v>78.462633451957288</v>
      </c>
      <c r="AD89" s="40"/>
      <c r="AE89" s="36">
        <v>195</v>
      </c>
      <c r="AF89" s="39">
        <v>20.46153846153846</v>
      </c>
      <c r="AG89" s="39">
        <v>41.948717948717949</v>
      </c>
      <c r="AH89" s="39">
        <v>36.615384615384613</v>
      </c>
      <c r="AI89" s="39">
        <v>0.97435897435897434</v>
      </c>
      <c r="AJ89" s="39">
        <v>37.589743589743584</v>
      </c>
      <c r="AK89" s="40"/>
      <c r="AL89" s="224">
        <v>7725</v>
      </c>
    </row>
    <row r="90" spans="1:38">
      <c r="A90" s="32" t="s">
        <v>457</v>
      </c>
      <c r="C90" s="33">
        <v>660</v>
      </c>
      <c r="D90" s="34">
        <v>54</v>
      </c>
      <c r="E90" s="35">
        <v>8.1818181818181818E-2</v>
      </c>
      <c r="F90" s="34">
        <v>398</v>
      </c>
      <c r="G90" s="35">
        <f t="shared" ref="G90:G121" si="3">F90/C90</f>
        <v>0.60303030303030303</v>
      </c>
      <c r="H90" s="36">
        <v>1</v>
      </c>
      <c r="I90" s="36" t="s">
        <v>32</v>
      </c>
      <c r="J90" s="37">
        <v>802</v>
      </c>
      <c r="K90" s="36">
        <v>1</v>
      </c>
      <c r="L90" s="38"/>
      <c r="M90" s="39">
        <v>78.077192982456125</v>
      </c>
      <c r="N90" s="39">
        <v>75.726315789473688</v>
      </c>
      <c r="O90" s="39">
        <v>36.961165048543684</v>
      </c>
      <c r="P90" s="40"/>
      <c r="Q90" s="36">
        <v>285</v>
      </c>
      <c r="R90" s="39">
        <v>5.0736842105263165</v>
      </c>
      <c r="S90" s="39">
        <v>16.319298245614036</v>
      </c>
      <c r="T90" s="39">
        <v>38.119298245614033</v>
      </c>
      <c r="U90" s="39">
        <v>39.9578947368421</v>
      </c>
      <c r="V90" s="39">
        <v>78.077192982456125</v>
      </c>
      <c r="W90" s="40"/>
      <c r="X90" s="36">
        <v>285</v>
      </c>
      <c r="Y90" s="39">
        <v>4.4877192982456142</v>
      </c>
      <c r="Z90" s="39">
        <v>19.642105263157895</v>
      </c>
      <c r="AA90" s="39">
        <v>43.224561403508773</v>
      </c>
      <c r="AB90" s="39">
        <v>32.501754385964915</v>
      </c>
      <c r="AC90" s="39">
        <v>75.726315789473688</v>
      </c>
      <c r="AD90" s="40"/>
      <c r="AE90" s="36">
        <v>103</v>
      </c>
      <c r="AF90" s="39">
        <v>19.446601941747574</v>
      </c>
      <c r="AG90" s="39">
        <v>43.592233009708735</v>
      </c>
      <c r="AH90" s="39">
        <v>33.766990291262132</v>
      </c>
      <c r="AI90" s="39">
        <v>3.1941747572815533</v>
      </c>
      <c r="AJ90" s="39">
        <v>36.961165048543684</v>
      </c>
      <c r="AK90" s="40"/>
      <c r="AL90" s="224">
        <v>9747</v>
      </c>
    </row>
    <row r="91" spans="1:38">
      <c r="A91" s="32" t="s">
        <v>458</v>
      </c>
      <c r="C91" s="33">
        <v>2150</v>
      </c>
      <c r="D91" s="34">
        <v>205</v>
      </c>
      <c r="E91" s="35">
        <v>9.5348837209302331E-2</v>
      </c>
      <c r="F91" s="34">
        <v>839</v>
      </c>
      <c r="G91" s="35">
        <f t="shared" si="3"/>
        <v>0.39023255813953489</v>
      </c>
      <c r="H91" s="36">
        <v>1</v>
      </c>
      <c r="I91" s="36" t="s">
        <v>32</v>
      </c>
      <c r="J91" s="37">
        <v>7202</v>
      </c>
      <c r="K91" s="36">
        <v>1</v>
      </c>
      <c r="L91" s="38"/>
      <c r="M91" s="39">
        <v>85.682000000000002</v>
      </c>
      <c r="N91" s="39">
        <v>80.162000000000006</v>
      </c>
      <c r="O91" s="39">
        <v>72.269662921348313</v>
      </c>
      <c r="P91" s="40"/>
      <c r="Q91" s="36">
        <v>1000</v>
      </c>
      <c r="R91" s="39">
        <v>4.6219999999999999</v>
      </c>
      <c r="S91" s="39">
        <v>9.5140000000000011</v>
      </c>
      <c r="T91" s="39">
        <v>30.61</v>
      </c>
      <c r="U91" s="39">
        <v>55.072000000000003</v>
      </c>
      <c r="V91" s="39">
        <v>85.682000000000002</v>
      </c>
      <c r="W91" s="40"/>
      <c r="X91" s="36">
        <v>1000</v>
      </c>
      <c r="Y91" s="39">
        <v>3.6419999999999995</v>
      </c>
      <c r="Z91" s="39">
        <v>16.209999999999997</v>
      </c>
      <c r="AA91" s="39">
        <v>38.851999999999997</v>
      </c>
      <c r="AB91" s="39">
        <v>41.31</v>
      </c>
      <c r="AC91" s="39">
        <v>80.162000000000006</v>
      </c>
      <c r="AD91" s="40"/>
      <c r="AE91" s="36">
        <v>356</v>
      </c>
      <c r="AF91" s="39">
        <v>5.9101123595505616</v>
      </c>
      <c r="AG91" s="39">
        <v>21.331460674157306</v>
      </c>
      <c r="AH91" s="39">
        <v>53.022471910112358</v>
      </c>
      <c r="AI91" s="39">
        <v>19.247191011235955</v>
      </c>
      <c r="AJ91" s="39">
        <v>72.269662921348313</v>
      </c>
      <c r="AK91" s="40"/>
      <c r="AL91" s="224">
        <v>7457</v>
      </c>
    </row>
    <row r="92" spans="1:38">
      <c r="A92" s="32" t="s">
        <v>459</v>
      </c>
      <c r="C92" s="33">
        <v>8566</v>
      </c>
      <c r="D92" s="34">
        <v>2298</v>
      </c>
      <c r="E92" s="35">
        <v>0.26826990427270603</v>
      </c>
      <c r="F92" s="34">
        <v>3260</v>
      </c>
      <c r="G92" s="35">
        <f t="shared" si="3"/>
        <v>0.38057436376371701</v>
      </c>
      <c r="H92" s="36">
        <v>1</v>
      </c>
      <c r="I92" s="36" t="s">
        <v>32</v>
      </c>
      <c r="J92" s="37">
        <v>7203</v>
      </c>
      <c r="K92" s="36">
        <v>1</v>
      </c>
      <c r="L92" s="38"/>
      <c r="M92" s="39">
        <v>82.522064516129035</v>
      </c>
      <c r="N92" s="39">
        <v>79.625548387096771</v>
      </c>
      <c r="O92" s="39">
        <v>57.503816793893122</v>
      </c>
      <c r="P92" s="40"/>
      <c r="Q92" s="36">
        <v>3875</v>
      </c>
      <c r="R92" s="39">
        <v>6.7917419354838717</v>
      </c>
      <c r="S92" s="39">
        <v>10.842064516129032</v>
      </c>
      <c r="T92" s="39">
        <v>29.248774193548385</v>
      </c>
      <c r="U92" s="39">
        <v>53.27329032258065</v>
      </c>
      <c r="V92" s="39">
        <v>82.522064516129035</v>
      </c>
      <c r="W92" s="40"/>
      <c r="X92" s="36">
        <v>3875</v>
      </c>
      <c r="Y92" s="39">
        <v>4.5512258064516127</v>
      </c>
      <c r="Z92" s="39">
        <v>15.996903225806451</v>
      </c>
      <c r="AA92" s="39">
        <v>36.933677419354837</v>
      </c>
      <c r="AB92" s="39">
        <v>42.691870967741934</v>
      </c>
      <c r="AC92" s="39">
        <v>79.625548387096771</v>
      </c>
      <c r="AD92" s="40"/>
      <c r="AE92" s="36">
        <v>1310</v>
      </c>
      <c r="AF92" s="39">
        <v>10.995419847328245</v>
      </c>
      <c r="AG92" s="39">
        <v>31.500763358778627</v>
      </c>
      <c r="AH92" s="39">
        <v>45.505343511450377</v>
      </c>
      <c r="AI92" s="39">
        <v>11.998473282442749</v>
      </c>
      <c r="AJ92" s="39">
        <v>57.503816793893122</v>
      </c>
      <c r="AK92" s="40"/>
      <c r="AL92" s="224">
        <v>10037</v>
      </c>
    </row>
    <row r="93" spans="1:38">
      <c r="A93" s="32" t="s">
        <v>460</v>
      </c>
      <c r="C93" s="33">
        <v>849</v>
      </c>
      <c r="D93" s="34">
        <v>24</v>
      </c>
      <c r="E93" s="35">
        <v>2.8268551236749116E-2</v>
      </c>
      <c r="F93" s="34">
        <v>544</v>
      </c>
      <c r="G93" s="35">
        <f t="shared" si="3"/>
        <v>0.64075382803297998</v>
      </c>
      <c r="H93" s="36">
        <v>1</v>
      </c>
      <c r="I93" s="36" t="s">
        <v>32</v>
      </c>
      <c r="J93" s="37">
        <v>4501</v>
      </c>
      <c r="K93" s="36">
        <v>1</v>
      </c>
      <c r="L93" s="38"/>
      <c r="M93" s="39">
        <v>72.686274509803923</v>
      </c>
      <c r="N93" s="39">
        <v>74.560224089635852</v>
      </c>
      <c r="O93" s="39">
        <v>58.385964912280699</v>
      </c>
      <c r="P93" s="40"/>
      <c r="Q93" s="36">
        <v>357</v>
      </c>
      <c r="R93" s="39">
        <v>10.028011204481793</v>
      </c>
      <c r="S93" s="39">
        <v>17.476190476190478</v>
      </c>
      <c r="T93" s="39">
        <v>37.338935574229694</v>
      </c>
      <c r="U93" s="39">
        <v>35.347338935574236</v>
      </c>
      <c r="V93" s="39">
        <v>72.686274509803923</v>
      </c>
      <c r="W93" s="40"/>
      <c r="X93" s="36">
        <v>357</v>
      </c>
      <c r="Y93" s="39">
        <v>4.8823529411764701</v>
      </c>
      <c r="Z93" s="39">
        <v>20.400560224089634</v>
      </c>
      <c r="AA93" s="39">
        <v>45.35574229691877</v>
      </c>
      <c r="AB93" s="39">
        <v>29.20448179271709</v>
      </c>
      <c r="AC93" s="39">
        <v>74.560224089635852</v>
      </c>
      <c r="AD93" s="40"/>
      <c r="AE93" s="36">
        <v>114</v>
      </c>
      <c r="AF93" s="39">
        <v>9.1228070175438596</v>
      </c>
      <c r="AG93" s="39">
        <v>33.491228070175438</v>
      </c>
      <c r="AH93" s="39">
        <v>48.403508771929822</v>
      </c>
      <c r="AI93" s="39">
        <v>9.9824561403508767</v>
      </c>
      <c r="AJ93" s="39">
        <v>58.385964912280699</v>
      </c>
      <c r="AK93" s="40"/>
      <c r="AL93" s="224">
        <v>8660</v>
      </c>
    </row>
    <row r="94" spans="1:38">
      <c r="A94" s="32" t="s">
        <v>461</v>
      </c>
      <c r="C94" s="33">
        <v>987</v>
      </c>
      <c r="D94" s="34">
        <v>549</v>
      </c>
      <c r="E94" s="35">
        <v>0.55623100303951367</v>
      </c>
      <c r="F94" s="34">
        <v>635</v>
      </c>
      <c r="G94" s="35">
        <f t="shared" si="3"/>
        <v>0.64336372847011147</v>
      </c>
      <c r="H94" s="36">
        <v>4</v>
      </c>
      <c r="I94" s="36" t="s">
        <v>35</v>
      </c>
      <c r="J94" s="37">
        <v>2002</v>
      </c>
      <c r="K94" s="36">
        <v>1</v>
      </c>
      <c r="L94" s="38"/>
      <c r="M94" s="39">
        <v>58.742009132420094</v>
      </c>
      <c r="N94" s="39">
        <v>60.926940639269411</v>
      </c>
      <c r="O94" s="39">
        <v>24.135135135135133</v>
      </c>
      <c r="P94" s="40"/>
      <c r="Q94" s="36">
        <v>438</v>
      </c>
      <c r="R94" s="39">
        <v>19.917808219178085</v>
      </c>
      <c r="S94" s="39">
        <v>21.027397260273972</v>
      </c>
      <c r="T94" s="39">
        <v>31.226027397260275</v>
      </c>
      <c r="U94" s="39">
        <v>27.515981735159816</v>
      </c>
      <c r="V94" s="39">
        <v>58.742009132420094</v>
      </c>
      <c r="W94" s="40"/>
      <c r="X94" s="36">
        <v>438</v>
      </c>
      <c r="Y94" s="39">
        <v>9.6118721461187224</v>
      </c>
      <c r="Z94" s="39">
        <v>29.166666666666668</v>
      </c>
      <c r="AA94" s="39">
        <v>42.07534246575343</v>
      </c>
      <c r="AB94" s="39">
        <v>18.851598173515981</v>
      </c>
      <c r="AC94" s="39">
        <v>60.926940639269411</v>
      </c>
      <c r="AD94" s="40"/>
      <c r="AE94" s="36">
        <v>148</v>
      </c>
      <c r="AF94" s="39">
        <v>35.378378378378379</v>
      </c>
      <c r="AG94" s="39">
        <v>40.486486486486484</v>
      </c>
      <c r="AH94" s="39">
        <v>22.391891891891891</v>
      </c>
      <c r="AI94" s="39">
        <v>1.7432432432432432</v>
      </c>
      <c r="AJ94" s="39">
        <v>24.135135135135133</v>
      </c>
      <c r="AK94" s="40"/>
      <c r="AL94" s="224">
        <v>9561</v>
      </c>
    </row>
    <row r="95" spans="1:38">
      <c r="A95" s="32" t="s">
        <v>462</v>
      </c>
      <c r="C95" s="33">
        <v>558</v>
      </c>
      <c r="D95" s="34">
        <v>168</v>
      </c>
      <c r="E95" s="35">
        <v>0.30107526881720431</v>
      </c>
      <c r="F95" s="34">
        <v>373</v>
      </c>
      <c r="G95" s="35">
        <f t="shared" si="3"/>
        <v>0.6684587813620072</v>
      </c>
      <c r="H95" s="36">
        <v>4</v>
      </c>
      <c r="I95" s="36" t="s">
        <v>35</v>
      </c>
      <c r="J95" s="37">
        <v>4102</v>
      </c>
      <c r="K95" s="36">
        <v>1</v>
      </c>
      <c r="L95" s="38"/>
      <c r="M95" s="39">
        <v>67.007722007722009</v>
      </c>
      <c r="N95" s="39">
        <v>67.930501930501947</v>
      </c>
      <c r="O95" s="39">
        <v>34.219512195121951</v>
      </c>
      <c r="P95" s="40"/>
      <c r="Q95" s="36">
        <v>259</v>
      </c>
      <c r="R95" s="39">
        <v>12.119691119691119</v>
      </c>
      <c r="S95" s="39">
        <v>20.853281853281853</v>
      </c>
      <c r="T95" s="39">
        <v>32.737451737451735</v>
      </c>
      <c r="U95" s="39">
        <v>34.270270270270274</v>
      </c>
      <c r="V95" s="39">
        <v>67.007722007722009</v>
      </c>
      <c r="W95" s="40"/>
      <c r="X95" s="36">
        <v>259</v>
      </c>
      <c r="Y95" s="39">
        <v>6.4401544401544397</v>
      </c>
      <c r="Z95" s="39">
        <v>25.602316602316602</v>
      </c>
      <c r="AA95" s="39">
        <v>35.911196911196917</v>
      </c>
      <c r="AB95" s="39">
        <v>32.019305019305023</v>
      </c>
      <c r="AC95" s="39">
        <v>67.930501930501947</v>
      </c>
      <c r="AD95" s="40"/>
      <c r="AE95" s="36">
        <v>82</v>
      </c>
      <c r="AF95" s="39">
        <v>18.780487804878049</v>
      </c>
      <c r="AG95" s="39">
        <v>48</v>
      </c>
      <c r="AH95" s="39">
        <v>29.219512195121951</v>
      </c>
      <c r="AI95" s="39">
        <v>5</v>
      </c>
      <c r="AJ95" s="39">
        <v>34.219512195121951</v>
      </c>
      <c r="AK95" s="40"/>
      <c r="AL95" s="224">
        <v>8184</v>
      </c>
    </row>
    <row r="96" spans="1:38">
      <c r="A96" s="32" t="s">
        <v>1762</v>
      </c>
      <c r="C96" s="33">
        <v>3270</v>
      </c>
      <c r="D96" s="34">
        <v>2683</v>
      </c>
      <c r="E96" s="35">
        <v>0.82048929663608561</v>
      </c>
      <c r="F96" s="34">
        <v>3270</v>
      </c>
      <c r="G96" s="35">
        <f t="shared" si="3"/>
        <v>1</v>
      </c>
      <c r="H96" s="36">
        <v>2</v>
      </c>
      <c r="I96" s="36" t="s">
        <v>33</v>
      </c>
      <c r="J96" s="37">
        <v>6201</v>
      </c>
      <c r="K96" s="36">
        <v>1</v>
      </c>
      <c r="L96" s="38"/>
      <c r="M96" s="39">
        <v>47.296582849774339</v>
      </c>
      <c r="N96" s="39">
        <v>46.286911669890394</v>
      </c>
      <c r="O96" s="39">
        <v>13.46215139442231</v>
      </c>
      <c r="P96" s="40"/>
      <c r="Q96" s="36">
        <v>1551</v>
      </c>
      <c r="R96" s="39">
        <v>29.348807221147649</v>
      </c>
      <c r="S96" s="39">
        <v>23.696969696969699</v>
      </c>
      <c r="T96" s="39">
        <v>26.651192778852351</v>
      </c>
      <c r="U96" s="39">
        <v>20.645390070921984</v>
      </c>
      <c r="V96" s="39">
        <v>47.296582849774339</v>
      </c>
      <c r="W96" s="40"/>
      <c r="X96" s="36">
        <v>1551</v>
      </c>
      <c r="Y96" s="39">
        <v>17.480980012894907</v>
      </c>
      <c r="Z96" s="39">
        <v>36.232108317214703</v>
      </c>
      <c r="AA96" s="39">
        <v>35.983881366860089</v>
      </c>
      <c r="AB96" s="39">
        <v>10.303030303030303</v>
      </c>
      <c r="AC96" s="39">
        <v>46.286911669890394</v>
      </c>
      <c r="AD96" s="40"/>
      <c r="AE96" s="36">
        <v>502</v>
      </c>
      <c r="AF96" s="39">
        <v>46.581673306772906</v>
      </c>
      <c r="AG96" s="39">
        <v>39.454183266932269</v>
      </c>
      <c r="AH96" s="39">
        <v>12.96414342629482</v>
      </c>
      <c r="AI96" s="39">
        <v>0.49800796812749004</v>
      </c>
      <c r="AJ96" s="39">
        <v>13.46215139442231</v>
      </c>
      <c r="AK96" s="40"/>
      <c r="AL96" s="224">
        <v>9863</v>
      </c>
    </row>
    <row r="97" spans="1:38">
      <c r="A97" s="32" t="s">
        <v>1763</v>
      </c>
      <c r="C97" s="33">
        <v>13792</v>
      </c>
      <c r="D97" s="34">
        <v>7218</v>
      </c>
      <c r="E97" s="35">
        <v>0.52334686774941996</v>
      </c>
      <c r="F97" s="34">
        <v>9416</v>
      </c>
      <c r="G97" s="35">
        <f t="shared" si="3"/>
        <v>0.68271461716937354</v>
      </c>
      <c r="H97" s="36">
        <v>1</v>
      </c>
      <c r="I97" s="36" t="s">
        <v>32</v>
      </c>
      <c r="J97" s="37">
        <v>6601</v>
      </c>
      <c r="K97" s="36">
        <v>1</v>
      </c>
      <c r="L97" s="38"/>
      <c r="M97" s="39">
        <v>71.011807882559438</v>
      </c>
      <c r="N97" s="39">
        <v>69.466730493058876</v>
      </c>
      <c r="O97" s="39">
        <v>39.480538202787123</v>
      </c>
      <c r="P97" s="40"/>
      <c r="Q97" s="36">
        <v>6267</v>
      </c>
      <c r="R97" s="39">
        <v>12.024094463060475</v>
      </c>
      <c r="S97" s="39">
        <v>16.775809797351204</v>
      </c>
      <c r="T97" s="39">
        <v>31.529120791447266</v>
      </c>
      <c r="U97" s="39">
        <v>39.482687091112176</v>
      </c>
      <c r="V97" s="39">
        <v>71.011807882559438</v>
      </c>
      <c r="W97" s="40"/>
      <c r="X97" s="36">
        <v>6267</v>
      </c>
      <c r="Y97" s="39">
        <v>7.359821286101802</v>
      </c>
      <c r="Z97" s="39">
        <v>23.324397638423488</v>
      </c>
      <c r="AA97" s="39">
        <v>41.438487314504542</v>
      </c>
      <c r="AB97" s="39">
        <v>28.028243178554334</v>
      </c>
      <c r="AC97" s="39">
        <v>69.466730493058876</v>
      </c>
      <c r="AD97" s="40"/>
      <c r="AE97" s="36">
        <v>2081</v>
      </c>
      <c r="AF97" s="39">
        <v>21.038923594425754</v>
      </c>
      <c r="AG97" s="39">
        <v>40.480538202787123</v>
      </c>
      <c r="AH97" s="39">
        <v>33.961076405574246</v>
      </c>
      <c r="AI97" s="39">
        <v>5.5194617972128786</v>
      </c>
      <c r="AJ97" s="39">
        <v>39.480538202787123</v>
      </c>
      <c r="AK97" s="40"/>
      <c r="AL97" s="224">
        <v>8474</v>
      </c>
    </row>
    <row r="98" spans="1:38">
      <c r="A98" s="32" t="s">
        <v>463</v>
      </c>
      <c r="C98" s="33">
        <v>1031</v>
      </c>
      <c r="D98" s="34">
        <v>28</v>
      </c>
      <c r="E98" s="35">
        <v>2.7158098933074686E-2</v>
      </c>
      <c r="F98" s="34">
        <v>632</v>
      </c>
      <c r="G98" s="35">
        <f t="shared" si="3"/>
        <v>0.61299709020368576</v>
      </c>
      <c r="H98" s="36">
        <v>4</v>
      </c>
      <c r="I98" s="36" t="s">
        <v>35</v>
      </c>
      <c r="J98" s="37">
        <v>4603</v>
      </c>
      <c r="K98" s="36">
        <v>1</v>
      </c>
      <c r="L98" s="38"/>
      <c r="M98" s="39">
        <v>77.315573770491795</v>
      </c>
      <c r="N98" s="39">
        <v>70.157786885245912</v>
      </c>
      <c r="O98" s="39">
        <v>61.726744186046517</v>
      </c>
      <c r="P98" s="40"/>
      <c r="Q98" s="36">
        <v>488</v>
      </c>
      <c r="R98" s="39">
        <v>9.0532786885245891</v>
      </c>
      <c r="S98" s="39">
        <v>13.48155737704918</v>
      </c>
      <c r="T98" s="39">
        <v>33.815573770491802</v>
      </c>
      <c r="U98" s="39">
        <v>43.5</v>
      </c>
      <c r="V98" s="39">
        <v>77.315573770491795</v>
      </c>
      <c r="W98" s="40"/>
      <c r="X98" s="36">
        <v>488</v>
      </c>
      <c r="Y98" s="39">
        <v>5.5881147540983598</v>
      </c>
      <c r="Z98" s="39">
        <v>24.428278688524589</v>
      </c>
      <c r="AA98" s="39">
        <v>44.657786885245905</v>
      </c>
      <c r="AB98" s="39">
        <v>25.5</v>
      </c>
      <c r="AC98" s="39">
        <v>70.157786885245912</v>
      </c>
      <c r="AD98" s="40"/>
      <c r="AE98" s="36">
        <v>172</v>
      </c>
      <c r="AF98" s="39">
        <v>11.895348837209301</v>
      </c>
      <c r="AG98" s="39">
        <v>25.88372093023256</v>
      </c>
      <c r="AH98" s="39">
        <v>51.174418604651166</v>
      </c>
      <c r="AI98" s="39">
        <v>10.552325581395348</v>
      </c>
      <c r="AJ98" s="39">
        <v>61.726744186046517</v>
      </c>
      <c r="AK98" s="40"/>
      <c r="AL98" s="224">
        <v>8258</v>
      </c>
    </row>
    <row r="99" spans="1:38">
      <c r="A99" s="32" t="s">
        <v>464</v>
      </c>
      <c r="C99" s="33">
        <v>1231</v>
      </c>
      <c r="D99" s="34">
        <v>120</v>
      </c>
      <c r="E99" s="35">
        <v>9.7481722177091792E-2</v>
      </c>
      <c r="F99" s="34">
        <v>612</v>
      </c>
      <c r="G99" s="35">
        <f t="shared" si="3"/>
        <v>0.49715678310316813</v>
      </c>
      <c r="H99" s="36">
        <v>3</v>
      </c>
      <c r="I99" s="36" t="s">
        <v>34</v>
      </c>
      <c r="J99" s="37">
        <v>2602</v>
      </c>
      <c r="K99" s="36">
        <v>1</v>
      </c>
      <c r="L99" s="38"/>
      <c r="M99" s="39">
        <v>80.480357142857144</v>
      </c>
      <c r="N99" s="39">
        <v>76.319642857142853</v>
      </c>
      <c r="O99" s="39">
        <v>28.417525773195877</v>
      </c>
      <c r="P99" s="40"/>
      <c r="Q99" s="36">
        <v>560</v>
      </c>
      <c r="R99" s="39">
        <v>7.8357142857142854</v>
      </c>
      <c r="S99" s="39">
        <v>11.887500000000001</v>
      </c>
      <c r="T99" s="39">
        <v>32.560714285714283</v>
      </c>
      <c r="U99" s="39">
        <v>47.919642857142854</v>
      </c>
      <c r="V99" s="39">
        <v>80.480357142857144</v>
      </c>
      <c r="W99" s="40"/>
      <c r="X99" s="36">
        <v>560</v>
      </c>
      <c r="Y99" s="39">
        <v>6.2267857142857146</v>
      </c>
      <c r="Z99" s="39">
        <v>17.457142857142856</v>
      </c>
      <c r="AA99" s="39">
        <v>42.833928571428572</v>
      </c>
      <c r="AB99" s="39">
        <v>33.48571428571428</v>
      </c>
      <c r="AC99" s="39">
        <v>76.319642857142853</v>
      </c>
      <c r="AD99" s="40"/>
      <c r="AE99" s="36">
        <v>194</v>
      </c>
      <c r="AF99" s="39">
        <v>31.927835051546388</v>
      </c>
      <c r="AG99" s="39">
        <v>39.716494845360828</v>
      </c>
      <c r="AH99" s="39">
        <v>25.010309278350515</v>
      </c>
      <c r="AI99" s="39">
        <v>3.4072164948453612</v>
      </c>
      <c r="AJ99" s="39">
        <v>28.417525773195877</v>
      </c>
      <c r="AK99" s="40"/>
      <c r="AL99" s="224">
        <v>8878</v>
      </c>
    </row>
    <row r="100" spans="1:38">
      <c r="A100" s="32" t="s">
        <v>465</v>
      </c>
      <c r="C100" s="33">
        <v>924</v>
      </c>
      <c r="D100" s="34">
        <v>16</v>
      </c>
      <c r="E100" s="35">
        <v>1.7316017316017316E-2</v>
      </c>
      <c r="F100" s="34">
        <v>431</v>
      </c>
      <c r="G100" s="35">
        <f t="shared" si="3"/>
        <v>0.46645021645021645</v>
      </c>
      <c r="H100" s="36">
        <v>4</v>
      </c>
      <c r="I100" s="36" t="s">
        <v>35</v>
      </c>
      <c r="J100" s="37">
        <v>4602</v>
      </c>
      <c r="K100" s="36">
        <v>1</v>
      </c>
      <c r="L100" s="38"/>
      <c r="M100" s="39">
        <v>84.856179775280907</v>
      </c>
      <c r="N100" s="39">
        <v>83.276404494382007</v>
      </c>
      <c r="O100" s="39">
        <v>53</v>
      </c>
      <c r="P100" s="40"/>
      <c r="Q100" s="36">
        <v>445</v>
      </c>
      <c r="R100" s="39">
        <v>3.8876404494382024</v>
      </c>
      <c r="S100" s="39">
        <v>11.105617977528091</v>
      </c>
      <c r="T100" s="39">
        <v>35.97303370786517</v>
      </c>
      <c r="U100" s="39">
        <v>48.88314606741573</v>
      </c>
      <c r="V100" s="39">
        <v>84.856179775280907</v>
      </c>
      <c r="W100" s="40"/>
      <c r="X100" s="36">
        <v>445</v>
      </c>
      <c r="Y100" s="39">
        <v>2.820224719101124</v>
      </c>
      <c r="Z100" s="39">
        <v>13.768539325842696</v>
      </c>
      <c r="AA100" s="39">
        <v>45.7191011235955</v>
      </c>
      <c r="AB100" s="39">
        <v>37.557303370786514</v>
      </c>
      <c r="AC100" s="39">
        <v>83.276404494382007</v>
      </c>
      <c r="AD100" s="40"/>
      <c r="AE100" s="36">
        <v>134</v>
      </c>
      <c r="AF100" s="39">
        <v>11</v>
      </c>
      <c r="AG100" s="39">
        <v>35.5</v>
      </c>
      <c r="AH100" s="39">
        <v>47</v>
      </c>
      <c r="AI100" s="39">
        <v>6</v>
      </c>
      <c r="AJ100" s="39">
        <v>53</v>
      </c>
      <c r="AK100" s="40"/>
      <c r="AL100" s="224">
        <v>7616</v>
      </c>
    </row>
    <row r="101" spans="1:38">
      <c r="A101" s="32" t="s">
        <v>466</v>
      </c>
      <c r="C101" s="33">
        <v>1440</v>
      </c>
      <c r="D101" s="34">
        <v>434</v>
      </c>
      <c r="E101" s="35">
        <v>0.30138888888888887</v>
      </c>
      <c r="F101" s="34">
        <v>877</v>
      </c>
      <c r="G101" s="35">
        <f t="shared" si="3"/>
        <v>0.60902777777777772</v>
      </c>
      <c r="H101" s="36">
        <v>1</v>
      </c>
      <c r="I101" s="36" t="s">
        <v>32</v>
      </c>
      <c r="J101" s="37">
        <v>403</v>
      </c>
      <c r="K101" s="36">
        <v>1</v>
      </c>
      <c r="L101" s="38"/>
      <c r="M101" s="39">
        <v>74.336296296296297</v>
      </c>
      <c r="N101" s="39">
        <v>75.093333333333334</v>
      </c>
      <c r="O101" s="39">
        <v>45.515837104072396</v>
      </c>
      <c r="P101" s="40"/>
      <c r="Q101" s="36">
        <v>675</v>
      </c>
      <c r="R101" s="39">
        <v>9.2133333333333347</v>
      </c>
      <c r="S101" s="39">
        <v>16.121481481481482</v>
      </c>
      <c r="T101" s="39">
        <v>37.308148148148149</v>
      </c>
      <c r="U101" s="39">
        <v>37.028148148148148</v>
      </c>
      <c r="V101" s="39">
        <v>74.336296296296297</v>
      </c>
      <c r="W101" s="40"/>
      <c r="X101" s="36">
        <v>675</v>
      </c>
      <c r="Y101" s="39">
        <v>6.1525925925925922</v>
      </c>
      <c r="Z101" s="39">
        <v>18.573333333333334</v>
      </c>
      <c r="AA101" s="39">
        <v>42.511111111111113</v>
      </c>
      <c r="AB101" s="39">
        <v>32.582222222222228</v>
      </c>
      <c r="AC101" s="39">
        <v>75.093333333333334</v>
      </c>
      <c r="AD101" s="40"/>
      <c r="AE101" s="36">
        <v>221</v>
      </c>
      <c r="AF101" s="39">
        <v>13.986425339366516</v>
      </c>
      <c r="AG101" s="39">
        <v>40.502262443438916</v>
      </c>
      <c r="AH101" s="39">
        <v>40.524886877828052</v>
      </c>
      <c r="AI101" s="39">
        <v>4.9909502262443439</v>
      </c>
      <c r="AJ101" s="39">
        <v>45.515837104072396</v>
      </c>
      <c r="AK101" s="40"/>
      <c r="AL101" s="224">
        <v>7899</v>
      </c>
    </row>
    <row r="102" spans="1:38">
      <c r="A102" s="32" t="s">
        <v>467</v>
      </c>
      <c r="C102" s="33">
        <v>990</v>
      </c>
      <c r="D102" s="34">
        <v>24</v>
      </c>
      <c r="E102" s="35">
        <v>2.4242424242424242E-2</v>
      </c>
      <c r="F102" s="34">
        <v>518</v>
      </c>
      <c r="G102" s="35">
        <f t="shared" si="3"/>
        <v>0.52323232323232327</v>
      </c>
      <c r="H102" s="36">
        <v>3</v>
      </c>
      <c r="I102" s="36" t="s">
        <v>34</v>
      </c>
      <c r="J102" s="37">
        <v>3002</v>
      </c>
      <c r="K102" s="36">
        <v>1</v>
      </c>
      <c r="L102" s="38"/>
      <c r="M102" s="39">
        <v>80.064367816091959</v>
      </c>
      <c r="N102" s="39">
        <v>74.190804597701145</v>
      </c>
      <c r="O102" s="39">
        <v>46.211920529801326</v>
      </c>
      <c r="P102" s="40"/>
      <c r="Q102" s="36">
        <v>435</v>
      </c>
      <c r="R102" s="39">
        <v>6.6712643678160921</v>
      </c>
      <c r="S102" s="39">
        <v>13.089655172413792</v>
      </c>
      <c r="T102" s="39">
        <v>33.00919540229885</v>
      </c>
      <c r="U102" s="39">
        <v>47.055172413793102</v>
      </c>
      <c r="V102" s="39">
        <v>80.064367816091959</v>
      </c>
      <c r="W102" s="40"/>
      <c r="X102" s="36">
        <v>435</v>
      </c>
      <c r="Y102" s="39">
        <v>4.195402298850575</v>
      </c>
      <c r="Z102" s="39">
        <v>21.613793103448273</v>
      </c>
      <c r="AA102" s="39">
        <v>41.358620689655169</v>
      </c>
      <c r="AB102" s="39">
        <v>32.832183908045977</v>
      </c>
      <c r="AC102" s="39">
        <v>74.190804597701145</v>
      </c>
      <c r="AD102" s="40"/>
      <c r="AE102" s="36">
        <v>151</v>
      </c>
      <c r="AF102" s="39">
        <v>17.192052980132448</v>
      </c>
      <c r="AG102" s="39">
        <v>36.145695364238414</v>
      </c>
      <c r="AH102" s="39">
        <v>35.70860927152318</v>
      </c>
      <c r="AI102" s="39">
        <v>10.503311258278146</v>
      </c>
      <c r="AJ102" s="39">
        <v>46.211920529801326</v>
      </c>
      <c r="AK102" s="40"/>
      <c r="AL102" s="224">
        <v>8185</v>
      </c>
    </row>
    <row r="103" spans="1:38">
      <c r="A103" s="32" t="s">
        <v>468</v>
      </c>
      <c r="C103" s="33">
        <v>1416</v>
      </c>
      <c r="D103" s="34">
        <v>447</v>
      </c>
      <c r="E103" s="35">
        <v>0.31567796610169491</v>
      </c>
      <c r="F103" s="34">
        <v>940</v>
      </c>
      <c r="G103" s="35">
        <f t="shared" si="3"/>
        <v>0.66384180790960456</v>
      </c>
      <c r="H103" s="36">
        <v>2</v>
      </c>
      <c r="I103" s="36" t="s">
        <v>33</v>
      </c>
      <c r="J103" s="37">
        <v>4708</v>
      </c>
      <c r="K103" s="36">
        <v>1</v>
      </c>
      <c r="L103" s="38"/>
      <c r="M103" s="39">
        <v>77.677177177177185</v>
      </c>
      <c r="N103" s="39">
        <v>76.282282282282281</v>
      </c>
      <c r="O103" s="39">
        <v>40.781659388646283</v>
      </c>
      <c r="P103" s="40"/>
      <c r="Q103" s="36">
        <v>666</v>
      </c>
      <c r="R103" s="39">
        <v>8.3033033033033039</v>
      </c>
      <c r="S103" s="39">
        <v>14.025525525525525</v>
      </c>
      <c r="T103" s="39">
        <v>33.795795795795797</v>
      </c>
      <c r="U103" s="39">
        <v>43.881381381381381</v>
      </c>
      <c r="V103" s="39">
        <v>77.677177177177185</v>
      </c>
      <c r="W103" s="40"/>
      <c r="X103" s="36">
        <v>666</v>
      </c>
      <c r="Y103" s="39">
        <v>3.1996996996996998</v>
      </c>
      <c r="Z103" s="39">
        <v>20.864864864864867</v>
      </c>
      <c r="AA103" s="39">
        <v>48.027027027027025</v>
      </c>
      <c r="AB103" s="39">
        <v>28.255255255255257</v>
      </c>
      <c r="AC103" s="39">
        <v>76.282282282282281</v>
      </c>
      <c r="AD103" s="40"/>
      <c r="AE103" s="36">
        <v>229</v>
      </c>
      <c r="AF103" s="39">
        <v>21.310043668122269</v>
      </c>
      <c r="AG103" s="39">
        <v>37.908296943231441</v>
      </c>
      <c r="AH103" s="39">
        <v>33.209606986899558</v>
      </c>
      <c r="AI103" s="39">
        <v>7.572052401746725</v>
      </c>
      <c r="AJ103" s="39">
        <v>40.781659388646283</v>
      </c>
      <c r="AK103" s="40"/>
      <c r="AL103" s="224">
        <v>7655</v>
      </c>
    </row>
    <row r="104" spans="1:38">
      <c r="A104" s="32" t="s">
        <v>469</v>
      </c>
      <c r="C104" s="33">
        <v>1762</v>
      </c>
      <c r="D104" s="34">
        <v>215</v>
      </c>
      <c r="E104" s="35">
        <v>0.12202043132803632</v>
      </c>
      <c r="F104" s="34">
        <v>836</v>
      </c>
      <c r="G104" s="35">
        <f t="shared" si="3"/>
        <v>0.47446083995459704</v>
      </c>
      <c r="H104" s="36">
        <v>1</v>
      </c>
      <c r="I104" s="36" t="s">
        <v>32</v>
      </c>
      <c r="J104" s="37">
        <v>404</v>
      </c>
      <c r="K104" s="36">
        <v>1</v>
      </c>
      <c r="L104" s="38"/>
      <c r="M104" s="39">
        <v>75.219194312796219</v>
      </c>
      <c r="N104" s="39">
        <v>78.472748815165872</v>
      </c>
      <c r="O104" s="39">
        <v>42.458483754512635</v>
      </c>
      <c r="P104" s="40"/>
      <c r="Q104" s="36">
        <v>844</v>
      </c>
      <c r="R104" s="39">
        <v>8.7109004739336502</v>
      </c>
      <c r="S104" s="39">
        <v>16.386255924170616</v>
      </c>
      <c r="T104" s="39">
        <v>36.531990521327018</v>
      </c>
      <c r="U104" s="39">
        <v>38.687203791469194</v>
      </c>
      <c r="V104" s="39">
        <v>75.219194312796219</v>
      </c>
      <c r="W104" s="40"/>
      <c r="X104" s="36">
        <v>844</v>
      </c>
      <c r="Y104" s="39">
        <v>4.8590047393364921</v>
      </c>
      <c r="Z104" s="39">
        <v>16.995260663507111</v>
      </c>
      <c r="AA104" s="39">
        <v>42.508293838862556</v>
      </c>
      <c r="AB104" s="39">
        <v>35.964454976303315</v>
      </c>
      <c r="AC104" s="39">
        <v>78.472748815165872</v>
      </c>
      <c r="AD104" s="40"/>
      <c r="AE104" s="36">
        <v>277</v>
      </c>
      <c r="AF104" s="39">
        <v>14.523465703971119</v>
      </c>
      <c r="AG104" s="39">
        <v>43.018050541516246</v>
      </c>
      <c r="AH104" s="39">
        <v>37.462093862815884</v>
      </c>
      <c r="AI104" s="39">
        <v>4.9963898916967509</v>
      </c>
      <c r="AJ104" s="39">
        <v>42.458483754512635</v>
      </c>
      <c r="AK104" s="40"/>
      <c r="AL104" s="224">
        <v>7149</v>
      </c>
    </row>
    <row r="105" spans="1:38">
      <c r="A105" s="32" t="s">
        <v>470</v>
      </c>
      <c r="C105" s="33">
        <v>1231</v>
      </c>
      <c r="D105" s="34">
        <v>462</v>
      </c>
      <c r="E105" s="35">
        <v>0.37530463038180339</v>
      </c>
      <c r="F105" s="34">
        <v>935</v>
      </c>
      <c r="G105" s="35">
        <f t="shared" si="3"/>
        <v>0.75954508529650688</v>
      </c>
      <c r="H105" s="36">
        <v>1</v>
      </c>
      <c r="I105" s="36" t="s">
        <v>32</v>
      </c>
      <c r="J105" s="37">
        <v>803</v>
      </c>
      <c r="K105" s="36">
        <v>1</v>
      </c>
      <c r="L105" s="38"/>
      <c r="M105" s="39">
        <v>82.031304347826079</v>
      </c>
      <c r="N105" s="39">
        <v>72.553043478260875</v>
      </c>
      <c r="O105" s="39">
        <v>51.062500000000007</v>
      </c>
      <c r="P105" s="40"/>
      <c r="Q105" s="36">
        <v>575</v>
      </c>
      <c r="R105" s="39">
        <v>8.6886956521739123</v>
      </c>
      <c r="S105" s="39">
        <v>9.483478260869564</v>
      </c>
      <c r="T105" s="39">
        <v>37.486956521739131</v>
      </c>
      <c r="U105" s="39">
        <v>44.544347826086955</v>
      </c>
      <c r="V105" s="39">
        <v>82.031304347826079</v>
      </c>
      <c r="W105" s="40"/>
      <c r="X105" s="36">
        <v>575</v>
      </c>
      <c r="Y105" s="39">
        <v>5.339130434782609</v>
      </c>
      <c r="Z105" s="39">
        <v>22.252173913043478</v>
      </c>
      <c r="AA105" s="39">
        <v>43.525217391304352</v>
      </c>
      <c r="AB105" s="39">
        <v>29.027826086956523</v>
      </c>
      <c r="AC105" s="39">
        <v>72.553043478260875</v>
      </c>
      <c r="AD105" s="40"/>
      <c r="AE105" s="36">
        <v>224</v>
      </c>
      <c r="AF105" s="39">
        <v>14.446428571428573</v>
      </c>
      <c r="AG105" s="39">
        <v>34.491071428571431</v>
      </c>
      <c r="AH105" s="39">
        <v>43.419642857142861</v>
      </c>
      <c r="AI105" s="39">
        <v>7.6428571428571432</v>
      </c>
      <c r="AJ105" s="39">
        <v>51.062500000000007</v>
      </c>
      <c r="AK105" s="40"/>
      <c r="AL105" s="224">
        <v>7464</v>
      </c>
    </row>
    <row r="106" spans="1:38">
      <c r="A106" s="32" t="s">
        <v>471</v>
      </c>
      <c r="C106" s="33">
        <v>3064</v>
      </c>
      <c r="D106" s="34">
        <v>151</v>
      </c>
      <c r="E106" s="35">
        <v>4.9281984334203659E-2</v>
      </c>
      <c r="F106" s="34">
        <v>1169</v>
      </c>
      <c r="G106" s="35">
        <f t="shared" si="3"/>
        <v>0.38152741514360311</v>
      </c>
      <c r="H106" s="36">
        <v>3</v>
      </c>
      <c r="I106" s="36" t="s">
        <v>34</v>
      </c>
      <c r="J106" s="37">
        <v>2303</v>
      </c>
      <c r="K106" s="36">
        <v>1</v>
      </c>
      <c r="L106" s="38"/>
      <c r="M106" s="39">
        <v>87.137351086194812</v>
      </c>
      <c r="N106" s="39">
        <v>83.360196215837419</v>
      </c>
      <c r="O106" s="39">
        <v>61.751578947368422</v>
      </c>
      <c r="P106" s="40"/>
      <c r="Q106" s="36">
        <v>1427</v>
      </c>
      <c r="R106" s="39">
        <v>3.6384022424667135</v>
      </c>
      <c r="S106" s="39">
        <v>9.3840224246671333</v>
      </c>
      <c r="T106" s="39">
        <v>34.672740014015417</v>
      </c>
      <c r="U106" s="39">
        <v>52.464611072179395</v>
      </c>
      <c r="V106" s="39">
        <v>87.137351086194812</v>
      </c>
      <c r="W106" s="40"/>
      <c r="X106" s="36">
        <v>1427</v>
      </c>
      <c r="Y106" s="39">
        <v>2.3412754029432374</v>
      </c>
      <c r="Z106" s="39">
        <v>14.13104414856342</v>
      </c>
      <c r="AA106" s="39">
        <v>44.638402242466711</v>
      </c>
      <c r="AB106" s="39">
        <v>38.721793973370708</v>
      </c>
      <c r="AC106" s="39">
        <v>83.360196215837419</v>
      </c>
      <c r="AD106" s="40"/>
      <c r="AE106" s="36">
        <v>475</v>
      </c>
      <c r="AF106" s="39">
        <v>7.7789473684210524</v>
      </c>
      <c r="AG106" s="39">
        <v>30.469473684210527</v>
      </c>
      <c r="AH106" s="39">
        <v>45.92</v>
      </c>
      <c r="AI106" s="39">
        <v>15.831578947368421</v>
      </c>
      <c r="AJ106" s="39">
        <v>61.751578947368422</v>
      </c>
      <c r="AK106" s="40"/>
      <c r="AL106" s="224">
        <v>7330</v>
      </c>
    </row>
    <row r="107" spans="1:38">
      <c r="A107" s="32" t="s">
        <v>472</v>
      </c>
      <c r="C107" s="33">
        <v>3349</v>
      </c>
      <c r="D107" s="34">
        <v>122</v>
      </c>
      <c r="E107" s="35">
        <v>3.6428784711854283E-2</v>
      </c>
      <c r="F107" s="34">
        <v>1728</v>
      </c>
      <c r="G107" s="35">
        <f t="shared" si="3"/>
        <v>0.51597491788593608</v>
      </c>
      <c r="H107" s="36">
        <v>2</v>
      </c>
      <c r="I107" s="36" t="s">
        <v>33</v>
      </c>
      <c r="J107" s="37">
        <v>2807</v>
      </c>
      <c r="K107" s="36">
        <v>1</v>
      </c>
      <c r="L107" s="38"/>
      <c r="M107" s="39">
        <v>76.420983606557371</v>
      </c>
      <c r="N107" s="39">
        <v>75.392786885245897</v>
      </c>
      <c r="O107" s="39">
        <v>39.712328767123289</v>
      </c>
      <c r="P107" s="40"/>
      <c r="Q107" s="36">
        <v>1525</v>
      </c>
      <c r="R107" s="39">
        <v>9.0203278688524584</v>
      </c>
      <c r="S107" s="39">
        <v>14.066885245901641</v>
      </c>
      <c r="T107" s="39">
        <v>33.17508196721311</v>
      </c>
      <c r="U107" s="39">
        <v>43.245901639344261</v>
      </c>
      <c r="V107" s="39">
        <v>76.420983606557371</v>
      </c>
      <c r="W107" s="40"/>
      <c r="X107" s="36">
        <v>1525</v>
      </c>
      <c r="Y107" s="39">
        <v>4.3613114754098357</v>
      </c>
      <c r="Z107" s="39">
        <v>19.915409836065574</v>
      </c>
      <c r="AA107" s="39">
        <v>43.08</v>
      </c>
      <c r="AB107" s="39">
        <v>32.312786885245899</v>
      </c>
      <c r="AC107" s="39">
        <v>75.392786885245897</v>
      </c>
      <c r="AD107" s="40"/>
      <c r="AE107" s="36">
        <v>511</v>
      </c>
      <c r="AF107" s="39">
        <v>14.767123287671232</v>
      </c>
      <c r="AG107" s="39">
        <v>45.561643835616437</v>
      </c>
      <c r="AH107" s="39">
        <v>36.273972602739725</v>
      </c>
      <c r="AI107" s="39">
        <v>3.4383561643835616</v>
      </c>
      <c r="AJ107" s="39">
        <v>39.712328767123289</v>
      </c>
      <c r="AK107" s="40"/>
      <c r="AL107" s="224">
        <v>7304</v>
      </c>
    </row>
    <row r="108" spans="1:38">
      <c r="A108" s="32" t="s">
        <v>473</v>
      </c>
      <c r="C108" s="33">
        <v>815</v>
      </c>
      <c r="D108" s="34">
        <v>91</v>
      </c>
      <c r="E108" s="35">
        <v>0.1116564417177914</v>
      </c>
      <c r="F108" s="34">
        <v>431</v>
      </c>
      <c r="G108" s="35">
        <f t="shared" si="3"/>
        <v>0.5288343558282208</v>
      </c>
      <c r="H108" s="36">
        <v>1</v>
      </c>
      <c r="I108" s="36" t="s">
        <v>32</v>
      </c>
      <c r="J108" s="37">
        <v>7204</v>
      </c>
      <c r="K108" s="36">
        <v>1</v>
      </c>
      <c r="L108" s="38"/>
      <c r="M108" s="39">
        <v>69.762532981530342</v>
      </c>
      <c r="N108" s="39">
        <v>74.047493403693935</v>
      </c>
      <c r="O108" s="39">
        <v>23.7007874015748</v>
      </c>
      <c r="P108" s="40"/>
      <c r="Q108" s="36">
        <v>379</v>
      </c>
      <c r="R108" s="39">
        <v>11.327176781002638</v>
      </c>
      <c r="S108" s="39">
        <v>19.044854881266492</v>
      </c>
      <c r="T108" s="39">
        <v>35.171503957783642</v>
      </c>
      <c r="U108" s="39">
        <v>34.5910290237467</v>
      </c>
      <c r="V108" s="39">
        <v>69.762532981530342</v>
      </c>
      <c r="W108" s="40"/>
      <c r="X108" s="36">
        <v>379</v>
      </c>
      <c r="Y108" s="39">
        <v>6.5883905013192612</v>
      </c>
      <c r="Z108" s="39">
        <v>19.398416886543536</v>
      </c>
      <c r="AA108" s="39">
        <v>45.179419525065967</v>
      </c>
      <c r="AB108" s="39">
        <v>28.868073878627968</v>
      </c>
      <c r="AC108" s="39">
        <v>74.047493403693935</v>
      </c>
      <c r="AD108" s="40"/>
      <c r="AE108" s="36">
        <v>127</v>
      </c>
      <c r="AF108" s="39">
        <v>26.519685039370078</v>
      </c>
      <c r="AG108" s="39">
        <v>49.779527559055111</v>
      </c>
      <c r="AH108" s="39">
        <v>22.8503937007874</v>
      </c>
      <c r="AI108" s="39">
        <v>0.85039370078740162</v>
      </c>
      <c r="AJ108" s="39">
        <v>23.7007874015748</v>
      </c>
      <c r="AK108" s="40"/>
      <c r="AL108" s="224">
        <v>7656</v>
      </c>
    </row>
    <row r="109" spans="1:38">
      <c r="A109" s="32" t="s">
        <v>474</v>
      </c>
      <c r="C109" s="33">
        <v>3550</v>
      </c>
      <c r="D109" s="34">
        <v>387</v>
      </c>
      <c r="E109" s="35">
        <v>0.10901408450704225</v>
      </c>
      <c r="F109" s="34">
        <v>1065</v>
      </c>
      <c r="G109" s="35">
        <f t="shared" si="3"/>
        <v>0.3</v>
      </c>
      <c r="H109" s="36">
        <v>1</v>
      </c>
      <c r="I109" s="36" t="s">
        <v>32</v>
      </c>
      <c r="J109" s="37">
        <v>6602</v>
      </c>
      <c r="K109" s="36">
        <v>1</v>
      </c>
      <c r="L109" s="38"/>
      <c r="M109" s="39">
        <v>90.262576687116564</v>
      </c>
      <c r="N109" s="39">
        <v>85.756441717791404</v>
      </c>
      <c r="O109" s="39">
        <v>65.578558225508317</v>
      </c>
      <c r="P109" s="40"/>
      <c r="Q109" s="36">
        <v>1630</v>
      </c>
      <c r="R109" s="39">
        <v>3.6736196319018406</v>
      </c>
      <c r="S109" s="39">
        <v>6.2631901840490798</v>
      </c>
      <c r="T109" s="39">
        <v>28.690184049079758</v>
      </c>
      <c r="U109" s="39">
        <v>61.57239263803681</v>
      </c>
      <c r="V109" s="39">
        <v>90.262576687116564</v>
      </c>
      <c r="W109" s="40"/>
      <c r="X109" s="36">
        <v>1630</v>
      </c>
      <c r="Y109" s="39">
        <v>2.8349693251533741</v>
      </c>
      <c r="Z109" s="39">
        <v>11.600000000000001</v>
      </c>
      <c r="AA109" s="39">
        <v>40.18773006134969</v>
      </c>
      <c r="AB109" s="39">
        <v>45.568711656441721</v>
      </c>
      <c r="AC109" s="39">
        <v>85.756441717791404</v>
      </c>
      <c r="AD109" s="40"/>
      <c r="AE109" s="36">
        <v>541</v>
      </c>
      <c r="AF109" s="39">
        <v>7.6229205175600736</v>
      </c>
      <c r="AG109" s="39">
        <v>26.798521256931608</v>
      </c>
      <c r="AH109" s="39">
        <v>50.754158964879849</v>
      </c>
      <c r="AI109" s="39">
        <v>14.824399260628466</v>
      </c>
      <c r="AJ109" s="39">
        <v>65.578558225508317</v>
      </c>
      <c r="AK109" s="40"/>
      <c r="AL109" s="224">
        <v>7567</v>
      </c>
    </row>
    <row r="110" spans="1:38">
      <c r="A110" s="32" t="s">
        <v>475</v>
      </c>
      <c r="C110" s="33">
        <v>768</v>
      </c>
      <c r="D110" s="34">
        <v>355</v>
      </c>
      <c r="E110" s="35">
        <v>0.46223958333333331</v>
      </c>
      <c r="F110" s="34">
        <v>555</v>
      </c>
      <c r="G110" s="35">
        <f t="shared" si="3"/>
        <v>0.72265625</v>
      </c>
      <c r="H110" s="36">
        <v>4</v>
      </c>
      <c r="I110" s="36" t="s">
        <v>35</v>
      </c>
      <c r="J110" s="37">
        <v>1003</v>
      </c>
      <c r="K110" s="36">
        <v>1</v>
      </c>
      <c r="L110" s="38"/>
      <c r="M110" s="39">
        <v>73.22126436781609</v>
      </c>
      <c r="N110" s="39">
        <v>78.71264367816093</v>
      </c>
      <c r="O110" s="39">
        <v>29.5</v>
      </c>
      <c r="P110" s="40"/>
      <c r="Q110" s="36">
        <v>348</v>
      </c>
      <c r="R110" s="39">
        <v>9.0919540229885065</v>
      </c>
      <c r="S110" s="39">
        <v>17.686781609195403</v>
      </c>
      <c r="T110" s="39">
        <v>40.568965517241381</v>
      </c>
      <c r="U110" s="39">
        <v>32.652298850574709</v>
      </c>
      <c r="V110" s="39">
        <v>73.22126436781609</v>
      </c>
      <c r="W110" s="40"/>
      <c r="X110" s="36">
        <v>348</v>
      </c>
      <c r="Y110" s="39">
        <v>3.7500000000000004</v>
      </c>
      <c r="Z110" s="39">
        <v>17.537356321839081</v>
      </c>
      <c r="AA110" s="39">
        <v>42.551724137931032</v>
      </c>
      <c r="AB110" s="39">
        <v>36.160919540229891</v>
      </c>
      <c r="AC110" s="39">
        <v>78.71264367816093</v>
      </c>
      <c r="AD110" s="40"/>
      <c r="AE110" s="36">
        <v>114</v>
      </c>
      <c r="AF110" s="39">
        <v>27.5</v>
      </c>
      <c r="AG110" s="39">
        <v>43</v>
      </c>
      <c r="AH110" s="39">
        <v>29.5</v>
      </c>
      <c r="AI110" s="39">
        <v>0</v>
      </c>
      <c r="AJ110" s="39">
        <v>29.5</v>
      </c>
      <c r="AK110" s="40"/>
      <c r="AL110" s="224">
        <v>9271</v>
      </c>
    </row>
    <row r="111" spans="1:38">
      <c r="A111" s="32" t="s">
        <v>1764</v>
      </c>
      <c r="C111" s="33">
        <v>466</v>
      </c>
      <c r="D111" s="34">
        <v>54</v>
      </c>
      <c r="E111" s="35">
        <v>0.11587982832618025</v>
      </c>
      <c r="F111" s="34">
        <v>298</v>
      </c>
      <c r="G111" s="35">
        <f t="shared" si="3"/>
        <v>0.63948497854077258</v>
      </c>
      <c r="H111" s="36">
        <v>3</v>
      </c>
      <c r="I111" s="36" t="s">
        <v>34</v>
      </c>
      <c r="J111" s="37">
        <v>2304</v>
      </c>
      <c r="K111" s="36">
        <v>1</v>
      </c>
      <c r="L111" s="38"/>
      <c r="M111" s="39">
        <v>81.738095238095241</v>
      </c>
      <c r="N111" s="39">
        <v>77.876190476190473</v>
      </c>
      <c r="O111" s="39">
        <v>34.477611940298502</v>
      </c>
      <c r="P111" s="40"/>
      <c r="Q111" s="36">
        <v>210</v>
      </c>
      <c r="R111" s="39">
        <v>6.2857142857142856</v>
      </c>
      <c r="S111" s="39">
        <v>11.8</v>
      </c>
      <c r="T111" s="39">
        <v>35.671428571428571</v>
      </c>
      <c r="U111" s="39">
        <v>46.06666666666667</v>
      </c>
      <c r="V111" s="39">
        <v>81.738095238095241</v>
      </c>
      <c r="W111" s="40"/>
      <c r="X111" s="36">
        <v>210</v>
      </c>
      <c r="Y111" s="39">
        <v>2.342857142857143</v>
      </c>
      <c r="Z111" s="39">
        <v>19.5</v>
      </c>
      <c r="AA111" s="39">
        <v>49.476190476190474</v>
      </c>
      <c r="AB111" s="39">
        <v>28.4</v>
      </c>
      <c r="AC111" s="39">
        <v>77.876190476190473</v>
      </c>
      <c r="AD111" s="40"/>
      <c r="AE111" s="36">
        <v>67</v>
      </c>
      <c r="AF111" s="39">
        <v>14.656716417910449</v>
      </c>
      <c r="AG111" s="39">
        <v>50.865671641791046</v>
      </c>
      <c r="AH111" s="39">
        <v>34.477611940298502</v>
      </c>
      <c r="AI111" s="39">
        <v>0</v>
      </c>
      <c r="AJ111" s="39">
        <v>34.477611940298502</v>
      </c>
      <c r="AK111" s="40"/>
      <c r="AL111" s="224">
        <v>8119</v>
      </c>
    </row>
    <row r="112" spans="1:38">
      <c r="A112" s="32" t="s">
        <v>476</v>
      </c>
      <c r="C112" s="33">
        <v>185</v>
      </c>
      <c r="D112" s="34">
        <v>30</v>
      </c>
      <c r="E112" s="35">
        <v>0.16216216216216217</v>
      </c>
      <c r="F112" s="34">
        <v>2</v>
      </c>
      <c r="G112" s="35">
        <f t="shared" si="3"/>
        <v>1.0810810810810811E-2</v>
      </c>
      <c r="H112" s="36">
        <v>1</v>
      </c>
      <c r="I112" s="36" t="s">
        <v>32</v>
      </c>
      <c r="J112" s="37">
        <v>7240</v>
      </c>
      <c r="K112" s="36">
        <v>2</v>
      </c>
      <c r="L112" s="38"/>
      <c r="M112" s="39">
        <v>89</v>
      </c>
      <c r="N112" s="39">
        <v>97</v>
      </c>
      <c r="O112" s="39">
        <v>0</v>
      </c>
      <c r="P112" s="40"/>
      <c r="Q112" s="36">
        <v>37</v>
      </c>
      <c r="R112" s="39">
        <v>3</v>
      </c>
      <c r="S112" s="39">
        <v>8</v>
      </c>
      <c r="T112" s="39">
        <v>51</v>
      </c>
      <c r="U112" s="39">
        <v>38</v>
      </c>
      <c r="V112" s="39">
        <v>89</v>
      </c>
      <c r="W112" s="40"/>
      <c r="X112" s="36">
        <v>37</v>
      </c>
      <c r="Y112" s="39">
        <v>0</v>
      </c>
      <c r="Z112" s="39">
        <v>3</v>
      </c>
      <c r="AA112" s="39">
        <v>35</v>
      </c>
      <c r="AB112" s="39">
        <v>62</v>
      </c>
      <c r="AC112" s="39">
        <v>97</v>
      </c>
      <c r="AD112" s="40"/>
      <c r="AE112" s="36">
        <v>0</v>
      </c>
      <c r="AF112" s="39">
        <v>0</v>
      </c>
      <c r="AG112" s="39">
        <v>0</v>
      </c>
      <c r="AH112" s="39">
        <v>0</v>
      </c>
      <c r="AI112" s="39">
        <v>0</v>
      </c>
      <c r="AJ112" s="39">
        <v>0</v>
      </c>
      <c r="AK112" s="40"/>
      <c r="AL112" s="224">
        <v>5452</v>
      </c>
    </row>
    <row r="113" spans="1:38">
      <c r="A113" s="32" t="s">
        <v>477</v>
      </c>
      <c r="C113" s="33">
        <v>639</v>
      </c>
      <c r="D113" s="34">
        <v>49</v>
      </c>
      <c r="E113" s="35">
        <v>7.6682316118935834E-2</v>
      </c>
      <c r="F113" s="34">
        <v>331</v>
      </c>
      <c r="G113" s="35">
        <f t="shared" si="3"/>
        <v>0.5179968701095462</v>
      </c>
      <c r="H113" s="36">
        <v>1</v>
      </c>
      <c r="I113" s="36" t="s">
        <v>32</v>
      </c>
      <c r="J113" s="37">
        <v>6603</v>
      </c>
      <c r="K113" s="36">
        <v>1</v>
      </c>
      <c r="L113" s="38"/>
      <c r="M113" s="39">
        <v>63.063380281690144</v>
      </c>
      <c r="N113" s="39">
        <v>65.359154929577471</v>
      </c>
      <c r="O113" s="39">
        <v>30.655172413793103</v>
      </c>
      <c r="P113" s="40"/>
      <c r="Q113" s="36">
        <v>284</v>
      </c>
      <c r="R113" s="39">
        <v>15.816901408450702</v>
      </c>
      <c r="S113" s="39">
        <v>21.278169014084511</v>
      </c>
      <c r="T113" s="39">
        <v>38.514084507042256</v>
      </c>
      <c r="U113" s="39">
        <v>24.549295774647888</v>
      </c>
      <c r="V113" s="39">
        <v>63.063380281690144</v>
      </c>
      <c r="W113" s="40"/>
      <c r="X113" s="36">
        <v>284</v>
      </c>
      <c r="Y113" s="39">
        <v>6.9401408450704221</v>
      </c>
      <c r="Z113" s="39">
        <v>27.51760563380282</v>
      </c>
      <c r="AA113" s="39">
        <v>43.475352112676056</v>
      </c>
      <c r="AB113" s="39">
        <v>21.883802816901408</v>
      </c>
      <c r="AC113" s="39">
        <v>65.359154929577471</v>
      </c>
      <c r="AD113" s="40"/>
      <c r="AE113" s="36">
        <v>87</v>
      </c>
      <c r="AF113" s="39">
        <v>20.655172413793103</v>
      </c>
      <c r="AG113" s="39">
        <v>48.172413793103445</v>
      </c>
      <c r="AH113" s="39">
        <v>28.586206896551722</v>
      </c>
      <c r="AI113" s="39">
        <v>2.0689655172413794</v>
      </c>
      <c r="AJ113" s="39">
        <v>30.655172413793103</v>
      </c>
      <c r="AK113" s="40"/>
      <c r="AL113" s="224">
        <v>7349</v>
      </c>
    </row>
    <row r="114" spans="1:38">
      <c r="A114" s="32" t="s">
        <v>478</v>
      </c>
      <c r="C114" s="33">
        <v>1954</v>
      </c>
      <c r="D114" s="34">
        <v>711</v>
      </c>
      <c r="E114" s="35">
        <v>0.36386898669396112</v>
      </c>
      <c r="F114" s="34">
        <v>1954</v>
      </c>
      <c r="G114" s="35">
        <f t="shared" si="3"/>
        <v>1</v>
      </c>
      <c r="H114" s="36">
        <v>5</v>
      </c>
      <c r="I114" s="36" t="s">
        <v>36</v>
      </c>
      <c r="J114" s="37">
        <v>203</v>
      </c>
      <c r="K114" s="36">
        <v>1</v>
      </c>
      <c r="L114" s="38"/>
      <c r="M114" s="39">
        <v>76.314095449500542</v>
      </c>
      <c r="N114" s="39">
        <v>76.521642619311876</v>
      </c>
      <c r="O114" s="39">
        <v>36.892156862745097</v>
      </c>
      <c r="P114" s="40"/>
      <c r="Q114" s="36">
        <v>901</v>
      </c>
      <c r="R114" s="39">
        <v>9.5627081021087683</v>
      </c>
      <c r="S114" s="39">
        <v>13.962264150943398</v>
      </c>
      <c r="T114" s="39">
        <v>30.563817980022201</v>
      </c>
      <c r="U114" s="39">
        <v>45.750277469478348</v>
      </c>
      <c r="V114" s="39">
        <v>76.314095449500542</v>
      </c>
      <c r="W114" s="40"/>
      <c r="X114" s="36">
        <v>901</v>
      </c>
      <c r="Y114" s="39">
        <v>4.5160932297447278</v>
      </c>
      <c r="Z114" s="39">
        <v>18.965593784683684</v>
      </c>
      <c r="AA114" s="39">
        <v>45.610432852386232</v>
      </c>
      <c r="AB114" s="39">
        <v>30.911209766925637</v>
      </c>
      <c r="AC114" s="39">
        <v>76.521642619311876</v>
      </c>
      <c r="AD114" s="40"/>
      <c r="AE114" s="36">
        <v>306</v>
      </c>
      <c r="AF114" s="39">
        <v>25.509803921568629</v>
      </c>
      <c r="AG114" s="39">
        <v>37.598039215686271</v>
      </c>
      <c r="AH114" s="39">
        <v>31.970588235294116</v>
      </c>
      <c r="AI114" s="39">
        <v>4.9215686274509807</v>
      </c>
      <c r="AJ114" s="39">
        <v>36.892156862745097</v>
      </c>
      <c r="AK114" s="40"/>
      <c r="AL114" s="224">
        <v>8800</v>
      </c>
    </row>
    <row r="115" spans="1:38">
      <c r="A115" s="32" t="s">
        <v>479</v>
      </c>
      <c r="C115" s="33">
        <v>606</v>
      </c>
      <c r="D115" s="34">
        <v>204</v>
      </c>
      <c r="E115" s="35">
        <v>0.33663366336633666</v>
      </c>
      <c r="F115" s="34">
        <v>374</v>
      </c>
      <c r="G115" s="35">
        <f t="shared" si="3"/>
        <v>0.61716171617161719</v>
      </c>
      <c r="H115" s="36">
        <v>4</v>
      </c>
      <c r="I115" s="36" t="s">
        <v>35</v>
      </c>
      <c r="J115" s="37">
        <v>701</v>
      </c>
      <c r="K115" s="36">
        <v>1</v>
      </c>
      <c r="L115" s="38"/>
      <c r="M115" s="39">
        <v>67.744186046511629</v>
      </c>
      <c r="N115" s="39">
        <v>68.84496124031007</v>
      </c>
      <c r="O115" s="39">
        <v>24.75</v>
      </c>
      <c r="P115" s="40"/>
      <c r="Q115" s="36">
        <v>258</v>
      </c>
      <c r="R115" s="39">
        <v>14.86046511627907</v>
      </c>
      <c r="S115" s="39">
        <v>17.918604651162791</v>
      </c>
      <c r="T115" s="39">
        <v>34.751937984496124</v>
      </c>
      <c r="U115" s="39">
        <v>32.992248062015506</v>
      </c>
      <c r="V115" s="39">
        <v>67.744186046511629</v>
      </c>
      <c r="W115" s="40"/>
      <c r="X115" s="36">
        <v>258</v>
      </c>
      <c r="Y115" s="39">
        <v>7.1317829457364335</v>
      </c>
      <c r="Z115" s="39">
        <v>24.368217054263564</v>
      </c>
      <c r="AA115" s="39">
        <v>48.197674418604649</v>
      </c>
      <c r="AB115" s="39">
        <v>20.647286821705425</v>
      </c>
      <c r="AC115" s="39">
        <v>68.84496124031007</v>
      </c>
      <c r="AD115" s="40"/>
      <c r="AE115" s="36">
        <v>80</v>
      </c>
      <c r="AF115" s="39">
        <v>34.9</v>
      </c>
      <c r="AG115" s="39">
        <v>40.349999999999994</v>
      </c>
      <c r="AH115" s="39">
        <v>24.75</v>
      </c>
      <c r="AI115" s="39">
        <v>0</v>
      </c>
      <c r="AJ115" s="39">
        <v>24.75</v>
      </c>
      <c r="AK115" s="40"/>
      <c r="AL115" s="224">
        <v>8498</v>
      </c>
    </row>
    <row r="116" spans="1:38">
      <c r="A116" s="32" t="s">
        <v>480</v>
      </c>
      <c r="C116" s="33">
        <v>1027</v>
      </c>
      <c r="D116" s="34">
        <v>277</v>
      </c>
      <c r="E116" s="35">
        <v>0.26971762414800388</v>
      </c>
      <c r="F116" s="34">
        <v>510</v>
      </c>
      <c r="G116" s="35">
        <f t="shared" si="3"/>
        <v>0.49659201557935734</v>
      </c>
      <c r="H116" s="36">
        <v>3</v>
      </c>
      <c r="I116" s="36" t="s">
        <v>34</v>
      </c>
      <c r="J116" s="37">
        <v>6304</v>
      </c>
      <c r="K116" s="36">
        <v>1</v>
      </c>
      <c r="L116" s="38"/>
      <c r="M116" s="39">
        <v>71.20233463035018</v>
      </c>
      <c r="N116" s="39">
        <v>65.284046692607006</v>
      </c>
      <c r="O116" s="39">
        <v>26.724999999999998</v>
      </c>
      <c r="P116" s="40"/>
      <c r="Q116" s="36">
        <v>514</v>
      </c>
      <c r="R116" s="39">
        <v>8.8599221789883273</v>
      </c>
      <c r="S116" s="39">
        <v>20.089494163424124</v>
      </c>
      <c r="T116" s="39">
        <v>38.198443579766533</v>
      </c>
      <c r="U116" s="39">
        <v>33.003891050583654</v>
      </c>
      <c r="V116" s="39">
        <v>71.20233463035018</v>
      </c>
      <c r="W116" s="40"/>
      <c r="X116" s="36">
        <v>514</v>
      </c>
      <c r="Y116" s="39">
        <v>6.8540856031128401</v>
      </c>
      <c r="Z116" s="39">
        <v>28.019455252918291</v>
      </c>
      <c r="AA116" s="39">
        <v>43.142023346303503</v>
      </c>
      <c r="AB116" s="39">
        <v>22.142023346303503</v>
      </c>
      <c r="AC116" s="39">
        <v>65.284046692607006</v>
      </c>
      <c r="AD116" s="40"/>
      <c r="AE116" s="36">
        <v>160</v>
      </c>
      <c r="AF116" s="39">
        <v>14.5625</v>
      </c>
      <c r="AG116" s="39">
        <v>58.712499999999999</v>
      </c>
      <c r="AH116" s="39">
        <v>26.724999999999998</v>
      </c>
      <c r="AI116" s="39">
        <v>0</v>
      </c>
      <c r="AJ116" s="39">
        <v>26.724999999999998</v>
      </c>
      <c r="AK116" s="40"/>
      <c r="AL116" s="224">
        <v>7224</v>
      </c>
    </row>
    <row r="117" spans="1:38">
      <c r="A117" s="32" t="s">
        <v>492</v>
      </c>
      <c r="C117" s="33">
        <v>1050</v>
      </c>
      <c r="D117" s="34">
        <v>42</v>
      </c>
      <c r="E117" s="35">
        <v>0.04</v>
      </c>
      <c r="F117" s="34">
        <v>476</v>
      </c>
      <c r="G117" s="35">
        <f t="shared" si="3"/>
        <v>0.45333333333333331</v>
      </c>
      <c r="H117" s="36">
        <v>4</v>
      </c>
      <c r="I117" s="36" t="s">
        <v>35</v>
      </c>
      <c r="J117" s="37">
        <v>5205</v>
      </c>
      <c r="K117" s="36">
        <v>1</v>
      </c>
      <c r="L117" s="38"/>
      <c r="M117" s="39">
        <v>75.281938325991177</v>
      </c>
      <c r="N117" s="39">
        <v>76.180616740088112</v>
      </c>
      <c r="O117" s="39">
        <v>37.281690140845065</v>
      </c>
      <c r="P117" s="40"/>
      <c r="Q117" s="36">
        <v>454</v>
      </c>
      <c r="R117" s="39">
        <v>9.3348017621145374</v>
      </c>
      <c r="S117" s="39">
        <v>15.345814977973568</v>
      </c>
      <c r="T117" s="39">
        <v>39.744493392070481</v>
      </c>
      <c r="U117" s="39">
        <v>35.537444933920703</v>
      </c>
      <c r="V117" s="39">
        <v>75.281938325991177</v>
      </c>
      <c r="W117" s="40"/>
      <c r="X117" s="36">
        <v>454</v>
      </c>
      <c r="Y117" s="39">
        <v>4.4845814977973575</v>
      </c>
      <c r="Z117" s="39">
        <v>18.870044052863435</v>
      </c>
      <c r="AA117" s="39">
        <v>42.381057268722465</v>
      </c>
      <c r="AB117" s="39">
        <v>33.79955947136564</v>
      </c>
      <c r="AC117" s="39">
        <v>76.180616740088112</v>
      </c>
      <c r="AD117" s="40"/>
      <c r="AE117" s="36">
        <v>142</v>
      </c>
      <c r="AF117" s="39">
        <v>20.302816901408448</v>
      </c>
      <c r="AG117" s="39">
        <v>41.41549295774648</v>
      </c>
      <c r="AH117" s="39">
        <v>32.75352112676056</v>
      </c>
      <c r="AI117" s="39">
        <v>4.528169014084507</v>
      </c>
      <c r="AJ117" s="39">
        <v>37.281690140845065</v>
      </c>
      <c r="AK117" s="40"/>
      <c r="AL117" s="224">
        <v>8532</v>
      </c>
    </row>
    <row r="118" spans="1:38">
      <c r="A118" s="32" t="s">
        <v>481</v>
      </c>
      <c r="C118" s="33">
        <v>1139</v>
      </c>
      <c r="D118" s="34">
        <v>64</v>
      </c>
      <c r="E118" s="35">
        <v>5.6189640035118525E-2</v>
      </c>
      <c r="F118" s="34">
        <v>1139</v>
      </c>
      <c r="G118" s="35">
        <f t="shared" si="3"/>
        <v>1</v>
      </c>
      <c r="H118" s="36">
        <v>2</v>
      </c>
      <c r="I118" s="36" t="s">
        <v>33</v>
      </c>
      <c r="J118" s="37">
        <v>5602</v>
      </c>
      <c r="K118" s="36">
        <v>1</v>
      </c>
      <c r="L118" s="38"/>
      <c r="M118" s="39">
        <v>70.429378531073439</v>
      </c>
      <c r="N118" s="39">
        <v>72.679849340866298</v>
      </c>
      <c r="O118" s="39">
        <v>44.953216374269005</v>
      </c>
      <c r="P118" s="40"/>
      <c r="Q118" s="36">
        <v>531</v>
      </c>
      <c r="R118" s="39">
        <v>9.6177024482109239</v>
      </c>
      <c r="S118" s="39">
        <v>20.282485875706215</v>
      </c>
      <c r="T118" s="39">
        <v>35.154425612052727</v>
      </c>
      <c r="U118" s="39">
        <v>35.27495291902072</v>
      </c>
      <c r="V118" s="39">
        <v>70.429378531073439</v>
      </c>
      <c r="W118" s="40"/>
      <c r="X118" s="36">
        <v>531</v>
      </c>
      <c r="Y118" s="39">
        <v>4.99623352165725</v>
      </c>
      <c r="Z118" s="39">
        <v>21.979284369114879</v>
      </c>
      <c r="AA118" s="39">
        <v>42.284369114877592</v>
      </c>
      <c r="AB118" s="39">
        <v>30.395480225988699</v>
      </c>
      <c r="AC118" s="39">
        <v>72.679849340866298</v>
      </c>
      <c r="AD118" s="40"/>
      <c r="AE118" s="36">
        <v>171</v>
      </c>
      <c r="AF118" s="39">
        <v>15.222222222222221</v>
      </c>
      <c r="AG118" s="39">
        <v>40.339181286549703</v>
      </c>
      <c r="AH118" s="39">
        <v>41.409356725146196</v>
      </c>
      <c r="AI118" s="39">
        <v>3.5438596491228069</v>
      </c>
      <c r="AJ118" s="39">
        <v>44.953216374269005</v>
      </c>
      <c r="AK118" s="40"/>
      <c r="AL118" s="224">
        <v>7893</v>
      </c>
    </row>
    <row r="119" spans="1:38">
      <c r="A119" s="32" t="s">
        <v>482</v>
      </c>
      <c r="C119" s="33">
        <v>2775</v>
      </c>
      <c r="D119" s="34">
        <v>118</v>
      </c>
      <c r="E119" s="35">
        <v>4.2522522522522525E-2</v>
      </c>
      <c r="F119" s="34">
        <v>1316</v>
      </c>
      <c r="G119" s="35">
        <f t="shared" si="3"/>
        <v>0.47423423423423422</v>
      </c>
      <c r="H119" s="36">
        <v>1</v>
      </c>
      <c r="I119" s="36" t="s">
        <v>32</v>
      </c>
      <c r="J119" s="37">
        <v>503</v>
      </c>
      <c r="K119" s="36">
        <v>1</v>
      </c>
      <c r="L119" s="38"/>
      <c r="M119" s="39">
        <v>86.318431372549014</v>
      </c>
      <c r="N119" s="39">
        <v>86.004705882352937</v>
      </c>
      <c r="O119" s="39">
        <v>62.093959731543627</v>
      </c>
      <c r="P119" s="40"/>
      <c r="Q119" s="36">
        <v>1275</v>
      </c>
      <c r="R119" s="39">
        <v>4.6023529411764708</v>
      </c>
      <c r="S119" s="39">
        <v>8.5709803921568621</v>
      </c>
      <c r="T119" s="39">
        <v>29.588235294117645</v>
      </c>
      <c r="U119" s="39">
        <v>56.730196078431369</v>
      </c>
      <c r="V119" s="39">
        <v>86.318431372549014</v>
      </c>
      <c r="W119" s="40"/>
      <c r="X119" s="36">
        <v>1275</v>
      </c>
      <c r="Y119" s="39">
        <v>2.6407843137254905</v>
      </c>
      <c r="Z119" s="39">
        <v>11.345098039215687</v>
      </c>
      <c r="AA119" s="39">
        <v>40.760784313725487</v>
      </c>
      <c r="AB119" s="39">
        <v>45.243921568627449</v>
      </c>
      <c r="AC119" s="39">
        <v>86.004705882352937</v>
      </c>
      <c r="AD119" s="40"/>
      <c r="AE119" s="36">
        <v>447</v>
      </c>
      <c r="AF119" s="39">
        <v>9.6845637583892614</v>
      </c>
      <c r="AG119" s="39">
        <v>28.221476510067113</v>
      </c>
      <c r="AH119" s="39">
        <v>47.729306487695752</v>
      </c>
      <c r="AI119" s="39">
        <v>14.364653243847876</v>
      </c>
      <c r="AJ119" s="39">
        <v>62.093959731543627</v>
      </c>
      <c r="AK119" s="40"/>
      <c r="AL119" s="224">
        <v>7937</v>
      </c>
    </row>
    <row r="120" spans="1:38">
      <c r="A120" s="32" t="s">
        <v>483</v>
      </c>
      <c r="C120" s="33">
        <v>365</v>
      </c>
      <c r="D120" s="34">
        <v>51</v>
      </c>
      <c r="E120" s="35">
        <v>0.13972602739726028</v>
      </c>
      <c r="F120" s="34">
        <v>277</v>
      </c>
      <c r="G120" s="35">
        <f t="shared" si="3"/>
        <v>0.75890410958904109</v>
      </c>
      <c r="H120" s="36">
        <v>1</v>
      </c>
      <c r="I120" s="36" t="s">
        <v>32</v>
      </c>
      <c r="J120" s="37">
        <v>6604</v>
      </c>
      <c r="K120" s="36">
        <v>1</v>
      </c>
      <c r="L120" s="38"/>
      <c r="M120" s="39">
        <v>65.871951219512198</v>
      </c>
      <c r="N120" s="39">
        <v>58.073170731707322</v>
      </c>
      <c r="O120" s="39">
        <v>37.688524590163937</v>
      </c>
      <c r="P120" s="40"/>
      <c r="Q120" s="36">
        <v>164</v>
      </c>
      <c r="R120" s="39">
        <v>18.676829268292682</v>
      </c>
      <c r="S120" s="39">
        <v>15.274390243902438</v>
      </c>
      <c r="T120" s="39">
        <v>30.402439024390244</v>
      </c>
      <c r="U120" s="39">
        <v>35.469512195121951</v>
      </c>
      <c r="V120" s="39">
        <v>65.871951219512198</v>
      </c>
      <c r="W120" s="40"/>
      <c r="X120" s="36">
        <v>164</v>
      </c>
      <c r="Y120" s="39">
        <v>13.987804878048779</v>
      </c>
      <c r="Z120" s="39">
        <v>27.871951219512194</v>
      </c>
      <c r="AA120" s="39">
        <v>33.713414634146346</v>
      </c>
      <c r="AB120" s="39">
        <v>24.359756097560975</v>
      </c>
      <c r="AC120" s="39">
        <v>58.073170731707322</v>
      </c>
      <c r="AD120" s="40"/>
      <c r="AE120" s="36">
        <v>61</v>
      </c>
      <c r="AF120" s="39">
        <v>29.655737704918032</v>
      </c>
      <c r="AG120" s="39">
        <v>32.655737704918032</v>
      </c>
      <c r="AH120" s="39">
        <v>36.16393442622951</v>
      </c>
      <c r="AI120" s="39">
        <v>1.5245901639344261</v>
      </c>
      <c r="AJ120" s="39">
        <v>37.688524590163937</v>
      </c>
      <c r="AK120" s="40"/>
      <c r="AL120" s="224">
        <v>9205</v>
      </c>
    </row>
    <row r="121" spans="1:38">
      <c r="A121" s="32" t="s">
        <v>484</v>
      </c>
      <c r="C121" s="33">
        <v>647</v>
      </c>
      <c r="D121" s="34">
        <v>208</v>
      </c>
      <c r="E121" s="35">
        <v>0.321483771251932</v>
      </c>
      <c r="F121" s="34">
        <v>430</v>
      </c>
      <c r="G121" s="35">
        <f t="shared" si="3"/>
        <v>0.66460587326120557</v>
      </c>
      <c r="H121" s="36">
        <v>5</v>
      </c>
      <c r="I121" s="36" t="s">
        <v>36</v>
      </c>
      <c r="J121" s="37">
        <v>5903</v>
      </c>
      <c r="K121" s="36">
        <v>1</v>
      </c>
      <c r="L121" s="38"/>
      <c r="M121" s="39">
        <v>67.306122448979593</v>
      </c>
      <c r="N121" s="39">
        <v>70.255102040816325</v>
      </c>
      <c r="O121" s="39">
        <v>25.407766990291265</v>
      </c>
      <c r="P121" s="40"/>
      <c r="Q121" s="36">
        <v>294</v>
      </c>
      <c r="R121" s="39">
        <v>10.727891156462585</v>
      </c>
      <c r="S121" s="39">
        <v>22.119047619047617</v>
      </c>
      <c r="T121" s="39">
        <v>37.751700680272108</v>
      </c>
      <c r="U121" s="39">
        <v>29.554421768707485</v>
      </c>
      <c r="V121" s="39">
        <v>67.306122448979593</v>
      </c>
      <c r="W121" s="40"/>
      <c r="X121" s="36">
        <v>294</v>
      </c>
      <c r="Y121" s="39">
        <v>6.6156462585034008</v>
      </c>
      <c r="Z121" s="39">
        <v>22.792517006802719</v>
      </c>
      <c r="AA121" s="39">
        <v>46.010204081632651</v>
      </c>
      <c r="AB121" s="39">
        <v>24.244897959183675</v>
      </c>
      <c r="AC121" s="39">
        <v>70.255102040816325</v>
      </c>
      <c r="AD121" s="40"/>
      <c r="AE121" s="36">
        <v>103</v>
      </c>
      <c r="AF121" s="39">
        <v>27.174757281553401</v>
      </c>
      <c r="AG121" s="39">
        <v>47.417475728155338</v>
      </c>
      <c r="AH121" s="39">
        <v>25.407766990291265</v>
      </c>
      <c r="AI121" s="39">
        <v>0</v>
      </c>
      <c r="AJ121" s="39">
        <v>25.407766990291265</v>
      </c>
      <c r="AK121" s="40"/>
      <c r="AL121" s="224">
        <v>7433</v>
      </c>
    </row>
    <row r="122" spans="1:38">
      <c r="A122" s="32" t="s">
        <v>485</v>
      </c>
      <c r="C122" s="33">
        <v>1707</v>
      </c>
      <c r="D122" s="34">
        <v>108</v>
      </c>
      <c r="E122" s="35">
        <v>6.32688927943761E-2</v>
      </c>
      <c r="F122" s="34">
        <v>856</v>
      </c>
      <c r="G122" s="35">
        <f t="shared" ref="G122:G153" si="4">F122/C122</f>
        <v>0.50146455770357357</v>
      </c>
      <c r="H122" s="36">
        <v>2</v>
      </c>
      <c r="I122" s="36" t="s">
        <v>33</v>
      </c>
      <c r="J122" s="37">
        <v>1202</v>
      </c>
      <c r="K122" s="36">
        <v>1</v>
      </c>
      <c r="L122" s="38"/>
      <c r="M122" s="39">
        <v>82.636363636363626</v>
      </c>
      <c r="N122" s="39">
        <v>77.782067247820663</v>
      </c>
      <c r="O122" s="39">
        <v>37.7421875</v>
      </c>
      <c r="P122" s="40"/>
      <c r="Q122" s="36">
        <v>803</v>
      </c>
      <c r="R122" s="39">
        <v>7.8505603985056034</v>
      </c>
      <c r="S122" s="39">
        <v>9.3499377334993756</v>
      </c>
      <c r="T122" s="39">
        <v>32.175591531755913</v>
      </c>
      <c r="U122" s="39">
        <v>50.46077210460772</v>
      </c>
      <c r="V122" s="39">
        <v>82.636363636363626</v>
      </c>
      <c r="W122" s="40"/>
      <c r="X122" s="36">
        <v>803</v>
      </c>
      <c r="Y122" s="39">
        <v>5.712328767123287</v>
      </c>
      <c r="Z122" s="39">
        <v>16.506849315068493</v>
      </c>
      <c r="AA122" s="39">
        <v>39.393524283935243</v>
      </c>
      <c r="AB122" s="39">
        <v>38.388542963885428</v>
      </c>
      <c r="AC122" s="39">
        <v>77.782067247820663</v>
      </c>
      <c r="AD122" s="40"/>
      <c r="AE122" s="36">
        <v>256</v>
      </c>
      <c r="AF122" s="39">
        <v>16.96875</v>
      </c>
      <c r="AG122" s="39">
        <v>45.78125</v>
      </c>
      <c r="AH122" s="39">
        <v>28.109375</v>
      </c>
      <c r="AI122" s="39">
        <v>9.6328125</v>
      </c>
      <c r="AJ122" s="39">
        <v>37.7421875</v>
      </c>
      <c r="AK122" s="40"/>
      <c r="AL122" s="224">
        <v>7543</v>
      </c>
    </row>
    <row r="123" spans="1:38">
      <c r="A123" s="32" t="s">
        <v>486</v>
      </c>
      <c r="C123" s="33">
        <v>628</v>
      </c>
      <c r="D123" s="34">
        <v>25</v>
      </c>
      <c r="E123" s="35">
        <v>3.9808917197452227E-2</v>
      </c>
      <c r="F123" s="34">
        <v>468</v>
      </c>
      <c r="G123" s="35">
        <f t="shared" si="4"/>
        <v>0.74522292993630568</v>
      </c>
      <c r="H123" s="36">
        <v>1</v>
      </c>
      <c r="I123" s="36" t="s">
        <v>32</v>
      </c>
      <c r="J123" s="37">
        <v>5803</v>
      </c>
      <c r="K123" s="36">
        <v>1</v>
      </c>
      <c r="L123" s="38"/>
      <c r="M123" s="39">
        <v>79.807407407407396</v>
      </c>
      <c r="N123" s="39">
        <v>84.355555555555554</v>
      </c>
      <c r="O123" s="39">
        <v>50</v>
      </c>
      <c r="P123" s="40"/>
      <c r="Q123" s="36">
        <v>270</v>
      </c>
      <c r="R123" s="39">
        <v>5.8222222222222229</v>
      </c>
      <c r="S123" s="39">
        <v>14.203703703703704</v>
      </c>
      <c r="T123" s="39">
        <v>36.685185185185183</v>
      </c>
      <c r="U123" s="39">
        <v>43.12222222222222</v>
      </c>
      <c r="V123" s="39">
        <v>79.807407407407396</v>
      </c>
      <c r="W123" s="40"/>
      <c r="X123" s="36">
        <v>270</v>
      </c>
      <c r="Y123" s="39">
        <v>2.4518518518518517</v>
      </c>
      <c r="Z123" s="39">
        <v>13.011111111111111</v>
      </c>
      <c r="AA123" s="39">
        <v>41.433333333333337</v>
      </c>
      <c r="AB123" s="39">
        <v>42.922222222222224</v>
      </c>
      <c r="AC123" s="39">
        <v>84.355555555555554</v>
      </c>
      <c r="AD123" s="40"/>
      <c r="AE123" s="36">
        <v>88</v>
      </c>
      <c r="AF123" s="39">
        <v>12.5</v>
      </c>
      <c r="AG123" s="39">
        <v>37.5</v>
      </c>
      <c r="AH123" s="39">
        <v>37.5</v>
      </c>
      <c r="AI123" s="39">
        <v>12.5</v>
      </c>
      <c r="AJ123" s="39">
        <v>50</v>
      </c>
      <c r="AK123" s="40"/>
      <c r="AL123" s="224">
        <v>9003</v>
      </c>
    </row>
    <row r="124" spans="1:38">
      <c r="A124" s="32" t="s">
        <v>1765</v>
      </c>
      <c r="C124" s="33">
        <v>2308</v>
      </c>
      <c r="D124" s="34">
        <v>2200</v>
      </c>
      <c r="E124" s="35">
        <v>0.95320623916811087</v>
      </c>
      <c r="F124" s="34">
        <v>2308</v>
      </c>
      <c r="G124" s="35">
        <f t="shared" si="4"/>
        <v>1</v>
      </c>
      <c r="H124" s="36">
        <v>5</v>
      </c>
      <c r="I124" s="36" t="s">
        <v>36</v>
      </c>
      <c r="J124" s="37">
        <v>5403</v>
      </c>
      <c r="K124" s="36">
        <v>1</v>
      </c>
      <c r="L124" s="38"/>
      <c r="M124" s="39">
        <v>53.715250965250959</v>
      </c>
      <c r="N124" s="39">
        <v>58.145752895752906</v>
      </c>
      <c r="O124" s="39">
        <v>21.37694704049844</v>
      </c>
      <c r="P124" s="40"/>
      <c r="Q124" s="36">
        <v>1036</v>
      </c>
      <c r="R124" s="39">
        <v>23.11196911196911</v>
      </c>
      <c r="S124" s="39">
        <v>22.833976833976834</v>
      </c>
      <c r="T124" s="39">
        <v>32.002895752895753</v>
      </c>
      <c r="U124" s="39">
        <v>21.712355212355209</v>
      </c>
      <c r="V124" s="39">
        <v>53.715250965250959</v>
      </c>
      <c r="W124" s="40"/>
      <c r="X124" s="36">
        <v>1036</v>
      </c>
      <c r="Y124" s="39">
        <v>10.693050193050194</v>
      </c>
      <c r="Z124" s="39">
        <v>31.16119691119691</v>
      </c>
      <c r="AA124" s="39">
        <v>41.411196911196917</v>
      </c>
      <c r="AB124" s="39">
        <v>16.734555984555985</v>
      </c>
      <c r="AC124" s="39">
        <v>58.145752895752906</v>
      </c>
      <c r="AD124" s="40"/>
      <c r="AE124" s="36">
        <v>321</v>
      </c>
      <c r="AF124" s="39">
        <v>45.383177570093459</v>
      </c>
      <c r="AG124" s="39">
        <v>33.239875389408098</v>
      </c>
      <c r="AH124" s="39">
        <v>20.859813084112147</v>
      </c>
      <c r="AI124" s="39">
        <v>0.51713395638629278</v>
      </c>
      <c r="AJ124" s="39">
        <v>21.37694704049844</v>
      </c>
      <c r="AK124" s="40"/>
      <c r="AL124" s="224">
        <v>10932</v>
      </c>
    </row>
    <row r="125" spans="1:38">
      <c r="A125" s="32" t="s">
        <v>487</v>
      </c>
      <c r="C125" s="33">
        <v>463</v>
      </c>
      <c r="D125" s="34">
        <v>194</v>
      </c>
      <c r="E125" s="35">
        <v>0.41900647948164149</v>
      </c>
      <c r="F125" s="34">
        <v>353</v>
      </c>
      <c r="G125" s="35">
        <f t="shared" si="4"/>
        <v>0.76241900647948169</v>
      </c>
      <c r="H125" s="36">
        <v>5</v>
      </c>
      <c r="I125" s="36" t="s">
        <v>36</v>
      </c>
      <c r="J125" s="37">
        <v>601</v>
      </c>
      <c r="K125" s="36">
        <v>1</v>
      </c>
      <c r="L125" s="38"/>
      <c r="M125" s="39">
        <v>70.023584905660371</v>
      </c>
      <c r="N125" s="39">
        <v>57.084905660377359</v>
      </c>
      <c r="O125" s="39">
        <v>24.830769230769235</v>
      </c>
      <c r="P125" s="40"/>
      <c r="Q125" s="36">
        <v>212</v>
      </c>
      <c r="R125" s="39">
        <v>15.528301886792452</v>
      </c>
      <c r="S125" s="39">
        <v>14.627358490566039</v>
      </c>
      <c r="T125" s="39">
        <v>34.5</v>
      </c>
      <c r="U125" s="39">
        <v>35.523584905660371</v>
      </c>
      <c r="V125" s="39">
        <v>70.023584905660371</v>
      </c>
      <c r="W125" s="40"/>
      <c r="X125" s="36">
        <v>212</v>
      </c>
      <c r="Y125" s="39">
        <v>13.330188679245282</v>
      </c>
      <c r="Z125" s="39">
        <v>29.764150943396224</v>
      </c>
      <c r="AA125" s="39">
        <v>36.915094339622641</v>
      </c>
      <c r="AB125" s="39">
        <v>20.169811320754718</v>
      </c>
      <c r="AC125" s="39">
        <v>57.084905660377359</v>
      </c>
      <c r="AD125" s="40"/>
      <c r="AE125" s="36">
        <v>65</v>
      </c>
      <c r="AF125" s="39">
        <v>41.184615384615384</v>
      </c>
      <c r="AG125" s="39">
        <v>33.984615384615381</v>
      </c>
      <c r="AH125" s="39">
        <v>23.07692307692308</v>
      </c>
      <c r="AI125" s="39">
        <v>1.7538461538461538</v>
      </c>
      <c r="AJ125" s="39">
        <v>24.830769230769235</v>
      </c>
      <c r="AK125" s="40"/>
      <c r="AL125" s="224">
        <v>8475</v>
      </c>
    </row>
    <row r="126" spans="1:38">
      <c r="A126" s="32" t="s">
        <v>488</v>
      </c>
      <c r="C126" s="33">
        <v>1567</v>
      </c>
      <c r="D126" s="34">
        <v>53</v>
      </c>
      <c r="E126" s="35">
        <v>3.3822590938098279E-2</v>
      </c>
      <c r="F126" s="34">
        <v>985</v>
      </c>
      <c r="G126" s="35">
        <f t="shared" si="4"/>
        <v>0.62858966177409059</v>
      </c>
      <c r="H126" s="36">
        <v>2</v>
      </c>
      <c r="I126" s="36" t="s">
        <v>33</v>
      </c>
      <c r="J126" s="37">
        <v>6804</v>
      </c>
      <c r="K126" s="36">
        <v>1</v>
      </c>
      <c r="L126" s="38"/>
      <c r="M126" s="39">
        <v>77.158402203856753</v>
      </c>
      <c r="N126" s="39">
        <v>79.429752066115697</v>
      </c>
      <c r="O126" s="39">
        <v>59.241935483870961</v>
      </c>
      <c r="P126" s="40"/>
      <c r="Q126" s="36">
        <v>726</v>
      </c>
      <c r="R126" s="39">
        <v>7.4586776859504127</v>
      </c>
      <c r="S126" s="39">
        <v>16.210743801652892</v>
      </c>
      <c r="T126" s="39">
        <v>34.712121212121218</v>
      </c>
      <c r="U126" s="39">
        <v>42.446280991735541</v>
      </c>
      <c r="V126" s="39">
        <v>77.158402203856753</v>
      </c>
      <c r="W126" s="40"/>
      <c r="X126" s="36">
        <v>726</v>
      </c>
      <c r="Y126" s="39">
        <v>5.6391184573002748</v>
      </c>
      <c r="Z126" s="39">
        <v>15.271349862258951</v>
      </c>
      <c r="AA126" s="39">
        <v>40.672176308539946</v>
      </c>
      <c r="AB126" s="39">
        <v>38.757575757575758</v>
      </c>
      <c r="AC126" s="39">
        <v>79.429752066115697</v>
      </c>
      <c r="AD126" s="40"/>
      <c r="AE126" s="36">
        <v>248</v>
      </c>
      <c r="AF126" s="39">
        <v>10.415322580645162</v>
      </c>
      <c r="AG126" s="39">
        <v>30.342741935483872</v>
      </c>
      <c r="AH126" s="39">
        <v>48.193548387096769</v>
      </c>
      <c r="AI126" s="39">
        <v>11.048387096774194</v>
      </c>
      <c r="AJ126" s="39">
        <v>59.241935483870961</v>
      </c>
      <c r="AK126" s="40"/>
      <c r="AL126" s="224">
        <v>7080</v>
      </c>
    </row>
    <row r="127" spans="1:38">
      <c r="A127" s="32" t="s">
        <v>489</v>
      </c>
      <c r="C127" s="33">
        <v>435</v>
      </c>
      <c r="D127" s="34">
        <v>4</v>
      </c>
      <c r="E127" s="35">
        <v>9.1954022988505746E-3</v>
      </c>
      <c r="F127" s="34">
        <v>301</v>
      </c>
      <c r="G127" s="35">
        <f t="shared" si="4"/>
        <v>0.69195402298850572</v>
      </c>
      <c r="H127" s="36">
        <v>2</v>
      </c>
      <c r="I127" s="36" t="s">
        <v>33</v>
      </c>
      <c r="J127" s="37">
        <v>3809</v>
      </c>
      <c r="K127" s="36">
        <v>1</v>
      </c>
      <c r="L127" s="38"/>
      <c r="M127" s="39">
        <v>72.623711340206185</v>
      </c>
      <c r="N127" s="39">
        <v>74.092783505154642</v>
      </c>
      <c r="O127" s="39">
        <v>43.736842105263165</v>
      </c>
      <c r="P127" s="40"/>
      <c r="Q127" s="36">
        <v>194</v>
      </c>
      <c r="R127" s="39">
        <v>12.417525773195875</v>
      </c>
      <c r="S127" s="39">
        <v>14.835051546391751</v>
      </c>
      <c r="T127" s="39">
        <v>33.520618556701031</v>
      </c>
      <c r="U127" s="39">
        <v>39.103092783505154</v>
      </c>
      <c r="V127" s="39">
        <v>72.623711340206185</v>
      </c>
      <c r="W127" s="40"/>
      <c r="X127" s="36">
        <v>194</v>
      </c>
      <c r="Y127" s="39">
        <v>5.7938144329896915</v>
      </c>
      <c r="Z127" s="39">
        <v>20.283505154639172</v>
      </c>
      <c r="AA127" s="39">
        <v>44.438144329896907</v>
      </c>
      <c r="AB127" s="39">
        <v>29.654639175257731</v>
      </c>
      <c r="AC127" s="39">
        <v>74.092783505154642</v>
      </c>
      <c r="AD127" s="40"/>
      <c r="AE127" s="36">
        <v>76</v>
      </c>
      <c r="AF127" s="39">
        <v>19.789473684210527</v>
      </c>
      <c r="AG127" s="39">
        <v>37</v>
      </c>
      <c r="AH127" s="39">
        <v>41.10526315789474</v>
      </c>
      <c r="AI127" s="39">
        <v>2.6315789473684212</v>
      </c>
      <c r="AJ127" s="39">
        <v>43.736842105263165</v>
      </c>
      <c r="AK127" s="40"/>
      <c r="AL127" s="224">
        <v>8420</v>
      </c>
    </row>
    <row r="128" spans="1:38">
      <c r="A128" s="32" t="s">
        <v>490</v>
      </c>
      <c r="C128" s="33">
        <v>2541</v>
      </c>
      <c r="D128" s="34">
        <v>1878</v>
      </c>
      <c r="E128" s="35">
        <v>0.7390791027154664</v>
      </c>
      <c r="F128" s="34">
        <v>1982</v>
      </c>
      <c r="G128" s="35">
        <f t="shared" si="4"/>
        <v>0.78000787091696178</v>
      </c>
      <c r="H128" s="36">
        <v>4</v>
      </c>
      <c r="I128" s="36" t="s">
        <v>35</v>
      </c>
      <c r="J128" s="37">
        <v>2903</v>
      </c>
      <c r="K128" s="36">
        <v>1</v>
      </c>
      <c r="L128" s="38"/>
      <c r="M128" s="39">
        <v>61.860085836909867</v>
      </c>
      <c r="N128" s="39">
        <v>58.381974248927037</v>
      </c>
      <c r="O128" s="39">
        <v>19.264705882352942</v>
      </c>
      <c r="P128" s="40"/>
      <c r="Q128" s="36">
        <v>1165</v>
      </c>
      <c r="R128" s="39">
        <v>17.254935622317596</v>
      </c>
      <c r="S128" s="39">
        <v>21.051502145922747</v>
      </c>
      <c r="T128" s="39">
        <v>36.429184549356222</v>
      </c>
      <c r="U128" s="39">
        <v>25.430901287553645</v>
      </c>
      <c r="V128" s="39">
        <v>61.860085836909867</v>
      </c>
      <c r="W128" s="40"/>
      <c r="X128" s="36">
        <v>1165</v>
      </c>
      <c r="Y128" s="39">
        <v>10.639484978540771</v>
      </c>
      <c r="Z128" s="39">
        <v>31.014592274678112</v>
      </c>
      <c r="AA128" s="39">
        <v>41.518454935622316</v>
      </c>
      <c r="AB128" s="39">
        <v>16.863519313304721</v>
      </c>
      <c r="AC128" s="39">
        <v>58.381974248927037</v>
      </c>
      <c r="AD128" s="40"/>
      <c r="AE128" s="36">
        <v>374</v>
      </c>
      <c r="AF128" s="39">
        <v>35.676470588235297</v>
      </c>
      <c r="AG128" s="39">
        <v>44.5</v>
      </c>
      <c r="AH128" s="39">
        <v>17.705882352941178</v>
      </c>
      <c r="AI128" s="39">
        <v>1.5588235294117647</v>
      </c>
      <c r="AJ128" s="39">
        <v>19.264705882352942</v>
      </c>
      <c r="AK128" s="40"/>
      <c r="AL128" s="224">
        <v>8246</v>
      </c>
    </row>
    <row r="129" spans="1:38">
      <c r="A129" s="32" t="s">
        <v>491</v>
      </c>
      <c r="C129" s="33">
        <v>120</v>
      </c>
      <c r="D129" s="34">
        <v>114</v>
      </c>
      <c r="E129" s="35">
        <v>0.95</v>
      </c>
      <c r="F129" s="34">
        <v>111</v>
      </c>
      <c r="G129" s="35">
        <f t="shared" si="4"/>
        <v>0.92500000000000004</v>
      </c>
      <c r="H129" s="36">
        <v>3</v>
      </c>
      <c r="I129" s="36" t="s">
        <v>34</v>
      </c>
      <c r="J129" s="37">
        <v>3540</v>
      </c>
      <c r="K129" s="36">
        <v>2</v>
      </c>
      <c r="L129" s="38"/>
      <c r="M129" s="39">
        <v>14.760330578512397</v>
      </c>
      <c r="N129" s="39">
        <v>31.561983471074377</v>
      </c>
      <c r="O129" s="39">
        <v>0</v>
      </c>
      <c r="P129" s="40"/>
      <c r="Q129" s="36">
        <v>121</v>
      </c>
      <c r="R129" s="39">
        <v>64.231404958677686</v>
      </c>
      <c r="S129" s="39">
        <v>20.719008264462808</v>
      </c>
      <c r="T129" s="39">
        <v>14.016528925619834</v>
      </c>
      <c r="U129" s="39">
        <v>0.74380165289256195</v>
      </c>
      <c r="V129" s="39">
        <v>14.760330578512397</v>
      </c>
      <c r="W129" s="40"/>
      <c r="X129" s="36">
        <v>121</v>
      </c>
      <c r="Y129" s="39">
        <v>28.322314049586776</v>
      </c>
      <c r="Z129" s="39">
        <v>40.438016528925623</v>
      </c>
      <c r="AA129" s="39">
        <v>27.991735537190081</v>
      </c>
      <c r="AB129" s="39">
        <v>3.5702479338842976</v>
      </c>
      <c r="AC129" s="39">
        <v>31.561983471074377</v>
      </c>
      <c r="AD129" s="40"/>
      <c r="AE129" s="36">
        <v>56</v>
      </c>
      <c r="AF129" s="39">
        <v>82.142857142857139</v>
      </c>
      <c r="AG129" s="39">
        <v>17.857142857142858</v>
      </c>
      <c r="AH129" s="39">
        <v>0</v>
      </c>
      <c r="AI129" s="39">
        <v>0</v>
      </c>
      <c r="AJ129" s="39">
        <v>0</v>
      </c>
      <c r="AK129" s="40"/>
      <c r="AL129" s="217">
        <v>8099</v>
      </c>
    </row>
    <row r="130" spans="1:38">
      <c r="A130" s="32" t="s">
        <v>493</v>
      </c>
      <c r="C130" s="33">
        <v>825</v>
      </c>
      <c r="D130" s="34">
        <v>235</v>
      </c>
      <c r="E130" s="35">
        <v>0.28484848484848485</v>
      </c>
      <c r="F130" s="34">
        <v>511</v>
      </c>
      <c r="G130" s="35">
        <f t="shared" si="4"/>
        <v>0.61939393939393939</v>
      </c>
      <c r="H130" s="36">
        <v>4</v>
      </c>
      <c r="I130" s="36" t="s">
        <v>35</v>
      </c>
      <c r="J130" s="37">
        <v>6703</v>
      </c>
      <c r="K130" s="36">
        <v>1</v>
      </c>
      <c r="L130" s="38"/>
      <c r="M130" s="39">
        <v>74.149732620320847</v>
      </c>
      <c r="N130" s="39">
        <v>75.235294117647058</v>
      </c>
      <c r="O130" s="39">
        <v>30</v>
      </c>
      <c r="P130" s="40"/>
      <c r="Q130" s="36">
        <v>374</v>
      </c>
      <c r="R130" s="39">
        <v>10.155080213903744</v>
      </c>
      <c r="S130" s="39">
        <v>15.973262032085561</v>
      </c>
      <c r="T130" s="39">
        <v>38.62032085561497</v>
      </c>
      <c r="U130" s="39">
        <v>35.529411764705877</v>
      </c>
      <c r="V130" s="39">
        <v>74.149732620320847</v>
      </c>
      <c r="W130" s="40"/>
      <c r="X130" s="36">
        <v>374</v>
      </c>
      <c r="Y130" s="39">
        <v>5.7058823529411766</v>
      </c>
      <c r="Z130" s="39">
        <v>19.058823529411768</v>
      </c>
      <c r="AA130" s="39">
        <v>46.855614973262028</v>
      </c>
      <c r="AB130" s="39">
        <v>28.379679144385026</v>
      </c>
      <c r="AC130" s="39">
        <v>75.235294117647058</v>
      </c>
      <c r="AD130" s="40"/>
      <c r="AE130" s="36">
        <v>136</v>
      </c>
      <c r="AF130" s="39">
        <v>20</v>
      </c>
      <c r="AG130" s="39">
        <v>50</v>
      </c>
      <c r="AH130" s="39">
        <v>28</v>
      </c>
      <c r="AI130" s="39">
        <v>2</v>
      </c>
      <c r="AJ130" s="39">
        <v>30</v>
      </c>
      <c r="AK130" s="40"/>
      <c r="AL130" s="224">
        <v>7264</v>
      </c>
    </row>
    <row r="131" spans="1:38">
      <c r="A131" s="32" t="s">
        <v>494</v>
      </c>
      <c r="C131" s="33">
        <v>3611</v>
      </c>
      <c r="D131" s="34">
        <v>1969</v>
      </c>
      <c r="E131" s="35">
        <v>0.54527831625588474</v>
      </c>
      <c r="F131" s="34">
        <v>2783</v>
      </c>
      <c r="G131" s="35">
        <f t="shared" si="4"/>
        <v>0.77070063694267521</v>
      </c>
      <c r="H131" s="36">
        <v>3</v>
      </c>
      <c r="I131" s="36" t="s">
        <v>34</v>
      </c>
      <c r="J131" s="37">
        <v>2603</v>
      </c>
      <c r="K131" s="36">
        <v>1</v>
      </c>
      <c r="L131" s="38"/>
      <c r="M131" s="39">
        <v>69.182102628285364</v>
      </c>
      <c r="N131" s="39">
        <v>61.737797246558195</v>
      </c>
      <c r="O131" s="39">
        <v>29.688976377952756</v>
      </c>
      <c r="P131" s="40"/>
      <c r="Q131" s="36">
        <v>1598</v>
      </c>
      <c r="R131" s="39">
        <v>12.883604505632039</v>
      </c>
      <c r="S131" s="39">
        <v>18.447434292866085</v>
      </c>
      <c r="T131" s="39">
        <v>35.205256570713395</v>
      </c>
      <c r="U131" s="39">
        <v>33.976846057571969</v>
      </c>
      <c r="V131" s="39">
        <v>69.182102628285364</v>
      </c>
      <c r="W131" s="40"/>
      <c r="X131" s="36">
        <v>1598</v>
      </c>
      <c r="Y131" s="39">
        <v>10.573216520650814</v>
      </c>
      <c r="Z131" s="39">
        <v>27.884856070087608</v>
      </c>
      <c r="AA131" s="39">
        <v>36.64080100125156</v>
      </c>
      <c r="AB131" s="39">
        <v>25.096996245306634</v>
      </c>
      <c r="AC131" s="39">
        <v>61.737797246558195</v>
      </c>
      <c r="AD131" s="40"/>
      <c r="AE131" s="36">
        <v>508</v>
      </c>
      <c r="AF131" s="39">
        <v>29.564960629921259</v>
      </c>
      <c r="AG131" s="39">
        <v>40.746062992125985</v>
      </c>
      <c r="AH131" s="39">
        <v>26.139763779527559</v>
      </c>
      <c r="AI131" s="39">
        <v>3.5492125984251972</v>
      </c>
      <c r="AJ131" s="39">
        <v>29.688976377952756</v>
      </c>
      <c r="AK131" s="40"/>
      <c r="AL131" s="224">
        <v>9848</v>
      </c>
    </row>
    <row r="132" spans="1:38">
      <c r="A132" s="32" t="s">
        <v>495</v>
      </c>
      <c r="C132" s="33">
        <v>1005</v>
      </c>
      <c r="D132" s="34">
        <v>27</v>
      </c>
      <c r="E132" s="35">
        <v>2.6865671641791045E-2</v>
      </c>
      <c r="F132" s="34">
        <v>741</v>
      </c>
      <c r="G132" s="35">
        <f t="shared" si="4"/>
        <v>0.73731343283582085</v>
      </c>
      <c r="H132" s="36">
        <v>2</v>
      </c>
      <c r="I132" s="36" t="s">
        <v>33</v>
      </c>
      <c r="J132" s="37">
        <v>3804</v>
      </c>
      <c r="K132" s="36">
        <v>1</v>
      </c>
      <c r="L132" s="38"/>
      <c r="M132" s="39">
        <v>73.389721627408989</v>
      </c>
      <c r="N132" s="39">
        <v>74.274089935760173</v>
      </c>
      <c r="O132" s="39">
        <v>40.20779220779221</v>
      </c>
      <c r="P132" s="40"/>
      <c r="Q132" s="36">
        <v>467</v>
      </c>
      <c r="R132" s="39">
        <v>11.614561027837262</v>
      </c>
      <c r="S132" s="39">
        <v>15.019271948608136</v>
      </c>
      <c r="T132" s="39">
        <v>34.552462526766597</v>
      </c>
      <c r="U132" s="39">
        <v>38.837259100642392</v>
      </c>
      <c r="V132" s="39">
        <v>73.389721627408989</v>
      </c>
      <c r="W132" s="40"/>
      <c r="X132" s="36">
        <v>467</v>
      </c>
      <c r="Y132" s="39">
        <v>5.565310492505354</v>
      </c>
      <c r="Z132" s="39">
        <v>20.340471092077088</v>
      </c>
      <c r="AA132" s="39">
        <v>47.389721627409003</v>
      </c>
      <c r="AB132" s="39">
        <v>26.884368308351178</v>
      </c>
      <c r="AC132" s="39">
        <v>74.274089935760173</v>
      </c>
      <c r="AD132" s="40"/>
      <c r="AE132" s="36">
        <v>154</v>
      </c>
      <c r="AF132" s="39">
        <v>17.311688311688311</v>
      </c>
      <c r="AG132" s="39">
        <v>42.974025974025977</v>
      </c>
      <c r="AH132" s="39">
        <v>34.168831168831169</v>
      </c>
      <c r="AI132" s="39">
        <v>6.0389610389610384</v>
      </c>
      <c r="AJ132" s="39">
        <v>40.20779220779221</v>
      </c>
      <c r="AK132" s="40"/>
      <c r="AL132" s="224">
        <v>7544</v>
      </c>
    </row>
    <row r="133" spans="1:38">
      <c r="A133" s="32" t="s">
        <v>496</v>
      </c>
      <c r="C133" s="33">
        <v>419</v>
      </c>
      <c r="D133" s="34">
        <v>353</v>
      </c>
      <c r="E133" s="35">
        <v>0.84248210023866343</v>
      </c>
      <c r="F133" s="34">
        <v>419</v>
      </c>
      <c r="G133" s="35">
        <f t="shared" si="4"/>
        <v>1</v>
      </c>
      <c r="H133" s="36">
        <v>2</v>
      </c>
      <c r="I133" s="36" t="s">
        <v>33</v>
      </c>
      <c r="J133" s="37">
        <v>6202</v>
      </c>
      <c r="K133" s="36">
        <v>1</v>
      </c>
      <c r="L133" s="38"/>
      <c r="M133" s="39">
        <v>47.629411764705878</v>
      </c>
      <c r="N133" s="39">
        <v>55.835294117647059</v>
      </c>
      <c r="O133" s="39">
        <v>7.35</v>
      </c>
      <c r="P133" s="40"/>
      <c r="Q133" s="36">
        <v>170</v>
      </c>
      <c r="R133" s="39">
        <v>26.352941176470587</v>
      </c>
      <c r="S133" s="39">
        <v>26.076470588235296</v>
      </c>
      <c r="T133" s="39">
        <v>31.741176470588236</v>
      </c>
      <c r="U133" s="39">
        <v>15.888235294117646</v>
      </c>
      <c r="V133" s="39">
        <v>47.629411764705878</v>
      </c>
      <c r="W133" s="40"/>
      <c r="X133" s="36">
        <v>170</v>
      </c>
      <c r="Y133" s="39">
        <v>10.729411764705882</v>
      </c>
      <c r="Z133" s="39">
        <v>33.623529411764707</v>
      </c>
      <c r="AA133" s="39">
        <v>43</v>
      </c>
      <c r="AB133" s="39">
        <v>12.835294117647059</v>
      </c>
      <c r="AC133" s="39">
        <v>55.835294117647059</v>
      </c>
      <c r="AD133" s="40"/>
      <c r="AE133" s="36">
        <v>40</v>
      </c>
      <c r="AF133" s="39">
        <v>57.5</v>
      </c>
      <c r="AG133" s="39">
        <v>35.15</v>
      </c>
      <c r="AH133" s="39">
        <v>7.35</v>
      </c>
      <c r="AI133" s="39">
        <v>0</v>
      </c>
      <c r="AJ133" s="39">
        <v>7.35</v>
      </c>
      <c r="AK133" s="40"/>
      <c r="AL133" s="224">
        <v>12146</v>
      </c>
    </row>
    <row r="134" spans="1:38">
      <c r="A134" s="32" t="s">
        <v>497</v>
      </c>
      <c r="C134" s="33">
        <v>2339</v>
      </c>
      <c r="D134" s="34">
        <v>236</v>
      </c>
      <c r="E134" s="35">
        <v>0.10089781958101753</v>
      </c>
      <c r="F134" s="34">
        <v>1350</v>
      </c>
      <c r="G134" s="35">
        <f t="shared" si="4"/>
        <v>0.57716973065412569</v>
      </c>
      <c r="H134" s="36">
        <v>1</v>
      </c>
      <c r="I134" s="36" t="s">
        <v>32</v>
      </c>
      <c r="J134" s="37">
        <v>4401</v>
      </c>
      <c r="K134" s="36">
        <v>1</v>
      </c>
      <c r="L134" s="38"/>
      <c r="M134" s="39">
        <v>78.085185185185182</v>
      </c>
      <c r="N134" s="39">
        <v>75.374074074074073</v>
      </c>
      <c r="O134" s="39">
        <v>48.605405405405413</v>
      </c>
      <c r="P134" s="40"/>
      <c r="Q134" s="36">
        <v>1080</v>
      </c>
      <c r="R134" s="39">
        <v>7.9648148148148152</v>
      </c>
      <c r="S134" s="39">
        <v>13.941666666666668</v>
      </c>
      <c r="T134" s="39">
        <v>39.157407407407405</v>
      </c>
      <c r="U134" s="39">
        <v>38.927777777777777</v>
      </c>
      <c r="V134" s="39">
        <v>78.085185185185182</v>
      </c>
      <c r="W134" s="40"/>
      <c r="X134" s="36">
        <v>1080</v>
      </c>
      <c r="Y134" s="39">
        <v>5.3388888888888895</v>
      </c>
      <c r="Z134" s="39">
        <v>19.287037037037035</v>
      </c>
      <c r="AA134" s="39">
        <v>43.885185185185186</v>
      </c>
      <c r="AB134" s="39">
        <v>31.488888888888887</v>
      </c>
      <c r="AC134" s="39">
        <v>75.374074074074073</v>
      </c>
      <c r="AD134" s="40"/>
      <c r="AE134" s="36">
        <v>370</v>
      </c>
      <c r="AF134" s="39">
        <v>13.902702702702705</v>
      </c>
      <c r="AG134" s="39">
        <v>37.491891891891896</v>
      </c>
      <c r="AH134" s="39">
        <v>41.097297297297303</v>
      </c>
      <c r="AI134" s="39">
        <v>7.5081081081081082</v>
      </c>
      <c r="AJ134" s="39">
        <v>48.605405405405413</v>
      </c>
      <c r="AK134" s="40"/>
      <c r="AL134" s="224">
        <v>7611</v>
      </c>
    </row>
    <row r="135" spans="1:38">
      <c r="A135" s="32" t="s">
        <v>498</v>
      </c>
      <c r="C135" s="33">
        <v>69</v>
      </c>
      <c r="D135" s="34">
        <v>4</v>
      </c>
      <c r="E135" s="35">
        <v>5.7971014492753624E-2</v>
      </c>
      <c r="F135" s="34">
        <v>52</v>
      </c>
      <c r="G135" s="35">
        <f t="shared" si="4"/>
        <v>0.75362318840579712</v>
      </c>
      <c r="H135" s="36">
        <v>2</v>
      </c>
      <c r="I135" s="36" t="s">
        <v>33</v>
      </c>
      <c r="J135" s="37">
        <v>3840</v>
      </c>
      <c r="K135" s="36">
        <v>2</v>
      </c>
      <c r="L135" s="38"/>
      <c r="M135" s="39" t="s">
        <v>1</v>
      </c>
      <c r="N135" s="39" t="s">
        <v>1</v>
      </c>
      <c r="O135" s="39" t="s">
        <v>1</v>
      </c>
      <c r="P135" s="40"/>
      <c r="Q135" s="36" t="s">
        <v>1</v>
      </c>
      <c r="R135" s="39" t="s">
        <v>1</v>
      </c>
      <c r="S135" s="39" t="s">
        <v>1</v>
      </c>
      <c r="T135" s="39" t="s">
        <v>1</v>
      </c>
      <c r="U135" s="39" t="s">
        <v>1</v>
      </c>
      <c r="V135" s="39" t="s">
        <v>1</v>
      </c>
      <c r="W135" s="40"/>
      <c r="X135" s="36" t="s">
        <v>1</v>
      </c>
      <c r="Y135" s="39" t="s">
        <v>1</v>
      </c>
      <c r="Z135" s="39" t="s">
        <v>1</v>
      </c>
      <c r="AA135" s="39" t="s">
        <v>1</v>
      </c>
      <c r="AB135" s="39" t="s">
        <v>1</v>
      </c>
      <c r="AC135" s="39" t="s">
        <v>1</v>
      </c>
      <c r="AD135" s="40"/>
      <c r="AE135" s="36">
        <v>0</v>
      </c>
      <c r="AF135" s="39">
        <v>0</v>
      </c>
      <c r="AG135" s="39">
        <v>0</v>
      </c>
      <c r="AH135" s="39">
        <v>0</v>
      </c>
      <c r="AI135" s="39">
        <v>0</v>
      </c>
      <c r="AJ135" s="39">
        <v>0</v>
      </c>
      <c r="AK135" s="40"/>
      <c r="AL135" s="224">
        <v>8099</v>
      </c>
    </row>
    <row r="136" spans="1:38">
      <c r="A136" s="32" t="s">
        <v>1766</v>
      </c>
      <c r="C136" s="33">
        <v>513</v>
      </c>
      <c r="D136" s="34">
        <v>29</v>
      </c>
      <c r="E136" s="35">
        <v>5.6530214424951264E-2</v>
      </c>
      <c r="F136" s="34">
        <v>391</v>
      </c>
      <c r="G136" s="35">
        <f t="shared" si="4"/>
        <v>0.76218323586744641</v>
      </c>
      <c r="H136" s="36">
        <v>2</v>
      </c>
      <c r="I136" s="36" t="s">
        <v>33</v>
      </c>
      <c r="J136" s="37">
        <v>3306</v>
      </c>
      <c r="K136" s="36">
        <v>1</v>
      </c>
      <c r="L136" s="38"/>
      <c r="M136" s="39">
        <v>71.653508771929822</v>
      </c>
      <c r="N136" s="39">
        <v>68.464912280701753</v>
      </c>
      <c r="O136" s="39">
        <v>35.395061728395063</v>
      </c>
      <c r="P136" s="40"/>
      <c r="Q136" s="36">
        <v>228</v>
      </c>
      <c r="R136" s="39">
        <v>11.859649122807017</v>
      </c>
      <c r="S136" s="39">
        <v>16.82456140350877</v>
      </c>
      <c r="T136" s="39">
        <v>39.109649122807014</v>
      </c>
      <c r="U136" s="39">
        <v>32.543859649122808</v>
      </c>
      <c r="V136" s="39">
        <v>71.653508771929822</v>
      </c>
      <c r="W136" s="40"/>
      <c r="X136" s="36">
        <v>228</v>
      </c>
      <c r="Y136" s="39">
        <v>6.6491228070175437</v>
      </c>
      <c r="Z136" s="39">
        <v>25.061403508771932</v>
      </c>
      <c r="AA136" s="39">
        <v>40.267543859649123</v>
      </c>
      <c r="AB136" s="39">
        <v>28.19736842105263</v>
      </c>
      <c r="AC136" s="39">
        <v>68.464912280701753</v>
      </c>
      <c r="AD136" s="40"/>
      <c r="AE136" s="36">
        <v>81</v>
      </c>
      <c r="AF136" s="39">
        <v>11.283950617283951</v>
      </c>
      <c r="AG136" s="39">
        <v>52.777777777777779</v>
      </c>
      <c r="AH136" s="39">
        <v>30.654320987654323</v>
      </c>
      <c r="AI136" s="39">
        <v>4.7407407407407405</v>
      </c>
      <c r="AJ136" s="39">
        <v>35.395061728395063</v>
      </c>
      <c r="AK136" s="40"/>
      <c r="AL136" s="224">
        <v>8805</v>
      </c>
    </row>
    <row r="137" spans="1:38">
      <c r="A137" s="32" t="s">
        <v>499</v>
      </c>
      <c r="C137" s="33">
        <v>804</v>
      </c>
      <c r="D137" s="34">
        <v>39</v>
      </c>
      <c r="E137" s="35">
        <v>4.8507462686567165E-2</v>
      </c>
      <c r="F137" s="34">
        <v>544</v>
      </c>
      <c r="G137" s="35">
        <f t="shared" si="4"/>
        <v>0.6766169154228856</v>
      </c>
      <c r="H137" s="36">
        <v>2</v>
      </c>
      <c r="I137" s="36" t="s">
        <v>33</v>
      </c>
      <c r="J137" s="37">
        <v>3405</v>
      </c>
      <c r="K137" s="36">
        <v>1</v>
      </c>
      <c r="L137" s="38"/>
      <c r="M137" s="39">
        <v>87.301724137931046</v>
      </c>
      <c r="N137" s="39">
        <v>78.089080459770116</v>
      </c>
      <c r="O137" s="39">
        <v>45.068627450980394</v>
      </c>
      <c r="P137" s="40"/>
      <c r="Q137" s="36">
        <v>348</v>
      </c>
      <c r="R137" s="39">
        <v>3.764367816091954</v>
      </c>
      <c r="S137" s="39">
        <v>9.1178160919540225</v>
      </c>
      <c r="T137" s="39">
        <v>24.267241379310345</v>
      </c>
      <c r="U137" s="39">
        <v>63.034482758620697</v>
      </c>
      <c r="V137" s="39">
        <v>87.301724137931046</v>
      </c>
      <c r="W137" s="40"/>
      <c r="X137" s="36">
        <v>348</v>
      </c>
      <c r="Y137" s="39">
        <v>3.2385057471264371</v>
      </c>
      <c r="Z137" s="39">
        <v>18.643678160919539</v>
      </c>
      <c r="AA137" s="39">
        <v>40.405172413793103</v>
      </c>
      <c r="AB137" s="39">
        <v>37.683908045977006</v>
      </c>
      <c r="AC137" s="39">
        <v>78.089080459770116</v>
      </c>
      <c r="AD137" s="40"/>
      <c r="AE137" s="36">
        <v>102</v>
      </c>
      <c r="AF137" s="39">
        <v>13.882352941176471</v>
      </c>
      <c r="AG137" s="39">
        <v>41.049019607843135</v>
      </c>
      <c r="AH137" s="39">
        <v>38.274509803921568</v>
      </c>
      <c r="AI137" s="39">
        <v>6.7941176470588234</v>
      </c>
      <c r="AJ137" s="39">
        <v>45.068627450980394</v>
      </c>
      <c r="AK137" s="40"/>
      <c r="AL137" s="224">
        <v>8243</v>
      </c>
    </row>
    <row r="138" spans="1:38">
      <c r="A138" s="32" t="s">
        <v>1767</v>
      </c>
      <c r="C138" s="33">
        <v>343</v>
      </c>
      <c r="D138" s="34">
        <v>186</v>
      </c>
      <c r="E138" s="35">
        <v>0.54227405247813409</v>
      </c>
      <c r="F138" s="34">
        <v>169</v>
      </c>
      <c r="G138" s="35">
        <f t="shared" si="4"/>
        <v>0.49271137026239065</v>
      </c>
      <c r="H138" s="36">
        <v>3</v>
      </c>
      <c r="I138" s="36" t="s">
        <v>34</v>
      </c>
      <c r="J138" s="37">
        <v>6050</v>
      </c>
      <c r="K138" s="36">
        <v>2</v>
      </c>
      <c r="L138" s="38"/>
      <c r="M138" s="39">
        <v>68.425641025641028</v>
      </c>
      <c r="N138" s="39">
        <v>68.384615384615387</v>
      </c>
      <c r="O138" s="39">
        <v>41</v>
      </c>
      <c r="P138" s="40"/>
      <c r="Q138" s="36">
        <v>195</v>
      </c>
      <c r="R138" s="39">
        <v>8.8153846153846143</v>
      </c>
      <c r="S138" s="39">
        <v>22.728205128205129</v>
      </c>
      <c r="T138" s="39">
        <v>34.671794871794873</v>
      </c>
      <c r="U138" s="39">
        <v>33.753846153846155</v>
      </c>
      <c r="V138" s="39">
        <v>68.425641025641028</v>
      </c>
      <c r="W138" s="40"/>
      <c r="X138" s="36">
        <v>195</v>
      </c>
      <c r="Y138" s="39">
        <v>5.7589743589743589</v>
      </c>
      <c r="Z138" s="39">
        <v>25.856410256410257</v>
      </c>
      <c r="AA138" s="39">
        <v>42.974358974358978</v>
      </c>
      <c r="AB138" s="39">
        <v>25.410256410256409</v>
      </c>
      <c r="AC138" s="39">
        <v>68.384615384615387</v>
      </c>
      <c r="AD138" s="40"/>
      <c r="AE138" s="36">
        <v>49</v>
      </c>
      <c r="AF138" s="39">
        <v>12</v>
      </c>
      <c r="AG138" s="39">
        <v>47</v>
      </c>
      <c r="AH138" s="39">
        <v>37</v>
      </c>
      <c r="AI138" s="39">
        <v>4</v>
      </c>
      <c r="AJ138" s="39">
        <v>41</v>
      </c>
      <c r="AK138" s="40"/>
      <c r="AL138" s="217">
        <v>0</v>
      </c>
    </row>
    <row r="139" spans="1:38">
      <c r="A139" s="32" t="s">
        <v>500</v>
      </c>
      <c r="C139" s="33">
        <v>897</v>
      </c>
      <c r="D139" s="34">
        <v>20</v>
      </c>
      <c r="E139" s="35">
        <v>2.2296544035674472E-2</v>
      </c>
      <c r="F139" s="34">
        <v>599</v>
      </c>
      <c r="G139" s="35">
        <f t="shared" si="4"/>
        <v>0.66778149386845043</v>
      </c>
      <c r="H139" s="36">
        <v>1</v>
      </c>
      <c r="I139" s="36" t="s">
        <v>32</v>
      </c>
      <c r="J139" s="37">
        <v>5102</v>
      </c>
      <c r="K139" s="36">
        <v>1</v>
      </c>
      <c r="L139" s="38"/>
      <c r="M139" s="39">
        <v>78.685000000000002</v>
      </c>
      <c r="N139" s="39">
        <v>79.62</v>
      </c>
      <c r="O139" s="39">
        <v>49.627906976744185</v>
      </c>
      <c r="P139" s="40"/>
      <c r="Q139" s="36">
        <v>400</v>
      </c>
      <c r="R139" s="39">
        <v>8.432500000000001</v>
      </c>
      <c r="S139" s="39">
        <v>12.7225</v>
      </c>
      <c r="T139" s="39">
        <v>35.372499999999995</v>
      </c>
      <c r="U139" s="39">
        <v>43.3125</v>
      </c>
      <c r="V139" s="39">
        <v>78.685000000000002</v>
      </c>
      <c r="W139" s="40"/>
      <c r="X139" s="36">
        <v>400</v>
      </c>
      <c r="Y139" s="39">
        <v>4.1649999999999991</v>
      </c>
      <c r="Z139" s="39">
        <v>16.215</v>
      </c>
      <c r="AA139" s="39">
        <v>44.887499999999996</v>
      </c>
      <c r="AB139" s="39">
        <v>34.732500000000002</v>
      </c>
      <c r="AC139" s="39">
        <v>79.62</v>
      </c>
      <c r="AD139" s="40"/>
      <c r="AE139" s="36">
        <v>129</v>
      </c>
      <c r="AF139" s="39">
        <v>15.279069767441861</v>
      </c>
      <c r="AG139" s="39">
        <v>35.581395348837205</v>
      </c>
      <c r="AH139" s="39">
        <v>43.720930232558139</v>
      </c>
      <c r="AI139" s="39">
        <v>5.9069767441860463</v>
      </c>
      <c r="AJ139" s="39">
        <v>49.627906976744185</v>
      </c>
      <c r="AK139" s="40"/>
      <c r="AL139" s="224">
        <v>9369</v>
      </c>
    </row>
    <row r="140" spans="1:38">
      <c r="A140" s="32" t="s">
        <v>501</v>
      </c>
      <c r="C140" s="33">
        <v>930</v>
      </c>
      <c r="D140" s="34">
        <v>85</v>
      </c>
      <c r="E140" s="35">
        <v>9.1397849462365593E-2</v>
      </c>
      <c r="F140" s="34">
        <v>557</v>
      </c>
      <c r="G140" s="35">
        <f t="shared" si="4"/>
        <v>0.59892473118279566</v>
      </c>
      <c r="H140" s="36">
        <v>3</v>
      </c>
      <c r="I140" s="36" t="s">
        <v>34</v>
      </c>
      <c r="J140" s="37">
        <v>2604</v>
      </c>
      <c r="K140" s="36">
        <v>1</v>
      </c>
      <c r="L140" s="38"/>
      <c r="M140" s="39">
        <v>81.504901960784323</v>
      </c>
      <c r="N140" s="39">
        <v>76.610294117647058</v>
      </c>
      <c r="O140" s="39">
        <v>50.251908396946561</v>
      </c>
      <c r="P140" s="40"/>
      <c r="Q140" s="36">
        <v>408</v>
      </c>
      <c r="R140" s="39">
        <v>4.7107843137254903</v>
      </c>
      <c r="S140" s="39">
        <v>13.620098039215687</v>
      </c>
      <c r="T140" s="39">
        <v>37.186274509803923</v>
      </c>
      <c r="U140" s="39">
        <v>44.318627450980401</v>
      </c>
      <c r="V140" s="39">
        <v>81.504901960784323</v>
      </c>
      <c r="W140" s="40"/>
      <c r="X140" s="36">
        <v>408</v>
      </c>
      <c r="Y140" s="39">
        <v>2.4607843137254899</v>
      </c>
      <c r="Z140" s="39">
        <v>20.938725490196081</v>
      </c>
      <c r="AA140" s="39">
        <v>42.294117647058826</v>
      </c>
      <c r="AB140" s="39">
        <v>34.316176470588232</v>
      </c>
      <c r="AC140" s="39">
        <v>76.610294117647058</v>
      </c>
      <c r="AD140" s="40"/>
      <c r="AE140" s="36">
        <v>131</v>
      </c>
      <c r="AF140" s="39">
        <v>8.8854961832061061</v>
      </c>
      <c r="AG140" s="39">
        <v>40.351145038167942</v>
      </c>
      <c r="AH140" s="39">
        <v>41.229007633587784</v>
      </c>
      <c r="AI140" s="39">
        <v>9.0229007633587788</v>
      </c>
      <c r="AJ140" s="39">
        <v>50.251908396946561</v>
      </c>
      <c r="AK140" s="40"/>
      <c r="AL140" s="224">
        <v>7672</v>
      </c>
    </row>
    <row r="141" spans="1:38">
      <c r="A141" s="32" t="s">
        <v>502</v>
      </c>
      <c r="C141" s="33">
        <v>5222</v>
      </c>
      <c r="D141" s="34">
        <v>2766</v>
      </c>
      <c r="E141" s="35">
        <v>0.52968211413251631</v>
      </c>
      <c r="F141" s="34">
        <v>3554</v>
      </c>
      <c r="G141" s="35">
        <f t="shared" si="4"/>
        <v>0.68058215243201836</v>
      </c>
      <c r="H141" s="36">
        <v>2</v>
      </c>
      <c r="I141" s="36" t="s">
        <v>33</v>
      </c>
      <c r="J141" s="37">
        <v>1608</v>
      </c>
      <c r="K141" s="36">
        <v>1</v>
      </c>
      <c r="L141" s="38"/>
      <c r="M141" s="39">
        <v>70.312581628210722</v>
      </c>
      <c r="N141" s="39">
        <v>62.88289072703526</v>
      </c>
      <c r="O141" s="39">
        <v>26.892720306513411</v>
      </c>
      <c r="P141" s="40"/>
      <c r="Q141" s="36">
        <v>2297</v>
      </c>
      <c r="R141" s="39">
        <v>13.234653896386591</v>
      </c>
      <c r="S141" s="39">
        <v>16.286895951240748</v>
      </c>
      <c r="T141" s="39">
        <v>33.230735742272529</v>
      </c>
      <c r="U141" s="39">
        <v>37.081845885938186</v>
      </c>
      <c r="V141" s="39">
        <v>70.312581628210722</v>
      </c>
      <c r="W141" s="40"/>
      <c r="X141" s="36">
        <v>2297</v>
      </c>
      <c r="Y141" s="39">
        <v>8.8850674793208526</v>
      </c>
      <c r="Z141" s="39">
        <v>28.064431867653461</v>
      </c>
      <c r="AA141" s="39">
        <v>38.181976491075318</v>
      </c>
      <c r="AB141" s="39">
        <v>24.700914235959946</v>
      </c>
      <c r="AC141" s="39">
        <v>62.88289072703526</v>
      </c>
      <c r="AD141" s="40"/>
      <c r="AE141" s="36">
        <v>783</v>
      </c>
      <c r="AF141" s="39">
        <v>30.241379310344826</v>
      </c>
      <c r="AG141" s="39">
        <v>42.865900383141764</v>
      </c>
      <c r="AH141" s="39">
        <v>24.379310344827587</v>
      </c>
      <c r="AI141" s="39">
        <v>2.5134099616858236</v>
      </c>
      <c r="AJ141" s="39">
        <v>26.892720306513411</v>
      </c>
      <c r="AK141" s="40"/>
      <c r="AL141" s="224">
        <v>7808</v>
      </c>
    </row>
    <row r="142" spans="1:38">
      <c r="A142" s="32" t="s">
        <v>503</v>
      </c>
      <c r="C142" s="33">
        <v>550</v>
      </c>
      <c r="D142" s="34">
        <v>188</v>
      </c>
      <c r="E142" s="35">
        <v>0.3418181818181818</v>
      </c>
      <c r="F142" s="34">
        <v>290</v>
      </c>
      <c r="G142" s="35">
        <f t="shared" si="4"/>
        <v>0.52727272727272723</v>
      </c>
      <c r="H142" s="36">
        <v>4</v>
      </c>
      <c r="I142" s="36" t="s">
        <v>35</v>
      </c>
      <c r="J142" s="37">
        <v>7003</v>
      </c>
      <c r="K142" s="36">
        <v>1</v>
      </c>
      <c r="L142" s="38"/>
      <c r="M142" s="39">
        <v>68.050793650793651</v>
      </c>
      <c r="N142" s="39">
        <v>73.657142857142844</v>
      </c>
      <c r="O142" s="39">
        <v>25</v>
      </c>
      <c r="P142" s="40"/>
      <c r="Q142" s="36">
        <v>315</v>
      </c>
      <c r="R142" s="39">
        <v>11.009523809523809</v>
      </c>
      <c r="S142" s="39">
        <v>20.596825396825398</v>
      </c>
      <c r="T142" s="39">
        <v>37.053968253968257</v>
      </c>
      <c r="U142" s="39">
        <v>30.996825396825397</v>
      </c>
      <c r="V142" s="39">
        <v>68.050793650793651</v>
      </c>
      <c r="W142" s="40"/>
      <c r="X142" s="36">
        <v>315</v>
      </c>
      <c r="Y142" s="39">
        <v>3.1587301587301591</v>
      </c>
      <c r="Z142" s="39">
        <v>23.549206349206351</v>
      </c>
      <c r="AA142" s="39">
        <v>50.539682539682531</v>
      </c>
      <c r="AB142" s="39">
        <v>23.117460317460313</v>
      </c>
      <c r="AC142" s="39">
        <v>73.657142857142844</v>
      </c>
      <c r="AD142" s="40"/>
      <c r="AE142" s="36">
        <v>113</v>
      </c>
      <c r="AF142" s="39">
        <v>22.309734513274336</v>
      </c>
      <c r="AG142" s="39">
        <v>52.690265486725664</v>
      </c>
      <c r="AH142" s="39">
        <v>22.469026548672566</v>
      </c>
      <c r="AI142" s="39">
        <v>2.5309734513274336</v>
      </c>
      <c r="AJ142" s="39">
        <v>25</v>
      </c>
      <c r="AK142" s="40"/>
      <c r="AL142" s="224">
        <v>8254</v>
      </c>
    </row>
    <row r="143" spans="1:38">
      <c r="A143" s="32" t="s">
        <v>504</v>
      </c>
      <c r="C143" s="33">
        <v>527</v>
      </c>
      <c r="D143" s="34">
        <v>516</v>
      </c>
      <c r="E143" s="35">
        <v>0.97912713472485768</v>
      </c>
      <c r="F143" s="34">
        <v>454</v>
      </c>
      <c r="G143" s="35">
        <f t="shared" si="4"/>
        <v>0.86148007590132825</v>
      </c>
      <c r="H143" s="36">
        <v>5</v>
      </c>
      <c r="I143" s="36" t="s">
        <v>36</v>
      </c>
      <c r="J143" s="37">
        <v>5440</v>
      </c>
      <c r="K143" s="36">
        <v>2</v>
      </c>
      <c r="L143" s="38"/>
      <c r="M143" s="39">
        <v>71.07936507936509</v>
      </c>
      <c r="N143" s="39">
        <v>74.349206349206355</v>
      </c>
      <c r="O143" s="39">
        <v>58.564516129032256</v>
      </c>
      <c r="P143" s="40"/>
      <c r="Q143" s="36">
        <v>252</v>
      </c>
      <c r="R143" s="39">
        <v>10.603174603174603</v>
      </c>
      <c r="S143" s="39">
        <v>18.317460317460316</v>
      </c>
      <c r="T143" s="39">
        <v>43.396825396825399</v>
      </c>
      <c r="U143" s="39">
        <v>27.682539682539684</v>
      </c>
      <c r="V143" s="39">
        <v>71.07936507936509</v>
      </c>
      <c r="W143" s="40"/>
      <c r="X143" s="36">
        <v>252</v>
      </c>
      <c r="Y143" s="39">
        <v>0.2857142857142857</v>
      </c>
      <c r="Z143" s="39">
        <v>25.365079365079364</v>
      </c>
      <c r="AA143" s="39">
        <v>44.492063492063494</v>
      </c>
      <c r="AB143" s="39">
        <v>29.857142857142858</v>
      </c>
      <c r="AC143" s="39">
        <v>74.349206349206355</v>
      </c>
      <c r="AD143" s="40"/>
      <c r="AE143" s="36">
        <v>124</v>
      </c>
      <c r="AF143" s="39">
        <v>11.887096774193548</v>
      </c>
      <c r="AG143" s="39">
        <v>29.080645161290324</v>
      </c>
      <c r="AH143" s="39">
        <v>51.435483870967744</v>
      </c>
      <c r="AI143" s="39">
        <v>7.129032258064516</v>
      </c>
      <c r="AJ143" s="39">
        <v>58.564516129032256</v>
      </c>
      <c r="AK143" s="40"/>
      <c r="AL143" s="224">
        <v>7886</v>
      </c>
    </row>
    <row r="144" spans="1:38">
      <c r="A144" s="32" t="s">
        <v>505</v>
      </c>
      <c r="C144" s="33">
        <v>435</v>
      </c>
      <c r="D144" s="34">
        <v>30</v>
      </c>
      <c r="E144" s="35">
        <v>6.8965517241379309E-2</v>
      </c>
      <c r="F144" s="34">
        <v>252</v>
      </c>
      <c r="G144" s="35">
        <f t="shared" si="4"/>
        <v>0.57931034482758625</v>
      </c>
      <c r="H144" s="36">
        <v>4</v>
      </c>
      <c r="I144" s="36" t="s">
        <v>35</v>
      </c>
      <c r="J144" s="37">
        <v>5503</v>
      </c>
      <c r="K144" s="36">
        <v>1</v>
      </c>
      <c r="L144" s="38"/>
      <c r="M144" s="39">
        <v>68.407582938388629</v>
      </c>
      <c r="N144" s="39">
        <v>73.142180094786724</v>
      </c>
      <c r="O144" s="39">
        <v>17.05</v>
      </c>
      <c r="P144" s="40"/>
      <c r="Q144" s="36">
        <v>211</v>
      </c>
      <c r="R144" s="39">
        <v>14.720379146919431</v>
      </c>
      <c r="S144" s="39">
        <v>16.872037914691944</v>
      </c>
      <c r="T144" s="39">
        <v>40.279620853080566</v>
      </c>
      <c r="U144" s="39">
        <v>28.127962085308056</v>
      </c>
      <c r="V144" s="39">
        <v>68.407582938388629</v>
      </c>
      <c r="W144" s="40"/>
      <c r="X144" s="36">
        <v>211</v>
      </c>
      <c r="Y144" s="39">
        <v>7.0568720379146921</v>
      </c>
      <c r="Z144" s="39">
        <v>19.952606635071088</v>
      </c>
      <c r="AA144" s="39">
        <v>45.568720379146917</v>
      </c>
      <c r="AB144" s="39">
        <v>27.573459715639807</v>
      </c>
      <c r="AC144" s="39">
        <v>73.142180094786724</v>
      </c>
      <c r="AD144" s="40"/>
      <c r="AE144" s="36">
        <v>80</v>
      </c>
      <c r="AF144" s="39">
        <v>28.55</v>
      </c>
      <c r="AG144" s="39">
        <v>53.849999999999994</v>
      </c>
      <c r="AH144" s="39">
        <v>15.95</v>
      </c>
      <c r="AI144" s="39">
        <v>1.1000000000000001</v>
      </c>
      <c r="AJ144" s="39">
        <v>17.05</v>
      </c>
      <c r="AK144" s="40"/>
      <c r="AL144" s="224">
        <v>7636</v>
      </c>
    </row>
    <row r="145" spans="1:38">
      <c r="A145" s="32" t="s">
        <v>506</v>
      </c>
      <c r="C145" s="33">
        <v>801</v>
      </c>
      <c r="D145" s="34">
        <v>521</v>
      </c>
      <c r="E145" s="35">
        <v>0.65043695380774036</v>
      </c>
      <c r="F145" s="34">
        <v>655</v>
      </c>
      <c r="G145" s="35">
        <f t="shared" si="4"/>
        <v>0.81772784019975031</v>
      </c>
      <c r="H145" s="36">
        <v>4</v>
      </c>
      <c r="I145" s="36" t="s">
        <v>35</v>
      </c>
      <c r="J145" s="37">
        <v>3704</v>
      </c>
      <c r="K145" s="36">
        <v>1</v>
      </c>
      <c r="L145" s="38"/>
      <c r="M145" s="39">
        <v>66.831884057971024</v>
      </c>
      <c r="N145" s="39">
        <v>57.165217391304353</v>
      </c>
      <c r="O145" s="39">
        <v>28.220472440944878</v>
      </c>
      <c r="P145" s="40"/>
      <c r="Q145" s="36">
        <v>345</v>
      </c>
      <c r="R145" s="39">
        <v>12.208695652173914</v>
      </c>
      <c r="S145" s="39">
        <v>20.988405797101446</v>
      </c>
      <c r="T145" s="39">
        <v>37.237681159420291</v>
      </c>
      <c r="U145" s="39">
        <v>29.594202898550726</v>
      </c>
      <c r="V145" s="39">
        <v>66.831884057971024</v>
      </c>
      <c r="W145" s="40"/>
      <c r="X145" s="36">
        <v>345</v>
      </c>
      <c r="Y145" s="39">
        <v>10.333333333333332</v>
      </c>
      <c r="Z145" s="39">
        <v>32.869565217391298</v>
      </c>
      <c r="AA145" s="39">
        <v>41.223188405797103</v>
      </c>
      <c r="AB145" s="39">
        <v>15.942028985507246</v>
      </c>
      <c r="AC145" s="39">
        <v>57.165217391304353</v>
      </c>
      <c r="AD145" s="40"/>
      <c r="AE145" s="36">
        <v>127</v>
      </c>
      <c r="AF145" s="39">
        <v>33.29133858267717</v>
      </c>
      <c r="AG145" s="39">
        <v>38.488188976377955</v>
      </c>
      <c r="AH145" s="39">
        <v>27.669291338582674</v>
      </c>
      <c r="AI145" s="39">
        <v>0.55118110236220474</v>
      </c>
      <c r="AJ145" s="39">
        <v>28.220472440944878</v>
      </c>
      <c r="AK145" s="40"/>
      <c r="AL145" s="224">
        <v>9500</v>
      </c>
    </row>
    <row r="146" spans="1:38">
      <c r="A146" s="32" t="s">
        <v>507</v>
      </c>
      <c r="C146" s="33">
        <v>3975</v>
      </c>
      <c r="D146" s="34">
        <v>576</v>
      </c>
      <c r="E146" s="35">
        <v>0.1449056603773585</v>
      </c>
      <c r="F146" s="34">
        <v>2110</v>
      </c>
      <c r="G146" s="35">
        <f t="shared" si="4"/>
        <v>0.53081761006289307</v>
      </c>
      <c r="H146" s="36">
        <v>3</v>
      </c>
      <c r="I146" s="36" t="s">
        <v>34</v>
      </c>
      <c r="J146" s="37">
        <v>2605</v>
      </c>
      <c r="K146" s="36">
        <v>1</v>
      </c>
      <c r="L146" s="38"/>
      <c r="M146" s="39">
        <v>86.516962843295644</v>
      </c>
      <c r="N146" s="39">
        <v>83.417339795368861</v>
      </c>
      <c r="O146" s="39">
        <v>45.733959311424101</v>
      </c>
      <c r="P146" s="40"/>
      <c r="Q146" s="36">
        <v>1857</v>
      </c>
      <c r="R146" s="39">
        <v>3.4566505115778137</v>
      </c>
      <c r="S146" s="39">
        <v>10.026386645126548</v>
      </c>
      <c r="T146" s="39">
        <v>31.900915455035005</v>
      </c>
      <c r="U146" s="39">
        <v>54.61604738826064</v>
      </c>
      <c r="V146" s="39">
        <v>86.516962843295644</v>
      </c>
      <c r="W146" s="40"/>
      <c r="X146" s="36">
        <v>1857</v>
      </c>
      <c r="Y146" s="39">
        <v>1.9224555735056545</v>
      </c>
      <c r="Z146" s="39">
        <v>14.142164781906303</v>
      </c>
      <c r="AA146" s="39">
        <v>45.686591276252017</v>
      </c>
      <c r="AB146" s="39">
        <v>37.730748519116851</v>
      </c>
      <c r="AC146" s="39">
        <v>83.417339795368861</v>
      </c>
      <c r="AD146" s="40"/>
      <c r="AE146" s="36">
        <v>639</v>
      </c>
      <c r="AF146" s="39">
        <v>11.672926447574335</v>
      </c>
      <c r="AG146" s="39">
        <v>42.593114241001565</v>
      </c>
      <c r="AH146" s="39">
        <v>40.300469483568079</v>
      </c>
      <c r="AI146" s="39">
        <v>5.4334898278560253</v>
      </c>
      <c r="AJ146" s="39">
        <v>45.733959311424101</v>
      </c>
      <c r="AK146" s="40"/>
      <c r="AL146" s="224">
        <v>7080</v>
      </c>
    </row>
    <row r="147" spans="1:38">
      <c r="A147" s="32" t="s">
        <v>508</v>
      </c>
      <c r="C147" s="33">
        <v>1192</v>
      </c>
      <c r="D147" s="34">
        <v>1032</v>
      </c>
      <c r="E147" s="35">
        <v>0.86577181208053688</v>
      </c>
      <c r="F147" s="34">
        <v>1191</v>
      </c>
      <c r="G147" s="35">
        <f t="shared" si="4"/>
        <v>0.99916107382550334</v>
      </c>
      <c r="H147" s="36">
        <v>3</v>
      </c>
      <c r="I147" s="36" t="s">
        <v>34</v>
      </c>
      <c r="J147" s="37">
        <v>2606</v>
      </c>
      <c r="K147" s="36">
        <v>1</v>
      </c>
      <c r="L147" s="38"/>
      <c r="M147" s="39">
        <v>88.545520231213871</v>
      </c>
      <c r="N147" s="39">
        <v>84.310693641618485</v>
      </c>
      <c r="O147" s="39">
        <v>63.407098121085589</v>
      </c>
      <c r="P147" s="40"/>
      <c r="Q147" s="36">
        <v>1384</v>
      </c>
      <c r="R147" s="39">
        <v>4.029624277456648</v>
      </c>
      <c r="S147" s="39">
        <v>7.4342485549132951</v>
      </c>
      <c r="T147" s="39">
        <v>31.296242774566473</v>
      </c>
      <c r="U147" s="39">
        <v>57.249277456647398</v>
      </c>
      <c r="V147" s="39">
        <v>88.545520231213871</v>
      </c>
      <c r="W147" s="40"/>
      <c r="X147" s="36">
        <v>1384</v>
      </c>
      <c r="Y147" s="39">
        <v>2.7066473988439306</v>
      </c>
      <c r="Z147" s="39">
        <v>12.824421965317919</v>
      </c>
      <c r="AA147" s="39">
        <v>39.558526011560694</v>
      </c>
      <c r="AB147" s="39">
        <v>44.752167630057798</v>
      </c>
      <c r="AC147" s="39">
        <v>84.310693641618485</v>
      </c>
      <c r="AD147" s="40"/>
      <c r="AE147" s="36">
        <v>479</v>
      </c>
      <c r="AF147" s="39">
        <v>10.296450939457202</v>
      </c>
      <c r="AG147" s="39">
        <v>25.810020876826719</v>
      </c>
      <c r="AH147" s="39">
        <v>48.271398747390393</v>
      </c>
      <c r="AI147" s="39">
        <v>15.135699373695198</v>
      </c>
      <c r="AJ147" s="39">
        <v>63.407098121085589</v>
      </c>
      <c r="AK147" s="40"/>
      <c r="AL147" s="224">
        <v>7513</v>
      </c>
    </row>
    <row r="148" spans="1:38">
      <c r="A148" s="32" t="s">
        <v>509</v>
      </c>
      <c r="C148" s="33">
        <v>3038</v>
      </c>
      <c r="D148" s="34">
        <v>565</v>
      </c>
      <c r="E148" s="35">
        <v>0.18597761685319289</v>
      </c>
      <c r="F148" s="34">
        <v>1140</v>
      </c>
      <c r="G148" s="35">
        <f t="shared" si="4"/>
        <v>0.37524687294272546</v>
      </c>
      <c r="H148" s="36">
        <v>5</v>
      </c>
      <c r="I148" s="36" t="s">
        <v>36</v>
      </c>
      <c r="J148" s="37">
        <v>903</v>
      </c>
      <c r="K148" s="36">
        <v>1</v>
      </c>
      <c r="L148" s="38"/>
      <c r="M148" s="39">
        <v>65.111524163568774</v>
      </c>
      <c r="N148" s="39">
        <v>60.780669144981417</v>
      </c>
      <c r="O148" s="39">
        <v>20.896341463414632</v>
      </c>
      <c r="P148" s="40"/>
      <c r="Q148" s="36">
        <v>538</v>
      </c>
      <c r="R148" s="39">
        <v>14.271375464684017</v>
      </c>
      <c r="S148" s="39">
        <v>20.602230483271377</v>
      </c>
      <c r="T148" s="39">
        <v>38.776951672862452</v>
      </c>
      <c r="U148" s="39">
        <v>26.334572490706321</v>
      </c>
      <c r="V148" s="39">
        <v>65.111524163568774</v>
      </c>
      <c r="W148" s="40"/>
      <c r="X148" s="36">
        <v>538</v>
      </c>
      <c r="Y148" s="39">
        <v>7.2044609665427508</v>
      </c>
      <c r="Z148" s="39">
        <v>32.014869888475836</v>
      </c>
      <c r="AA148" s="39">
        <v>44.721189591078073</v>
      </c>
      <c r="AB148" s="39">
        <v>16.059479553903344</v>
      </c>
      <c r="AC148" s="39">
        <v>60.780669144981417</v>
      </c>
      <c r="AD148" s="40"/>
      <c r="AE148" s="36">
        <v>164</v>
      </c>
      <c r="AF148" s="39">
        <v>26.182926829268293</v>
      </c>
      <c r="AG148" s="39">
        <v>52.981707317073173</v>
      </c>
      <c r="AH148" s="39">
        <v>18.243902439024389</v>
      </c>
      <c r="AI148" s="39">
        <v>2.6524390243902438</v>
      </c>
      <c r="AJ148" s="39">
        <v>20.896341463414632</v>
      </c>
      <c r="AK148" s="40"/>
      <c r="AL148" s="224">
        <v>9075</v>
      </c>
    </row>
    <row r="149" spans="1:38">
      <c r="A149" s="32" t="s">
        <v>510</v>
      </c>
      <c r="C149" s="33">
        <v>1089</v>
      </c>
      <c r="D149" s="34">
        <v>65</v>
      </c>
      <c r="E149" s="35">
        <v>5.968778696051423E-2</v>
      </c>
      <c r="F149" s="34">
        <v>661</v>
      </c>
      <c r="G149" s="35">
        <f t="shared" si="4"/>
        <v>0.60697887970615239</v>
      </c>
      <c r="H149" s="36">
        <v>1</v>
      </c>
      <c r="I149" s="36" t="s">
        <v>32</v>
      </c>
      <c r="J149" s="37">
        <v>3604</v>
      </c>
      <c r="K149" s="36">
        <v>1</v>
      </c>
      <c r="L149" s="38"/>
      <c r="M149" s="39">
        <v>73.980810234541579</v>
      </c>
      <c r="N149" s="39">
        <v>73.733475479744129</v>
      </c>
      <c r="O149" s="39">
        <v>42.303797468354425</v>
      </c>
      <c r="P149" s="40"/>
      <c r="Q149" s="36">
        <v>469</v>
      </c>
      <c r="R149" s="39">
        <v>9.0831556503198296</v>
      </c>
      <c r="S149" s="39">
        <v>17.093816631130064</v>
      </c>
      <c r="T149" s="39">
        <v>38.528784648187631</v>
      </c>
      <c r="U149" s="39">
        <v>35.452025586353948</v>
      </c>
      <c r="V149" s="39">
        <v>73.980810234541579</v>
      </c>
      <c r="W149" s="40"/>
      <c r="X149" s="36">
        <v>469</v>
      </c>
      <c r="Y149" s="39">
        <v>5.6439232409381663</v>
      </c>
      <c r="Z149" s="39">
        <v>20.443496801705759</v>
      </c>
      <c r="AA149" s="39">
        <v>46.017057569296377</v>
      </c>
      <c r="AB149" s="39">
        <v>27.71641791044776</v>
      </c>
      <c r="AC149" s="39">
        <v>73.733475479744129</v>
      </c>
      <c r="AD149" s="40"/>
      <c r="AE149" s="36">
        <v>158</v>
      </c>
      <c r="AF149" s="39">
        <v>14.379746835443038</v>
      </c>
      <c r="AG149" s="39">
        <v>43.316455696202532</v>
      </c>
      <c r="AH149" s="39">
        <v>37.556962025316452</v>
      </c>
      <c r="AI149" s="39">
        <v>4.7468354430379751</v>
      </c>
      <c r="AJ149" s="39">
        <v>42.303797468354425</v>
      </c>
      <c r="AK149" s="40"/>
      <c r="AL149" s="224">
        <v>7802</v>
      </c>
    </row>
    <row r="150" spans="1:38">
      <c r="A150" s="32" t="s">
        <v>511</v>
      </c>
      <c r="C150" s="33">
        <v>838</v>
      </c>
      <c r="D150" s="34">
        <v>69</v>
      </c>
      <c r="E150" s="35">
        <v>8.2338902147971363E-2</v>
      </c>
      <c r="F150" s="34">
        <v>392</v>
      </c>
      <c r="G150" s="35">
        <f t="shared" si="4"/>
        <v>0.46778042959427207</v>
      </c>
      <c r="H150" s="36">
        <v>1</v>
      </c>
      <c r="I150" s="36" t="s">
        <v>32</v>
      </c>
      <c r="J150" s="37">
        <v>6605</v>
      </c>
      <c r="K150" s="36">
        <v>1</v>
      </c>
      <c r="L150" s="38"/>
      <c r="M150" s="39">
        <v>82.399441340782118</v>
      </c>
      <c r="N150" s="39">
        <v>74.022346368715091</v>
      </c>
      <c r="O150" s="39">
        <v>42.182608695652178</v>
      </c>
      <c r="P150" s="40"/>
      <c r="Q150" s="36">
        <v>358</v>
      </c>
      <c r="R150" s="39">
        <v>5.5865921787709496</v>
      </c>
      <c r="S150" s="39">
        <v>11.53072625698324</v>
      </c>
      <c r="T150" s="39">
        <v>35.307262569832403</v>
      </c>
      <c r="U150" s="39">
        <v>47.092178770949715</v>
      </c>
      <c r="V150" s="39">
        <v>82.399441340782118</v>
      </c>
      <c r="W150" s="40"/>
      <c r="X150" s="36">
        <v>358</v>
      </c>
      <c r="Y150" s="39">
        <v>4.938547486033519</v>
      </c>
      <c r="Z150" s="39">
        <v>20.544692737430168</v>
      </c>
      <c r="AA150" s="39">
        <v>43.346368715083798</v>
      </c>
      <c r="AB150" s="39">
        <v>30.675977653631286</v>
      </c>
      <c r="AC150" s="39">
        <v>74.022346368715091</v>
      </c>
      <c r="AD150" s="40"/>
      <c r="AE150" s="36">
        <v>115</v>
      </c>
      <c r="AF150" s="39">
        <v>12.060869565217391</v>
      </c>
      <c r="AG150" s="39">
        <v>45.22608695652174</v>
      </c>
      <c r="AH150" s="39">
        <v>34.469565217391306</v>
      </c>
      <c r="AI150" s="39">
        <v>7.713043478260869</v>
      </c>
      <c r="AJ150" s="39">
        <v>42.182608695652178</v>
      </c>
      <c r="AK150" s="40"/>
      <c r="AL150" s="224">
        <v>7450</v>
      </c>
    </row>
    <row r="151" spans="1:38">
      <c r="A151" s="32" t="s">
        <v>512</v>
      </c>
      <c r="C151" s="33">
        <v>1049</v>
      </c>
      <c r="D151" s="34">
        <v>35</v>
      </c>
      <c r="E151" s="35">
        <v>3.336510962821735E-2</v>
      </c>
      <c r="F151" s="34">
        <v>659</v>
      </c>
      <c r="G151" s="35">
        <f t="shared" si="4"/>
        <v>0.62821734985700672</v>
      </c>
      <c r="H151" s="36">
        <v>2</v>
      </c>
      <c r="I151" s="36" t="s">
        <v>33</v>
      </c>
      <c r="J151" s="37">
        <v>3810</v>
      </c>
      <c r="K151" s="36">
        <v>1</v>
      </c>
      <c r="L151" s="38"/>
      <c r="M151" s="39">
        <v>77.648702594810374</v>
      </c>
      <c r="N151" s="39">
        <v>70.471057884231527</v>
      </c>
      <c r="O151" s="39">
        <v>35.898203592814369</v>
      </c>
      <c r="P151" s="40"/>
      <c r="Q151" s="36">
        <v>501</v>
      </c>
      <c r="R151" s="39">
        <v>8.706586826347305</v>
      </c>
      <c r="S151" s="39">
        <v>13.99001996007984</v>
      </c>
      <c r="T151" s="39">
        <v>37.558882235528941</v>
      </c>
      <c r="U151" s="39">
        <v>40.08982035928144</v>
      </c>
      <c r="V151" s="39">
        <v>77.648702594810374</v>
      </c>
      <c r="W151" s="40"/>
      <c r="X151" s="36">
        <v>501</v>
      </c>
      <c r="Y151" s="39">
        <v>5.0219560878243508</v>
      </c>
      <c r="Z151" s="39">
        <v>24.49900199600798</v>
      </c>
      <c r="AA151" s="39">
        <v>44.4750499001996</v>
      </c>
      <c r="AB151" s="39">
        <v>25.996007984031934</v>
      </c>
      <c r="AC151" s="39">
        <v>70.471057884231527</v>
      </c>
      <c r="AD151" s="40"/>
      <c r="AE151" s="36">
        <v>167</v>
      </c>
      <c r="AF151" s="39">
        <v>15</v>
      </c>
      <c r="AG151" s="39">
        <v>48.544910179640716</v>
      </c>
      <c r="AH151" s="39">
        <v>33.67065868263473</v>
      </c>
      <c r="AI151" s="39">
        <v>2.2275449101796405</v>
      </c>
      <c r="AJ151" s="39">
        <v>35.898203592814369</v>
      </c>
      <c r="AK151" s="40"/>
      <c r="AL151" s="224">
        <v>8229</v>
      </c>
    </row>
    <row r="152" spans="1:38">
      <c r="A152" s="32" t="s">
        <v>513</v>
      </c>
      <c r="C152" s="33">
        <v>370</v>
      </c>
      <c r="D152" s="34">
        <v>6</v>
      </c>
      <c r="E152" s="35">
        <v>1.6216216216216217E-2</v>
      </c>
      <c r="F152" s="34">
        <v>283</v>
      </c>
      <c r="G152" s="35">
        <f t="shared" si="4"/>
        <v>0.76486486486486482</v>
      </c>
      <c r="H152" s="36">
        <v>1</v>
      </c>
      <c r="I152" s="36" t="s">
        <v>32</v>
      </c>
      <c r="J152" s="37">
        <v>506</v>
      </c>
      <c r="K152" s="36">
        <v>1</v>
      </c>
      <c r="L152" s="38"/>
      <c r="M152" s="39">
        <v>69.069620253164544</v>
      </c>
      <c r="N152" s="39">
        <v>66.98101265822784</v>
      </c>
      <c r="O152" s="39">
        <v>25</v>
      </c>
      <c r="P152" s="40"/>
      <c r="Q152" s="36">
        <v>158</v>
      </c>
      <c r="R152" s="39">
        <v>12.60759493670886</v>
      </c>
      <c r="S152" s="39">
        <v>18.322784810126581</v>
      </c>
      <c r="T152" s="39">
        <v>40.424050632911388</v>
      </c>
      <c r="U152" s="39">
        <v>28.645569620253163</v>
      </c>
      <c r="V152" s="39">
        <v>69.069620253164544</v>
      </c>
      <c r="W152" s="40"/>
      <c r="X152" s="36">
        <v>158</v>
      </c>
      <c r="Y152" s="39">
        <v>6.9430379746835449</v>
      </c>
      <c r="Z152" s="39">
        <v>25.905063291139239</v>
      </c>
      <c r="AA152" s="39">
        <v>40.48101265822784</v>
      </c>
      <c r="AB152" s="39">
        <v>26.5</v>
      </c>
      <c r="AC152" s="39">
        <v>66.98101265822784</v>
      </c>
      <c r="AD152" s="40"/>
      <c r="AE152" s="36">
        <v>52</v>
      </c>
      <c r="AF152" s="39">
        <v>21.153846153846153</v>
      </c>
      <c r="AG152" s="39">
        <v>53.84615384615384</v>
      </c>
      <c r="AH152" s="39">
        <v>25</v>
      </c>
      <c r="AI152" s="39">
        <v>0</v>
      </c>
      <c r="AJ152" s="39">
        <v>25</v>
      </c>
      <c r="AK152" s="40"/>
      <c r="AL152" s="224">
        <v>8739</v>
      </c>
    </row>
    <row r="153" spans="1:38">
      <c r="A153" s="32" t="s">
        <v>514</v>
      </c>
      <c r="C153" s="33">
        <v>1116</v>
      </c>
      <c r="D153" s="34">
        <v>1058</v>
      </c>
      <c r="E153" s="35">
        <v>0.94802867383512546</v>
      </c>
      <c r="F153" s="34">
        <v>1116</v>
      </c>
      <c r="G153" s="35">
        <f t="shared" si="4"/>
        <v>1</v>
      </c>
      <c r="H153" s="36">
        <v>5</v>
      </c>
      <c r="I153" s="36" t="s">
        <v>36</v>
      </c>
      <c r="J153" s="37">
        <v>3904</v>
      </c>
      <c r="K153" s="36">
        <v>1</v>
      </c>
      <c r="L153" s="38"/>
      <c r="M153" s="39">
        <v>49.932059447983008</v>
      </c>
      <c r="N153" s="39">
        <v>46.150743099787675</v>
      </c>
      <c r="O153" s="39">
        <v>5.9189189189189184</v>
      </c>
      <c r="P153" s="40"/>
      <c r="Q153" s="36">
        <v>471</v>
      </c>
      <c r="R153" s="39">
        <v>26.07855626326964</v>
      </c>
      <c r="S153" s="39">
        <v>24.51380042462845</v>
      </c>
      <c r="T153" s="39">
        <v>34.702760084925686</v>
      </c>
      <c r="U153" s="39">
        <v>15.229299363057326</v>
      </c>
      <c r="V153" s="39">
        <v>49.932059447983008</v>
      </c>
      <c r="W153" s="40"/>
      <c r="X153" s="36">
        <v>471</v>
      </c>
      <c r="Y153" s="39">
        <v>16.08492569002123</v>
      </c>
      <c r="Z153" s="39">
        <v>37.424628450106155</v>
      </c>
      <c r="AA153" s="39">
        <v>36.195329087048826</v>
      </c>
      <c r="AB153" s="39">
        <v>9.9554140127388528</v>
      </c>
      <c r="AC153" s="39">
        <v>46.150743099787675</v>
      </c>
      <c r="AD153" s="40"/>
      <c r="AE153" s="36">
        <v>148</v>
      </c>
      <c r="AF153" s="39">
        <v>66.959459459459453</v>
      </c>
      <c r="AG153" s="39">
        <v>27.121621621621621</v>
      </c>
      <c r="AH153" s="39">
        <v>5.3986486486486482</v>
      </c>
      <c r="AI153" s="39">
        <v>0.52027027027027029</v>
      </c>
      <c r="AJ153" s="39">
        <v>5.9189189189189184</v>
      </c>
      <c r="AK153" s="40"/>
      <c r="AL153" s="224">
        <v>11430</v>
      </c>
    </row>
    <row r="154" spans="1:38">
      <c r="A154" s="32" t="s">
        <v>515</v>
      </c>
      <c r="C154" s="33">
        <v>1326</v>
      </c>
      <c r="D154" s="34">
        <v>231</v>
      </c>
      <c r="E154" s="35">
        <v>0.17420814479638008</v>
      </c>
      <c r="F154" s="34">
        <v>928</v>
      </c>
      <c r="G154" s="35">
        <f t="shared" ref="G154:G185" si="5">F154/C154</f>
        <v>0.69984917043740569</v>
      </c>
      <c r="H154" s="36">
        <v>1</v>
      </c>
      <c r="I154" s="36" t="s">
        <v>32</v>
      </c>
      <c r="J154" s="37">
        <v>7205</v>
      </c>
      <c r="K154" s="36">
        <v>1</v>
      </c>
      <c r="L154" s="38"/>
      <c r="M154" s="39">
        <v>70.303174603174597</v>
      </c>
      <c r="N154" s="39">
        <v>66.328571428571436</v>
      </c>
      <c r="O154" s="39">
        <v>35.518518518518519</v>
      </c>
      <c r="P154" s="40"/>
      <c r="Q154" s="36">
        <v>630</v>
      </c>
      <c r="R154" s="39">
        <v>12.084126984126984</v>
      </c>
      <c r="S154" s="39">
        <v>17.496825396825397</v>
      </c>
      <c r="T154" s="39">
        <v>34.960317460317455</v>
      </c>
      <c r="U154" s="39">
        <v>35.342857142857142</v>
      </c>
      <c r="V154" s="39">
        <v>70.303174603174597</v>
      </c>
      <c r="W154" s="40"/>
      <c r="X154" s="36">
        <v>630</v>
      </c>
      <c r="Y154" s="39">
        <v>8.8349206349206355</v>
      </c>
      <c r="Z154" s="39">
        <v>24.844444444444445</v>
      </c>
      <c r="AA154" s="39">
        <v>38.022222222222226</v>
      </c>
      <c r="AB154" s="39">
        <v>28.306349206349207</v>
      </c>
      <c r="AC154" s="39">
        <v>66.328571428571436</v>
      </c>
      <c r="AD154" s="40"/>
      <c r="AE154" s="36">
        <v>216</v>
      </c>
      <c r="AF154" s="39">
        <v>25.925925925925924</v>
      </c>
      <c r="AG154" s="39">
        <v>39.101851851851848</v>
      </c>
      <c r="AH154" s="39">
        <v>30.703703703703702</v>
      </c>
      <c r="AI154" s="39">
        <v>4.8148148148148149</v>
      </c>
      <c r="AJ154" s="39">
        <v>35.518518518518519</v>
      </c>
      <c r="AK154" s="40"/>
      <c r="AL154" s="224">
        <v>8973</v>
      </c>
    </row>
    <row r="155" spans="1:38">
      <c r="A155" s="32" t="s">
        <v>516</v>
      </c>
      <c r="C155" s="33">
        <v>465</v>
      </c>
      <c r="D155" s="34">
        <v>294</v>
      </c>
      <c r="E155" s="35">
        <v>0.63225806451612898</v>
      </c>
      <c r="F155" s="34">
        <v>113</v>
      </c>
      <c r="G155" s="35">
        <f t="shared" si="5"/>
        <v>0.24301075268817204</v>
      </c>
      <c r="H155" s="36">
        <v>3</v>
      </c>
      <c r="I155" s="36" t="s">
        <v>34</v>
      </c>
      <c r="J155" s="37">
        <v>6041</v>
      </c>
      <c r="K155" s="36">
        <v>2</v>
      </c>
      <c r="L155" s="38"/>
      <c r="M155" s="39">
        <v>84.413114754098359</v>
      </c>
      <c r="N155" s="39">
        <v>89.029508196721309</v>
      </c>
      <c r="O155" s="39">
        <v>61</v>
      </c>
      <c r="P155" s="40"/>
      <c r="Q155" s="36">
        <v>305</v>
      </c>
      <c r="R155" s="39">
        <v>4.3114754098360653</v>
      </c>
      <c r="S155" s="39">
        <v>10.927868852459017</v>
      </c>
      <c r="T155" s="39">
        <v>27.026229508196721</v>
      </c>
      <c r="U155" s="39">
        <v>57.386885245901638</v>
      </c>
      <c r="V155" s="39">
        <v>84.413114754098359</v>
      </c>
      <c r="W155" s="40"/>
      <c r="X155" s="36">
        <v>305</v>
      </c>
      <c r="Y155" s="39">
        <v>1.6491803278688524</v>
      </c>
      <c r="Z155" s="39">
        <v>8.6491803278688515</v>
      </c>
      <c r="AA155" s="39">
        <v>34.226229508196717</v>
      </c>
      <c r="AB155" s="39">
        <v>54.803278688524593</v>
      </c>
      <c r="AC155" s="39">
        <v>89.029508196721309</v>
      </c>
      <c r="AD155" s="40"/>
      <c r="AE155" s="36">
        <v>106</v>
      </c>
      <c r="AF155" s="39">
        <v>10</v>
      </c>
      <c r="AG155" s="39">
        <v>29</v>
      </c>
      <c r="AH155" s="39">
        <v>36</v>
      </c>
      <c r="AI155" s="39">
        <v>25</v>
      </c>
      <c r="AJ155" s="39">
        <v>61</v>
      </c>
      <c r="AK155" s="40"/>
      <c r="AL155" s="224">
        <v>6151</v>
      </c>
    </row>
    <row r="156" spans="1:38">
      <c r="A156" s="32" t="s">
        <v>517</v>
      </c>
      <c r="C156" s="33">
        <v>380</v>
      </c>
      <c r="D156" s="34">
        <v>169</v>
      </c>
      <c r="E156" s="35">
        <v>0.44473684210526315</v>
      </c>
      <c r="F156" s="34">
        <v>101</v>
      </c>
      <c r="G156" s="35">
        <f t="shared" si="5"/>
        <v>0.26578947368421052</v>
      </c>
      <c r="H156" s="36">
        <v>3</v>
      </c>
      <c r="I156" s="36" t="s">
        <v>34</v>
      </c>
      <c r="J156" s="37">
        <v>6048</v>
      </c>
      <c r="K156" s="36">
        <v>2</v>
      </c>
      <c r="L156" s="38"/>
      <c r="M156" s="39">
        <v>81.454935622317606</v>
      </c>
      <c r="N156" s="39">
        <v>84.412017167381975</v>
      </c>
      <c r="O156" s="39">
        <v>52.214285714285708</v>
      </c>
      <c r="P156" s="40"/>
      <c r="Q156" s="36">
        <v>233</v>
      </c>
      <c r="R156" s="39">
        <v>4.3433476394849784</v>
      </c>
      <c r="S156" s="39">
        <v>14.201716738197424</v>
      </c>
      <c r="T156" s="39">
        <v>39.858369098712444</v>
      </c>
      <c r="U156" s="39">
        <v>41.596566523605155</v>
      </c>
      <c r="V156" s="39">
        <v>81.454935622317606</v>
      </c>
      <c r="W156" s="40"/>
      <c r="X156" s="36">
        <v>233</v>
      </c>
      <c r="Y156" s="39">
        <v>0.86266094420600858</v>
      </c>
      <c r="Z156" s="39">
        <v>14.862660944206008</v>
      </c>
      <c r="AA156" s="39">
        <v>48.60944206008584</v>
      </c>
      <c r="AB156" s="39">
        <v>35.802575107296136</v>
      </c>
      <c r="AC156" s="39">
        <v>84.412017167381975</v>
      </c>
      <c r="AD156" s="40"/>
      <c r="AE156" s="36">
        <v>84</v>
      </c>
      <c r="AF156" s="39">
        <v>14.107142857142858</v>
      </c>
      <c r="AG156" s="39">
        <v>33.678571428571431</v>
      </c>
      <c r="AH156" s="39">
        <v>48.702380952380949</v>
      </c>
      <c r="AI156" s="39">
        <v>3.5119047619047619</v>
      </c>
      <c r="AJ156" s="39">
        <v>52.214285714285708</v>
      </c>
      <c r="AK156" s="40"/>
      <c r="AL156" s="224">
        <v>6630</v>
      </c>
    </row>
    <row r="157" spans="1:38">
      <c r="A157" s="32" t="s">
        <v>518</v>
      </c>
      <c r="C157" s="33">
        <v>24380</v>
      </c>
      <c r="D157" s="34">
        <v>19027</v>
      </c>
      <c r="E157" s="35">
        <v>0.7804347826086957</v>
      </c>
      <c r="F157" s="34">
        <v>17066</v>
      </c>
      <c r="G157" s="35">
        <f t="shared" si="5"/>
        <v>0.7</v>
      </c>
      <c r="H157" s="36">
        <v>3</v>
      </c>
      <c r="I157" s="36" t="s">
        <v>34</v>
      </c>
      <c r="J157" s="37">
        <v>6001</v>
      </c>
      <c r="K157" s="36">
        <v>1</v>
      </c>
      <c r="L157" s="38"/>
      <c r="M157" s="39">
        <v>60.344088986946133</v>
      </c>
      <c r="N157" s="39">
        <v>60.054697554697555</v>
      </c>
      <c r="O157" s="39">
        <v>20.624474936992439</v>
      </c>
      <c r="P157" s="40"/>
      <c r="Q157" s="36">
        <v>10878</v>
      </c>
      <c r="R157" s="39">
        <v>19.52528038242324</v>
      </c>
      <c r="S157" s="39">
        <v>20.13063063063063</v>
      </c>
      <c r="T157" s="39">
        <v>31.304467733039164</v>
      </c>
      <c r="U157" s="39">
        <v>29.039621253906969</v>
      </c>
      <c r="V157" s="39">
        <v>60.344088986946133</v>
      </c>
      <c r="W157" s="40"/>
      <c r="X157" s="36">
        <v>10878</v>
      </c>
      <c r="Y157" s="39">
        <v>10.495219709505424</v>
      </c>
      <c r="Z157" s="39">
        <v>29.620058834344547</v>
      </c>
      <c r="AA157" s="39">
        <v>37.73340687626402</v>
      </c>
      <c r="AB157" s="39">
        <v>22.321290678433535</v>
      </c>
      <c r="AC157" s="39">
        <v>60.054697554697555</v>
      </c>
      <c r="AD157" s="40"/>
      <c r="AE157" s="36">
        <v>3571</v>
      </c>
      <c r="AF157" s="39">
        <v>40.197703724446939</v>
      </c>
      <c r="AG157" s="39">
        <v>38.695603472416693</v>
      </c>
      <c r="AH157" s="39">
        <v>17.142257070848501</v>
      </c>
      <c r="AI157" s="39">
        <v>3.4822178661439374</v>
      </c>
      <c r="AJ157" s="39">
        <v>20.624474936992439</v>
      </c>
      <c r="AK157" s="40"/>
      <c r="AL157" s="224">
        <v>9867.0347273999996</v>
      </c>
    </row>
    <row r="158" spans="1:38">
      <c r="A158" s="32" t="s">
        <v>1770</v>
      </c>
      <c r="C158" s="33">
        <v>64</v>
      </c>
      <c r="D158" s="34">
        <v>62</v>
      </c>
      <c r="E158" s="35">
        <v>0.96875</v>
      </c>
      <c r="F158" s="34">
        <v>55</v>
      </c>
      <c r="G158" s="35">
        <f t="shared" si="5"/>
        <v>0.859375</v>
      </c>
      <c r="H158" s="36">
        <v>3</v>
      </c>
      <c r="I158" s="36" t="s">
        <v>34</v>
      </c>
      <c r="J158" s="37">
        <v>6049</v>
      </c>
      <c r="K158" s="36">
        <v>2</v>
      </c>
      <c r="L158" s="38"/>
      <c r="M158" s="39">
        <v>48</v>
      </c>
      <c r="N158" s="39">
        <v>52</v>
      </c>
      <c r="O158" s="39">
        <v>50</v>
      </c>
      <c r="P158" s="40"/>
      <c r="Q158" s="36">
        <v>50</v>
      </c>
      <c r="R158" s="39">
        <v>26</v>
      </c>
      <c r="S158" s="39">
        <v>26</v>
      </c>
      <c r="T158" s="39">
        <v>28</v>
      </c>
      <c r="U158" s="39">
        <v>20</v>
      </c>
      <c r="V158" s="39">
        <v>48</v>
      </c>
      <c r="W158" s="40"/>
      <c r="X158" s="36">
        <v>50</v>
      </c>
      <c r="Y158" s="39">
        <v>10</v>
      </c>
      <c r="Z158" s="39">
        <v>38</v>
      </c>
      <c r="AA158" s="39">
        <v>36</v>
      </c>
      <c r="AB158" s="39">
        <v>16</v>
      </c>
      <c r="AC158" s="39">
        <v>52</v>
      </c>
      <c r="AD158" s="40"/>
      <c r="AE158" s="36">
        <v>50</v>
      </c>
      <c r="AF158" s="39">
        <v>12</v>
      </c>
      <c r="AG158" s="39">
        <v>38</v>
      </c>
      <c r="AH158" s="39">
        <v>44</v>
      </c>
      <c r="AI158" s="39">
        <v>6</v>
      </c>
      <c r="AJ158" s="39">
        <v>50</v>
      </c>
      <c r="AK158" s="40"/>
      <c r="AL158" s="217">
        <v>0</v>
      </c>
    </row>
    <row r="159" spans="1:38">
      <c r="A159" s="32" t="s">
        <v>519</v>
      </c>
      <c r="C159" s="33">
        <v>1872</v>
      </c>
      <c r="D159" s="34">
        <v>585</v>
      </c>
      <c r="E159" s="35">
        <v>0.3125</v>
      </c>
      <c r="F159" s="34">
        <v>1013</v>
      </c>
      <c r="G159" s="35">
        <f t="shared" si="5"/>
        <v>0.5411324786324786</v>
      </c>
      <c r="H159" s="36">
        <v>3</v>
      </c>
      <c r="I159" s="36" t="s">
        <v>34</v>
      </c>
      <c r="J159" s="37">
        <v>4301</v>
      </c>
      <c r="K159" s="36">
        <v>1</v>
      </c>
      <c r="L159" s="38"/>
      <c r="M159" s="39">
        <v>76.435483870967744</v>
      </c>
      <c r="N159" s="39">
        <v>74.385944700460826</v>
      </c>
      <c r="O159" s="39">
        <v>46.24573378839591</v>
      </c>
      <c r="P159" s="40"/>
      <c r="Q159" s="36">
        <v>868</v>
      </c>
      <c r="R159" s="39">
        <v>8.0967741935483879</v>
      </c>
      <c r="S159" s="39">
        <v>15.291474654377879</v>
      </c>
      <c r="T159" s="39">
        <v>34.316820276497694</v>
      </c>
      <c r="U159" s="39">
        <v>42.118663594470043</v>
      </c>
      <c r="V159" s="39">
        <v>76.435483870967744</v>
      </c>
      <c r="W159" s="40"/>
      <c r="X159" s="36">
        <v>868</v>
      </c>
      <c r="Y159" s="39">
        <v>5.1716589861751148</v>
      </c>
      <c r="Z159" s="39">
        <v>20.281105990783409</v>
      </c>
      <c r="AA159" s="39">
        <v>46.35138248847926</v>
      </c>
      <c r="AB159" s="39">
        <v>28.034562211981569</v>
      </c>
      <c r="AC159" s="39">
        <v>74.385944700460826</v>
      </c>
      <c r="AD159" s="40"/>
      <c r="AE159" s="36">
        <v>293</v>
      </c>
      <c r="AF159" s="39">
        <v>19.66552901023891</v>
      </c>
      <c r="AG159" s="39">
        <v>33.610921501706486</v>
      </c>
      <c r="AH159" s="39">
        <v>42.37883959044369</v>
      </c>
      <c r="AI159" s="39">
        <v>3.8668941979522184</v>
      </c>
      <c r="AJ159" s="39">
        <v>46.24573378839591</v>
      </c>
      <c r="AK159" s="40"/>
      <c r="AL159" s="224">
        <v>7709</v>
      </c>
    </row>
    <row r="160" spans="1:38">
      <c r="A160" s="32" t="s">
        <v>520</v>
      </c>
      <c r="C160" s="33">
        <v>544</v>
      </c>
      <c r="D160" s="34">
        <v>47</v>
      </c>
      <c r="E160" s="35">
        <v>8.639705882352941E-2</v>
      </c>
      <c r="F160" s="34">
        <v>387</v>
      </c>
      <c r="G160" s="35">
        <f t="shared" si="5"/>
        <v>0.71139705882352944</v>
      </c>
      <c r="H160" s="36">
        <v>1</v>
      </c>
      <c r="I160" s="36" t="s">
        <v>32</v>
      </c>
      <c r="J160" s="37">
        <v>4202</v>
      </c>
      <c r="K160" s="36">
        <v>1</v>
      </c>
      <c r="L160" s="38"/>
      <c r="M160" s="39">
        <v>80.641350210970458</v>
      </c>
      <c r="N160" s="39">
        <v>72.059071729957807</v>
      </c>
      <c r="O160" s="39">
        <v>49.602564102564102</v>
      </c>
      <c r="P160" s="40"/>
      <c r="Q160" s="36">
        <v>237</v>
      </c>
      <c r="R160" s="39">
        <v>6.3797468354430382</v>
      </c>
      <c r="S160" s="39">
        <v>13.177215189873419</v>
      </c>
      <c r="T160" s="39">
        <v>41.042194092827003</v>
      </c>
      <c r="U160" s="39">
        <v>39.599156118143455</v>
      </c>
      <c r="V160" s="39">
        <v>80.641350210970458</v>
      </c>
      <c r="W160" s="40"/>
      <c r="X160" s="36">
        <v>237</v>
      </c>
      <c r="Y160" s="39">
        <v>7.2742616033755283</v>
      </c>
      <c r="Z160" s="39">
        <v>20.540084388185655</v>
      </c>
      <c r="AA160" s="39">
        <v>43.755274261603375</v>
      </c>
      <c r="AB160" s="39">
        <v>28.303797468354432</v>
      </c>
      <c r="AC160" s="39">
        <v>72.059071729957807</v>
      </c>
      <c r="AD160" s="40"/>
      <c r="AE160" s="36">
        <v>78</v>
      </c>
      <c r="AF160" s="39">
        <v>14.23076923076923</v>
      </c>
      <c r="AG160" s="39">
        <v>35.641025641025642</v>
      </c>
      <c r="AH160" s="39">
        <v>30.564102564102562</v>
      </c>
      <c r="AI160" s="39">
        <v>19.038461538461537</v>
      </c>
      <c r="AJ160" s="39">
        <v>49.602564102564102</v>
      </c>
      <c r="AK160" s="40"/>
      <c r="AL160" s="224">
        <v>8345</v>
      </c>
    </row>
    <row r="161" spans="1:38">
      <c r="A161" s="32" t="s">
        <v>521</v>
      </c>
      <c r="C161" s="33">
        <v>696</v>
      </c>
      <c r="D161" s="34">
        <v>30</v>
      </c>
      <c r="E161" s="35">
        <v>4.3103448275862072E-2</v>
      </c>
      <c r="F161" s="34">
        <v>330</v>
      </c>
      <c r="G161" s="35">
        <f t="shared" si="5"/>
        <v>0.47413793103448276</v>
      </c>
      <c r="H161" s="36">
        <v>3</v>
      </c>
      <c r="I161" s="36" t="s">
        <v>34</v>
      </c>
      <c r="J161" s="37">
        <v>3003</v>
      </c>
      <c r="K161" s="36">
        <v>1</v>
      </c>
      <c r="L161" s="38"/>
      <c r="M161" s="39">
        <v>80.677018633540371</v>
      </c>
      <c r="N161" s="39">
        <v>80.65217391304347</v>
      </c>
      <c r="O161" s="39">
        <v>46.132075471698116</v>
      </c>
      <c r="P161" s="40"/>
      <c r="Q161" s="36">
        <v>322</v>
      </c>
      <c r="R161" s="39">
        <v>7.4347826086956523</v>
      </c>
      <c r="S161" s="39">
        <v>11.888198757763975</v>
      </c>
      <c r="T161" s="39">
        <v>34.006211180124225</v>
      </c>
      <c r="U161" s="39">
        <v>46.670807453416145</v>
      </c>
      <c r="V161" s="39">
        <v>80.677018633540371</v>
      </c>
      <c r="W161" s="40"/>
      <c r="X161" s="36">
        <v>322</v>
      </c>
      <c r="Y161" s="39">
        <v>2.7763975155279508</v>
      </c>
      <c r="Z161" s="39">
        <v>16.900621118012424</v>
      </c>
      <c r="AA161" s="39">
        <v>50.155279503105589</v>
      </c>
      <c r="AB161" s="39">
        <v>30.496894409937887</v>
      </c>
      <c r="AC161" s="39">
        <v>80.65217391304347</v>
      </c>
      <c r="AD161" s="40"/>
      <c r="AE161" s="36">
        <v>106</v>
      </c>
      <c r="AF161" s="39">
        <v>12.245283018867925</v>
      </c>
      <c r="AG161" s="39">
        <v>41.622641509433961</v>
      </c>
      <c r="AH161" s="39">
        <v>44.132075471698116</v>
      </c>
      <c r="AI161" s="39">
        <v>2</v>
      </c>
      <c r="AJ161" s="39">
        <v>46.132075471698116</v>
      </c>
      <c r="AK161" s="40"/>
      <c r="AL161" s="224">
        <v>7914</v>
      </c>
    </row>
    <row r="162" spans="1:38">
      <c r="A162" s="32" t="s">
        <v>522</v>
      </c>
      <c r="C162" s="33">
        <v>2876</v>
      </c>
      <c r="D162" s="34">
        <v>1710</v>
      </c>
      <c r="E162" s="35">
        <v>0.59457579972183583</v>
      </c>
      <c r="F162" s="34">
        <v>1913</v>
      </c>
      <c r="G162" s="35">
        <f t="shared" si="5"/>
        <v>0.66515994436717663</v>
      </c>
      <c r="H162" s="36">
        <v>4</v>
      </c>
      <c r="I162" s="36" t="s">
        <v>35</v>
      </c>
      <c r="J162" s="37">
        <v>1402</v>
      </c>
      <c r="K162" s="36">
        <v>1</v>
      </c>
      <c r="L162" s="38"/>
      <c r="M162" s="39">
        <v>65.390114068441065</v>
      </c>
      <c r="N162" s="39">
        <v>61.712547528517106</v>
      </c>
      <c r="O162" s="39">
        <v>51.066985645933016</v>
      </c>
      <c r="P162" s="40"/>
      <c r="Q162" s="36">
        <v>1315</v>
      </c>
      <c r="R162" s="39">
        <v>16.877566539923954</v>
      </c>
      <c r="S162" s="39">
        <v>17.758935361216729</v>
      </c>
      <c r="T162" s="39">
        <v>35.401520912547525</v>
      </c>
      <c r="U162" s="39">
        <v>29.98859315589354</v>
      </c>
      <c r="V162" s="39">
        <v>65.390114068441065</v>
      </c>
      <c r="W162" s="40"/>
      <c r="X162" s="36">
        <v>1315</v>
      </c>
      <c r="Y162" s="39">
        <v>12.07528517110266</v>
      </c>
      <c r="Z162" s="39">
        <v>26.396958174904938</v>
      </c>
      <c r="AA162" s="39">
        <v>37.422053231939159</v>
      </c>
      <c r="AB162" s="39">
        <v>24.290494296577947</v>
      </c>
      <c r="AC162" s="39">
        <v>61.712547528517106</v>
      </c>
      <c r="AD162" s="40"/>
      <c r="AE162" s="36">
        <v>418</v>
      </c>
      <c r="AF162" s="39">
        <v>19.971291866028707</v>
      </c>
      <c r="AG162" s="39">
        <v>28.961722488038276</v>
      </c>
      <c r="AH162" s="39">
        <v>41.540669856459331</v>
      </c>
      <c r="AI162" s="39">
        <v>9.526315789473685</v>
      </c>
      <c r="AJ162" s="39">
        <v>51.066985645933016</v>
      </c>
      <c r="AK162" s="40"/>
      <c r="AL162" s="224">
        <v>7948</v>
      </c>
    </row>
    <row r="163" spans="1:38">
      <c r="A163" s="32" t="s">
        <v>523</v>
      </c>
      <c r="C163" s="33">
        <v>2135</v>
      </c>
      <c r="D163" s="34">
        <v>838</v>
      </c>
      <c r="E163" s="35">
        <v>0.39250585480093675</v>
      </c>
      <c r="F163" s="34">
        <v>1450</v>
      </c>
      <c r="G163" s="35">
        <f t="shared" si="5"/>
        <v>0.67915690866510536</v>
      </c>
      <c r="H163" s="36">
        <v>3</v>
      </c>
      <c r="I163" s="36" t="s">
        <v>34</v>
      </c>
      <c r="J163" s="37">
        <v>3004</v>
      </c>
      <c r="K163" s="36">
        <v>1</v>
      </c>
      <c r="L163" s="38"/>
      <c r="M163" s="39">
        <v>76.762345679012356</v>
      </c>
      <c r="N163" s="39">
        <v>70.940329218106996</v>
      </c>
      <c r="O163" s="39">
        <v>35</v>
      </c>
      <c r="P163" s="40"/>
      <c r="Q163" s="36">
        <v>972</v>
      </c>
      <c r="R163" s="39">
        <v>7.8909465020576137</v>
      </c>
      <c r="S163" s="39">
        <v>14.83127572016461</v>
      </c>
      <c r="T163" s="39">
        <v>31.474279835390945</v>
      </c>
      <c r="U163" s="39">
        <v>45.288065843621403</v>
      </c>
      <c r="V163" s="39">
        <v>76.762345679012356</v>
      </c>
      <c r="W163" s="40"/>
      <c r="X163" s="36">
        <v>972</v>
      </c>
      <c r="Y163" s="39">
        <v>6.9567901234567904</v>
      </c>
      <c r="Z163" s="39">
        <v>21.962962962962962</v>
      </c>
      <c r="AA163" s="39">
        <v>42.528806584362144</v>
      </c>
      <c r="AB163" s="39">
        <v>28.411522633744859</v>
      </c>
      <c r="AC163" s="39">
        <v>70.940329218106996</v>
      </c>
      <c r="AD163" s="40"/>
      <c r="AE163" s="36">
        <v>320</v>
      </c>
      <c r="AF163" s="39">
        <v>25</v>
      </c>
      <c r="AG163" s="39">
        <v>40</v>
      </c>
      <c r="AH163" s="39">
        <v>29</v>
      </c>
      <c r="AI163" s="39">
        <v>6</v>
      </c>
      <c r="AJ163" s="39">
        <v>35</v>
      </c>
      <c r="AK163" s="40"/>
      <c r="AL163" s="224">
        <v>8266</v>
      </c>
    </row>
    <row r="164" spans="1:38">
      <c r="A164" s="32" t="s">
        <v>524</v>
      </c>
      <c r="C164" s="33">
        <v>396</v>
      </c>
      <c r="D164" s="34">
        <v>10</v>
      </c>
      <c r="E164" s="35">
        <v>2.5252525252525252E-2</v>
      </c>
      <c r="F164" s="34">
        <v>248</v>
      </c>
      <c r="G164" s="35">
        <f t="shared" si="5"/>
        <v>0.6262626262626263</v>
      </c>
      <c r="H164" s="36">
        <v>2</v>
      </c>
      <c r="I164" s="36" t="s">
        <v>33</v>
      </c>
      <c r="J164" s="37">
        <v>2501</v>
      </c>
      <c r="K164" s="36">
        <v>1</v>
      </c>
      <c r="L164" s="38"/>
      <c r="M164" s="39">
        <v>80.829545454545453</v>
      </c>
      <c r="N164" s="39">
        <v>80.48863636363636</v>
      </c>
      <c r="O164" s="39">
        <v>59.368421052631575</v>
      </c>
      <c r="P164" s="40"/>
      <c r="Q164" s="36">
        <v>176</v>
      </c>
      <c r="R164" s="39">
        <v>5.8636363636363633</v>
      </c>
      <c r="S164" s="39">
        <v>13.522727272727273</v>
      </c>
      <c r="T164" s="39">
        <v>24.977272727272723</v>
      </c>
      <c r="U164" s="39">
        <v>55.852272727272727</v>
      </c>
      <c r="V164" s="39">
        <v>80.829545454545453</v>
      </c>
      <c r="W164" s="40"/>
      <c r="X164" s="36">
        <v>176</v>
      </c>
      <c r="Y164" s="39">
        <v>5.0227272727272734</v>
      </c>
      <c r="Z164" s="39">
        <v>14.102272727272727</v>
      </c>
      <c r="AA164" s="39">
        <v>40.18181818181818</v>
      </c>
      <c r="AB164" s="39">
        <v>40.30681818181818</v>
      </c>
      <c r="AC164" s="39">
        <v>80.48863636363636</v>
      </c>
      <c r="AD164" s="40"/>
      <c r="AE164" s="36">
        <v>57</v>
      </c>
      <c r="AF164" s="39">
        <v>10.807017543859649</v>
      </c>
      <c r="AG164" s="39">
        <v>29.82456140350877</v>
      </c>
      <c r="AH164" s="39">
        <v>54.245614035087719</v>
      </c>
      <c r="AI164" s="39">
        <v>5.1228070175438596</v>
      </c>
      <c r="AJ164" s="39">
        <v>59.368421052631575</v>
      </c>
      <c r="AK164" s="40"/>
      <c r="AL164" s="224">
        <v>8247</v>
      </c>
    </row>
    <row r="165" spans="1:38">
      <c r="A165" s="32" t="s">
        <v>525</v>
      </c>
      <c r="C165" s="33">
        <v>1023</v>
      </c>
      <c r="D165" s="34">
        <v>74</v>
      </c>
      <c r="E165" s="35">
        <v>7.2336265884652987E-2</v>
      </c>
      <c r="F165" s="34">
        <v>641</v>
      </c>
      <c r="G165" s="35">
        <f t="shared" si="5"/>
        <v>0.62658846529814272</v>
      </c>
      <c r="H165" s="36">
        <v>2</v>
      </c>
      <c r="I165" s="36" t="s">
        <v>33</v>
      </c>
      <c r="J165" s="37">
        <v>4712</v>
      </c>
      <c r="K165" s="36">
        <v>1</v>
      </c>
      <c r="L165" s="38"/>
      <c r="M165" s="39">
        <v>67.355967078189309</v>
      </c>
      <c r="N165" s="39">
        <v>68.353909465020578</v>
      </c>
      <c r="O165" s="39">
        <v>29.074534161490682</v>
      </c>
      <c r="P165" s="40"/>
      <c r="Q165" s="36">
        <v>486</v>
      </c>
      <c r="R165" s="39">
        <v>12.448559670781894</v>
      </c>
      <c r="S165" s="39">
        <v>20.201646090534979</v>
      </c>
      <c r="T165" s="39">
        <v>36.689300411522638</v>
      </c>
      <c r="U165" s="39">
        <v>30.666666666666668</v>
      </c>
      <c r="V165" s="39">
        <v>67.355967078189309</v>
      </c>
      <c r="W165" s="40"/>
      <c r="X165" s="36">
        <v>486</v>
      </c>
      <c r="Y165" s="39">
        <v>6.814814814814814</v>
      </c>
      <c r="Z165" s="39">
        <v>24.995884773662549</v>
      </c>
      <c r="AA165" s="39">
        <v>42.779835390946502</v>
      </c>
      <c r="AB165" s="39">
        <v>25.574074074074076</v>
      </c>
      <c r="AC165" s="39">
        <v>68.353909465020578</v>
      </c>
      <c r="AD165" s="40"/>
      <c r="AE165" s="36">
        <v>161</v>
      </c>
      <c r="AF165" s="39">
        <v>24.937888198757761</v>
      </c>
      <c r="AG165" s="39">
        <v>46.484472049689444</v>
      </c>
      <c r="AH165" s="39">
        <v>24.565217391304348</v>
      </c>
      <c r="AI165" s="39">
        <v>4.5093167701863353</v>
      </c>
      <c r="AJ165" s="39">
        <v>29.074534161490682</v>
      </c>
      <c r="AK165" s="40"/>
      <c r="AL165" s="224">
        <v>7657</v>
      </c>
    </row>
    <row r="166" spans="1:38">
      <c r="A166" s="32" t="s">
        <v>526</v>
      </c>
      <c r="C166" s="33">
        <v>965</v>
      </c>
      <c r="D166" s="34">
        <v>71</v>
      </c>
      <c r="E166" s="35">
        <v>7.3575129533678757E-2</v>
      </c>
      <c r="F166" s="34">
        <v>501</v>
      </c>
      <c r="G166" s="35">
        <f t="shared" si="5"/>
        <v>0.51917098445595855</v>
      </c>
      <c r="H166" s="36">
        <v>1</v>
      </c>
      <c r="I166" s="36" t="s">
        <v>32</v>
      </c>
      <c r="J166" s="37">
        <v>6606</v>
      </c>
      <c r="K166" s="36">
        <v>1</v>
      </c>
      <c r="L166" s="38"/>
      <c r="M166" s="39">
        <v>76.599526066350705</v>
      </c>
      <c r="N166" s="39">
        <v>71.753554502369667</v>
      </c>
      <c r="O166" s="39">
        <v>55.80503144654088</v>
      </c>
      <c r="P166" s="40"/>
      <c r="Q166" s="36">
        <v>422</v>
      </c>
      <c r="R166" s="39">
        <v>9.781990521327014</v>
      </c>
      <c r="S166" s="39">
        <v>13.26777251184834</v>
      </c>
      <c r="T166" s="39">
        <v>28.800947867298575</v>
      </c>
      <c r="U166" s="39">
        <v>47.79857819905213</v>
      </c>
      <c r="V166" s="39">
        <v>76.599526066350705</v>
      </c>
      <c r="W166" s="40"/>
      <c r="X166" s="36">
        <v>422</v>
      </c>
      <c r="Y166" s="39">
        <v>7.6966824644549758</v>
      </c>
      <c r="Z166" s="39">
        <v>20.395734597156398</v>
      </c>
      <c r="AA166" s="39">
        <v>37.227488151658768</v>
      </c>
      <c r="AB166" s="39">
        <v>34.526066350710899</v>
      </c>
      <c r="AC166" s="39">
        <v>71.753554502369667</v>
      </c>
      <c r="AD166" s="40"/>
      <c r="AE166" s="36">
        <v>159</v>
      </c>
      <c r="AF166" s="39">
        <v>14.490566037735849</v>
      </c>
      <c r="AG166" s="39">
        <v>29.786163522012579</v>
      </c>
      <c r="AH166" s="39">
        <v>46.477987421383645</v>
      </c>
      <c r="AI166" s="39">
        <v>9.3270440251572317</v>
      </c>
      <c r="AJ166" s="39">
        <v>55.80503144654088</v>
      </c>
      <c r="AK166" s="40"/>
      <c r="AL166" s="224">
        <v>8680</v>
      </c>
    </row>
    <row r="167" spans="1:38">
      <c r="A167" s="32" t="s">
        <v>527</v>
      </c>
      <c r="C167" s="33">
        <v>3997</v>
      </c>
      <c r="D167" s="34">
        <v>1783</v>
      </c>
      <c r="E167" s="35">
        <v>0.44608456342256692</v>
      </c>
      <c r="F167" s="34">
        <v>2128</v>
      </c>
      <c r="G167" s="35">
        <f t="shared" si="5"/>
        <v>0.53239929947460596</v>
      </c>
      <c r="H167" s="36">
        <v>2</v>
      </c>
      <c r="I167" s="36" t="s">
        <v>33</v>
      </c>
      <c r="J167" s="37">
        <v>1804</v>
      </c>
      <c r="K167" s="36">
        <v>1</v>
      </c>
      <c r="L167" s="38"/>
      <c r="M167" s="39">
        <v>76.098972417522987</v>
      </c>
      <c r="N167" s="39">
        <v>75.008112493239594</v>
      </c>
      <c r="O167" s="39">
        <v>36</v>
      </c>
      <c r="P167" s="40"/>
      <c r="Q167" s="36">
        <v>1849</v>
      </c>
      <c r="R167" s="39">
        <v>9.4337479718766897</v>
      </c>
      <c r="S167" s="39">
        <v>14.467279610600325</v>
      </c>
      <c r="T167" s="39">
        <v>38.494321254732284</v>
      </c>
      <c r="U167" s="39">
        <v>37.604651162790695</v>
      </c>
      <c r="V167" s="39">
        <v>76.098972417522987</v>
      </c>
      <c r="W167" s="40"/>
      <c r="X167" s="36">
        <v>1849</v>
      </c>
      <c r="Y167" s="39">
        <v>4.5229853975121683</v>
      </c>
      <c r="Z167" s="39">
        <v>20.6322336398053</v>
      </c>
      <c r="AA167" s="39">
        <v>45.303407247160628</v>
      </c>
      <c r="AB167" s="39">
        <v>29.704705246078966</v>
      </c>
      <c r="AC167" s="39">
        <v>75.008112493239594</v>
      </c>
      <c r="AD167" s="40"/>
      <c r="AE167" s="36">
        <v>604</v>
      </c>
      <c r="AF167" s="39">
        <v>22.5</v>
      </c>
      <c r="AG167" s="39">
        <v>41</v>
      </c>
      <c r="AH167" s="39">
        <v>33</v>
      </c>
      <c r="AI167" s="39">
        <v>3</v>
      </c>
      <c r="AJ167" s="39">
        <v>36</v>
      </c>
      <c r="AK167" s="40"/>
      <c r="AL167" s="224">
        <v>7569</v>
      </c>
    </row>
    <row r="168" spans="1:38">
      <c r="A168" s="32" t="s">
        <v>528</v>
      </c>
      <c r="C168" s="33">
        <v>600</v>
      </c>
      <c r="D168" s="34">
        <v>198</v>
      </c>
      <c r="E168" s="35">
        <v>0.33</v>
      </c>
      <c r="F168" s="34">
        <v>452</v>
      </c>
      <c r="G168" s="35">
        <f t="shared" si="5"/>
        <v>0.7533333333333333</v>
      </c>
      <c r="H168" s="36">
        <v>2</v>
      </c>
      <c r="I168" s="36" t="s">
        <v>33</v>
      </c>
      <c r="J168" s="37">
        <v>5604</v>
      </c>
      <c r="K168" s="36">
        <v>1</v>
      </c>
      <c r="L168" s="38"/>
      <c r="M168" s="39">
        <v>78.923588039867099</v>
      </c>
      <c r="N168" s="39">
        <v>69.139534883720927</v>
      </c>
      <c r="O168" s="39">
        <v>47.081632653061227</v>
      </c>
      <c r="P168" s="40"/>
      <c r="Q168" s="36">
        <v>301</v>
      </c>
      <c r="R168" s="39">
        <v>11.372093023255815</v>
      </c>
      <c r="S168" s="39">
        <v>9.7242524916943509</v>
      </c>
      <c r="T168" s="39">
        <v>31.790697674418603</v>
      </c>
      <c r="U168" s="39">
        <v>47.132890365448503</v>
      </c>
      <c r="V168" s="39">
        <v>78.923588039867099</v>
      </c>
      <c r="W168" s="40"/>
      <c r="X168" s="36">
        <v>301</v>
      </c>
      <c r="Y168" s="39">
        <v>8.6877076411960115</v>
      </c>
      <c r="Z168" s="39">
        <v>21.873754152823921</v>
      </c>
      <c r="AA168" s="39">
        <v>43.59468438538206</v>
      </c>
      <c r="AB168" s="39">
        <v>25.544850498338871</v>
      </c>
      <c r="AC168" s="39">
        <v>69.139534883720927</v>
      </c>
      <c r="AD168" s="40"/>
      <c r="AE168" s="36">
        <v>98</v>
      </c>
      <c r="AF168" s="39">
        <v>19.510204081632651</v>
      </c>
      <c r="AG168" s="39">
        <v>33.938775510204081</v>
      </c>
      <c r="AH168" s="39">
        <v>42.020408163265309</v>
      </c>
      <c r="AI168" s="39">
        <v>5.0612244897959187</v>
      </c>
      <c r="AJ168" s="39">
        <v>47.081632653061227</v>
      </c>
      <c r="AK168" s="40"/>
      <c r="AL168" s="224">
        <v>8406</v>
      </c>
    </row>
    <row r="169" spans="1:38">
      <c r="A169" s="32" t="s">
        <v>529</v>
      </c>
      <c r="C169" s="33">
        <v>731</v>
      </c>
      <c r="D169" s="34">
        <v>20</v>
      </c>
      <c r="E169" s="35">
        <v>2.7359781121751026E-2</v>
      </c>
      <c r="F169" s="34">
        <v>470</v>
      </c>
      <c r="G169" s="35">
        <f t="shared" si="5"/>
        <v>0.64295485636114913</v>
      </c>
      <c r="H169" s="36">
        <v>2</v>
      </c>
      <c r="I169" s="36" t="s">
        <v>33</v>
      </c>
      <c r="J169" s="37">
        <v>2803</v>
      </c>
      <c r="K169" s="36">
        <v>1</v>
      </c>
      <c r="L169" s="38"/>
      <c r="M169" s="39">
        <v>72.277945619335355</v>
      </c>
      <c r="N169" s="39">
        <v>74.320241691842909</v>
      </c>
      <c r="O169" s="39">
        <v>49.805825242718441</v>
      </c>
      <c r="P169" s="40"/>
      <c r="Q169" s="36">
        <v>331</v>
      </c>
      <c r="R169" s="39">
        <v>12.643504531722053</v>
      </c>
      <c r="S169" s="39">
        <v>15.404833836858005</v>
      </c>
      <c r="T169" s="39">
        <v>33.809667673716014</v>
      </c>
      <c r="U169" s="39">
        <v>38.468277945619342</v>
      </c>
      <c r="V169" s="39">
        <v>72.277945619335355</v>
      </c>
      <c r="W169" s="40"/>
      <c r="X169" s="36">
        <v>331</v>
      </c>
      <c r="Y169" s="39">
        <v>7.238670694864048</v>
      </c>
      <c r="Z169" s="39">
        <v>18.601208459214504</v>
      </c>
      <c r="AA169" s="39">
        <v>40.782477341389729</v>
      </c>
      <c r="AB169" s="39">
        <v>33.537764350453173</v>
      </c>
      <c r="AC169" s="39">
        <v>74.320241691842909</v>
      </c>
      <c r="AD169" s="40"/>
      <c r="AE169" s="36">
        <v>103</v>
      </c>
      <c r="AF169" s="39">
        <v>14.631067961165048</v>
      </c>
      <c r="AG169" s="39">
        <v>34.5631067961165</v>
      </c>
      <c r="AH169" s="39">
        <v>44.349514563106794</v>
      </c>
      <c r="AI169" s="39">
        <v>5.4563106796116507</v>
      </c>
      <c r="AJ169" s="39">
        <v>49.805825242718441</v>
      </c>
      <c r="AK169" s="40"/>
      <c r="AL169" s="224">
        <v>7402</v>
      </c>
    </row>
    <row r="170" spans="1:38">
      <c r="A170" s="32" t="s">
        <v>530</v>
      </c>
      <c r="C170" s="33">
        <v>545</v>
      </c>
      <c r="D170" s="34">
        <v>513</v>
      </c>
      <c r="E170" s="35">
        <v>0.94128440366972477</v>
      </c>
      <c r="F170" s="34">
        <v>529</v>
      </c>
      <c r="G170" s="35">
        <f t="shared" si="5"/>
        <v>0.97064220183486238</v>
      </c>
      <c r="H170" s="36">
        <v>5</v>
      </c>
      <c r="I170" s="36" t="s">
        <v>36</v>
      </c>
      <c r="J170" s="37">
        <v>5404</v>
      </c>
      <c r="K170" s="36">
        <v>1</v>
      </c>
      <c r="L170" s="38"/>
      <c r="M170" s="39">
        <v>46.459915611814353</v>
      </c>
      <c r="N170" s="39">
        <v>44.35021097046414</v>
      </c>
      <c r="O170" s="39">
        <v>11.375</v>
      </c>
      <c r="P170" s="40"/>
      <c r="Q170" s="36">
        <v>237</v>
      </c>
      <c r="R170" s="39">
        <v>23.767932489451475</v>
      </c>
      <c r="S170" s="39">
        <v>29.940928270042193</v>
      </c>
      <c r="T170" s="39">
        <v>28.206751054852326</v>
      </c>
      <c r="U170" s="39">
        <v>18.253164556962027</v>
      </c>
      <c r="V170" s="39">
        <v>46.459915611814353</v>
      </c>
      <c r="W170" s="40"/>
      <c r="X170" s="36">
        <v>237</v>
      </c>
      <c r="Y170" s="39">
        <v>16.654008438818565</v>
      </c>
      <c r="Z170" s="39">
        <v>39.312236286919827</v>
      </c>
      <c r="AA170" s="39">
        <v>37.565400843881861</v>
      </c>
      <c r="AB170" s="39">
        <v>6.7848101265822782</v>
      </c>
      <c r="AC170" s="39">
        <v>44.35021097046414</v>
      </c>
      <c r="AD170" s="40"/>
      <c r="AE170" s="36">
        <v>80</v>
      </c>
      <c r="AF170" s="39">
        <v>49.0625</v>
      </c>
      <c r="AG170" s="39">
        <v>40.125</v>
      </c>
      <c r="AH170" s="39">
        <v>11.375</v>
      </c>
      <c r="AI170" s="39">
        <v>0</v>
      </c>
      <c r="AJ170" s="39">
        <v>11.375</v>
      </c>
      <c r="AK170" s="40"/>
      <c r="AL170" s="224">
        <v>12862</v>
      </c>
    </row>
    <row r="171" spans="1:38">
      <c r="A171" s="32" t="s">
        <v>531</v>
      </c>
      <c r="C171" s="33">
        <v>1021</v>
      </c>
      <c r="D171" s="34">
        <v>106</v>
      </c>
      <c r="E171" s="35">
        <v>0.10381978452497552</v>
      </c>
      <c r="F171" s="34">
        <v>543</v>
      </c>
      <c r="G171" s="35">
        <f t="shared" si="5"/>
        <v>0.5318315377081293</v>
      </c>
      <c r="H171" s="36">
        <v>3</v>
      </c>
      <c r="I171" s="36" t="s">
        <v>34</v>
      </c>
      <c r="J171" s="37">
        <v>2305</v>
      </c>
      <c r="K171" s="36">
        <v>1</v>
      </c>
      <c r="L171" s="38"/>
      <c r="M171" s="39">
        <v>67.696016771488473</v>
      </c>
      <c r="N171" s="39">
        <v>69.155136268343824</v>
      </c>
      <c r="O171" s="39">
        <v>46.5</v>
      </c>
      <c r="P171" s="40"/>
      <c r="Q171" s="36">
        <v>477</v>
      </c>
      <c r="R171" s="39">
        <v>10.155136268343815</v>
      </c>
      <c r="S171" s="39">
        <v>21.968553459119494</v>
      </c>
      <c r="T171" s="39">
        <v>43.297693920335433</v>
      </c>
      <c r="U171" s="39">
        <v>24.39832285115304</v>
      </c>
      <c r="V171" s="39">
        <v>67.696016771488473</v>
      </c>
      <c r="W171" s="40"/>
      <c r="X171" s="36">
        <v>477</v>
      </c>
      <c r="Y171" s="39">
        <v>5.1719077568134164</v>
      </c>
      <c r="Z171" s="39">
        <v>25.322851153039831</v>
      </c>
      <c r="AA171" s="39">
        <v>48.574423480083865</v>
      </c>
      <c r="AB171" s="39">
        <v>20.580712788259959</v>
      </c>
      <c r="AC171" s="39">
        <v>69.155136268343824</v>
      </c>
      <c r="AD171" s="40"/>
      <c r="AE171" s="36">
        <v>156</v>
      </c>
      <c r="AF171" s="39">
        <v>11</v>
      </c>
      <c r="AG171" s="39">
        <v>42.5</v>
      </c>
      <c r="AH171" s="39">
        <v>46.5</v>
      </c>
      <c r="AI171" s="39">
        <v>0</v>
      </c>
      <c r="AJ171" s="39">
        <v>46.5</v>
      </c>
      <c r="AK171" s="40"/>
      <c r="AL171" s="224">
        <v>7031</v>
      </c>
    </row>
    <row r="172" spans="1:38">
      <c r="A172" s="32" t="s">
        <v>532</v>
      </c>
      <c r="C172" s="33">
        <v>465</v>
      </c>
      <c r="D172" s="34">
        <v>4</v>
      </c>
      <c r="E172" s="35">
        <v>8.6021505376344086E-3</v>
      </c>
      <c r="F172" s="34">
        <v>340</v>
      </c>
      <c r="G172" s="35">
        <f t="shared" si="5"/>
        <v>0.73118279569892475</v>
      </c>
      <c r="H172" s="36">
        <v>2</v>
      </c>
      <c r="I172" s="36" t="s">
        <v>33</v>
      </c>
      <c r="J172" s="37">
        <v>6102</v>
      </c>
      <c r="K172" s="36">
        <v>1</v>
      </c>
      <c r="L172" s="38"/>
      <c r="M172" s="39">
        <v>63.341836734693878</v>
      </c>
      <c r="N172" s="39">
        <v>67.051020408163268</v>
      </c>
      <c r="O172" s="39">
        <v>26.552238805970148</v>
      </c>
      <c r="P172" s="40"/>
      <c r="Q172" s="36">
        <v>196</v>
      </c>
      <c r="R172" s="39">
        <v>14.857142857142858</v>
      </c>
      <c r="S172" s="39">
        <v>21.964285714285712</v>
      </c>
      <c r="T172" s="39">
        <v>39.188775510204081</v>
      </c>
      <c r="U172" s="39">
        <v>24.153061224489797</v>
      </c>
      <c r="V172" s="39">
        <v>63.341836734693878</v>
      </c>
      <c r="W172" s="40"/>
      <c r="X172" s="36">
        <v>196</v>
      </c>
      <c r="Y172" s="39">
        <v>8.7448979591836746</v>
      </c>
      <c r="Z172" s="39">
        <v>24.397959183673471</v>
      </c>
      <c r="AA172" s="39">
        <v>45.005102040816325</v>
      </c>
      <c r="AB172" s="39">
        <v>22.045918367346939</v>
      </c>
      <c r="AC172" s="39">
        <v>67.051020408163268</v>
      </c>
      <c r="AD172" s="40"/>
      <c r="AE172" s="36">
        <v>67</v>
      </c>
      <c r="AF172" s="39">
        <v>22.059701492537314</v>
      </c>
      <c r="AG172" s="39">
        <v>50.910447761194028</v>
      </c>
      <c r="AH172" s="39">
        <v>21.985074626865671</v>
      </c>
      <c r="AI172" s="39">
        <v>4.5671641791044779</v>
      </c>
      <c r="AJ172" s="39">
        <v>26.552238805970148</v>
      </c>
      <c r="AK172" s="40"/>
      <c r="AL172" s="224">
        <v>8121</v>
      </c>
    </row>
    <row r="173" spans="1:38">
      <c r="A173" s="32" t="s">
        <v>533</v>
      </c>
      <c r="C173" s="33">
        <v>656</v>
      </c>
      <c r="D173" s="34">
        <v>113</v>
      </c>
      <c r="E173" s="35">
        <v>0.1722560975609756</v>
      </c>
      <c r="F173" s="34">
        <v>420</v>
      </c>
      <c r="G173" s="35">
        <f t="shared" si="5"/>
        <v>0.6402439024390244</v>
      </c>
      <c r="H173" s="36">
        <v>2</v>
      </c>
      <c r="I173" s="36" t="s">
        <v>33</v>
      </c>
      <c r="J173" s="37">
        <v>7403</v>
      </c>
      <c r="K173" s="36">
        <v>1</v>
      </c>
      <c r="L173" s="38"/>
      <c r="M173" s="39">
        <v>82.571875000000006</v>
      </c>
      <c r="N173" s="39">
        <v>78.462499999999991</v>
      </c>
      <c r="O173" s="39">
        <v>41.524752475247524</v>
      </c>
      <c r="P173" s="40"/>
      <c r="Q173" s="36">
        <v>320</v>
      </c>
      <c r="R173" s="39">
        <v>7.71875</v>
      </c>
      <c r="S173" s="39">
        <v>9.53125</v>
      </c>
      <c r="T173" s="39">
        <v>36.400000000000006</v>
      </c>
      <c r="U173" s="39">
        <v>46.171875000000007</v>
      </c>
      <c r="V173" s="39">
        <v>82.571875000000006</v>
      </c>
      <c r="W173" s="40"/>
      <c r="X173" s="36">
        <v>320</v>
      </c>
      <c r="Y173" s="39">
        <v>5.4249999999999998</v>
      </c>
      <c r="Z173" s="39">
        <v>16.140625</v>
      </c>
      <c r="AA173" s="39">
        <v>45.068749999999994</v>
      </c>
      <c r="AB173" s="39">
        <v>33.393749999999997</v>
      </c>
      <c r="AC173" s="39">
        <v>78.462499999999991</v>
      </c>
      <c r="AD173" s="40"/>
      <c r="AE173" s="36">
        <v>101</v>
      </c>
      <c r="AF173" s="39">
        <v>21.158415841584159</v>
      </c>
      <c r="AG173" s="39">
        <v>37.851485148514854</v>
      </c>
      <c r="AH173" s="39">
        <v>33.475247524752476</v>
      </c>
      <c r="AI173" s="39">
        <v>8.0495049504950487</v>
      </c>
      <c r="AJ173" s="39">
        <v>41.524752475247524</v>
      </c>
      <c r="AK173" s="40"/>
      <c r="AL173" s="224">
        <v>7534</v>
      </c>
    </row>
    <row r="174" spans="1:38">
      <c r="A174" s="32" t="s">
        <v>534</v>
      </c>
      <c r="C174" s="33">
        <v>1173</v>
      </c>
      <c r="D174" s="34">
        <v>591</v>
      </c>
      <c r="E174" s="35">
        <v>0.50383631713554988</v>
      </c>
      <c r="F174" s="34">
        <v>890</v>
      </c>
      <c r="G174" s="35">
        <f t="shared" si="5"/>
        <v>0.75873827791986359</v>
      </c>
      <c r="H174" s="36">
        <v>5</v>
      </c>
      <c r="I174" s="36" t="s">
        <v>36</v>
      </c>
      <c r="J174" s="37">
        <v>2105</v>
      </c>
      <c r="K174" s="36">
        <v>1</v>
      </c>
      <c r="L174" s="38"/>
      <c r="M174" s="39">
        <v>64.22265625</v>
      </c>
      <c r="N174" s="39">
        <v>60.40625</v>
      </c>
      <c r="O174" s="39">
        <v>24.025380710659899</v>
      </c>
      <c r="P174" s="40"/>
      <c r="Q174" s="36">
        <v>512</v>
      </c>
      <c r="R174" s="39">
        <v>14.60546875</v>
      </c>
      <c r="S174" s="39">
        <v>20.931640625</v>
      </c>
      <c r="T174" s="39">
        <v>30.751953125</v>
      </c>
      <c r="U174" s="39">
        <v>33.470703125</v>
      </c>
      <c r="V174" s="39">
        <v>64.22265625</v>
      </c>
      <c r="W174" s="40"/>
      <c r="X174" s="36">
        <v>512</v>
      </c>
      <c r="Y174" s="39">
        <v>8.330078125</v>
      </c>
      <c r="Z174" s="39">
        <v>31.484375</v>
      </c>
      <c r="AA174" s="39">
        <v>40.232421875</v>
      </c>
      <c r="AB174" s="39">
        <v>20.173828125</v>
      </c>
      <c r="AC174" s="39">
        <v>60.40625</v>
      </c>
      <c r="AD174" s="40"/>
      <c r="AE174" s="36">
        <v>197</v>
      </c>
      <c r="AF174" s="39">
        <v>35.26903553299492</v>
      </c>
      <c r="AG174" s="39">
        <v>40.705583756345177</v>
      </c>
      <c r="AH174" s="39">
        <v>21.934010152284266</v>
      </c>
      <c r="AI174" s="39">
        <v>2.0913705583756346</v>
      </c>
      <c r="AJ174" s="39">
        <v>24.025380710659899</v>
      </c>
      <c r="AK174" s="40"/>
      <c r="AL174" s="224">
        <v>8791</v>
      </c>
    </row>
    <row r="175" spans="1:38">
      <c r="A175" s="32" t="s">
        <v>535</v>
      </c>
      <c r="C175" s="33">
        <v>916</v>
      </c>
      <c r="D175" s="34">
        <v>36</v>
      </c>
      <c r="E175" s="35">
        <v>3.9301310043668124E-2</v>
      </c>
      <c r="F175" s="34">
        <v>532</v>
      </c>
      <c r="G175" s="35">
        <f t="shared" si="5"/>
        <v>0.58078602620087338</v>
      </c>
      <c r="H175" s="36">
        <v>2</v>
      </c>
      <c r="I175" s="36" t="s">
        <v>33</v>
      </c>
      <c r="J175" s="37">
        <v>3302</v>
      </c>
      <c r="K175" s="36">
        <v>1</v>
      </c>
      <c r="L175" s="38"/>
      <c r="M175" s="39">
        <v>79.95577395577395</v>
      </c>
      <c r="N175" s="39">
        <v>84.459459459459467</v>
      </c>
      <c r="O175" s="39">
        <v>57.90625</v>
      </c>
      <c r="P175" s="40"/>
      <c r="Q175" s="36">
        <v>407</v>
      </c>
      <c r="R175" s="39">
        <v>5.1425061425061429</v>
      </c>
      <c r="S175" s="39">
        <v>14.714987714987714</v>
      </c>
      <c r="T175" s="39">
        <v>36.35872235872236</v>
      </c>
      <c r="U175" s="39">
        <v>43.597051597051589</v>
      </c>
      <c r="V175" s="39">
        <v>79.95577395577395</v>
      </c>
      <c r="W175" s="40"/>
      <c r="X175" s="36">
        <v>407</v>
      </c>
      <c r="Y175" s="39">
        <v>3.4692874692874689</v>
      </c>
      <c r="Z175" s="39">
        <v>12.260442260442261</v>
      </c>
      <c r="AA175" s="39">
        <v>46.058968058968063</v>
      </c>
      <c r="AB175" s="39">
        <v>38.400491400491404</v>
      </c>
      <c r="AC175" s="39">
        <v>84.459459459459467</v>
      </c>
      <c r="AD175" s="40"/>
      <c r="AE175" s="36">
        <v>128</v>
      </c>
      <c r="AF175" s="39">
        <v>7.125</v>
      </c>
      <c r="AG175" s="39">
        <v>35.5</v>
      </c>
      <c r="AH175" s="39">
        <v>48.625</v>
      </c>
      <c r="AI175" s="39">
        <v>9.28125</v>
      </c>
      <c r="AJ175" s="39">
        <v>57.90625</v>
      </c>
      <c r="AK175" s="40"/>
      <c r="AL175" s="224">
        <v>7195</v>
      </c>
    </row>
    <row r="176" spans="1:38">
      <c r="A176" s="32" t="s">
        <v>536</v>
      </c>
      <c r="C176" s="33">
        <v>1942</v>
      </c>
      <c r="D176" s="34">
        <v>105</v>
      </c>
      <c r="E176" s="35">
        <v>5.4067971163748715E-2</v>
      </c>
      <c r="F176" s="34">
        <v>1200</v>
      </c>
      <c r="G176" s="35">
        <f t="shared" si="5"/>
        <v>0.61791967044284246</v>
      </c>
      <c r="H176" s="36">
        <v>4</v>
      </c>
      <c r="I176" s="36" t="s">
        <v>35</v>
      </c>
      <c r="J176" s="37">
        <v>5703</v>
      </c>
      <c r="K176" s="36">
        <v>1</v>
      </c>
      <c r="L176" s="38"/>
      <c r="M176" s="39">
        <v>82.334796926454445</v>
      </c>
      <c r="N176" s="39">
        <v>79.715697036223929</v>
      </c>
      <c r="O176" s="39">
        <v>54.618296529968461</v>
      </c>
      <c r="P176" s="40"/>
      <c r="Q176" s="36">
        <v>911</v>
      </c>
      <c r="R176" s="39">
        <v>6.2667398463227224</v>
      </c>
      <c r="S176" s="39">
        <v>11.549945115257959</v>
      </c>
      <c r="T176" s="39">
        <v>34.37321624588364</v>
      </c>
      <c r="U176" s="39">
        <v>47.961580680570805</v>
      </c>
      <c r="V176" s="39">
        <v>82.334796926454445</v>
      </c>
      <c r="W176" s="40"/>
      <c r="X176" s="36">
        <v>911</v>
      </c>
      <c r="Y176" s="39">
        <v>4.9429198682766193</v>
      </c>
      <c r="Z176" s="39">
        <v>15.50933040614709</v>
      </c>
      <c r="AA176" s="39">
        <v>42.527991218441272</v>
      </c>
      <c r="AB176" s="39">
        <v>37.187705817782657</v>
      </c>
      <c r="AC176" s="39">
        <v>79.715697036223929</v>
      </c>
      <c r="AD176" s="40"/>
      <c r="AE176" s="36">
        <v>317</v>
      </c>
      <c r="AF176" s="39">
        <v>10.690851735015773</v>
      </c>
      <c r="AG176" s="39">
        <v>34.690851735015769</v>
      </c>
      <c r="AH176" s="39">
        <v>46.583596214511047</v>
      </c>
      <c r="AI176" s="39">
        <v>8.0347003154574139</v>
      </c>
      <c r="AJ176" s="39">
        <v>54.618296529968461</v>
      </c>
      <c r="AK176" s="40"/>
      <c r="AL176" s="224">
        <v>7463</v>
      </c>
    </row>
    <row r="177" spans="1:38">
      <c r="A177" s="32" t="s">
        <v>537</v>
      </c>
      <c r="C177" s="33">
        <v>512</v>
      </c>
      <c r="D177" s="34">
        <v>15</v>
      </c>
      <c r="E177" s="35">
        <v>2.9296875E-2</v>
      </c>
      <c r="F177" s="34">
        <v>332</v>
      </c>
      <c r="G177" s="35">
        <f t="shared" si="5"/>
        <v>0.6484375</v>
      </c>
      <c r="H177" s="36">
        <v>2</v>
      </c>
      <c r="I177" s="36" t="s">
        <v>33</v>
      </c>
      <c r="J177" s="37">
        <v>3211</v>
      </c>
      <c r="K177" s="36">
        <v>1</v>
      </c>
      <c r="L177" s="38"/>
      <c r="M177" s="39">
        <v>79.58898305084746</v>
      </c>
      <c r="N177" s="39">
        <v>68.152542372881356</v>
      </c>
      <c r="O177" s="39">
        <v>50.315789473684212</v>
      </c>
      <c r="P177" s="40"/>
      <c r="Q177" s="36">
        <v>236</v>
      </c>
      <c r="R177" s="39">
        <v>6.2203389830508478</v>
      </c>
      <c r="S177" s="39">
        <v>14.351694915254237</v>
      </c>
      <c r="T177" s="39">
        <v>39.131355932203391</v>
      </c>
      <c r="U177" s="39">
        <v>40.457627118644069</v>
      </c>
      <c r="V177" s="39">
        <v>79.58898305084746</v>
      </c>
      <c r="W177" s="40"/>
      <c r="X177" s="36">
        <v>236</v>
      </c>
      <c r="Y177" s="39">
        <v>7.3347457627118651</v>
      </c>
      <c r="Z177" s="39">
        <v>24.724576271186439</v>
      </c>
      <c r="AA177" s="39">
        <v>40.974576271186436</v>
      </c>
      <c r="AB177" s="39">
        <v>27.177966101694913</v>
      </c>
      <c r="AC177" s="39">
        <v>68.152542372881356</v>
      </c>
      <c r="AD177" s="40"/>
      <c r="AE177" s="36">
        <v>76</v>
      </c>
      <c r="AF177" s="39">
        <v>14.486842105263158</v>
      </c>
      <c r="AG177" s="39">
        <v>35.19736842105263</v>
      </c>
      <c r="AH177" s="39">
        <v>38.539473684210527</v>
      </c>
      <c r="AI177" s="39">
        <v>11.776315789473685</v>
      </c>
      <c r="AJ177" s="39">
        <v>50.315789473684212</v>
      </c>
      <c r="AK177" s="40"/>
      <c r="AL177" s="224">
        <v>7314</v>
      </c>
    </row>
    <row r="178" spans="1:38">
      <c r="A178" s="32" t="s">
        <v>538</v>
      </c>
      <c r="C178" s="33">
        <v>504</v>
      </c>
      <c r="D178" s="34">
        <v>389</v>
      </c>
      <c r="E178" s="35">
        <v>0.77182539682539686</v>
      </c>
      <c r="F178" s="34">
        <v>440</v>
      </c>
      <c r="G178" s="35">
        <f t="shared" si="5"/>
        <v>0.87301587301587302</v>
      </c>
      <c r="H178" s="36">
        <v>4</v>
      </c>
      <c r="I178" s="36" t="s">
        <v>35</v>
      </c>
      <c r="J178" s="37">
        <v>3104</v>
      </c>
      <c r="K178" s="36">
        <v>1</v>
      </c>
      <c r="L178" s="38"/>
      <c r="M178" s="39">
        <v>53.591549295774655</v>
      </c>
      <c r="N178" s="39">
        <v>58.103286384976521</v>
      </c>
      <c r="O178" s="39">
        <v>13</v>
      </c>
      <c r="P178" s="40"/>
      <c r="Q178" s="36">
        <v>213</v>
      </c>
      <c r="R178" s="39">
        <v>20.15962441314554</v>
      </c>
      <c r="S178" s="39">
        <v>25.7887323943662</v>
      </c>
      <c r="T178" s="39">
        <v>35.962441314553992</v>
      </c>
      <c r="U178" s="39">
        <v>17.62910798122066</v>
      </c>
      <c r="V178" s="39">
        <v>53.591549295774655</v>
      </c>
      <c r="W178" s="40"/>
      <c r="X178" s="36">
        <v>213</v>
      </c>
      <c r="Y178" s="39">
        <v>9.39906103286385</v>
      </c>
      <c r="Z178" s="39">
        <v>32.136150234741784</v>
      </c>
      <c r="AA178" s="39">
        <v>42.694835680751169</v>
      </c>
      <c r="AB178" s="39">
        <v>15.40845070422535</v>
      </c>
      <c r="AC178" s="39">
        <v>58.103286384976521</v>
      </c>
      <c r="AD178" s="40"/>
      <c r="AE178" s="36">
        <v>78</v>
      </c>
      <c r="AF178" s="39">
        <v>51.5</v>
      </c>
      <c r="AG178" s="39">
        <v>36</v>
      </c>
      <c r="AH178" s="39">
        <v>13</v>
      </c>
      <c r="AI178" s="39">
        <v>0</v>
      </c>
      <c r="AJ178" s="39">
        <v>13</v>
      </c>
      <c r="AK178" s="40"/>
      <c r="AL178" s="224">
        <v>8827</v>
      </c>
    </row>
    <row r="179" spans="1:38">
      <c r="A179" s="32" t="s">
        <v>539</v>
      </c>
      <c r="C179" s="33">
        <v>2076</v>
      </c>
      <c r="D179" s="34">
        <v>776</v>
      </c>
      <c r="E179" s="35">
        <v>0.37379576107899809</v>
      </c>
      <c r="F179" s="34">
        <v>1071</v>
      </c>
      <c r="G179" s="35">
        <f t="shared" si="5"/>
        <v>0.51589595375722541</v>
      </c>
      <c r="H179" s="36">
        <v>5</v>
      </c>
      <c r="I179" s="36" t="s">
        <v>36</v>
      </c>
      <c r="J179" s="37">
        <v>2203</v>
      </c>
      <c r="K179" s="36">
        <v>1</v>
      </c>
      <c r="L179" s="38"/>
      <c r="M179" s="39">
        <v>81.536831483350142</v>
      </c>
      <c r="N179" s="39">
        <v>77.332996972754799</v>
      </c>
      <c r="O179" s="39">
        <v>45.26747720364741</v>
      </c>
      <c r="P179" s="40"/>
      <c r="Q179" s="36">
        <v>991</v>
      </c>
      <c r="R179" s="39">
        <v>6.0898082744702329</v>
      </c>
      <c r="S179" s="39">
        <v>12.373360242179617</v>
      </c>
      <c r="T179" s="39">
        <v>32.818365287588293</v>
      </c>
      <c r="U179" s="39">
        <v>48.718466195761856</v>
      </c>
      <c r="V179" s="39">
        <v>81.536831483350142</v>
      </c>
      <c r="W179" s="40"/>
      <c r="X179" s="36">
        <v>991</v>
      </c>
      <c r="Y179" s="39">
        <v>5.0918264379414726</v>
      </c>
      <c r="Z179" s="39">
        <v>17.908173562058529</v>
      </c>
      <c r="AA179" s="39">
        <v>46.35216952573159</v>
      </c>
      <c r="AB179" s="39">
        <v>30.980827447023209</v>
      </c>
      <c r="AC179" s="39">
        <v>77.332996972754799</v>
      </c>
      <c r="AD179" s="40"/>
      <c r="AE179" s="36">
        <v>329</v>
      </c>
      <c r="AF179" s="39">
        <v>13.361702127659575</v>
      </c>
      <c r="AG179" s="39">
        <v>41.370820668693007</v>
      </c>
      <c r="AH179" s="39">
        <v>40.741641337386014</v>
      </c>
      <c r="AI179" s="39">
        <v>4.5258358662613984</v>
      </c>
      <c r="AJ179" s="39">
        <v>45.26747720364741</v>
      </c>
      <c r="AK179" s="40"/>
      <c r="AL179" s="224">
        <v>8373</v>
      </c>
    </row>
    <row r="180" spans="1:38">
      <c r="A180" s="32" t="s">
        <v>540</v>
      </c>
      <c r="C180" s="33">
        <v>534</v>
      </c>
      <c r="D180" s="34">
        <v>18</v>
      </c>
      <c r="E180" s="35">
        <v>3.3707865168539325E-2</v>
      </c>
      <c r="F180" s="34">
        <v>337</v>
      </c>
      <c r="G180" s="35">
        <f t="shared" si="5"/>
        <v>0.63108614232209737</v>
      </c>
      <c r="H180" s="36">
        <v>4</v>
      </c>
      <c r="I180" s="36" t="s">
        <v>35</v>
      </c>
      <c r="J180" s="37">
        <v>4902</v>
      </c>
      <c r="K180" s="36">
        <v>1</v>
      </c>
      <c r="L180" s="38"/>
      <c r="M180" s="39">
        <v>74.437262357414454</v>
      </c>
      <c r="N180" s="39">
        <v>73.760456273764262</v>
      </c>
      <c r="O180" s="39">
        <v>55.865168539325836</v>
      </c>
      <c r="P180" s="40"/>
      <c r="Q180" s="36">
        <v>263</v>
      </c>
      <c r="R180" s="39">
        <v>9.6425855513307983</v>
      </c>
      <c r="S180" s="39">
        <v>15.927756653992395</v>
      </c>
      <c r="T180" s="39">
        <v>40.21292775665399</v>
      </c>
      <c r="U180" s="39">
        <v>34.224334600760457</v>
      </c>
      <c r="V180" s="39">
        <v>74.437262357414454</v>
      </c>
      <c r="W180" s="40"/>
      <c r="X180" s="36">
        <v>263</v>
      </c>
      <c r="Y180" s="39">
        <v>4.1787072243346008</v>
      </c>
      <c r="Z180" s="39">
        <v>22.060836501901143</v>
      </c>
      <c r="AA180" s="39">
        <v>49.711026615969587</v>
      </c>
      <c r="AB180" s="39">
        <v>24.049429657794679</v>
      </c>
      <c r="AC180" s="39">
        <v>73.760456273764262</v>
      </c>
      <c r="AD180" s="40"/>
      <c r="AE180" s="36">
        <v>89</v>
      </c>
      <c r="AF180" s="39">
        <v>9.0674157303370784</v>
      </c>
      <c r="AG180" s="39">
        <v>35.067415730337075</v>
      </c>
      <c r="AH180" s="39">
        <v>47.101123595505612</v>
      </c>
      <c r="AI180" s="39">
        <v>8.7640449438202257</v>
      </c>
      <c r="AJ180" s="39">
        <v>55.865168539325836</v>
      </c>
      <c r="AK180" s="40"/>
      <c r="AL180" s="224">
        <v>7990</v>
      </c>
    </row>
    <row r="181" spans="1:38">
      <c r="A181" s="32" t="s">
        <v>541</v>
      </c>
      <c r="C181" s="33">
        <v>4010</v>
      </c>
      <c r="D181" s="34">
        <v>379</v>
      </c>
      <c r="E181" s="35">
        <v>9.4513715710723187E-2</v>
      </c>
      <c r="F181" s="34">
        <v>2130</v>
      </c>
      <c r="G181" s="35">
        <f t="shared" si="5"/>
        <v>0.53117206982543641</v>
      </c>
      <c r="H181" s="36">
        <v>1</v>
      </c>
      <c r="I181" s="36" t="s">
        <v>32</v>
      </c>
      <c r="J181" s="37">
        <v>303</v>
      </c>
      <c r="K181" s="36">
        <v>1</v>
      </c>
      <c r="L181" s="38"/>
      <c r="M181" s="39">
        <v>84.343995510662182</v>
      </c>
      <c r="N181" s="39">
        <v>80.209315375982044</v>
      </c>
      <c r="O181" s="39">
        <v>53.015384615384619</v>
      </c>
      <c r="P181" s="40"/>
      <c r="Q181" s="36">
        <v>1782</v>
      </c>
      <c r="R181" s="39">
        <v>5.677328843995511</v>
      </c>
      <c r="S181" s="39">
        <v>9.7985409652076321</v>
      </c>
      <c r="T181" s="39">
        <v>32.254769921436591</v>
      </c>
      <c r="U181" s="39">
        <v>52.089225589225592</v>
      </c>
      <c r="V181" s="39">
        <v>84.343995510662182</v>
      </c>
      <c r="W181" s="40"/>
      <c r="X181" s="36">
        <v>1782</v>
      </c>
      <c r="Y181" s="39">
        <v>3.3883277216610552</v>
      </c>
      <c r="Z181" s="39">
        <v>16.746352413019078</v>
      </c>
      <c r="AA181" s="39">
        <v>44.164983164983163</v>
      </c>
      <c r="AB181" s="39">
        <v>36.044332210998874</v>
      </c>
      <c r="AC181" s="39">
        <v>80.209315375982044</v>
      </c>
      <c r="AD181" s="40"/>
      <c r="AE181" s="36">
        <v>585</v>
      </c>
      <c r="AF181" s="39">
        <v>8.9965811965811966</v>
      </c>
      <c r="AG181" s="39">
        <v>38.487179487179489</v>
      </c>
      <c r="AH181" s="39">
        <v>43.514529914529916</v>
      </c>
      <c r="AI181" s="39">
        <v>9.5008547008547009</v>
      </c>
      <c r="AJ181" s="39">
        <v>53.015384615384619</v>
      </c>
      <c r="AK181" s="40"/>
      <c r="AL181" s="224">
        <v>7682</v>
      </c>
    </row>
    <row r="182" spans="1:38">
      <c r="A182" s="32" t="s">
        <v>542</v>
      </c>
      <c r="C182" s="33">
        <v>612</v>
      </c>
      <c r="D182" s="34">
        <v>103</v>
      </c>
      <c r="E182" s="35">
        <v>0.16830065359477125</v>
      </c>
      <c r="F182" s="34">
        <v>470</v>
      </c>
      <c r="G182" s="35">
        <f t="shared" si="5"/>
        <v>0.76797385620915037</v>
      </c>
      <c r="H182" s="36">
        <v>3</v>
      </c>
      <c r="I182" s="36" t="s">
        <v>34</v>
      </c>
      <c r="J182" s="37">
        <v>2607</v>
      </c>
      <c r="K182" s="36">
        <v>1</v>
      </c>
      <c r="L182" s="38"/>
      <c r="M182" s="39">
        <v>61.992700729927009</v>
      </c>
      <c r="N182" s="39">
        <v>61.576642335766422</v>
      </c>
      <c r="O182" s="39">
        <v>50.425287356321839</v>
      </c>
      <c r="P182" s="40"/>
      <c r="Q182" s="36">
        <v>274</v>
      </c>
      <c r="R182" s="39">
        <v>15.321167883211681</v>
      </c>
      <c r="S182" s="39">
        <v>22.861313868613138</v>
      </c>
      <c r="T182" s="39">
        <v>38.770072992700733</v>
      </c>
      <c r="U182" s="39">
        <v>23.222627737226276</v>
      </c>
      <c r="V182" s="39">
        <v>61.992700729927009</v>
      </c>
      <c r="W182" s="40"/>
      <c r="X182" s="36">
        <v>274</v>
      </c>
      <c r="Y182" s="39">
        <v>10.240875912408759</v>
      </c>
      <c r="Z182" s="39">
        <v>28.481751824817518</v>
      </c>
      <c r="AA182" s="39">
        <v>43.467153284671525</v>
      </c>
      <c r="AB182" s="39">
        <v>18.109489051094894</v>
      </c>
      <c r="AC182" s="39">
        <v>61.576642335766422</v>
      </c>
      <c r="AD182" s="40"/>
      <c r="AE182" s="36">
        <v>87</v>
      </c>
      <c r="AF182" s="39">
        <v>15.942528735632184</v>
      </c>
      <c r="AG182" s="39">
        <v>33.103448275862064</v>
      </c>
      <c r="AH182" s="39">
        <v>41.310344827586206</v>
      </c>
      <c r="AI182" s="39">
        <v>9.1149425287356323</v>
      </c>
      <c r="AJ182" s="39">
        <v>50.425287356321839</v>
      </c>
      <c r="AK182" s="40"/>
      <c r="AL182" s="224">
        <v>8780</v>
      </c>
    </row>
    <row r="183" spans="1:38">
      <c r="A183" s="32" t="s">
        <v>543</v>
      </c>
      <c r="C183" s="33">
        <v>1689</v>
      </c>
      <c r="D183" s="34">
        <v>54</v>
      </c>
      <c r="E183" s="35">
        <v>3.1971580817051509E-2</v>
      </c>
      <c r="F183" s="34">
        <v>1036</v>
      </c>
      <c r="G183" s="35">
        <f t="shared" si="5"/>
        <v>0.61338069863824751</v>
      </c>
      <c r="H183" s="36">
        <v>2</v>
      </c>
      <c r="I183" s="36" t="s">
        <v>33</v>
      </c>
      <c r="J183" s="37">
        <v>6901</v>
      </c>
      <c r="K183" s="36">
        <v>1</v>
      </c>
      <c r="L183" s="38"/>
      <c r="M183" s="39">
        <v>84.294855708908415</v>
      </c>
      <c r="N183" s="39">
        <v>83.89962358845672</v>
      </c>
      <c r="O183" s="39">
        <v>60.613718411552341</v>
      </c>
      <c r="P183" s="40"/>
      <c r="Q183" s="36">
        <v>797</v>
      </c>
      <c r="R183" s="39">
        <v>6.479297365119197</v>
      </c>
      <c r="S183" s="39">
        <v>9.0514429109159344</v>
      </c>
      <c r="T183" s="39">
        <v>35.590966122961106</v>
      </c>
      <c r="U183" s="39">
        <v>48.703889585947302</v>
      </c>
      <c r="V183" s="39">
        <v>84.294855708908415</v>
      </c>
      <c r="W183" s="40"/>
      <c r="X183" s="36">
        <v>797</v>
      </c>
      <c r="Y183" s="39">
        <v>3.8481806775407783</v>
      </c>
      <c r="Z183" s="39">
        <v>12.063989962358846</v>
      </c>
      <c r="AA183" s="39">
        <v>42.212045169385199</v>
      </c>
      <c r="AB183" s="39">
        <v>41.687578419071521</v>
      </c>
      <c r="AC183" s="39">
        <v>83.89962358845672</v>
      </c>
      <c r="AD183" s="40"/>
      <c r="AE183" s="36">
        <v>277</v>
      </c>
      <c r="AF183" s="39">
        <v>5.9241877256317688</v>
      </c>
      <c r="AG183" s="39">
        <v>32.924187725631768</v>
      </c>
      <c r="AH183" s="39">
        <v>50.841155234657037</v>
      </c>
      <c r="AI183" s="39">
        <v>9.7725631768953072</v>
      </c>
      <c r="AJ183" s="39">
        <v>60.613718411552341</v>
      </c>
      <c r="AK183" s="40"/>
      <c r="AL183" s="224">
        <v>7767</v>
      </c>
    </row>
    <row r="184" spans="1:38">
      <c r="A184" s="32" t="s">
        <v>544</v>
      </c>
      <c r="C184" s="33">
        <v>676</v>
      </c>
      <c r="D184" s="34">
        <v>30</v>
      </c>
      <c r="E184" s="35">
        <v>4.4378698224852069E-2</v>
      </c>
      <c r="F184" s="34">
        <v>487</v>
      </c>
      <c r="G184" s="35">
        <f t="shared" si="5"/>
        <v>0.72041420118343191</v>
      </c>
      <c r="H184" s="36">
        <v>1</v>
      </c>
      <c r="I184" s="36" t="s">
        <v>32</v>
      </c>
      <c r="J184" s="37">
        <v>1703</v>
      </c>
      <c r="K184" s="36">
        <v>1</v>
      </c>
      <c r="L184" s="38"/>
      <c r="M184" s="39">
        <v>80.525000000000006</v>
      </c>
      <c r="N184" s="39">
        <v>77.153124999999989</v>
      </c>
      <c r="O184" s="39">
        <v>60.242105263157896</v>
      </c>
      <c r="P184" s="40"/>
      <c r="Q184" s="36">
        <v>320</v>
      </c>
      <c r="R184" s="39">
        <v>7.3375000000000004</v>
      </c>
      <c r="S184" s="39">
        <v>12.499999999999998</v>
      </c>
      <c r="T184" s="39">
        <v>33.943750000000001</v>
      </c>
      <c r="U184" s="39">
        <v>46.581249999999997</v>
      </c>
      <c r="V184" s="39">
        <v>80.525000000000006</v>
      </c>
      <c r="W184" s="40"/>
      <c r="X184" s="36">
        <v>320</v>
      </c>
      <c r="Y184" s="39">
        <v>4.5906250000000002</v>
      </c>
      <c r="Z184" s="39">
        <v>17.78125</v>
      </c>
      <c r="AA184" s="39">
        <v>40.209374999999994</v>
      </c>
      <c r="AB184" s="39">
        <v>36.943750000000001</v>
      </c>
      <c r="AC184" s="39">
        <v>77.153124999999989</v>
      </c>
      <c r="AD184" s="40"/>
      <c r="AE184" s="36">
        <v>95</v>
      </c>
      <c r="AF184" s="39">
        <v>16.821052631578947</v>
      </c>
      <c r="AG184" s="39">
        <v>22.93684210526316</v>
      </c>
      <c r="AH184" s="39">
        <v>54.10526315789474</v>
      </c>
      <c r="AI184" s="39">
        <v>6.1368421052631579</v>
      </c>
      <c r="AJ184" s="39">
        <v>60.242105263157896</v>
      </c>
      <c r="AK184" s="40"/>
      <c r="AL184" s="224">
        <v>8697</v>
      </c>
    </row>
    <row r="185" spans="1:38">
      <c r="A185" s="32" t="s">
        <v>1771</v>
      </c>
      <c r="C185" s="33">
        <v>506</v>
      </c>
      <c r="D185" s="34">
        <v>21</v>
      </c>
      <c r="E185" s="35">
        <v>4.1501976284584984E-2</v>
      </c>
      <c r="F185" s="34">
        <v>298</v>
      </c>
      <c r="G185" s="35">
        <f t="shared" si="5"/>
        <v>0.58893280632411071</v>
      </c>
      <c r="H185" s="36">
        <v>3</v>
      </c>
      <c r="I185" s="36" t="s">
        <v>34</v>
      </c>
      <c r="J185" s="37">
        <v>2306</v>
      </c>
      <c r="K185" s="36">
        <v>1</v>
      </c>
      <c r="L185" s="38"/>
      <c r="M185" s="39">
        <v>78.573394495412842</v>
      </c>
      <c r="N185" s="39">
        <v>83.908256880733944</v>
      </c>
      <c r="O185" s="39">
        <v>46.802469135802468</v>
      </c>
      <c r="P185" s="40"/>
      <c r="Q185" s="36">
        <v>218</v>
      </c>
      <c r="R185" s="39">
        <v>9.3532110091743128</v>
      </c>
      <c r="S185" s="39">
        <v>12.440366972477065</v>
      </c>
      <c r="T185" s="39">
        <v>28.577981651376145</v>
      </c>
      <c r="U185" s="39">
        <v>49.9954128440367</v>
      </c>
      <c r="V185" s="39">
        <v>78.573394495412842</v>
      </c>
      <c r="W185" s="40"/>
      <c r="X185" s="36">
        <v>218</v>
      </c>
      <c r="Y185" s="39">
        <v>4.977064220183486</v>
      </c>
      <c r="Z185" s="39">
        <v>11.243119266055047</v>
      </c>
      <c r="AA185" s="39">
        <v>40.417431192660551</v>
      </c>
      <c r="AB185" s="39">
        <v>43.4908256880734</v>
      </c>
      <c r="AC185" s="39">
        <v>83.908256880733944</v>
      </c>
      <c r="AD185" s="40"/>
      <c r="AE185" s="36">
        <v>81</v>
      </c>
      <c r="AF185" s="39">
        <v>11.518518518518519</v>
      </c>
      <c r="AG185" s="39">
        <v>41.679012345679013</v>
      </c>
      <c r="AH185" s="39">
        <v>36.641975308641975</v>
      </c>
      <c r="AI185" s="39">
        <v>10.160493827160494</v>
      </c>
      <c r="AJ185" s="39">
        <v>46.802469135802468</v>
      </c>
      <c r="AK185" s="40"/>
      <c r="AL185" s="224">
        <v>7834</v>
      </c>
    </row>
    <row r="186" spans="1:38">
      <c r="A186" s="32" t="s">
        <v>545</v>
      </c>
      <c r="C186" s="33">
        <v>399</v>
      </c>
      <c r="D186" s="34">
        <v>14</v>
      </c>
      <c r="E186" s="35">
        <v>3.5087719298245612E-2</v>
      </c>
      <c r="F186" s="34">
        <v>287</v>
      </c>
      <c r="G186" s="35">
        <f t="shared" ref="G186:G217" si="6">F186/C186</f>
        <v>0.7192982456140351</v>
      </c>
      <c r="H186" s="36">
        <v>1</v>
      </c>
      <c r="I186" s="36" t="s">
        <v>32</v>
      </c>
      <c r="J186" s="37">
        <v>1704</v>
      </c>
      <c r="K186" s="36">
        <v>1</v>
      </c>
      <c r="L186" s="38"/>
      <c r="M186" s="39">
        <v>61.708994708994709</v>
      </c>
      <c r="N186" s="39">
        <v>62.523809523809518</v>
      </c>
      <c r="O186" s="39">
        <v>38.983606557377051</v>
      </c>
      <c r="P186" s="40"/>
      <c r="Q186" s="36">
        <v>189</v>
      </c>
      <c r="R186" s="39">
        <v>16.455026455026456</v>
      </c>
      <c r="S186" s="39">
        <v>21.650793650793652</v>
      </c>
      <c r="T186" s="39">
        <v>38.05291005291005</v>
      </c>
      <c r="U186" s="39">
        <v>23.656084656084658</v>
      </c>
      <c r="V186" s="39">
        <v>61.708994708994709</v>
      </c>
      <c r="W186" s="40"/>
      <c r="X186" s="36">
        <v>189</v>
      </c>
      <c r="Y186" s="39">
        <v>13.264550264550266</v>
      </c>
      <c r="Z186" s="39">
        <v>24.375661375661377</v>
      </c>
      <c r="AA186" s="39">
        <v>41.947089947089943</v>
      </c>
      <c r="AB186" s="39">
        <v>20.576719576719576</v>
      </c>
      <c r="AC186" s="39">
        <v>62.523809523809518</v>
      </c>
      <c r="AD186" s="40"/>
      <c r="AE186" s="36">
        <v>61</v>
      </c>
      <c r="AF186" s="39">
        <v>18.016393442622952</v>
      </c>
      <c r="AG186" s="39">
        <v>42.491803278688522</v>
      </c>
      <c r="AH186" s="39">
        <v>35.983606557377051</v>
      </c>
      <c r="AI186" s="39">
        <v>3</v>
      </c>
      <c r="AJ186" s="39">
        <v>38.983606557377051</v>
      </c>
      <c r="AK186" s="40"/>
      <c r="AL186" s="224">
        <v>10871</v>
      </c>
    </row>
    <row r="187" spans="1:38">
      <c r="A187" s="32" t="s">
        <v>546</v>
      </c>
      <c r="C187" s="33">
        <v>531</v>
      </c>
      <c r="D187" s="34">
        <v>65</v>
      </c>
      <c r="E187" s="35">
        <v>0.1224105461393597</v>
      </c>
      <c r="F187" s="34">
        <v>280</v>
      </c>
      <c r="G187" s="35">
        <f t="shared" si="6"/>
        <v>0.52730696798493404</v>
      </c>
      <c r="H187" s="36">
        <v>4</v>
      </c>
      <c r="I187" s="36" t="s">
        <v>35</v>
      </c>
      <c r="J187" s="37">
        <v>5504</v>
      </c>
      <c r="K187" s="36">
        <v>1</v>
      </c>
      <c r="L187" s="38"/>
      <c r="M187" s="39">
        <v>66.913242009132432</v>
      </c>
      <c r="N187" s="39">
        <v>66.25570776255708</v>
      </c>
      <c r="O187" s="39">
        <v>44.181818181818187</v>
      </c>
      <c r="P187" s="40"/>
      <c r="Q187" s="36">
        <v>219</v>
      </c>
      <c r="R187" s="39">
        <v>14.068493150684931</v>
      </c>
      <c r="S187" s="39">
        <v>19.146118721461189</v>
      </c>
      <c r="T187" s="39">
        <v>37.484018264840188</v>
      </c>
      <c r="U187" s="39">
        <v>29.429223744292237</v>
      </c>
      <c r="V187" s="39">
        <v>66.913242009132432</v>
      </c>
      <c r="W187" s="40"/>
      <c r="X187" s="36">
        <v>219</v>
      </c>
      <c r="Y187" s="39">
        <v>8.6347031963470311</v>
      </c>
      <c r="Z187" s="39">
        <v>25.109589041095894</v>
      </c>
      <c r="AA187" s="39">
        <v>41.497716894977174</v>
      </c>
      <c r="AB187" s="39">
        <v>24.75799086757991</v>
      </c>
      <c r="AC187" s="39">
        <v>66.25570776255708</v>
      </c>
      <c r="AD187" s="40"/>
      <c r="AE187" s="36">
        <v>77</v>
      </c>
      <c r="AF187" s="39">
        <v>16.90909090909091</v>
      </c>
      <c r="AG187" s="39">
        <v>39.363636363636367</v>
      </c>
      <c r="AH187" s="39">
        <v>40.090909090909093</v>
      </c>
      <c r="AI187" s="39">
        <v>4.0909090909090908</v>
      </c>
      <c r="AJ187" s="39">
        <v>44.181818181818187</v>
      </c>
      <c r="AK187" s="40"/>
      <c r="AL187" s="224">
        <v>7706</v>
      </c>
    </row>
    <row r="188" spans="1:38">
      <c r="A188" s="32" t="s">
        <v>547</v>
      </c>
      <c r="C188" s="33">
        <v>1898</v>
      </c>
      <c r="D188" s="34">
        <v>803</v>
      </c>
      <c r="E188" s="35">
        <v>0.42307692307692307</v>
      </c>
      <c r="F188" s="34">
        <v>1241</v>
      </c>
      <c r="G188" s="35">
        <f t="shared" si="6"/>
        <v>0.65384615384615385</v>
      </c>
      <c r="H188" s="36">
        <v>4</v>
      </c>
      <c r="I188" s="36" t="s">
        <v>35</v>
      </c>
      <c r="J188" s="37">
        <v>3105</v>
      </c>
      <c r="K188" s="36">
        <v>1</v>
      </c>
      <c r="L188" s="38"/>
      <c r="M188" s="39">
        <v>76.634408602150529</v>
      </c>
      <c r="N188" s="39">
        <v>73.304659498207883</v>
      </c>
      <c r="O188" s="39">
        <v>42.804054054054056</v>
      </c>
      <c r="P188" s="40"/>
      <c r="Q188" s="36">
        <v>837</v>
      </c>
      <c r="R188" s="39">
        <v>11.382317801672642</v>
      </c>
      <c r="S188" s="39">
        <v>11.808841099163677</v>
      </c>
      <c r="T188" s="39">
        <v>31.781362007168461</v>
      </c>
      <c r="U188" s="39">
        <v>44.853046594982075</v>
      </c>
      <c r="V188" s="39">
        <v>76.634408602150529</v>
      </c>
      <c r="W188" s="40"/>
      <c r="X188" s="36">
        <v>837</v>
      </c>
      <c r="Y188" s="39">
        <v>6.4767025089605728</v>
      </c>
      <c r="Z188" s="39">
        <v>20.548387096774192</v>
      </c>
      <c r="AA188" s="39">
        <v>41.896057347670251</v>
      </c>
      <c r="AB188" s="39">
        <v>31.408602150537636</v>
      </c>
      <c r="AC188" s="39">
        <v>73.304659498207883</v>
      </c>
      <c r="AD188" s="40"/>
      <c r="AE188" s="36">
        <v>296</v>
      </c>
      <c r="AF188" s="39">
        <v>24.317567567567565</v>
      </c>
      <c r="AG188" s="39">
        <v>33.385135135135137</v>
      </c>
      <c r="AH188" s="39">
        <v>36.256756756756758</v>
      </c>
      <c r="AI188" s="39">
        <v>6.5472972972972974</v>
      </c>
      <c r="AJ188" s="39">
        <v>42.804054054054056</v>
      </c>
      <c r="AK188" s="40"/>
      <c r="AL188" s="224">
        <v>10650</v>
      </c>
    </row>
    <row r="189" spans="1:38">
      <c r="A189" s="32" t="s">
        <v>548</v>
      </c>
      <c r="C189" s="33">
        <v>498</v>
      </c>
      <c r="D189" s="34">
        <v>47</v>
      </c>
      <c r="E189" s="35">
        <v>9.4377510040160636E-2</v>
      </c>
      <c r="F189" s="34">
        <v>324</v>
      </c>
      <c r="G189" s="35">
        <f t="shared" si="6"/>
        <v>0.6506024096385542</v>
      </c>
      <c r="H189" s="36">
        <v>1</v>
      </c>
      <c r="I189" s="36" t="s">
        <v>32</v>
      </c>
      <c r="J189" s="37">
        <v>1503</v>
      </c>
      <c r="K189" s="36">
        <v>1</v>
      </c>
      <c r="L189" s="38"/>
      <c r="M189" s="39">
        <v>81.761904761904759</v>
      </c>
      <c r="N189" s="39">
        <v>76.277056277056275</v>
      </c>
      <c r="O189" s="39">
        <v>44.014492753623188</v>
      </c>
      <c r="P189" s="40"/>
      <c r="Q189" s="36">
        <v>231</v>
      </c>
      <c r="R189" s="39">
        <v>6.8484848484848486</v>
      </c>
      <c r="S189" s="39">
        <v>11.251082251082252</v>
      </c>
      <c r="T189" s="39">
        <v>41.077922077922082</v>
      </c>
      <c r="U189" s="39">
        <v>40.683982683982677</v>
      </c>
      <c r="V189" s="39">
        <v>81.761904761904759</v>
      </c>
      <c r="W189" s="40"/>
      <c r="X189" s="36">
        <v>231</v>
      </c>
      <c r="Y189" s="39">
        <v>4.7965367965367962</v>
      </c>
      <c r="Z189" s="39">
        <v>19.259740259740258</v>
      </c>
      <c r="AA189" s="39">
        <v>42.36363636363636</v>
      </c>
      <c r="AB189" s="39">
        <v>33.913419913419915</v>
      </c>
      <c r="AC189" s="39">
        <v>76.277056277056275</v>
      </c>
      <c r="AD189" s="40"/>
      <c r="AE189" s="36">
        <v>69</v>
      </c>
      <c r="AF189" s="39">
        <v>7.5072463768115938</v>
      </c>
      <c r="AG189" s="39">
        <v>49.014492753623188</v>
      </c>
      <c r="AH189" s="39">
        <v>41.014492753623188</v>
      </c>
      <c r="AI189" s="39">
        <v>3</v>
      </c>
      <c r="AJ189" s="39">
        <v>44.014492753623188</v>
      </c>
      <c r="AK189" s="40"/>
      <c r="AL189" s="224">
        <v>7544</v>
      </c>
    </row>
    <row r="190" spans="1:38">
      <c r="A190" s="32" t="s">
        <v>549</v>
      </c>
      <c r="C190" s="33">
        <v>3142</v>
      </c>
      <c r="D190" s="34">
        <v>1241</v>
      </c>
      <c r="E190" s="35">
        <v>0.3949713558243157</v>
      </c>
      <c r="F190" s="34">
        <v>1812</v>
      </c>
      <c r="G190" s="35">
        <f t="shared" si="6"/>
        <v>0.57670273711012099</v>
      </c>
      <c r="H190" s="36">
        <v>2</v>
      </c>
      <c r="I190" s="36" t="s">
        <v>33</v>
      </c>
      <c r="J190" s="37">
        <v>1611</v>
      </c>
      <c r="K190" s="36">
        <v>1</v>
      </c>
      <c r="L190" s="38"/>
      <c r="M190" s="39">
        <v>79.191322901849219</v>
      </c>
      <c r="N190" s="39">
        <v>78.825746799431016</v>
      </c>
      <c r="O190" s="39">
        <v>49.232815964523283</v>
      </c>
      <c r="P190" s="40"/>
      <c r="Q190" s="36">
        <v>1406</v>
      </c>
      <c r="R190" s="39">
        <v>9.2823613086770997</v>
      </c>
      <c r="S190" s="39">
        <v>11.681365576102419</v>
      </c>
      <c r="T190" s="39">
        <v>31.235419630156471</v>
      </c>
      <c r="U190" s="39">
        <v>47.955903271692748</v>
      </c>
      <c r="V190" s="39">
        <v>79.191322901849219</v>
      </c>
      <c r="W190" s="40"/>
      <c r="X190" s="36">
        <v>1406</v>
      </c>
      <c r="Y190" s="39">
        <v>4.6970128022759603</v>
      </c>
      <c r="Z190" s="39">
        <v>16.15647226173542</v>
      </c>
      <c r="AA190" s="39">
        <v>41.256045519203411</v>
      </c>
      <c r="AB190" s="39">
        <v>37.569701280227598</v>
      </c>
      <c r="AC190" s="39">
        <v>78.825746799431016</v>
      </c>
      <c r="AD190" s="40"/>
      <c r="AE190" s="36">
        <v>451</v>
      </c>
      <c r="AF190" s="39">
        <v>16.217294900221731</v>
      </c>
      <c r="AG190" s="39">
        <v>34.549889135254986</v>
      </c>
      <c r="AH190" s="39">
        <v>40.266075388026607</v>
      </c>
      <c r="AI190" s="39">
        <v>8.9667405764966741</v>
      </c>
      <c r="AJ190" s="39">
        <v>49.232815964523283</v>
      </c>
      <c r="AK190" s="40"/>
      <c r="AL190" s="224">
        <v>8094</v>
      </c>
    </row>
    <row r="191" spans="1:38">
      <c r="A191" s="32" t="s">
        <v>550</v>
      </c>
      <c r="C191" s="33">
        <v>399</v>
      </c>
      <c r="D191" s="34">
        <v>186</v>
      </c>
      <c r="E191" s="35">
        <v>0.46616541353383456</v>
      </c>
      <c r="F191" s="34">
        <v>290</v>
      </c>
      <c r="G191" s="35">
        <f t="shared" si="6"/>
        <v>0.72681704260651625</v>
      </c>
      <c r="H191" s="36">
        <v>4</v>
      </c>
      <c r="I191" s="36" t="s">
        <v>35</v>
      </c>
      <c r="J191" s="37">
        <v>5008</v>
      </c>
      <c r="K191" s="36">
        <v>1</v>
      </c>
      <c r="L191" s="38"/>
      <c r="M191" s="39">
        <v>78.30285714285715</v>
      </c>
      <c r="N191" s="39">
        <v>71.88</v>
      </c>
      <c r="O191" s="39">
        <v>27.444444444444443</v>
      </c>
      <c r="P191" s="40"/>
      <c r="Q191" s="36">
        <v>175</v>
      </c>
      <c r="R191" s="39">
        <v>7.9542857142857137</v>
      </c>
      <c r="S191" s="39">
        <v>13.565714285714286</v>
      </c>
      <c r="T191" s="39">
        <v>36.508571428571429</v>
      </c>
      <c r="U191" s="39">
        <v>41.794285714285721</v>
      </c>
      <c r="V191" s="39">
        <v>78.30285714285715</v>
      </c>
      <c r="W191" s="40"/>
      <c r="X191" s="36">
        <v>175</v>
      </c>
      <c r="Y191" s="39">
        <v>6.2228571428571433</v>
      </c>
      <c r="Z191" s="39">
        <v>21.74285714285714</v>
      </c>
      <c r="AA191" s="39">
        <v>50.942857142857143</v>
      </c>
      <c r="AB191" s="39">
        <v>20.937142857142859</v>
      </c>
      <c r="AC191" s="39">
        <v>71.88</v>
      </c>
      <c r="AD191" s="40"/>
      <c r="AE191" s="36">
        <v>63</v>
      </c>
      <c r="AF191" s="39">
        <v>14.444444444444445</v>
      </c>
      <c r="AG191" s="39">
        <v>58.666666666666671</v>
      </c>
      <c r="AH191" s="39">
        <v>24.111111111111111</v>
      </c>
      <c r="AI191" s="39">
        <v>3.3333333333333335</v>
      </c>
      <c r="AJ191" s="39">
        <v>27.444444444444443</v>
      </c>
      <c r="AK191" s="40"/>
      <c r="AL191" s="224">
        <v>7856</v>
      </c>
    </row>
    <row r="192" spans="1:38">
      <c r="A192" s="32" t="s">
        <v>551</v>
      </c>
      <c r="C192" s="33">
        <v>1422</v>
      </c>
      <c r="D192" s="34">
        <v>633</v>
      </c>
      <c r="E192" s="35">
        <v>0.44514767932489452</v>
      </c>
      <c r="F192" s="34">
        <v>1048</v>
      </c>
      <c r="G192" s="35">
        <f t="shared" si="6"/>
        <v>0.73699015471167373</v>
      </c>
      <c r="H192" s="36">
        <v>2</v>
      </c>
      <c r="I192" s="36" t="s">
        <v>33</v>
      </c>
      <c r="J192" s="37">
        <v>3403</v>
      </c>
      <c r="K192" s="36">
        <v>1</v>
      </c>
      <c r="L192" s="38"/>
      <c r="M192" s="39">
        <v>77.550724637681157</v>
      </c>
      <c r="N192" s="39">
        <v>69.478260869565219</v>
      </c>
      <c r="O192" s="39">
        <v>38.56435643564356</v>
      </c>
      <c r="P192" s="40"/>
      <c r="Q192" s="36">
        <v>621</v>
      </c>
      <c r="R192" s="39">
        <v>8.5700483091787447</v>
      </c>
      <c r="S192" s="39">
        <v>13.879227053140097</v>
      </c>
      <c r="T192" s="39">
        <v>38.433172302737518</v>
      </c>
      <c r="U192" s="39">
        <v>39.117552334943639</v>
      </c>
      <c r="V192" s="39">
        <v>77.550724637681157</v>
      </c>
      <c r="W192" s="40"/>
      <c r="X192" s="36">
        <v>621</v>
      </c>
      <c r="Y192" s="39">
        <v>6.7536231884057969</v>
      </c>
      <c r="Z192" s="39">
        <v>23.768115942028988</v>
      </c>
      <c r="AA192" s="39">
        <v>44.247987117552341</v>
      </c>
      <c r="AB192" s="39">
        <v>25.230273752012884</v>
      </c>
      <c r="AC192" s="39">
        <v>69.478260869565219</v>
      </c>
      <c r="AD192" s="40"/>
      <c r="AE192" s="36">
        <v>202</v>
      </c>
      <c r="AF192" s="39">
        <v>23.43069306930693</v>
      </c>
      <c r="AG192" s="39">
        <v>38.004950495049506</v>
      </c>
      <c r="AH192" s="39">
        <v>29.252475247524753</v>
      </c>
      <c r="AI192" s="39">
        <v>9.3118811881188108</v>
      </c>
      <c r="AJ192" s="39">
        <v>38.56435643564356</v>
      </c>
      <c r="AK192" s="40"/>
      <c r="AL192" s="224">
        <v>8795</v>
      </c>
    </row>
    <row r="193" spans="1:38">
      <c r="A193" s="32" t="s">
        <v>552</v>
      </c>
      <c r="C193" s="33">
        <v>465</v>
      </c>
      <c r="D193" s="34">
        <v>22</v>
      </c>
      <c r="E193" s="35">
        <v>4.7311827956989246E-2</v>
      </c>
      <c r="F193" s="34">
        <v>374</v>
      </c>
      <c r="G193" s="35">
        <f t="shared" si="6"/>
        <v>0.80430107526881722</v>
      </c>
      <c r="H193" s="36">
        <v>1</v>
      </c>
      <c r="I193" s="36" t="s">
        <v>32</v>
      </c>
      <c r="J193" s="37">
        <v>304</v>
      </c>
      <c r="K193" s="36">
        <v>1</v>
      </c>
      <c r="L193" s="38"/>
      <c r="M193" s="39">
        <v>77.204651162790697</v>
      </c>
      <c r="N193" s="39">
        <v>85.879069767441848</v>
      </c>
      <c r="O193" s="39">
        <v>51.441176470588239</v>
      </c>
      <c r="P193" s="40"/>
      <c r="Q193" s="36">
        <v>215</v>
      </c>
      <c r="R193" s="39">
        <v>6.9441860465116276</v>
      </c>
      <c r="S193" s="39">
        <v>15.637209302325582</v>
      </c>
      <c r="T193" s="39">
        <v>33</v>
      </c>
      <c r="U193" s="39">
        <v>44.204651162790697</v>
      </c>
      <c r="V193" s="39">
        <v>77.204651162790697</v>
      </c>
      <c r="W193" s="40"/>
      <c r="X193" s="36">
        <v>215</v>
      </c>
      <c r="Y193" s="39">
        <v>4.0093023255813955</v>
      </c>
      <c r="Z193" s="39">
        <v>9.8558139534883722</v>
      </c>
      <c r="AA193" s="39">
        <v>46.809302325581392</v>
      </c>
      <c r="AB193" s="39">
        <v>39.069767441860463</v>
      </c>
      <c r="AC193" s="39">
        <v>85.879069767441848</v>
      </c>
      <c r="AD193" s="40"/>
      <c r="AE193" s="36">
        <v>68</v>
      </c>
      <c r="AF193" s="39">
        <v>12.867647058823529</v>
      </c>
      <c r="AG193" s="39">
        <v>35.264705882352942</v>
      </c>
      <c r="AH193" s="39">
        <v>47.294117647058826</v>
      </c>
      <c r="AI193" s="39">
        <v>4.1470588235294112</v>
      </c>
      <c r="AJ193" s="39">
        <v>51.441176470588239</v>
      </c>
      <c r="AK193" s="40"/>
      <c r="AL193" s="224">
        <v>8883</v>
      </c>
    </row>
    <row r="194" spans="1:38">
      <c r="A194" s="32" t="s">
        <v>553</v>
      </c>
      <c r="C194" s="33">
        <v>427</v>
      </c>
      <c r="D194" s="34">
        <v>116</v>
      </c>
      <c r="E194" s="35">
        <v>0.27166276346604218</v>
      </c>
      <c r="F194" s="34">
        <v>202</v>
      </c>
      <c r="G194" s="35">
        <f t="shared" si="6"/>
        <v>0.47306791569086654</v>
      </c>
      <c r="H194" s="36">
        <v>4</v>
      </c>
      <c r="I194" s="36" t="s">
        <v>35</v>
      </c>
      <c r="J194" s="37">
        <v>7006</v>
      </c>
      <c r="K194" s="36">
        <v>1</v>
      </c>
      <c r="L194" s="38"/>
      <c r="M194" s="39">
        <v>69.181818181818187</v>
      </c>
      <c r="N194" s="39">
        <v>71.12626262626263</v>
      </c>
      <c r="O194" s="39">
        <v>13.985714285714286</v>
      </c>
      <c r="P194" s="40"/>
      <c r="Q194" s="36">
        <v>198</v>
      </c>
      <c r="R194" s="39">
        <v>14.242424242424242</v>
      </c>
      <c r="S194" s="39">
        <v>16.666666666666668</v>
      </c>
      <c r="T194" s="39">
        <v>31.358585858585862</v>
      </c>
      <c r="U194" s="39">
        <v>37.823232323232325</v>
      </c>
      <c r="V194" s="39">
        <v>69.181818181818187</v>
      </c>
      <c r="W194" s="40"/>
      <c r="X194" s="36">
        <v>198</v>
      </c>
      <c r="Y194" s="39">
        <v>7.0404040404040407</v>
      </c>
      <c r="Z194" s="39">
        <v>21.666666666666668</v>
      </c>
      <c r="AA194" s="39">
        <v>46.994949494949495</v>
      </c>
      <c r="AB194" s="39">
        <v>24.131313131313131</v>
      </c>
      <c r="AC194" s="39">
        <v>71.12626262626263</v>
      </c>
      <c r="AD194" s="40"/>
      <c r="AE194" s="36">
        <v>70</v>
      </c>
      <c r="AF194" s="39">
        <v>39.799999999999997</v>
      </c>
      <c r="AG194" s="39">
        <v>45.771428571428572</v>
      </c>
      <c r="AH194" s="39">
        <v>12.657142857142857</v>
      </c>
      <c r="AI194" s="39">
        <v>1.3285714285714285</v>
      </c>
      <c r="AJ194" s="39">
        <v>13.985714285714286</v>
      </c>
      <c r="AK194" s="40"/>
      <c r="AL194" s="224">
        <v>9792</v>
      </c>
    </row>
    <row r="195" spans="1:38">
      <c r="A195" s="32" t="s">
        <v>554</v>
      </c>
      <c r="C195" s="33">
        <v>9119</v>
      </c>
      <c r="D195" s="34">
        <v>5960</v>
      </c>
      <c r="E195" s="35">
        <v>0.65358043645136532</v>
      </c>
      <c r="F195" s="34">
        <v>5924</v>
      </c>
      <c r="G195" s="35">
        <f t="shared" si="6"/>
        <v>0.64963263515736369</v>
      </c>
      <c r="H195" s="36">
        <v>3</v>
      </c>
      <c r="I195" s="36" t="s">
        <v>34</v>
      </c>
      <c r="J195" s="37">
        <v>6002</v>
      </c>
      <c r="K195" s="36">
        <v>1</v>
      </c>
      <c r="L195" s="38"/>
      <c r="M195" s="39">
        <v>62.707581227436826</v>
      </c>
      <c r="N195" s="39">
        <v>62.997421351211962</v>
      </c>
      <c r="O195" s="39">
        <v>31.830696202531641</v>
      </c>
      <c r="P195" s="40"/>
      <c r="Q195" s="36">
        <v>3878</v>
      </c>
      <c r="R195" s="39">
        <v>17.056472408457967</v>
      </c>
      <c r="S195" s="39">
        <v>20.416193914388863</v>
      </c>
      <c r="T195" s="39">
        <v>30.276431150077364</v>
      </c>
      <c r="U195" s="39">
        <v>32.431150077359462</v>
      </c>
      <c r="V195" s="39">
        <v>62.707581227436826</v>
      </c>
      <c r="W195" s="40"/>
      <c r="X195" s="36">
        <v>3878</v>
      </c>
      <c r="Y195" s="39">
        <v>8.1523981433728725</v>
      </c>
      <c r="Z195" s="39">
        <v>28.838576585869003</v>
      </c>
      <c r="AA195" s="39">
        <v>37.775657555440944</v>
      </c>
      <c r="AB195" s="39">
        <v>25.221763795771018</v>
      </c>
      <c r="AC195" s="39">
        <v>62.997421351211962</v>
      </c>
      <c r="AD195" s="40"/>
      <c r="AE195" s="36">
        <v>1264</v>
      </c>
      <c r="AF195" s="39">
        <v>33.064873417721515</v>
      </c>
      <c r="AG195" s="39">
        <v>35.139240506329116</v>
      </c>
      <c r="AH195" s="39">
        <v>26.243670886075947</v>
      </c>
      <c r="AI195" s="39">
        <v>5.587025316455696</v>
      </c>
      <c r="AJ195" s="39">
        <v>31.830696202531641</v>
      </c>
      <c r="AK195" s="40"/>
      <c r="AL195" s="224">
        <v>10650</v>
      </c>
    </row>
    <row r="196" spans="1:38">
      <c r="A196" s="32" t="s">
        <v>555</v>
      </c>
      <c r="C196" s="33">
        <v>429</v>
      </c>
      <c r="D196" s="34">
        <v>21</v>
      </c>
      <c r="E196" s="35">
        <v>4.8951048951048952E-2</v>
      </c>
      <c r="F196" s="34">
        <v>314</v>
      </c>
      <c r="G196" s="35">
        <f t="shared" si="6"/>
        <v>0.73193473193473191</v>
      </c>
      <c r="H196" s="36">
        <v>1</v>
      </c>
      <c r="I196" s="36" t="s">
        <v>32</v>
      </c>
      <c r="J196" s="37">
        <v>504</v>
      </c>
      <c r="K196" s="36">
        <v>1</v>
      </c>
      <c r="L196" s="38"/>
      <c r="M196" s="39">
        <v>78.652582159624416</v>
      </c>
      <c r="N196" s="39">
        <v>83.09389671361501</v>
      </c>
      <c r="O196" s="39">
        <v>44.360655737704917</v>
      </c>
      <c r="P196" s="40"/>
      <c r="Q196" s="36">
        <v>213</v>
      </c>
      <c r="R196" s="39">
        <v>11.239436619718308</v>
      </c>
      <c r="S196" s="39">
        <v>10.497652582159624</v>
      </c>
      <c r="T196" s="39">
        <v>34.793427230046944</v>
      </c>
      <c r="U196" s="39">
        <v>43.859154929577464</v>
      </c>
      <c r="V196" s="39">
        <v>78.652582159624416</v>
      </c>
      <c r="W196" s="40"/>
      <c r="X196" s="36">
        <v>213</v>
      </c>
      <c r="Y196" s="39">
        <v>5.1877934272300461</v>
      </c>
      <c r="Z196" s="39">
        <v>11.87793427230047</v>
      </c>
      <c r="AA196" s="39">
        <v>49.882629107981217</v>
      </c>
      <c r="AB196" s="39">
        <v>33.2112676056338</v>
      </c>
      <c r="AC196" s="39">
        <v>83.09389671361501</v>
      </c>
      <c r="AD196" s="40"/>
      <c r="AE196" s="36">
        <v>61</v>
      </c>
      <c r="AF196" s="39">
        <v>9.8852459016393439</v>
      </c>
      <c r="AG196" s="39">
        <v>45.672131147540981</v>
      </c>
      <c r="AH196" s="39">
        <v>39.278688524590166</v>
      </c>
      <c r="AI196" s="39">
        <v>5.081967213114754</v>
      </c>
      <c r="AJ196" s="39">
        <v>44.360655737704917</v>
      </c>
      <c r="AK196" s="40"/>
      <c r="AL196" s="224">
        <v>8681</v>
      </c>
    </row>
    <row r="197" spans="1:38">
      <c r="A197" s="32" t="s">
        <v>556</v>
      </c>
      <c r="C197" s="33">
        <v>1492</v>
      </c>
      <c r="D197" s="34">
        <v>1204</v>
      </c>
      <c r="E197" s="35">
        <v>0.806970509383378</v>
      </c>
      <c r="F197" s="34">
        <v>1492</v>
      </c>
      <c r="G197" s="35">
        <f t="shared" si="6"/>
        <v>1</v>
      </c>
      <c r="H197" s="36">
        <v>2</v>
      </c>
      <c r="I197" s="36" t="s">
        <v>33</v>
      </c>
      <c r="J197" s="37">
        <v>4713</v>
      </c>
      <c r="K197" s="36">
        <v>1</v>
      </c>
      <c r="L197" s="38"/>
      <c r="M197" s="39">
        <v>49.658823529411762</v>
      </c>
      <c r="N197" s="39">
        <v>49.089705882352945</v>
      </c>
      <c r="O197" s="39">
        <v>15.242290748898679</v>
      </c>
      <c r="P197" s="40"/>
      <c r="Q197" s="36">
        <v>680</v>
      </c>
      <c r="R197" s="39">
        <v>24.267647058823531</v>
      </c>
      <c r="S197" s="39">
        <v>26.076470588235296</v>
      </c>
      <c r="T197" s="39">
        <v>32.07205882352941</v>
      </c>
      <c r="U197" s="39">
        <v>17.586764705882352</v>
      </c>
      <c r="V197" s="39">
        <v>49.658823529411762</v>
      </c>
      <c r="W197" s="40"/>
      <c r="X197" s="36">
        <v>680</v>
      </c>
      <c r="Y197" s="39">
        <v>13.073529411764707</v>
      </c>
      <c r="Z197" s="39">
        <v>37.4985294117647</v>
      </c>
      <c r="AA197" s="39">
        <v>38.148529411764706</v>
      </c>
      <c r="AB197" s="39">
        <v>10.941176470588236</v>
      </c>
      <c r="AC197" s="39">
        <v>49.089705882352945</v>
      </c>
      <c r="AD197" s="40"/>
      <c r="AE197" s="36">
        <v>227</v>
      </c>
      <c r="AF197" s="39">
        <v>42.792951541850215</v>
      </c>
      <c r="AG197" s="39">
        <v>41.964757709251103</v>
      </c>
      <c r="AH197" s="39">
        <v>15.242290748898679</v>
      </c>
      <c r="AI197" s="39">
        <v>0</v>
      </c>
      <c r="AJ197" s="39">
        <v>15.242290748898679</v>
      </c>
      <c r="AK197" s="40"/>
      <c r="AL197" s="224">
        <v>9389</v>
      </c>
    </row>
    <row r="198" spans="1:38">
      <c r="A198" s="32" t="s">
        <v>1772</v>
      </c>
      <c r="C198" s="33">
        <v>115</v>
      </c>
      <c r="D198" s="34">
        <v>30</v>
      </c>
      <c r="E198" s="35">
        <v>0.2608695652173913</v>
      </c>
      <c r="F198" s="34">
        <v>54</v>
      </c>
      <c r="G198" s="35">
        <f t="shared" si="6"/>
        <v>0.46956521739130436</v>
      </c>
      <c r="H198" s="36">
        <v>2</v>
      </c>
      <c r="I198" s="36" t="s">
        <v>33</v>
      </c>
      <c r="J198" s="37">
        <v>4740</v>
      </c>
      <c r="K198" s="36">
        <v>2</v>
      </c>
      <c r="L198" s="38"/>
      <c r="M198" s="39" t="s">
        <v>1</v>
      </c>
      <c r="N198" s="39" t="s">
        <v>1</v>
      </c>
      <c r="O198" s="39" t="s">
        <v>1</v>
      </c>
      <c r="P198" s="40"/>
      <c r="Q198" s="36" t="s">
        <v>1</v>
      </c>
      <c r="R198" s="39" t="s">
        <v>1</v>
      </c>
      <c r="S198" s="39" t="s">
        <v>1</v>
      </c>
      <c r="T198" s="39" t="s">
        <v>1</v>
      </c>
      <c r="U198" s="39" t="s">
        <v>1</v>
      </c>
      <c r="V198" s="39" t="s">
        <v>1</v>
      </c>
      <c r="W198" s="40"/>
      <c r="X198" s="36" t="s">
        <v>1</v>
      </c>
      <c r="Y198" s="39" t="s">
        <v>1</v>
      </c>
      <c r="Z198" s="39" t="s">
        <v>1</v>
      </c>
      <c r="AA198" s="39" t="s">
        <v>1</v>
      </c>
      <c r="AB198" s="39" t="s">
        <v>1</v>
      </c>
      <c r="AC198" s="39" t="s">
        <v>1</v>
      </c>
      <c r="AD198" s="40"/>
      <c r="AE198" s="36" t="s">
        <v>1</v>
      </c>
      <c r="AF198" s="39" t="s">
        <v>1</v>
      </c>
      <c r="AG198" s="39" t="s">
        <v>1</v>
      </c>
      <c r="AH198" s="39" t="s">
        <v>1</v>
      </c>
      <c r="AI198" s="39" t="s">
        <v>1</v>
      </c>
      <c r="AJ198" s="39" t="s">
        <v>1</v>
      </c>
      <c r="AK198" s="40"/>
      <c r="AL198" s="224">
        <v>9976</v>
      </c>
    </row>
    <row r="199" spans="1:38">
      <c r="A199" s="32" t="s">
        <v>557</v>
      </c>
      <c r="C199" s="33">
        <v>471</v>
      </c>
      <c r="D199" s="34">
        <v>23</v>
      </c>
      <c r="E199" s="35">
        <v>4.8832271762208071E-2</v>
      </c>
      <c r="F199" s="34">
        <v>212</v>
      </c>
      <c r="G199" s="35">
        <f t="shared" si="6"/>
        <v>0.45010615711252655</v>
      </c>
      <c r="H199" s="36">
        <v>3</v>
      </c>
      <c r="I199" s="36" t="s">
        <v>34</v>
      </c>
      <c r="J199" s="37">
        <v>3005</v>
      </c>
      <c r="K199" s="36">
        <v>1</v>
      </c>
      <c r="L199" s="38"/>
      <c r="M199" s="39">
        <v>73.590909090909093</v>
      </c>
      <c r="N199" s="39">
        <v>78.081818181818178</v>
      </c>
      <c r="O199" s="39">
        <v>42.275362318840578</v>
      </c>
      <c r="P199" s="40"/>
      <c r="Q199" s="36">
        <v>220</v>
      </c>
      <c r="R199" s="39">
        <v>11.404545454545454</v>
      </c>
      <c r="S199" s="39">
        <v>15.372727272727271</v>
      </c>
      <c r="T199" s="39">
        <v>36.454545454545453</v>
      </c>
      <c r="U199" s="39">
        <v>37.136363636363633</v>
      </c>
      <c r="V199" s="39">
        <v>73.590909090909093</v>
      </c>
      <c r="W199" s="40"/>
      <c r="X199" s="36">
        <v>220</v>
      </c>
      <c r="Y199" s="39">
        <v>5.6136363636363633</v>
      </c>
      <c r="Z199" s="39">
        <v>16.254545454545454</v>
      </c>
      <c r="AA199" s="39">
        <v>47.640909090909091</v>
      </c>
      <c r="AB199" s="39">
        <v>30.440909090909091</v>
      </c>
      <c r="AC199" s="39">
        <v>78.081818181818178</v>
      </c>
      <c r="AD199" s="40"/>
      <c r="AE199" s="36">
        <v>69</v>
      </c>
      <c r="AF199" s="39">
        <v>14.434782608695652</v>
      </c>
      <c r="AG199" s="39">
        <v>43.739130434782609</v>
      </c>
      <c r="AH199" s="39">
        <v>36.217391304347828</v>
      </c>
      <c r="AI199" s="39">
        <v>6.0579710144927539</v>
      </c>
      <c r="AJ199" s="39">
        <v>42.275362318840578</v>
      </c>
      <c r="AK199" s="40"/>
      <c r="AL199" s="224">
        <v>6760</v>
      </c>
    </row>
    <row r="200" spans="1:38">
      <c r="A200" s="32" t="s">
        <v>558</v>
      </c>
      <c r="C200" s="33">
        <v>680</v>
      </c>
      <c r="D200" s="34">
        <v>55</v>
      </c>
      <c r="E200" s="35">
        <v>8.0882352941176475E-2</v>
      </c>
      <c r="F200" s="34">
        <v>512</v>
      </c>
      <c r="G200" s="35">
        <f t="shared" si="6"/>
        <v>0.75294117647058822</v>
      </c>
      <c r="H200" s="36">
        <v>4</v>
      </c>
      <c r="I200" s="36" t="s">
        <v>35</v>
      </c>
      <c r="J200" s="37">
        <v>5706</v>
      </c>
      <c r="K200" s="36">
        <v>1</v>
      </c>
      <c r="L200" s="38"/>
      <c r="M200" s="39">
        <v>78.92352941176469</v>
      </c>
      <c r="N200" s="39">
        <v>77.244117647058829</v>
      </c>
      <c r="O200" s="39">
        <v>42.739130434782609</v>
      </c>
      <c r="P200" s="40"/>
      <c r="Q200" s="36">
        <v>340</v>
      </c>
      <c r="R200" s="39">
        <v>8.8617647058823525</v>
      </c>
      <c r="S200" s="39">
        <v>12.202941176470588</v>
      </c>
      <c r="T200" s="39">
        <v>37.723529411764702</v>
      </c>
      <c r="U200" s="39">
        <v>41.199999999999989</v>
      </c>
      <c r="V200" s="39">
        <v>78.92352941176469</v>
      </c>
      <c r="W200" s="40"/>
      <c r="X200" s="36">
        <v>340</v>
      </c>
      <c r="Y200" s="39">
        <v>5.2147058823529413</v>
      </c>
      <c r="Z200" s="39">
        <v>17.352941176470587</v>
      </c>
      <c r="AA200" s="39">
        <v>46.438235294117646</v>
      </c>
      <c r="AB200" s="39">
        <v>30.805882352941175</v>
      </c>
      <c r="AC200" s="39">
        <v>77.244117647058829</v>
      </c>
      <c r="AD200" s="40"/>
      <c r="AE200" s="36">
        <v>115</v>
      </c>
      <c r="AF200" s="39">
        <v>13.286956521739128</v>
      </c>
      <c r="AG200" s="39">
        <v>44.521739130434781</v>
      </c>
      <c r="AH200" s="39">
        <v>36.356521739130436</v>
      </c>
      <c r="AI200" s="39">
        <v>6.3826086956521744</v>
      </c>
      <c r="AJ200" s="39">
        <v>42.739130434782609</v>
      </c>
      <c r="AK200" s="40"/>
      <c r="AL200" s="224">
        <v>8949</v>
      </c>
    </row>
    <row r="201" spans="1:38">
      <c r="A201" s="32" t="s">
        <v>559</v>
      </c>
      <c r="C201" s="33">
        <v>1863</v>
      </c>
      <c r="D201" s="34">
        <v>129</v>
      </c>
      <c r="E201" s="35">
        <v>6.9243156199677941E-2</v>
      </c>
      <c r="F201" s="34">
        <v>979</v>
      </c>
      <c r="G201" s="35">
        <f t="shared" si="6"/>
        <v>0.52549651100375738</v>
      </c>
      <c r="H201" s="36">
        <v>1</v>
      </c>
      <c r="I201" s="36" t="s">
        <v>32</v>
      </c>
      <c r="J201" s="37">
        <v>2404</v>
      </c>
      <c r="K201" s="36">
        <v>1</v>
      </c>
      <c r="L201" s="38"/>
      <c r="M201" s="39">
        <v>84.912364945978382</v>
      </c>
      <c r="N201" s="39">
        <v>78.373349339735896</v>
      </c>
      <c r="O201" s="39">
        <v>40.891304347826086</v>
      </c>
      <c r="P201" s="40"/>
      <c r="Q201" s="36">
        <v>833</v>
      </c>
      <c r="R201" s="39">
        <v>6.6038415366146461</v>
      </c>
      <c r="S201" s="39">
        <v>8.46218487394958</v>
      </c>
      <c r="T201" s="39">
        <v>30.032412965186072</v>
      </c>
      <c r="U201" s="39">
        <v>54.879951980792313</v>
      </c>
      <c r="V201" s="39">
        <v>84.912364945978382</v>
      </c>
      <c r="W201" s="40"/>
      <c r="X201" s="36">
        <v>833</v>
      </c>
      <c r="Y201" s="39">
        <v>3.5414165666266508</v>
      </c>
      <c r="Z201" s="39">
        <v>18.076830732292919</v>
      </c>
      <c r="AA201" s="39">
        <v>45.211284513805531</v>
      </c>
      <c r="AB201" s="39">
        <v>33.162064825930365</v>
      </c>
      <c r="AC201" s="39">
        <v>78.373349339735896</v>
      </c>
      <c r="AD201" s="40"/>
      <c r="AE201" s="36">
        <v>276</v>
      </c>
      <c r="AF201" s="39">
        <v>18.065217391304348</v>
      </c>
      <c r="AG201" s="39">
        <v>41.043478260869563</v>
      </c>
      <c r="AH201" s="39">
        <v>36.891304347826086</v>
      </c>
      <c r="AI201" s="39">
        <v>4</v>
      </c>
      <c r="AJ201" s="39">
        <v>40.891304347826086</v>
      </c>
      <c r="AK201" s="40"/>
      <c r="AL201" s="224">
        <v>7702</v>
      </c>
    </row>
    <row r="202" spans="1:38">
      <c r="A202" s="32" t="s">
        <v>560</v>
      </c>
      <c r="C202" s="33">
        <v>688</v>
      </c>
      <c r="D202" s="34">
        <v>37</v>
      </c>
      <c r="E202" s="35">
        <v>5.3779069767441859E-2</v>
      </c>
      <c r="F202" s="34">
        <v>535</v>
      </c>
      <c r="G202" s="35">
        <f t="shared" si="6"/>
        <v>0.77761627906976749</v>
      </c>
      <c r="H202" s="36">
        <v>1</v>
      </c>
      <c r="I202" s="36" t="s">
        <v>32</v>
      </c>
      <c r="J202" s="37">
        <v>6505</v>
      </c>
      <c r="K202" s="36">
        <v>1</v>
      </c>
      <c r="L202" s="38"/>
      <c r="M202" s="39">
        <v>69.032154340836016</v>
      </c>
      <c r="N202" s="39">
        <v>71.151125401929264</v>
      </c>
      <c r="O202" s="39">
        <v>35.311926605504588</v>
      </c>
      <c r="P202" s="40"/>
      <c r="Q202" s="36">
        <v>311</v>
      </c>
      <c r="R202" s="39">
        <v>12.861736334405144</v>
      </c>
      <c r="S202" s="39">
        <v>17.913183279742764</v>
      </c>
      <c r="T202" s="39">
        <v>34.125401929260448</v>
      </c>
      <c r="U202" s="39">
        <v>34.906752411575567</v>
      </c>
      <c r="V202" s="39">
        <v>69.032154340836016</v>
      </c>
      <c r="W202" s="40"/>
      <c r="X202" s="36">
        <v>311</v>
      </c>
      <c r="Y202" s="39">
        <v>5.655948553054662</v>
      </c>
      <c r="Z202" s="39">
        <v>23.578778135048232</v>
      </c>
      <c r="AA202" s="39">
        <v>44.707395498392287</v>
      </c>
      <c r="AB202" s="39">
        <v>26.443729903536976</v>
      </c>
      <c r="AC202" s="39">
        <v>71.151125401929264</v>
      </c>
      <c r="AD202" s="40"/>
      <c r="AE202" s="36">
        <v>109</v>
      </c>
      <c r="AF202" s="39">
        <v>14.871559633027523</v>
      </c>
      <c r="AG202" s="39">
        <v>50.816513761467888</v>
      </c>
      <c r="AH202" s="39">
        <v>32.128440366972477</v>
      </c>
      <c r="AI202" s="39">
        <v>3.1834862385321099</v>
      </c>
      <c r="AJ202" s="39">
        <v>35.311926605504588</v>
      </c>
      <c r="AK202" s="40"/>
      <c r="AL202" s="224">
        <v>10854</v>
      </c>
    </row>
    <row r="203" spans="1:38">
      <c r="A203" s="32" t="s">
        <v>1773</v>
      </c>
      <c r="C203" s="33">
        <v>650</v>
      </c>
      <c r="D203" s="34">
        <v>172</v>
      </c>
      <c r="E203" s="35">
        <v>0.26461538461538464</v>
      </c>
      <c r="F203" s="34">
        <v>553</v>
      </c>
      <c r="G203" s="35">
        <f t="shared" si="6"/>
        <v>0.85076923076923072</v>
      </c>
      <c r="H203" s="36">
        <v>2</v>
      </c>
      <c r="I203" s="36" t="s">
        <v>33</v>
      </c>
      <c r="J203" s="37">
        <v>6205</v>
      </c>
      <c r="K203" s="36">
        <v>1</v>
      </c>
      <c r="L203" s="38"/>
      <c r="M203" s="39">
        <v>60.72909698996655</v>
      </c>
      <c r="N203" s="39">
        <v>60.655518394648823</v>
      </c>
      <c r="O203" s="39">
        <v>23.486486486486488</v>
      </c>
      <c r="P203" s="40"/>
      <c r="Q203" s="36">
        <v>299</v>
      </c>
      <c r="R203" s="39">
        <v>20.434782608695649</v>
      </c>
      <c r="S203" s="39">
        <v>18.969899665551839</v>
      </c>
      <c r="T203" s="39">
        <v>39.581939799331096</v>
      </c>
      <c r="U203" s="39">
        <v>21.147157190635454</v>
      </c>
      <c r="V203" s="39">
        <v>60.72909698996655</v>
      </c>
      <c r="W203" s="40"/>
      <c r="X203" s="36">
        <v>299</v>
      </c>
      <c r="Y203" s="39">
        <v>12.545150501672243</v>
      </c>
      <c r="Z203" s="39">
        <v>26.595317725752508</v>
      </c>
      <c r="AA203" s="39">
        <v>41.829431438127088</v>
      </c>
      <c r="AB203" s="39">
        <v>18.826086956521738</v>
      </c>
      <c r="AC203" s="39">
        <v>60.655518394648823</v>
      </c>
      <c r="AD203" s="40"/>
      <c r="AE203" s="36">
        <v>111</v>
      </c>
      <c r="AF203" s="39">
        <v>29.522522522522522</v>
      </c>
      <c r="AG203" s="39">
        <v>46.495495495495497</v>
      </c>
      <c r="AH203" s="39">
        <v>22.477477477477478</v>
      </c>
      <c r="AI203" s="39">
        <v>1.0090090090090089</v>
      </c>
      <c r="AJ203" s="39">
        <v>23.486486486486488</v>
      </c>
      <c r="AK203" s="40"/>
      <c r="AL203" s="224">
        <v>8575</v>
      </c>
    </row>
    <row r="204" spans="1:38">
      <c r="A204" s="32" t="s">
        <v>561</v>
      </c>
      <c r="C204" s="33">
        <v>739</v>
      </c>
      <c r="D204" s="34">
        <v>22</v>
      </c>
      <c r="E204" s="35">
        <v>2.9769959404600813E-2</v>
      </c>
      <c r="F204" s="34">
        <v>424</v>
      </c>
      <c r="G204" s="35">
        <f t="shared" si="6"/>
        <v>0.57374830852503378</v>
      </c>
      <c r="H204" s="36">
        <v>2</v>
      </c>
      <c r="I204" s="36" t="s">
        <v>33</v>
      </c>
      <c r="J204" s="37">
        <v>7309</v>
      </c>
      <c r="K204" s="36">
        <v>1</v>
      </c>
      <c r="L204" s="38"/>
      <c r="M204" s="39">
        <v>73.005830903790084</v>
      </c>
      <c r="N204" s="39">
        <v>74.026239067055386</v>
      </c>
      <c r="O204" s="39">
        <v>53.123809523809527</v>
      </c>
      <c r="P204" s="40"/>
      <c r="Q204" s="36">
        <v>343</v>
      </c>
      <c r="R204" s="39">
        <v>7.017492711370263</v>
      </c>
      <c r="S204" s="39">
        <v>19.466472303206995</v>
      </c>
      <c r="T204" s="39">
        <v>36.224489795918366</v>
      </c>
      <c r="U204" s="39">
        <v>36.781341107871718</v>
      </c>
      <c r="V204" s="39">
        <v>73.005830903790084</v>
      </c>
      <c r="W204" s="40"/>
      <c r="X204" s="36">
        <v>343</v>
      </c>
      <c r="Y204" s="39">
        <v>3.9183673469387754</v>
      </c>
      <c r="Z204" s="39">
        <v>21.903790087463555</v>
      </c>
      <c r="AA204" s="39">
        <v>49.702623906705533</v>
      </c>
      <c r="AB204" s="39">
        <v>24.323615160349849</v>
      </c>
      <c r="AC204" s="39">
        <v>74.026239067055386</v>
      </c>
      <c r="AD204" s="40"/>
      <c r="AE204" s="36">
        <v>105</v>
      </c>
      <c r="AF204" s="39">
        <v>13.40952380952381</v>
      </c>
      <c r="AG204" s="39">
        <v>33.466666666666669</v>
      </c>
      <c r="AH204" s="39">
        <v>40.142857142857146</v>
      </c>
      <c r="AI204" s="39">
        <v>12.980952380952381</v>
      </c>
      <c r="AJ204" s="39">
        <v>53.123809523809527</v>
      </c>
      <c r="AK204" s="40"/>
      <c r="AL204" s="224">
        <v>7778</v>
      </c>
    </row>
    <row r="205" spans="1:38">
      <c r="A205" s="32" t="s">
        <v>562</v>
      </c>
      <c r="C205" s="33">
        <v>2853</v>
      </c>
      <c r="D205" s="34">
        <v>252</v>
      </c>
      <c r="E205" s="35">
        <v>8.8328075709779186E-2</v>
      </c>
      <c r="F205" s="34">
        <v>1801</v>
      </c>
      <c r="G205" s="35">
        <f t="shared" si="6"/>
        <v>0.63126533473536628</v>
      </c>
      <c r="H205" s="36">
        <v>2</v>
      </c>
      <c r="I205" s="36" t="s">
        <v>33</v>
      </c>
      <c r="J205" s="37">
        <v>2808</v>
      </c>
      <c r="K205" s="36">
        <v>1</v>
      </c>
      <c r="L205" s="38"/>
      <c r="M205" s="39">
        <v>76.359813084112147</v>
      </c>
      <c r="N205" s="39">
        <v>75.246884735202485</v>
      </c>
      <c r="O205" s="39">
        <v>41.175609756097565</v>
      </c>
      <c r="P205" s="40"/>
      <c r="Q205" s="36">
        <v>1284</v>
      </c>
      <c r="R205" s="39">
        <v>8.7733644859813076</v>
      </c>
      <c r="S205" s="39">
        <v>15.356697819314642</v>
      </c>
      <c r="T205" s="39">
        <v>37.13239875389408</v>
      </c>
      <c r="U205" s="39">
        <v>39.227414330218068</v>
      </c>
      <c r="V205" s="39">
        <v>76.359813084112147</v>
      </c>
      <c r="W205" s="40"/>
      <c r="X205" s="36">
        <v>1284</v>
      </c>
      <c r="Y205" s="39">
        <v>6.0303738317757007</v>
      </c>
      <c r="Z205" s="39">
        <v>18.556074766355138</v>
      </c>
      <c r="AA205" s="39">
        <v>43.087227414330215</v>
      </c>
      <c r="AB205" s="39">
        <v>32.159657320872277</v>
      </c>
      <c r="AC205" s="39">
        <v>75.246884735202485</v>
      </c>
      <c r="AD205" s="40"/>
      <c r="AE205" s="36">
        <v>410</v>
      </c>
      <c r="AF205" s="39">
        <v>18.692682926829271</v>
      </c>
      <c r="AG205" s="39">
        <v>40.131707317073172</v>
      </c>
      <c r="AH205" s="39">
        <v>38.741463414634147</v>
      </c>
      <c r="AI205" s="39">
        <v>2.4341463414634146</v>
      </c>
      <c r="AJ205" s="39">
        <v>41.175609756097565</v>
      </c>
      <c r="AK205" s="40"/>
      <c r="AL205" s="224">
        <v>7839</v>
      </c>
    </row>
    <row r="206" spans="1:38">
      <c r="A206" s="32" t="s">
        <v>563</v>
      </c>
      <c r="C206" s="33">
        <v>1114</v>
      </c>
      <c r="D206" s="34">
        <v>147</v>
      </c>
      <c r="E206" s="35">
        <v>0.13195691202872531</v>
      </c>
      <c r="F206" s="34">
        <v>671</v>
      </c>
      <c r="G206" s="35">
        <f t="shared" si="6"/>
        <v>0.60233393177737882</v>
      </c>
      <c r="H206" s="36">
        <v>1</v>
      </c>
      <c r="I206" s="36" t="s">
        <v>32</v>
      </c>
      <c r="J206" s="37">
        <v>4203</v>
      </c>
      <c r="K206" s="36">
        <v>1</v>
      </c>
      <c r="L206" s="38"/>
      <c r="M206" s="39">
        <v>82.113243761996159</v>
      </c>
      <c r="N206" s="39">
        <v>73.971209213051822</v>
      </c>
      <c r="O206" s="39">
        <v>46.041884816753928</v>
      </c>
      <c r="P206" s="40"/>
      <c r="Q206" s="36">
        <v>521</v>
      </c>
      <c r="R206" s="39">
        <v>5.0134357005758154</v>
      </c>
      <c r="S206" s="39">
        <v>12.53742802303263</v>
      </c>
      <c r="T206" s="39">
        <v>35.727447216890596</v>
      </c>
      <c r="U206" s="39">
        <v>46.385796545105563</v>
      </c>
      <c r="V206" s="39">
        <v>82.113243761996159</v>
      </c>
      <c r="W206" s="40"/>
      <c r="X206" s="36">
        <v>521</v>
      </c>
      <c r="Y206" s="39">
        <v>5.4222648752399234</v>
      </c>
      <c r="Z206" s="39">
        <v>21.126679462571975</v>
      </c>
      <c r="AA206" s="39">
        <v>40.842610364683296</v>
      </c>
      <c r="AB206" s="39">
        <v>33.128598848368526</v>
      </c>
      <c r="AC206" s="39">
        <v>73.971209213051822</v>
      </c>
      <c r="AD206" s="40"/>
      <c r="AE206" s="36">
        <v>191</v>
      </c>
      <c r="AF206" s="39">
        <v>16.806282722513089</v>
      </c>
      <c r="AG206" s="39">
        <v>37.15183246073299</v>
      </c>
      <c r="AH206" s="39">
        <v>39.193717277486911</v>
      </c>
      <c r="AI206" s="39">
        <v>6.848167539267016</v>
      </c>
      <c r="AJ206" s="39">
        <v>46.041884816753928</v>
      </c>
      <c r="AK206" s="40"/>
      <c r="AL206" s="224">
        <v>8100</v>
      </c>
    </row>
    <row r="207" spans="1:38">
      <c r="A207" s="32" t="s">
        <v>564</v>
      </c>
      <c r="C207" s="33">
        <v>721</v>
      </c>
      <c r="D207" s="34">
        <v>81</v>
      </c>
      <c r="E207" s="35">
        <v>0.11234396671289876</v>
      </c>
      <c r="F207" s="34">
        <v>220</v>
      </c>
      <c r="G207" s="35">
        <f t="shared" si="6"/>
        <v>0.30513176144244103</v>
      </c>
      <c r="H207" s="36">
        <v>4</v>
      </c>
      <c r="I207" s="36" t="s">
        <v>35</v>
      </c>
      <c r="J207" s="37">
        <v>7007</v>
      </c>
      <c r="K207" s="36">
        <v>1</v>
      </c>
      <c r="L207" s="38"/>
      <c r="M207" s="39">
        <v>90.308917197452217</v>
      </c>
      <c r="N207" s="39">
        <v>84.496815286624212</v>
      </c>
      <c r="O207" s="39">
        <v>56.355371900826448</v>
      </c>
      <c r="P207" s="40"/>
      <c r="Q207" s="36">
        <v>314</v>
      </c>
      <c r="R207" s="39">
        <v>2.3821656050955413</v>
      </c>
      <c r="S207" s="39">
        <v>7.015923566878981</v>
      </c>
      <c r="T207" s="39">
        <v>21.187898089171973</v>
      </c>
      <c r="U207" s="39">
        <v>69.121019108280251</v>
      </c>
      <c r="V207" s="39">
        <v>90.308917197452217</v>
      </c>
      <c r="W207" s="40"/>
      <c r="X207" s="36">
        <v>314</v>
      </c>
      <c r="Y207" s="39">
        <v>1.426751592356688</v>
      </c>
      <c r="Z207" s="39">
        <v>14.070063694267517</v>
      </c>
      <c r="AA207" s="39">
        <v>41.955414012738856</v>
      </c>
      <c r="AB207" s="39">
        <v>42.541401273885349</v>
      </c>
      <c r="AC207" s="39">
        <v>84.496815286624212</v>
      </c>
      <c r="AD207" s="40"/>
      <c r="AE207" s="36">
        <v>121</v>
      </c>
      <c r="AF207" s="39">
        <v>8.1983471074380159</v>
      </c>
      <c r="AG207" s="39">
        <v>35.446280991735534</v>
      </c>
      <c r="AH207" s="39">
        <v>50.504132231404959</v>
      </c>
      <c r="AI207" s="39">
        <v>5.8512396694214877</v>
      </c>
      <c r="AJ207" s="39">
        <v>56.355371900826448</v>
      </c>
      <c r="AK207" s="40"/>
      <c r="AL207" s="224">
        <v>7538</v>
      </c>
    </row>
    <row r="208" spans="1:38">
      <c r="A208" s="32" t="s">
        <v>565</v>
      </c>
      <c r="C208" s="33">
        <v>1598</v>
      </c>
      <c r="D208" s="34">
        <v>145</v>
      </c>
      <c r="E208" s="35">
        <v>9.0738423028785986E-2</v>
      </c>
      <c r="F208" s="34">
        <v>726</v>
      </c>
      <c r="G208" s="35">
        <f t="shared" si="6"/>
        <v>0.45431789737171463</v>
      </c>
      <c r="H208" s="36">
        <v>1</v>
      </c>
      <c r="I208" s="36" t="s">
        <v>32</v>
      </c>
      <c r="J208" s="37">
        <v>407</v>
      </c>
      <c r="K208" s="36">
        <v>1</v>
      </c>
      <c r="L208" s="38"/>
      <c r="M208" s="39">
        <v>90.13559322033899</v>
      </c>
      <c r="N208" s="39">
        <v>83.65971316818775</v>
      </c>
      <c r="O208" s="39">
        <v>47.91385767790262</v>
      </c>
      <c r="P208" s="40"/>
      <c r="Q208" s="36">
        <v>767</v>
      </c>
      <c r="R208" s="39">
        <v>2.5058670143415909</v>
      </c>
      <c r="S208" s="39">
        <v>7.1799217731421123</v>
      </c>
      <c r="T208" s="39">
        <v>23.496740547588008</v>
      </c>
      <c r="U208" s="39">
        <v>66.638852672750986</v>
      </c>
      <c r="V208" s="39">
        <v>90.13559322033899</v>
      </c>
      <c r="W208" s="40"/>
      <c r="X208" s="36">
        <v>767</v>
      </c>
      <c r="Y208" s="39">
        <v>2.8539765319426333</v>
      </c>
      <c r="Z208" s="39">
        <v>13.796610169491528</v>
      </c>
      <c r="AA208" s="39">
        <v>42.173402868318121</v>
      </c>
      <c r="AB208" s="39">
        <v>41.486310299869622</v>
      </c>
      <c r="AC208" s="39">
        <v>83.65971316818775</v>
      </c>
      <c r="AD208" s="40"/>
      <c r="AE208" s="36">
        <v>267</v>
      </c>
      <c r="AF208" s="39">
        <v>10.52059925093633</v>
      </c>
      <c r="AG208" s="39">
        <v>42.063670411985022</v>
      </c>
      <c r="AH208" s="39">
        <v>41.936329588014978</v>
      </c>
      <c r="AI208" s="39">
        <v>5.9775280898876408</v>
      </c>
      <c r="AJ208" s="39">
        <v>47.91385767790262</v>
      </c>
      <c r="AK208" s="40"/>
      <c r="AL208" s="224">
        <v>6927</v>
      </c>
    </row>
    <row r="209" spans="1:38">
      <c r="A209" s="32" t="s">
        <v>566</v>
      </c>
      <c r="C209" s="33">
        <v>1061</v>
      </c>
      <c r="D209" s="34">
        <v>34</v>
      </c>
      <c r="E209" s="35">
        <v>3.2045240339302547E-2</v>
      </c>
      <c r="F209" s="34">
        <v>453</v>
      </c>
      <c r="G209" s="35">
        <f t="shared" si="6"/>
        <v>0.42695570216776624</v>
      </c>
      <c r="H209" s="36">
        <v>1</v>
      </c>
      <c r="I209" s="36" t="s">
        <v>32</v>
      </c>
      <c r="J209" s="37">
        <v>5303</v>
      </c>
      <c r="K209" s="36">
        <v>1</v>
      </c>
      <c r="L209" s="38"/>
      <c r="M209" s="39">
        <v>73.034623217922601</v>
      </c>
      <c r="N209" s="39">
        <v>73.435845213849277</v>
      </c>
      <c r="O209" s="39">
        <v>37.694117647058825</v>
      </c>
      <c r="P209" s="40"/>
      <c r="Q209" s="36">
        <v>491</v>
      </c>
      <c r="R209" s="39">
        <v>9.5478615071283102</v>
      </c>
      <c r="S209" s="39">
        <v>17.095723014256617</v>
      </c>
      <c r="T209" s="39">
        <v>35.604887983706718</v>
      </c>
      <c r="U209" s="39">
        <v>37.429735234215883</v>
      </c>
      <c r="V209" s="39">
        <v>73.034623217922601</v>
      </c>
      <c r="W209" s="40"/>
      <c r="X209" s="36">
        <v>491</v>
      </c>
      <c r="Y209" s="39">
        <v>4.3054989816700617</v>
      </c>
      <c r="Z209" s="39">
        <v>22.234215885947044</v>
      </c>
      <c r="AA209" s="39">
        <v>43.832993890020362</v>
      </c>
      <c r="AB209" s="39">
        <v>29.602851323828919</v>
      </c>
      <c r="AC209" s="39">
        <v>73.435845213849277</v>
      </c>
      <c r="AD209" s="40"/>
      <c r="AE209" s="36">
        <v>170</v>
      </c>
      <c r="AF209" s="39">
        <v>14.188235294117648</v>
      </c>
      <c r="AG209" s="39">
        <v>47.629411764705885</v>
      </c>
      <c r="AH209" s="39">
        <v>33.788235294117648</v>
      </c>
      <c r="AI209" s="39">
        <v>3.9058823529411764</v>
      </c>
      <c r="AJ209" s="39">
        <v>37.694117647058825</v>
      </c>
      <c r="AK209" s="40"/>
      <c r="AL209" s="224">
        <v>7522</v>
      </c>
    </row>
    <row r="210" spans="1:38">
      <c r="A210" s="32" t="s">
        <v>567</v>
      </c>
      <c r="C210" s="33">
        <v>993</v>
      </c>
      <c r="D210" s="34">
        <v>17</v>
      </c>
      <c r="E210" s="35">
        <v>1.7119838872104734E-2</v>
      </c>
      <c r="F210" s="34">
        <v>560</v>
      </c>
      <c r="G210" s="35">
        <f t="shared" si="6"/>
        <v>0.56394763343403831</v>
      </c>
      <c r="H210" s="36">
        <v>2</v>
      </c>
      <c r="I210" s="36" t="s">
        <v>33</v>
      </c>
      <c r="J210" s="37">
        <v>1104</v>
      </c>
      <c r="K210" s="36">
        <v>1</v>
      </c>
      <c r="L210" s="38"/>
      <c r="M210" s="39">
        <v>79.893939393939391</v>
      </c>
      <c r="N210" s="39">
        <v>80.575757575757564</v>
      </c>
      <c r="O210" s="39">
        <v>38.610687022900763</v>
      </c>
      <c r="P210" s="40"/>
      <c r="Q210" s="36">
        <v>462</v>
      </c>
      <c r="R210" s="39">
        <v>6.4783549783549788</v>
      </c>
      <c r="S210" s="39">
        <v>13.919913419913421</v>
      </c>
      <c r="T210" s="39">
        <v>33.590909090909093</v>
      </c>
      <c r="U210" s="39">
        <v>46.303030303030297</v>
      </c>
      <c r="V210" s="39">
        <v>79.893939393939391</v>
      </c>
      <c r="W210" s="40"/>
      <c r="X210" s="36">
        <v>462</v>
      </c>
      <c r="Y210" s="39">
        <v>4.5346320346320343</v>
      </c>
      <c r="Z210" s="39">
        <v>15.017316017316016</v>
      </c>
      <c r="AA210" s="39">
        <v>44.848484848484844</v>
      </c>
      <c r="AB210" s="39">
        <v>35.727272727272727</v>
      </c>
      <c r="AC210" s="39">
        <v>80.575757575757564</v>
      </c>
      <c r="AD210" s="40"/>
      <c r="AE210" s="36">
        <v>131</v>
      </c>
      <c r="AF210" s="39">
        <v>18.076335877862594</v>
      </c>
      <c r="AG210" s="39">
        <v>42.717557251908396</v>
      </c>
      <c r="AH210" s="39">
        <v>33.206106870229007</v>
      </c>
      <c r="AI210" s="39">
        <v>5.4045801526717554</v>
      </c>
      <c r="AJ210" s="39">
        <v>38.610687022900763</v>
      </c>
      <c r="AK210" s="40"/>
      <c r="AL210" s="224">
        <v>7184</v>
      </c>
    </row>
    <row r="211" spans="1:38">
      <c r="A211" s="32" t="s">
        <v>568</v>
      </c>
      <c r="C211" s="33">
        <v>4821</v>
      </c>
      <c r="D211" s="34">
        <v>4726</v>
      </c>
      <c r="E211" s="35">
        <v>0.98029454470026967</v>
      </c>
      <c r="F211" s="34">
        <v>3763</v>
      </c>
      <c r="G211" s="35">
        <f t="shared" si="6"/>
        <v>0.78054345571458206</v>
      </c>
      <c r="H211" s="36">
        <v>3</v>
      </c>
      <c r="I211" s="36" t="s">
        <v>34</v>
      </c>
      <c r="J211" s="37">
        <v>3505</v>
      </c>
      <c r="K211" s="36">
        <v>1</v>
      </c>
      <c r="L211" s="38"/>
      <c r="M211" s="39">
        <v>52.125294394724449</v>
      </c>
      <c r="N211" s="39">
        <v>49.387187941592089</v>
      </c>
      <c r="O211" s="39">
        <v>10.966759002770084</v>
      </c>
      <c r="P211" s="40"/>
      <c r="Q211" s="36">
        <v>2123</v>
      </c>
      <c r="R211" s="39">
        <v>24.748469147432878</v>
      </c>
      <c r="S211" s="39">
        <v>23.453603391427226</v>
      </c>
      <c r="T211" s="39">
        <v>32.728685821950073</v>
      </c>
      <c r="U211" s="39">
        <v>19.396608572774376</v>
      </c>
      <c r="V211" s="39">
        <v>52.125294394724449</v>
      </c>
      <c r="W211" s="40"/>
      <c r="X211" s="36">
        <v>2123</v>
      </c>
      <c r="Y211" s="39">
        <v>12.745171926519077</v>
      </c>
      <c r="Z211" s="39">
        <v>37.711728685821946</v>
      </c>
      <c r="AA211" s="39">
        <v>37.575129533678762</v>
      </c>
      <c r="AB211" s="39">
        <v>11.81205840791333</v>
      </c>
      <c r="AC211" s="39">
        <v>49.387187941592089</v>
      </c>
      <c r="AD211" s="40"/>
      <c r="AE211" s="36">
        <v>722</v>
      </c>
      <c r="AF211" s="39">
        <v>52.587257617728525</v>
      </c>
      <c r="AG211" s="39">
        <v>35.941828254847643</v>
      </c>
      <c r="AH211" s="39">
        <v>10.470914127423823</v>
      </c>
      <c r="AI211" s="39">
        <v>0.49584487534626037</v>
      </c>
      <c r="AJ211" s="39">
        <v>10.966759002770084</v>
      </c>
      <c r="AK211" s="40"/>
      <c r="AL211" s="224">
        <v>9260</v>
      </c>
    </row>
    <row r="212" spans="1:38">
      <c r="A212" s="32" t="s">
        <v>569</v>
      </c>
      <c r="C212" s="33">
        <v>1836</v>
      </c>
      <c r="D212" s="34">
        <v>123</v>
      </c>
      <c r="E212" s="35">
        <v>6.699346405228758E-2</v>
      </c>
      <c r="F212" s="34">
        <v>1104</v>
      </c>
      <c r="G212" s="35">
        <f t="shared" si="6"/>
        <v>0.60130718954248363</v>
      </c>
      <c r="H212" s="36">
        <v>2</v>
      </c>
      <c r="I212" s="36" t="s">
        <v>33</v>
      </c>
      <c r="J212" s="37">
        <v>6103</v>
      </c>
      <c r="K212" s="36">
        <v>1</v>
      </c>
      <c r="L212" s="38"/>
      <c r="M212" s="39">
        <v>83.277227722772267</v>
      </c>
      <c r="N212" s="39">
        <v>78.800742574257427</v>
      </c>
      <c r="O212" s="39">
        <v>42.816326530612251</v>
      </c>
      <c r="P212" s="40"/>
      <c r="Q212" s="36">
        <v>808</v>
      </c>
      <c r="R212" s="39">
        <v>6.5891089108910892</v>
      </c>
      <c r="S212" s="39">
        <v>9.8032178217821784</v>
      </c>
      <c r="T212" s="39">
        <v>33.597772277227719</v>
      </c>
      <c r="U212" s="39">
        <v>49.679455445544555</v>
      </c>
      <c r="V212" s="39">
        <v>83.277227722772267</v>
      </c>
      <c r="W212" s="40"/>
      <c r="X212" s="36">
        <v>808</v>
      </c>
      <c r="Y212" s="39">
        <v>2.6126237623762374</v>
      </c>
      <c r="Z212" s="39">
        <v>18.400990099009903</v>
      </c>
      <c r="AA212" s="39">
        <v>44.292079207920793</v>
      </c>
      <c r="AB212" s="39">
        <v>34.508663366336634</v>
      </c>
      <c r="AC212" s="39">
        <v>78.800742574257427</v>
      </c>
      <c r="AD212" s="40"/>
      <c r="AE212" s="36">
        <v>294</v>
      </c>
      <c r="AF212" s="39">
        <v>14.346938775510203</v>
      </c>
      <c r="AG212" s="39">
        <v>42.836734693877553</v>
      </c>
      <c r="AH212" s="39">
        <v>40.795918367346943</v>
      </c>
      <c r="AI212" s="39">
        <v>2.0204081632653059</v>
      </c>
      <c r="AJ212" s="39">
        <v>42.816326530612251</v>
      </c>
      <c r="AK212" s="40"/>
      <c r="AL212" s="224">
        <v>7181</v>
      </c>
    </row>
    <row r="213" spans="1:38">
      <c r="A213" s="32" t="s">
        <v>570</v>
      </c>
      <c r="C213" s="33">
        <v>1618</v>
      </c>
      <c r="D213" s="34">
        <v>99</v>
      </c>
      <c r="E213" s="35">
        <v>6.1186650185414089E-2</v>
      </c>
      <c r="F213" s="34">
        <v>690</v>
      </c>
      <c r="G213" s="35">
        <f t="shared" si="6"/>
        <v>0.4264524103831891</v>
      </c>
      <c r="H213" s="36">
        <v>1</v>
      </c>
      <c r="I213" s="36" t="s">
        <v>32</v>
      </c>
      <c r="J213" s="37">
        <v>5804</v>
      </c>
      <c r="K213" s="36">
        <v>1</v>
      </c>
      <c r="L213" s="38"/>
      <c r="M213" s="39">
        <v>87.707509881422922</v>
      </c>
      <c r="N213" s="39">
        <v>87.118577075098813</v>
      </c>
      <c r="O213" s="39">
        <v>55.844961240310084</v>
      </c>
      <c r="P213" s="40"/>
      <c r="Q213" s="36">
        <v>759</v>
      </c>
      <c r="R213" s="39">
        <v>3.3899868247694336</v>
      </c>
      <c r="S213" s="39">
        <v>8.8735177865612638</v>
      </c>
      <c r="T213" s="39">
        <v>31.366271409749668</v>
      </c>
      <c r="U213" s="39">
        <v>56.34123847167325</v>
      </c>
      <c r="V213" s="39">
        <v>87.707509881422922</v>
      </c>
      <c r="W213" s="40"/>
      <c r="X213" s="36">
        <v>759</v>
      </c>
      <c r="Y213" s="39">
        <v>1.6877470355731226</v>
      </c>
      <c r="Z213" s="39">
        <v>11.189723320158102</v>
      </c>
      <c r="AA213" s="39">
        <v>37.441370223978915</v>
      </c>
      <c r="AB213" s="39">
        <v>49.677206851119891</v>
      </c>
      <c r="AC213" s="39">
        <v>87.118577075098813</v>
      </c>
      <c r="AD213" s="40"/>
      <c r="AE213" s="36">
        <v>258</v>
      </c>
      <c r="AF213" s="39">
        <v>8.4573643410852721</v>
      </c>
      <c r="AG213" s="39">
        <v>35.589147286821706</v>
      </c>
      <c r="AH213" s="39">
        <v>42.856589147286826</v>
      </c>
      <c r="AI213" s="39">
        <v>12.988372093023255</v>
      </c>
      <c r="AJ213" s="39">
        <v>55.844961240310084</v>
      </c>
      <c r="AK213" s="40"/>
      <c r="AL213" s="224">
        <v>7078</v>
      </c>
    </row>
    <row r="214" spans="1:38">
      <c r="A214" s="32" t="s">
        <v>571</v>
      </c>
      <c r="C214" s="33">
        <v>543</v>
      </c>
      <c r="D214" s="34">
        <v>15</v>
      </c>
      <c r="E214" s="35">
        <v>2.7624309392265192E-2</v>
      </c>
      <c r="F214" s="34">
        <v>324</v>
      </c>
      <c r="G214" s="35">
        <f t="shared" si="6"/>
        <v>0.59668508287292821</v>
      </c>
      <c r="H214" s="36">
        <v>3</v>
      </c>
      <c r="I214" s="36" t="s">
        <v>34</v>
      </c>
      <c r="J214" s="37">
        <v>2703</v>
      </c>
      <c r="K214" s="36">
        <v>1</v>
      </c>
      <c r="L214" s="38"/>
      <c r="M214" s="39">
        <v>79.129921259842519</v>
      </c>
      <c r="N214" s="39">
        <v>68.940944881889763</v>
      </c>
      <c r="O214" s="39">
        <v>31.753424657534243</v>
      </c>
      <c r="P214" s="40"/>
      <c r="Q214" s="36">
        <v>254</v>
      </c>
      <c r="R214" s="39">
        <v>8.6811023622047259</v>
      </c>
      <c r="S214" s="39">
        <v>12.188976377952756</v>
      </c>
      <c r="T214" s="39">
        <v>34.287401574803148</v>
      </c>
      <c r="U214" s="39">
        <v>44.84251968503937</v>
      </c>
      <c r="V214" s="39">
        <v>79.129921259842519</v>
      </c>
      <c r="W214" s="40"/>
      <c r="X214" s="36">
        <v>254</v>
      </c>
      <c r="Y214" s="39">
        <v>5.4330708661417315</v>
      </c>
      <c r="Z214" s="39">
        <v>25.49212598425197</v>
      </c>
      <c r="AA214" s="39">
        <v>42.448818897637793</v>
      </c>
      <c r="AB214" s="39">
        <v>26.49212598425197</v>
      </c>
      <c r="AC214" s="39">
        <v>68.940944881889763</v>
      </c>
      <c r="AD214" s="40"/>
      <c r="AE214" s="36">
        <v>73</v>
      </c>
      <c r="AF214" s="39">
        <v>30.246575342465754</v>
      </c>
      <c r="AG214" s="39">
        <v>38</v>
      </c>
      <c r="AH214" s="39">
        <v>28.958904109589039</v>
      </c>
      <c r="AI214" s="39">
        <v>2.7945205479452055</v>
      </c>
      <c r="AJ214" s="39">
        <v>31.753424657534243</v>
      </c>
      <c r="AK214" s="40"/>
      <c r="AL214" s="224">
        <v>7188</v>
      </c>
    </row>
    <row r="215" spans="1:38">
      <c r="A215" s="32" t="s">
        <v>572</v>
      </c>
      <c r="C215" s="33">
        <v>1713</v>
      </c>
      <c r="D215" s="34">
        <v>106</v>
      </c>
      <c r="E215" s="35">
        <v>6.187974314068885E-2</v>
      </c>
      <c r="F215" s="34">
        <v>743</v>
      </c>
      <c r="G215" s="35">
        <f t="shared" si="6"/>
        <v>0.43374197314652657</v>
      </c>
      <c r="H215" s="36">
        <v>1</v>
      </c>
      <c r="I215" s="36" t="s">
        <v>32</v>
      </c>
      <c r="J215" s="37">
        <v>7206</v>
      </c>
      <c r="K215" s="36">
        <v>1</v>
      </c>
      <c r="L215" s="38"/>
      <c r="M215" s="39">
        <v>85.344868735083523</v>
      </c>
      <c r="N215" s="39">
        <v>78.73747016706443</v>
      </c>
      <c r="O215" s="39">
        <v>64.142857142857139</v>
      </c>
      <c r="P215" s="40"/>
      <c r="Q215" s="36">
        <v>838</v>
      </c>
      <c r="R215" s="39">
        <v>6.0381861575178997</v>
      </c>
      <c r="S215" s="39">
        <v>8.6264916467780424</v>
      </c>
      <c r="T215" s="39">
        <v>30.170644391408111</v>
      </c>
      <c r="U215" s="39">
        <v>55.174224343675412</v>
      </c>
      <c r="V215" s="39">
        <v>85.344868735083523</v>
      </c>
      <c r="W215" s="40"/>
      <c r="X215" s="36">
        <v>838</v>
      </c>
      <c r="Y215" s="39">
        <v>4.0357995226730301</v>
      </c>
      <c r="Z215" s="39">
        <v>17.051312649164679</v>
      </c>
      <c r="AA215" s="39">
        <v>36.448687350835321</v>
      </c>
      <c r="AB215" s="39">
        <v>42.288782816229116</v>
      </c>
      <c r="AC215" s="39">
        <v>78.73747016706443</v>
      </c>
      <c r="AD215" s="40"/>
      <c r="AE215" s="36">
        <v>266</v>
      </c>
      <c r="AF215" s="39">
        <v>9.4285714285714288</v>
      </c>
      <c r="AG215" s="39">
        <v>26.857142857142854</v>
      </c>
      <c r="AH215" s="39">
        <v>50.428571428571431</v>
      </c>
      <c r="AI215" s="39">
        <v>13.714285714285715</v>
      </c>
      <c r="AJ215" s="39">
        <v>64.142857142857139</v>
      </c>
      <c r="AK215" s="40"/>
      <c r="AL215" s="224">
        <v>7351</v>
      </c>
    </row>
    <row r="216" spans="1:38">
      <c r="A216" s="32" t="s">
        <v>573</v>
      </c>
      <c r="C216" s="33">
        <v>991</v>
      </c>
      <c r="D216" s="34">
        <v>453</v>
      </c>
      <c r="E216" s="35">
        <v>0.45711402623612513</v>
      </c>
      <c r="F216" s="34">
        <v>716</v>
      </c>
      <c r="G216" s="35">
        <f t="shared" si="6"/>
        <v>0.72250252270433901</v>
      </c>
      <c r="H216" s="36">
        <v>4</v>
      </c>
      <c r="I216" s="36" t="s">
        <v>35</v>
      </c>
      <c r="J216" s="37">
        <v>5006</v>
      </c>
      <c r="K216" s="36">
        <v>1</v>
      </c>
      <c r="L216" s="38"/>
      <c r="M216" s="39">
        <v>73.888361045130651</v>
      </c>
      <c r="N216" s="39">
        <v>73.581947743467936</v>
      </c>
      <c r="O216" s="39">
        <v>16.445255474452555</v>
      </c>
      <c r="P216" s="40"/>
      <c r="Q216" s="36">
        <v>421</v>
      </c>
      <c r="R216" s="39">
        <v>13.277909738717341</v>
      </c>
      <c r="S216" s="39">
        <v>13</v>
      </c>
      <c r="T216" s="39">
        <v>32.011876484560574</v>
      </c>
      <c r="U216" s="39">
        <v>41.876484560570077</v>
      </c>
      <c r="V216" s="39">
        <v>73.888361045130651</v>
      </c>
      <c r="W216" s="40"/>
      <c r="X216" s="36">
        <v>421</v>
      </c>
      <c r="Y216" s="39">
        <v>7.6769596199524939</v>
      </c>
      <c r="Z216" s="39">
        <v>18.589073634204276</v>
      </c>
      <c r="AA216" s="39">
        <v>42.166270783847985</v>
      </c>
      <c r="AB216" s="39">
        <v>31.415676959619955</v>
      </c>
      <c r="AC216" s="39">
        <v>73.581947743467936</v>
      </c>
      <c r="AD216" s="40"/>
      <c r="AE216" s="36">
        <v>137</v>
      </c>
      <c r="AF216" s="39">
        <v>37.21897810218978</v>
      </c>
      <c r="AG216" s="39">
        <v>46.335766423357668</v>
      </c>
      <c r="AH216" s="39">
        <v>16.445255474452555</v>
      </c>
      <c r="AI216" s="39">
        <v>0</v>
      </c>
      <c r="AJ216" s="39">
        <v>16.445255474452555</v>
      </c>
      <c r="AK216" s="40"/>
      <c r="AL216" s="224">
        <v>8066</v>
      </c>
    </row>
    <row r="217" spans="1:38">
      <c r="A217" s="32" t="s">
        <v>574</v>
      </c>
      <c r="C217" s="33">
        <v>17126</v>
      </c>
      <c r="D217" s="34">
        <v>8675</v>
      </c>
      <c r="E217" s="35">
        <v>0.50653976410136636</v>
      </c>
      <c r="F217" s="34">
        <v>9472</v>
      </c>
      <c r="G217" s="35">
        <f t="shared" si="6"/>
        <v>0.5530771925726965</v>
      </c>
      <c r="H217" s="36">
        <v>3</v>
      </c>
      <c r="I217" s="36" t="s">
        <v>34</v>
      </c>
      <c r="J217" s="37">
        <v>6003</v>
      </c>
      <c r="K217" s="36">
        <v>1</v>
      </c>
      <c r="L217" s="38"/>
      <c r="M217" s="39">
        <v>67.902519306241288</v>
      </c>
      <c r="N217" s="39">
        <v>67.056969236612218</v>
      </c>
      <c r="O217" s="39">
        <v>23.931669865642995</v>
      </c>
      <c r="P217" s="40"/>
      <c r="Q217" s="36">
        <v>7899</v>
      </c>
      <c r="R217" s="39">
        <v>14.33130776047601</v>
      </c>
      <c r="S217" s="39">
        <v>17.775541207747818</v>
      </c>
      <c r="T217" s="39">
        <v>33.027092036966707</v>
      </c>
      <c r="U217" s="39">
        <v>34.875427269274589</v>
      </c>
      <c r="V217" s="39">
        <v>67.902519306241288</v>
      </c>
      <c r="W217" s="40"/>
      <c r="X217" s="36">
        <v>7899</v>
      </c>
      <c r="Y217" s="39">
        <v>7.4037219901253328</v>
      </c>
      <c r="Z217" s="39">
        <v>25.872262311685024</v>
      </c>
      <c r="AA217" s="39">
        <v>40.809216356500819</v>
      </c>
      <c r="AB217" s="39">
        <v>26.247752880111406</v>
      </c>
      <c r="AC217" s="39">
        <v>67.056969236612218</v>
      </c>
      <c r="AD217" s="40"/>
      <c r="AE217" s="36">
        <v>2605</v>
      </c>
      <c r="AF217" s="39">
        <v>31.335892514395393</v>
      </c>
      <c r="AG217" s="39">
        <v>44.732437619961615</v>
      </c>
      <c r="AH217" s="39">
        <v>21.865259117082534</v>
      </c>
      <c r="AI217" s="39">
        <v>2.0664107485604606</v>
      </c>
      <c r="AJ217" s="39">
        <v>23.931669865642995</v>
      </c>
      <c r="AK217" s="40"/>
      <c r="AL217" s="224">
        <v>10438</v>
      </c>
    </row>
    <row r="218" spans="1:38">
      <c r="A218" s="32" t="s">
        <v>575</v>
      </c>
      <c r="C218" s="33">
        <v>612</v>
      </c>
      <c r="D218" s="34">
        <v>39</v>
      </c>
      <c r="E218" s="35">
        <v>6.3725490196078427E-2</v>
      </c>
      <c r="F218" s="34">
        <v>319</v>
      </c>
      <c r="G218" s="35">
        <f t="shared" ref="G218:G249" si="7">F218/C218</f>
        <v>0.52124183006535951</v>
      </c>
      <c r="H218" s="36">
        <v>2</v>
      </c>
      <c r="I218" s="36" t="s">
        <v>33</v>
      </c>
      <c r="J218" s="37">
        <v>1203</v>
      </c>
      <c r="K218" s="36">
        <v>1</v>
      </c>
      <c r="L218" s="38"/>
      <c r="M218" s="39">
        <v>73.959459459459467</v>
      </c>
      <c r="N218" s="39">
        <v>74.46621621621621</v>
      </c>
      <c r="O218" s="39">
        <v>38.568807339449542</v>
      </c>
      <c r="P218" s="40"/>
      <c r="Q218" s="36">
        <v>296</v>
      </c>
      <c r="R218" s="39">
        <v>9.7668918918918912</v>
      </c>
      <c r="S218" s="39">
        <v>16.14527027027027</v>
      </c>
      <c r="T218" s="39">
        <v>35.45945945945946</v>
      </c>
      <c r="U218" s="39">
        <v>38.500000000000007</v>
      </c>
      <c r="V218" s="39">
        <v>73.959459459459467</v>
      </c>
      <c r="W218" s="40"/>
      <c r="X218" s="36">
        <v>296</v>
      </c>
      <c r="Y218" s="39">
        <v>5.3108108108108114</v>
      </c>
      <c r="Z218" s="39">
        <v>20.172297297297298</v>
      </c>
      <c r="AA218" s="39">
        <v>48.158783783783775</v>
      </c>
      <c r="AB218" s="39">
        <v>26.307432432432432</v>
      </c>
      <c r="AC218" s="39">
        <v>74.46621621621621</v>
      </c>
      <c r="AD218" s="40"/>
      <c r="AE218" s="36">
        <v>109</v>
      </c>
      <c r="AF218" s="39">
        <v>15</v>
      </c>
      <c r="AG218" s="39">
        <v>47</v>
      </c>
      <c r="AH218" s="39">
        <v>37.706422018348626</v>
      </c>
      <c r="AI218" s="39">
        <v>0.86238532110091748</v>
      </c>
      <c r="AJ218" s="39">
        <v>38.568807339449542</v>
      </c>
      <c r="AK218" s="40"/>
      <c r="AL218" s="224">
        <v>7688</v>
      </c>
    </row>
    <row r="219" spans="1:38">
      <c r="A219" s="32" t="s">
        <v>576</v>
      </c>
      <c r="C219" s="33">
        <v>601</v>
      </c>
      <c r="D219" s="34">
        <v>1</v>
      </c>
      <c r="E219" s="35">
        <v>1.6638935108153079E-3</v>
      </c>
      <c r="F219" s="34">
        <v>366</v>
      </c>
      <c r="G219" s="35">
        <f t="shared" si="7"/>
        <v>0.60898502495840268</v>
      </c>
      <c r="H219" s="36">
        <v>2</v>
      </c>
      <c r="I219" s="36" t="s">
        <v>33</v>
      </c>
      <c r="J219" s="37">
        <v>1106</v>
      </c>
      <c r="K219" s="36">
        <v>1</v>
      </c>
      <c r="L219" s="38"/>
      <c r="M219" s="39">
        <v>77.300000000000011</v>
      </c>
      <c r="N219" s="39">
        <v>70.918518518518525</v>
      </c>
      <c r="O219" s="39">
        <v>49.051282051282051</v>
      </c>
      <c r="P219" s="40"/>
      <c r="Q219" s="36">
        <v>270</v>
      </c>
      <c r="R219" s="39">
        <v>9.6851851851851851</v>
      </c>
      <c r="S219" s="39">
        <v>13.618518518518517</v>
      </c>
      <c r="T219" s="39">
        <v>37.955555555555556</v>
      </c>
      <c r="U219" s="39">
        <v>39.344444444444449</v>
      </c>
      <c r="V219" s="39">
        <v>77.300000000000011</v>
      </c>
      <c r="W219" s="40"/>
      <c r="X219" s="36">
        <v>270</v>
      </c>
      <c r="Y219" s="39">
        <v>5.7740740740740737</v>
      </c>
      <c r="Z219" s="39">
        <v>23.30740740740741</v>
      </c>
      <c r="AA219" s="39">
        <v>47.096296296296302</v>
      </c>
      <c r="AB219" s="39">
        <v>23.822222222222223</v>
      </c>
      <c r="AC219" s="39">
        <v>70.918518518518525</v>
      </c>
      <c r="AD219" s="40"/>
      <c r="AE219" s="36">
        <v>78</v>
      </c>
      <c r="AF219" s="39">
        <v>17.025641025641026</v>
      </c>
      <c r="AG219" s="39">
        <v>34.948717948717949</v>
      </c>
      <c r="AH219" s="39">
        <v>43.615384615384613</v>
      </c>
      <c r="AI219" s="39">
        <v>5.4358974358974361</v>
      </c>
      <c r="AJ219" s="39">
        <v>49.051282051282051</v>
      </c>
      <c r="AK219" s="40"/>
      <c r="AL219" s="224">
        <v>8145</v>
      </c>
    </row>
    <row r="220" spans="1:38">
      <c r="A220" s="32" t="s">
        <v>577</v>
      </c>
      <c r="C220" s="33">
        <v>804</v>
      </c>
      <c r="D220" s="34">
        <v>33</v>
      </c>
      <c r="E220" s="35">
        <v>4.1044776119402986E-2</v>
      </c>
      <c r="F220" s="34">
        <v>510</v>
      </c>
      <c r="G220" s="35">
        <f t="shared" si="7"/>
        <v>0.63432835820895528</v>
      </c>
      <c r="H220" s="36">
        <v>2</v>
      </c>
      <c r="I220" s="36" t="s">
        <v>33</v>
      </c>
      <c r="J220" s="37">
        <v>1613</v>
      </c>
      <c r="K220" s="36">
        <v>1</v>
      </c>
      <c r="L220" s="38"/>
      <c r="M220" s="39">
        <v>71.966145833333343</v>
      </c>
      <c r="N220" s="39">
        <v>73.3359375</v>
      </c>
      <c r="O220" s="39">
        <v>33.107692307692311</v>
      </c>
      <c r="P220" s="40"/>
      <c r="Q220" s="36">
        <v>384</v>
      </c>
      <c r="R220" s="39">
        <v>11.143229166666668</v>
      </c>
      <c r="S220" s="39">
        <v>17.203125</v>
      </c>
      <c r="T220" s="39">
        <v>36.122395833333336</v>
      </c>
      <c r="U220" s="39">
        <v>35.84375</v>
      </c>
      <c r="V220" s="39">
        <v>71.966145833333343</v>
      </c>
      <c r="W220" s="40"/>
      <c r="X220" s="36">
        <v>384</v>
      </c>
      <c r="Y220" s="39">
        <v>4.6458333333333339</v>
      </c>
      <c r="Z220" s="39">
        <v>22.151041666666664</v>
      </c>
      <c r="AA220" s="39">
        <v>43.692708333333336</v>
      </c>
      <c r="AB220" s="39">
        <v>29.643229166666664</v>
      </c>
      <c r="AC220" s="39">
        <v>73.3359375</v>
      </c>
      <c r="AD220" s="40"/>
      <c r="AE220" s="36">
        <v>130</v>
      </c>
      <c r="AF220" s="39">
        <v>19.307692307692307</v>
      </c>
      <c r="AG220" s="39">
        <v>47.753846153846155</v>
      </c>
      <c r="AH220" s="39">
        <v>29.938461538461539</v>
      </c>
      <c r="AI220" s="39">
        <v>3.1692307692307695</v>
      </c>
      <c r="AJ220" s="39">
        <v>33.107692307692311</v>
      </c>
      <c r="AK220" s="40"/>
      <c r="AL220" s="224">
        <v>7565</v>
      </c>
    </row>
    <row r="221" spans="1:38">
      <c r="A221" s="32" t="s">
        <v>578</v>
      </c>
      <c r="C221" s="33">
        <v>1303</v>
      </c>
      <c r="D221" s="34">
        <v>336</v>
      </c>
      <c r="E221" s="35">
        <v>0.25786646201074442</v>
      </c>
      <c r="F221" s="34">
        <v>909</v>
      </c>
      <c r="G221" s="35">
        <f t="shared" si="7"/>
        <v>0.69762087490406754</v>
      </c>
      <c r="H221" s="36">
        <v>2</v>
      </c>
      <c r="I221" s="36" t="s">
        <v>33</v>
      </c>
      <c r="J221" s="37">
        <v>7307</v>
      </c>
      <c r="K221" s="36">
        <v>1</v>
      </c>
      <c r="L221" s="38"/>
      <c r="M221" s="39">
        <v>75.935064935064929</v>
      </c>
      <c r="N221" s="39">
        <v>79.831168831168839</v>
      </c>
      <c r="O221" s="39">
        <v>53.254901960784309</v>
      </c>
      <c r="P221" s="40"/>
      <c r="Q221" s="36">
        <v>616</v>
      </c>
      <c r="R221" s="39">
        <v>9.8344155844155843</v>
      </c>
      <c r="S221" s="39">
        <v>14.230519480519479</v>
      </c>
      <c r="T221" s="39">
        <v>39.134740259740262</v>
      </c>
      <c r="U221" s="39">
        <v>36.800324675324674</v>
      </c>
      <c r="V221" s="39">
        <v>75.935064935064929</v>
      </c>
      <c r="W221" s="40"/>
      <c r="X221" s="36">
        <v>616</v>
      </c>
      <c r="Y221" s="39">
        <v>4.1201298701298699</v>
      </c>
      <c r="Z221" s="39">
        <v>15.722402597402599</v>
      </c>
      <c r="AA221" s="39">
        <v>46.060064935064936</v>
      </c>
      <c r="AB221" s="39">
        <v>33.771103896103895</v>
      </c>
      <c r="AC221" s="39">
        <v>79.831168831168839</v>
      </c>
      <c r="AD221" s="40"/>
      <c r="AE221" s="36">
        <v>204</v>
      </c>
      <c r="AF221" s="39">
        <v>9.7549019607843146</v>
      </c>
      <c r="AG221" s="39">
        <v>36.509803921568626</v>
      </c>
      <c r="AH221" s="39">
        <v>43.813725490196077</v>
      </c>
      <c r="AI221" s="39">
        <v>9.4411764705882355</v>
      </c>
      <c r="AJ221" s="39">
        <v>53.254901960784309</v>
      </c>
      <c r="AK221" s="40"/>
      <c r="AL221" s="224">
        <v>7827</v>
      </c>
    </row>
    <row r="222" spans="1:38">
      <c r="A222" s="32" t="s">
        <v>579</v>
      </c>
      <c r="C222" s="33">
        <v>13774</v>
      </c>
      <c r="D222" s="34">
        <v>6413</v>
      </c>
      <c r="E222" s="35">
        <v>0.46558733846377232</v>
      </c>
      <c r="F222" s="34">
        <v>7951</v>
      </c>
      <c r="G222" s="35">
        <f t="shared" si="7"/>
        <v>0.57724698707710176</v>
      </c>
      <c r="H222" s="36">
        <v>1</v>
      </c>
      <c r="I222" s="36" t="s">
        <v>32</v>
      </c>
      <c r="J222" s="37">
        <v>405</v>
      </c>
      <c r="K222" s="36">
        <v>1</v>
      </c>
      <c r="L222" s="38"/>
      <c r="M222" s="39">
        <v>83.457613302901862</v>
      </c>
      <c r="N222" s="39">
        <v>81.622921421584607</v>
      </c>
      <c r="O222" s="39">
        <v>50.059837242699857</v>
      </c>
      <c r="P222" s="40"/>
      <c r="Q222" s="36">
        <v>6134</v>
      </c>
      <c r="R222" s="39">
        <v>5.8690903162699701</v>
      </c>
      <c r="S222" s="39">
        <v>10.682588849038149</v>
      </c>
      <c r="T222" s="39">
        <v>32.107597000326052</v>
      </c>
      <c r="U222" s="39">
        <v>51.35001630257581</v>
      </c>
      <c r="V222" s="39">
        <v>83.457613302901862</v>
      </c>
      <c r="W222" s="40"/>
      <c r="X222" s="36">
        <v>6134</v>
      </c>
      <c r="Y222" s="39">
        <v>3.347081838930551</v>
      </c>
      <c r="Z222" s="39">
        <v>15.348059993478969</v>
      </c>
      <c r="AA222" s="39">
        <v>39.958917508966415</v>
      </c>
      <c r="AB222" s="39">
        <v>41.664003912618192</v>
      </c>
      <c r="AC222" s="39">
        <v>81.622921421584607</v>
      </c>
      <c r="AD222" s="40"/>
      <c r="AE222" s="36">
        <v>2089</v>
      </c>
      <c r="AF222" s="39">
        <v>12.964097654380087</v>
      </c>
      <c r="AG222" s="39">
        <v>36.97606510292006</v>
      </c>
      <c r="AH222" s="39">
        <v>41.047869794159887</v>
      </c>
      <c r="AI222" s="39">
        <v>9.0119674485399717</v>
      </c>
      <c r="AJ222" s="39">
        <v>50.059837242699857</v>
      </c>
      <c r="AK222" s="40"/>
      <c r="AL222" s="224">
        <v>7978</v>
      </c>
    </row>
    <row r="223" spans="1:38">
      <c r="A223" s="32" t="s">
        <v>580</v>
      </c>
      <c r="C223" s="33">
        <v>821</v>
      </c>
      <c r="D223" s="34">
        <v>52</v>
      </c>
      <c r="E223" s="35">
        <v>6.3337393422655291E-2</v>
      </c>
      <c r="F223" s="34">
        <v>429</v>
      </c>
      <c r="G223" s="35">
        <f t="shared" si="7"/>
        <v>0.52253349573690622</v>
      </c>
      <c r="H223" s="36">
        <v>2</v>
      </c>
      <c r="I223" s="36" t="s">
        <v>33</v>
      </c>
      <c r="J223" s="37">
        <v>7310</v>
      </c>
      <c r="K223" s="36">
        <v>1</v>
      </c>
      <c r="L223" s="38"/>
      <c r="M223" s="39">
        <v>83.55795148247978</v>
      </c>
      <c r="N223" s="39">
        <v>83.169811320754718</v>
      </c>
      <c r="O223" s="39">
        <v>39</v>
      </c>
      <c r="P223" s="40"/>
      <c r="Q223" s="36">
        <v>371</v>
      </c>
      <c r="R223" s="39">
        <v>8.0727762803234508</v>
      </c>
      <c r="S223" s="39">
        <v>8.6792452830188669</v>
      </c>
      <c r="T223" s="39">
        <v>42.574123989218329</v>
      </c>
      <c r="U223" s="39">
        <v>40.983827493261451</v>
      </c>
      <c r="V223" s="39">
        <v>83.55795148247978</v>
      </c>
      <c r="W223" s="40"/>
      <c r="X223" s="36">
        <v>371</v>
      </c>
      <c r="Y223" s="39">
        <v>2.5525606469002695</v>
      </c>
      <c r="Z223" s="39">
        <v>14.285714285714285</v>
      </c>
      <c r="AA223" s="39">
        <v>41.377358490566039</v>
      </c>
      <c r="AB223" s="39">
        <v>41.79245283018868</v>
      </c>
      <c r="AC223" s="39">
        <v>83.169811320754718</v>
      </c>
      <c r="AD223" s="40"/>
      <c r="AE223" s="36">
        <v>116</v>
      </c>
      <c r="AF223" s="39">
        <v>12</v>
      </c>
      <c r="AG223" s="39">
        <v>49.5</v>
      </c>
      <c r="AH223" s="39">
        <v>34.5</v>
      </c>
      <c r="AI223" s="39">
        <v>4.5</v>
      </c>
      <c r="AJ223" s="39">
        <v>39</v>
      </c>
      <c r="AK223" s="40"/>
      <c r="AL223" s="224">
        <v>7380</v>
      </c>
    </row>
    <row r="224" spans="1:38">
      <c r="A224" s="32" t="s">
        <v>581</v>
      </c>
      <c r="C224" s="33">
        <v>5144</v>
      </c>
      <c r="D224" s="34">
        <v>1378</v>
      </c>
      <c r="E224" s="35">
        <v>0.26788491446345258</v>
      </c>
      <c r="F224" s="34">
        <v>2838</v>
      </c>
      <c r="G224" s="35">
        <f t="shared" si="7"/>
        <v>0.55171073094867806</v>
      </c>
      <c r="H224" s="36">
        <v>1</v>
      </c>
      <c r="I224" s="36" t="s">
        <v>32</v>
      </c>
      <c r="J224" s="37">
        <v>5805</v>
      </c>
      <c r="K224" s="36">
        <v>1</v>
      </c>
      <c r="L224" s="38"/>
      <c r="M224" s="39">
        <v>82.848510638297881</v>
      </c>
      <c r="N224" s="39">
        <v>75.467659574468087</v>
      </c>
      <c r="O224" s="39">
        <v>49.42363877822045</v>
      </c>
      <c r="P224" s="40"/>
      <c r="Q224" s="36">
        <v>2350</v>
      </c>
      <c r="R224" s="39">
        <v>6.2863829787234042</v>
      </c>
      <c r="S224" s="39">
        <v>11.010212765957446</v>
      </c>
      <c r="T224" s="39">
        <v>31.300425531914897</v>
      </c>
      <c r="U224" s="39">
        <v>51.548085106382977</v>
      </c>
      <c r="V224" s="39">
        <v>82.848510638297881</v>
      </c>
      <c r="W224" s="40"/>
      <c r="X224" s="36">
        <v>2350</v>
      </c>
      <c r="Y224" s="39">
        <v>4.4421276595744681</v>
      </c>
      <c r="Z224" s="39">
        <v>20.27872340425532</v>
      </c>
      <c r="AA224" s="39">
        <v>39.954042553191492</v>
      </c>
      <c r="AB224" s="39">
        <v>35.513617021276595</v>
      </c>
      <c r="AC224" s="39">
        <v>75.467659574468087</v>
      </c>
      <c r="AD224" s="40"/>
      <c r="AE224" s="36">
        <v>753</v>
      </c>
      <c r="AF224" s="39">
        <v>13.091633466135459</v>
      </c>
      <c r="AG224" s="39">
        <v>37.484727755644087</v>
      </c>
      <c r="AH224" s="39">
        <v>42.938911022576363</v>
      </c>
      <c r="AI224" s="39">
        <v>6.4847277556440908</v>
      </c>
      <c r="AJ224" s="39">
        <v>49.42363877822045</v>
      </c>
      <c r="AK224" s="40"/>
      <c r="AL224" s="224">
        <v>8603</v>
      </c>
    </row>
    <row r="225" spans="1:38">
      <c r="A225" s="32" t="s">
        <v>582</v>
      </c>
      <c r="C225" s="33">
        <v>749</v>
      </c>
      <c r="D225" s="34">
        <v>42</v>
      </c>
      <c r="E225" s="35">
        <v>5.6074766355140186E-2</v>
      </c>
      <c r="F225" s="34">
        <v>459</v>
      </c>
      <c r="G225" s="35">
        <f t="shared" si="7"/>
        <v>0.61281708945260349</v>
      </c>
      <c r="H225" s="36">
        <v>2</v>
      </c>
      <c r="I225" s="36" t="s">
        <v>33</v>
      </c>
      <c r="J225" s="37">
        <v>2502</v>
      </c>
      <c r="K225" s="36">
        <v>1</v>
      </c>
      <c r="L225" s="38"/>
      <c r="M225" s="39">
        <v>89.058139534883722</v>
      </c>
      <c r="N225" s="39">
        <v>85.982558139534888</v>
      </c>
      <c r="O225" s="39">
        <v>63.841121495327101</v>
      </c>
      <c r="P225" s="40"/>
      <c r="Q225" s="36">
        <v>344</v>
      </c>
      <c r="R225" s="39">
        <v>4.0348837209302326</v>
      </c>
      <c r="S225" s="39">
        <v>6.8953488372093021</v>
      </c>
      <c r="T225" s="39">
        <v>30.127906976744185</v>
      </c>
      <c r="U225" s="39">
        <v>58.930232558139537</v>
      </c>
      <c r="V225" s="39">
        <v>89.058139534883722</v>
      </c>
      <c r="W225" s="40"/>
      <c r="X225" s="36">
        <v>344</v>
      </c>
      <c r="Y225" s="39">
        <v>1.7238372093023258</v>
      </c>
      <c r="Z225" s="39">
        <v>12.293604651162791</v>
      </c>
      <c r="AA225" s="39">
        <v>41.110465116279073</v>
      </c>
      <c r="AB225" s="39">
        <v>44.872093023255815</v>
      </c>
      <c r="AC225" s="39">
        <v>85.982558139534888</v>
      </c>
      <c r="AD225" s="40"/>
      <c r="AE225" s="36">
        <v>107</v>
      </c>
      <c r="AF225" s="39">
        <v>8.5233644859813076</v>
      </c>
      <c r="AG225" s="39">
        <v>28.140186915887853</v>
      </c>
      <c r="AH225" s="39">
        <v>41.990654205607477</v>
      </c>
      <c r="AI225" s="39">
        <v>21.850467289719624</v>
      </c>
      <c r="AJ225" s="39">
        <v>63.841121495327101</v>
      </c>
      <c r="AK225" s="40"/>
      <c r="AL225" s="224">
        <v>7494</v>
      </c>
    </row>
    <row r="226" spans="1:38">
      <c r="A226" s="32" t="s">
        <v>583</v>
      </c>
      <c r="C226" s="33">
        <v>45</v>
      </c>
      <c r="D226" s="34">
        <v>20</v>
      </c>
      <c r="E226" s="35">
        <v>0.44444444444444442</v>
      </c>
      <c r="F226" s="34">
        <v>42</v>
      </c>
      <c r="G226" s="35">
        <f t="shared" si="7"/>
        <v>0.93333333333333335</v>
      </c>
      <c r="H226" s="36">
        <v>3</v>
      </c>
      <c r="I226" s="36" t="s">
        <v>34</v>
      </c>
      <c r="J226" s="37">
        <v>140</v>
      </c>
      <c r="K226" s="36">
        <v>2</v>
      </c>
      <c r="L226" s="38"/>
      <c r="M226" s="39" t="s">
        <v>1</v>
      </c>
      <c r="N226" s="39" t="s">
        <v>1</v>
      </c>
      <c r="O226" s="39" t="s">
        <v>1</v>
      </c>
      <c r="P226" s="40"/>
      <c r="Q226" s="36" t="s">
        <v>1</v>
      </c>
      <c r="R226" s="39" t="s">
        <v>1</v>
      </c>
      <c r="S226" s="39" t="s">
        <v>1</v>
      </c>
      <c r="T226" s="39" t="s">
        <v>1</v>
      </c>
      <c r="U226" s="39" t="s">
        <v>1</v>
      </c>
      <c r="V226" s="39" t="s">
        <v>1</v>
      </c>
      <c r="W226" s="40"/>
      <c r="X226" s="36" t="s">
        <v>1</v>
      </c>
      <c r="Y226" s="39" t="s">
        <v>1</v>
      </c>
      <c r="Z226" s="39" t="s">
        <v>1</v>
      </c>
      <c r="AA226" s="39" t="s">
        <v>1</v>
      </c>
      <c r="AB226" s="39" t="s">
        <v>1</v>
      </c>
      <c r="AC226" s="39" t="s">
        <v>1</v>
      </c>
      <c r="AD226" s="40"/>
      <c r="AE226" s="36">
        <v>0</v>
      </c>
      <c r="AF226" s="39">
        <v>0</v>
      </c>
      <c r="AG226" s="39">
        <v>0</v>
      </c>
      <c r="AH226" s="39">
        <v>0</v>
      </c>
      <c r="AI226" s="39">
        <v>0</v>
      </c>
      <c r="AJ226" s="39">
        <v>0</v>
      </c>
      <c r="AK226" s="40"/>
      <c r="AL226" s="224">
        <v>16910</v>
      </c>
    </row>
    <row r="227" spans="1:38">
      <c r="A227" s="32" t="s">
        <v>584</v>
      </c>
      <c r="C227" s="33">
        <v>408</v>
      </c>
      <c r="D227" s="34">
        <v>16</v>
      </c>
      <c r="E227" s="35">
        <v>3.9215686274509803E-2</v>
      </c>
      <c r="F227" s="34">
        <v>199</v>
      </c>
      <c r="G227" s="35">
        <f t="shared" si="7"/>
        <v>0.48774509803921567</v>
      </c>
      <c r="H227" s="36">
        <v>1</v>
      </c>
      <c r="I227" s="36" t="s">
        <v>32</v>
      </c>
      <c r="J227" s="37">
        <v>4204</v>
      </c>
      <c r="K227" s="36">
        <v>1</v>
      </c>
      <c r="L227" s="38"/>
      <c r="M227" s="39">
        <v>84.357894736842127</v>
      </c>
      <c r="N227" s="39">
        <v>76.068421052631578</v>
      </c>
      <c r="O227" s="39">
        <v>62.18181818181818</v>
      </c>
      <c r="P227" s="40"/>
      <c r="Q227" s="36">
        <v>190</v>
      </c>
      <c r="R227" s="39">
        <v>4.621052631578948</v>
      </c>
      <c r="S227" s="39">
        <v>11.163157894736843</v>
      </c>
      <c r="T227" s="39">
        <v>32.663157894736848</v>
      </c>
      <c r="U227" s="39">
        <v>51.694736842105272</v>
      </c>
      <c r="V227" s="39">
        <v>84.357894736842127</v>
      </c>
      <c r="W227" s="40"/>
      <c r="X227" s="36">
        <v>190</v>
      </c>
      <c r="Y227" s="39">
        <v>2.5421052631578949</v>
      </c>
      <c r="Z227" s="39">
        <v>21.047368421052628</v>
      </c>
      <c r="AA227" s="39">
        <v>40.510526315789477</v>
      </c>
      <c r="AB227" s="39">
        <v>35.557894736842108</v>
      </c>
      <c r="AC227" s="39">
        <v>76.068421052631578</v>
      </c>
      <c r="AD227" s="40"/>
      <c r="AE227" s="36">
        <v>66</v>
      </c>
      <c r="AF227" s="39">
        <v>10.848484848484848</v>
      </c>
      <c r="AG227" s="39">
        <v>26.969696969696969</v>
      </c>
      <c r="AH227" s="39">
        <v>56</v>
      </c>
      <c r="AI227" s="39">
        <v>6.1818181818181817</v>
      </c>
      <c r="AJ227" s="39">
        <v>62.18181818181818</v>
      </c>
      <c r="AK227" s="40"/>
      <c r="AL227" s="224">
        <v>8262</v>
      </c>
    </row>
    <row r="228" spans="1:38">
      <c r="A228" s="32" t="s">
        <v>585</v>
      </c>
      <c r="C228" s="33">
        <v>3973</v>
      </c>
      <c r="D228" s="34">
        <v>778</v>
      </c>
      <c r="E228" s="35">
        <v>0.19582179713063178</v>
      </c>
      <c r="F228" s="34">
        <v>1765</v>
      </c>
      <c r="G228" s="35">
        <f t="shared" si="7"/>
        <v>0.44424867858041783</v>
      </c>
      <c r="H228" s="36">
        <v>2</v>
      </c>
      <c r="I228" s="36" t="s">
        <v>33</v>
      </c>
      <c r="J228" s="37">
        <v>7311</v>
      </c>
      <c r="K228" s="36">
        <v>1</v>
      </c>
      <c r="L228" s="38"/>
      <c r="M228" s="39">
        <v>85.073578595317727</v>
      </c>
      <c r="N228" s="39">
        <v>87.445373467112603</v>
      </c>
      <c r="O228" s="39">
        <v>68.969491525423734</v>
      </c>
      <c r="P228" s="40"/>
      <c r="Q228" s="36">
        <v>1794</v>
      </c>
      <c r="R228" s="39">
        <v>4.6365663322185071</v>
      </c>
      <c r="S228" s="39">
        <v>9.9492753623188399</v>
      </c>
      <c r="T228" s="39">
        <v>29.600334448160538</v>
      </c>
      <c r="U228" s="39">
        <v>55.473244147157189</v>
      </c>
      <c r="V228" s="39">
        <v>85.073578595317727</v>
      </c>
      <c r="W228" s="40"/>
      <c r="X228" s="36">
        <v>1794</v>
      </c>
      <c r="Y228" s="39">
        <v>2.2803790412486062</v>
      </c>
      <c r="Z228" s="39">
        <v>10.290412486064659</v>
      </c>
      <c r="AA228" s="39">
        <v>39.275362318840578</v>
      </c>
      <c r="AB228" s="39">
        <v>48.170011148272017</v>
      </c>
      <c r="AC228" s="39">
        <v>87.445373467112603</v>
      </c>
      <c r="AD228" s="40"/>
      <c r="AE228" s="36">
        <v>590</v>
      </c>
      <c r="AF228" s="39">
        <v>5.5254237288135597</v>
      </c>
      <c r="AG228" s="39">
        <v>25.505084745762712</v>
      </c>
      <c r="AH228" s="39">
        <v>52.949152542372886</v>
      </c>
      <c r="AI228" s="39">
        <v>16.020338983050848</v>
      </c>
      <c r="AJ228" s="39">
        <v>68.969491525423734</v>
      </c>
      <c r="AK228" s="40"/>
      <c r="AL228" s="224">
        <v>9553</v>
      </c>
    </row>
    <row r="229" spans="1:38">
      <c r="A229" s="32" t="s">
        <v>587</v>
      </c>
      <c r="C229" s="33">
        <v>925</v>
      </c>
      <c r="D229" s="34">
        <v>35</v>
      </c>
      <c r="E229" s="35">
        <v>3.783783783783784E-2</v>
      </c>
      <c r="F229" s="34">
        <v>664</v>
      </c>
      <c r="G229" s="35">
        <f t="shared" si="7"/>
        <v>0.71783783783783783</v>
      </c>
      <c r="H229" s="36">
        <v>1</v>
      </c>
      <c r="I229" s="36" t="s">
        <v>32</v>
      </c>
      <c r="J229" s="37">
        <v>6502</v>
      </c>
      <c r="K229" s="36">
        <v>1</v>
      </c>
      <c r="L229" s="38"/>
      <c r="M229" s="39">
        <v>87.065645514223192</v>
      </c>
      <c r="N229" s="39">
        <v>83.31509846827133</v>
      </c>
      <c r="O229" s="39">
        <v>74.124260355029577</v>
      </c>
      <c r="P229" s="40"/>
      <c r="Q229" s="36">
        <v>457</v>
      </c>
      <c r="R229" s="39">
        <v>4.547045951859956</v>
      </c>
      <c r="S229" s="39">
        <v>8.0634573304157531</v>
      </c>
      <c r="T229" s="39">
        <v>33.363238512035011</v>
      </c>
      <c r="U229" s="39">
        <v>53.702407002188181</v>
      </c>
      <c r="V229" s="39">
        <v>87.065645514223192</v>
      </c>
      <c r="W229" s="40"/>
      <c r="X229" s="36">
        <v>457</v>
      </c>
      <c r="Y229" s="39">
        <v>2.1159737417943107</v>
      </c>
      <c r="Z229" s="39">
        <v>14.25601750547046</v>
      </c>
      <c r="AA229" s="39">
        <v>40.632385120350108</v>
      </c>
      <c r="AB229" s="39">
        <v>42.682713347921222</v>
      </c>
      <c r="AC229" s="39">
        <v>83.31509846827133</v>
      </c>
      <c r="AD229" s="40"/>
      <c r="AE229" s="36">
        <v>169</v>
      </c>
      <c r="AF229" s="39">
        <v>3.4556213017751478</v>
      </c>
      <c r="AG229" s="39">
        <v>21.911242603550296</v>
      </c>
      <c r="AH229" s="39">
        <v>51.159763313609467</v>
      </c>
      <c r="AI229" s="39">
        <v>22.964497041420117</v>
      </c>
      <c r="AJ229" s="39">
        <v>74.124260355029577</v>
      </c>
      <c r="AK229" s="40"/>
      <c r="AL229" s="224">
        <v>7149</v>
      </c>
    </row>
    <row r="230" spans="1:38">
      <c r="A230" s="32" t="s">
        <v>586</v>
      </c>
      <c r="C230" s="33">
        <v>4116</v>
      </c>
      <c r="D230" s="34">
        <v>271</v>
      </c>
      <c r="E230" s="35">
        <v>6.5840621963070944E-2</v>
      </c>
      <c r="F230" s="34">
        <v>1798</v>
      </c>
      <c r="G230" s="35">
        <f t="shared" si="7"/>
        <v>0.43683187560738579</v>
      </c>
      <c r="H230" s="36">
        <v>3</v>
      </c>
      <c r="I230" s="36" t="s">
        <v>34</v>
      </c>
      <c r="J230" s="37">
        <v>2705</v>
      </c>
      <c r="K230" s="36">
        <v>1</v>
      </c>
      <c r="L230" s="38"/>
      <c r="M230" s="39">
        <v>84.024527337761882</v>
      </c>
      <c r="N230" s="39">
        <v>75.939703628002036</v>
      </c>
      <c r="O230" s="39">
        <v>40.898791540785496</v>
      </c>
      <c r="P230" s="40"/>
      <c r="Q230" s="36">
        <v>1957</v>
      </c>
      <c r="R230" s="39">
        <v>5.1205927439959122</v>
      </c>
      <c r="S230" s="39">
        <v>11.019928461931528</v>
      </c>
      <c r="T230" s="39">
        <v>33.620337250894224</v>
      </c>
      <c r="U230" s="39">
        <v>50.404190086867658</v>
      </c>
      <c r="V230" s="39">
        <v>84.024527337761882</v>
      </c>
      <c r="W230" s="40"/>
      <c r="X230" s="36">
        <v>1957</v>
      </c>
      <c r="Y230" s="39">
        <v>5.1905978538579456</v>
      </c>
      <c r="Z230" s="39">
        <v>19.037812979049562</v>
      </c>
      <c r="AA230" s="39">
        <v>44.887583035258046</v>
      </c>
      <c r="AB230" s="39">
        <v>31.052120592743996</v>
      </c>
      <c r="AC230" s="39">
        <v>75.939703628002036</v>
      </c>
      <c r="AD230" s="40"/>
      <c r="AE230" s="36">
        <v>662</v>
      </c>
      <c r="AF230" s="39">
        <v>17.734138972809667</v>
      </c>
      <c r="AG230" s="39">
        <v>41.367069486404837</v>
      </c>
      <c r="AH230" s="39">
        <v>37.362537764350449</v>
      </c>
      <c r="AI230" s="39">
        <v>3.5362537764350455</v>
      </c>
      <c r="AJ230" s="39">
        <v>40.898791540785496</v>
      </c>
      <c r="AK230" s="40"/>
      <c r="AL230" s="224">
        <v>6803</v>
      </c>
    </row>
    <row r="231" spans="1:38">
      <c r="A231" s="32" t="s">
        <v>588</v>
      </c>
      <c r="C231" s="33">
        <v>476</v>
      </c>
      <c r="D231" s="34">
        <v>36</v>
      </c>
      <c r="E231" s="35">
        <v>7.5630252100840331E-2</v>
      </c>
      <c r="F231" s="34">
        <v>365</v>
      </c>
      <c r="G231" s="35">
        <f t="shared" si="7"/>
        <v>0.76680672268907568</v>
      </c>
      <c r="H231" s="36">
        <v>1</v>
      </c>
      <c r="I231" s="36" t="s">
        <v>32</v>
      </c>
      <c r="J231" s="37">
        <v>7104</v>
      </c>
      <c r="K231" s="36">
        <v>1</v>
      </c>
      <c r="L231" s="38"/>
      <c r="M231" s="39">
        <v>70.526066350710892</v>
      </c>
      <c r="N231" s="39">
        <v>74.388625592417071</v>
      </c>
      <c r="O231" s="39">
        <v>33.902439024390247</v>
      </c>
      <c r="P231" s="40"/>
      <c r="Q231" s="36">
        <v>211</v>
      </c>
      <c r="R231" s="39">
        <v>12.914691943127963</v>
      </c>
      <c r="S231" s="39">
        <v>16.582938388625593</v>
      </c>
      <c r="T231" s="39">
        <v>31.810426540284357</v>
      </c>
      <c r="U231" s="39">
        <v>38.715639810426538</v>
      </c>
      <c r="V231" s="39">
        <v>70.526066350710892</v>
      </c>
      <c r="W231" s="40"/>
      <c r="X231" s="36">
        <v>211</v>
      </c>
      <c r="Y231" s="39">
        <v>6.2701421800947861</v>
      </c>
      <c r="Z231" s="39">
        <v>19.308056872037913</v>
      </c>
      <c r="AA231" s="39">
        <v>49.791469194312796</v>
      </c>
      <c r="AB231" s="39">
        <v>24.597156398104268</v>
      </c>
      <c r="AC231" s="39">
        <v>74.388625592417071</v>
      </c>
      <c r="AD231" s="40"/>
      <c r="AE231" s="36">
        <v>82</v>
      </c>
      <c r="AF231" s="39">
        <v>13.731707317073171</v>
      </c>
      <c r="AG231" s="39">
        <v>52.365853658536587</v>
      </c>
      <c r="AH231" s="39">
        <v>31.585365853658537</v>
      </c>
      <c r="AI231" s="39">
        <v>2.3170731707317072</v>
      </c>
      <c r="AJ231" s="39">
        <v>33.902439024390247</v>
      </c>
      <c r="AK231" s="40"/>
      <c r="AL231" s="224">
        <v>8244</v>
      </c>
    </row>
    <row r="232" spans="1:38">
      <c r="A232" s="32" t="s">
        <v>589</v>
      </c>
      <c r="C232" s="33">
        <v>3861</v>
      </c>
      <c r="D232" s="34">
        <v>1334</v>
      </c>
      <c r="E232" s="35">
        <v>0.34550634550634551</v>
      </c>
      <c r="F232" s="34">
        <v>2015</v>
      </c>
      <c r="G232" s="35">
        <f t="shared" si="7"/>
        <v>0.52188552188552184</v>
      </c>
      <c r="H232" s="36">
        <v>1</v>
      </c>
      <c r="I232" s="36" t="s">
        <v>32</v>
      </c>
      <c r="J232" s="37">
        <v>406</v>
      </c>
      <c r="K232" s="36">
        <v>1</v>
      </c>
      <c r="L232" s="38"/>
      <c r="M232" s="39">
        <v>82.216018048505362</v>
      </c>
      <c r="N232" s="39">
        <v>73.106034968979131</v>
      </c>
      <c r="O232" s="39">
        <v>57.958549222797927</v>
      </c>
      <c r="P232" s="40"/>
      <c r="Q232" s="36">
        <v>1773</v>
      </c>
      <c r="R232" s="39">
        <v>7.1105470953186689</v>
      </c>
      <c r="S232" s="39">
        <v>10.181613085166385</v>
      </c>
      <c r="T232" s="39">
        <v>32.138747884940777</v>
      </c>
      <c r="U232" s="39">
        <v>50.077270163564577</v>
      </c>
      <c r="V232" s="39">
        <v>82.216018048505362</v>
      </c>
      <c r="W232" s="40"/>
      <c r="X232" s="36">
        <v>1773</v>
      </c>
      <c r="Y232" s="39">
        <v>6.0609137055837561</v>
      </c>
      <c r="Z232" s="39">
        <v>20.670050761421322</v>
      </c>
      <c r="AA232" s="39">
        <v>39.334461364918219</v>
      </c>
      <c r="AB232" s="39">
        <v>33.771573604060912</v>
      </c>
      <c r="AC232" s="39">
        <v>73.106034968979131</v>
      </c>
      <c r="AD232" s="40"/>
      <c r="AE232" s="36">
        <v>579</v>
      </c>
      <c r="AF232" s="39">
        <v>11.020725388601036</v>
      </c>
      <c r="AG232" s="39">
        <v>30.518134715025909</v>
      </c>
      <c r="AH232" s="39">
        <v>45.979274611398964</v>
      </c>
      <c r="AI232" s="39">
        <v>11.979274611398964</v>
      </c>
      <c r="AJ232" s="39">
        <v>57.958549222797927</v>
      </c>
      <c r="AK232" s="40"/>
      <c r="AL232" s="224">
        <v>7789</v>
      </c>
    </row>
    <row r="233" spans="1:38">
      <c r="A233" s="32" t="s">
        <v>1774</v>
      </c>
      <c r="C233" s="33">
        <v>502</v>
      </c>
      <c r="D233" s="34">
        <v>15</v>
      </c>
      <c r="E233" s="35">
        <v>2.9880478087649404E-2</v>
      </c>
      <c r="F233" s="34">
        <v>323</v>
      </c>
      <c r="G233" s="35">
        <f t="shared" si="7"/>
        <v>0.64342629482071712</v>
      </c>
      <c r="H233" s="36">
        <v>2</v>
      </c>
      <c r="I233" s="36" t="s">
        <v>33</v>
      </c>
      <c r="J233" s="37">
        <v>3806</v>
      </c>
      <c r="K233" s="36">
        <v>1</v>
      </c>
      <c r="L233" s="38"/>
      <c r="M233" s="39">
        <v>76.283261802575112</v>
      </c>
      <c r="N233" s="39">
        <v>71.433476394849777</v>
      </c>
      <c r="O233" s="39">
        <v>44.298701298701296</v>
      </c>
      <c r="P233" s="40"/>
      <c r="Q233" s="36">
        <v>233</v>
      </c>
      <c r="R233" s="39">
        <v>9.1072961373390555</v>
      </c>
      <c r="S233" s="39">
        <v>14.609442060085836</v>
      </c>
      <c r="T233" s="39">
        <v>32.60944206008584</v>
      </c>
      <c r="U233" s="39">
        <v>43.673819742489272</v>
      </c>
      <c r="V233" s="39">
        <v>76.283261802575112</v>
      </c>
      <c r="W233" s="40"/>
      <c r="X233" s="36">
        <v>233</v>
      </c>
      <c r="Y233" s="39">
        <v>4.7596566523605155</v>
      </c>
      <c r="Z233" s="39">
        <v>23.806866952789701</v>
      </c>
      <c r="AA233" s="39">
        <v>43.236051502145919</v>
      </c>
      <c r="AB233" s="39">
        <v>28.197424892703864</v>
      </c>
      <c r="AC233" s="39">
        <v>71.433476394849777</v>
      </c>
      <c r="AD233" s="40"/>
      <c r="AE233" s="36">
        <v>77</v>
      </c>
      <c r="AF233" s="39">
        <v>21.779220779220779</v>
      </c>
      <c r="AG233" s="39">
        <v>33.428571428571431</v>
      </c>
      <c r="AH233" s="39">
        <v>42.779220779220779</v>
      </c>
      <c r="AI233" s="39">
        <v>1.5194805194805194</v>
      </c>
      <c r="AJ233" s="39">
        <v>44.298701298701296</v>
      </c>
      <c r="AK233" s="40"/>
      <c r="AL233" s="224">
        <v>8203</v>
      </c>
    </row>
    <row r="234" spans="1:38">
      <c r="A234" s="32" t="s">
        <v>590</v>
      </c>
      <c r="C234" s="33">
        <v>898</v>
      </c>
      <c r="D234" s="34">
        <v>237</v>
      </c>
      <c r="E234" s="35">
        <v>0.2639198218262806</v>
      </c>
      <c r="F234" s="34">
        <v>439</v>
      </c>
      <c r="G234" s="35">
        <f t="shared" si="7"/>
        <v>0.48886414253897548</v>
      </c>
      <c r="H234" s="36">
        <v>4</v>
      </c>
      <c r="I234" s="36" t="s">
        <v>35</v>
      </c>
      <c r="J234" s="37">
        <v>7008</v>
      </c>
      <c r="K234" s="36">
        <v>1</v>
      </c>
      <c r="L234" s="38"/>
      <c r="M234" s="39">
        <v>66.237974683544309</v>
      </c>
      <c r="N234" s="39">
        <v>71.820253164556959</v>
      </c>
      <c r="O234" s="39">
        <v>28.894736842105264</v>
      </c>
      <c r="P234" s="40"/>
      <c r="Q234" s="36">
        <v>395</v>
      </c>
      <c r="R234" s="39">
        <v>14.562025316455696</v>
      </c>
      <c r="S234" s="39">
        <v>19.202531645569625</v>
      </c>
      <c r="T234" s="39">
        <v>34.002531645569618</v>
      </c>
      <c r="U234" s="39">
        <v>32.235443037974683</v>
      </c>
      <c r="V234" s="39">
        <v>66.237974683544309</v>
      </c>
      <c r="W234" s="40"/>
      <c r="X234" s="36">
        <v>395</v>
      </c>
      <c r="Y234" s="39">
        <v>6.2379746835443033</v>
      </c>
      <c r="Z234" s="39">
        <v>21.632911392405063</v>
      </c>
      <c r="AA234" s="39">
        <v>42.789873417721516</v>
      </c>
      <c r="AB234" s="39">
        <v>29.03037974683544</v>
      </c>
      <c r="AC234" s="39">
        <v>71.820253164556959</v>
      </c>
      <c r="AD234" s="40"/>
      <c r="AE234" s="36">
        <v>152</v>
      </c>
      <c r="AF234" s="39">
        <v>24.894736842105264</v>
      </c>
      <c r="AG234" s="39">
        <v>45.717105263157897</v>
      </c>
      <c r="AH234" s="39">
        <v>26.921052631578949</v>
      </c>
      <c r="AI234" s="39">
        <v>1.9736842105263157</v>
      </c>
      <c r="AJ234" s="39">
        <v>28.894736842105264</v>
      </c>
      <c r="AK234" s="40"/>
      <c r="AL234" s="224">
        <v>8179</v>
      </c>
    </row>
    <row r="235" spans="1:38">
      <c r="A235" s="32" t="s">
        <v>1775</v>
      </c>
      <c r="C235" s="33">
        <v>2300</v>
      </c>
      <c r="D235" s="34">
        <v>714</v>
      </c>
      <c r="E235" s="35">
        <v>0.31043478260869567</v>
      </c>
      <c r="F235" s="34">
        <v>1426</v>
      </c>
      <c r="G235" s="35">
        <f t="shared" si="7"/>
        <v>0.62</v>
      </c>
      <c r="H235" s="36">
        <v>1</v>
      </c>
      <c r="I235" s="36" t="s">
        <v>32</v>
      </c>
      <c r="J235" s="37">
        <v>1507</v>
      </c>
      <c r="K235" s="36">
        <v>1</v>
      </c>
      <c r="L235" s="38"/>
      <c r="M235" s="39">
        <v>81.073385518590996</v>
      </c>
      <c r="N235" s="39">
        <v>79.627201565557726</v>
      </c>
      <c r="O235" s="39">
        <v>40.952380952380956</v>
      </c>
      <c r="P235" s="40"/>
      <c r="Q235" s="36">
        <v>1022</v>
      </c>
      <c r="R235" s="39">
        <v>7.4011741682974561</v>
      </c>
      <c r="S235" s="39">
        <v>11.883561643835616</v>
      </c>
      <c r="T235" s="39">
        <v>31.778864970645792</v>
      </c>
      <c r="U235" s="39">
        <v>49.294520547945204</v>
      </c>
      <c r="V235" s="39">
        <v>81.073385518590996</v>
      </c>
      <c r="W235" s="40"/>
      <c r="X235" s="36">
        <v>1022</v>
      </c>
      <c r="Y235" s="39">
        <v>3.7808219178082192</v>
      </c>
      <c r="Z235" s="39">
        <v>16.933463796477493</v>
      </c>
      <c r="AA235" s="39">
        <v>45.778864970645792</v>
      </c>
      <c r="AB235" s="39">
        <v>33.848336594911942</v>
      </c>
      <c r="AC235" s="39">
        <v>79.627201565557726</v>
      </c>
      <c r="AD235" s="40"/>
      <c r="AE235" s="36">
        <v>357</v>
      </c>
      <c r="AF235" s="39">
        <v>17.789915966386552</v>
      </c>
      <c r="AG235" s="39">
        <v>41.725490196078432</v>
      </c>
      <c r="AH235" s="39">
        <v>35.081232492997202</v>
      </c>
      <c r="AI235" s="39">
        <v>5.871148459383754</v>
      </c>
      <c r="AJ235" s="39">
        <v>40.952380952380956</v>
      </c>
      <c r="AK235" s="40"/>
      <c r="AL235" s="224">
        <v>8002</v>
      </c>
    </row>
    <row r="236" spans="1:38">
      <c r="A236" s="32" t="s">
        <v>591</v>
      </c>
      <c r="C236" s="33">
        <v>1272</v>
      </c>
      <c r="D236" s="34">
        <v>464</v>
      </c>
      <c r="E236" s="35">
        <v>0.36477987421383645</v>
      </c>
      <c r="F236" s="34">
        <v>951</v>
      </c>
      <c r="G236" s="35">
        <f t="shared" si="7"/>
        <v>0.74764150943396224</v>
      </c>
      <c r="H236" s="36">
        <v>2</v>
      </c>
      <c r="I236" s="36" t="s">
        <v>33</v>
      </c>
      <c r="J236" s="37">
        <v>4706</v>
      </c>
      <c r="K236" s="36">
        <v>1</v>
      </c>
      <c r="L236" s="38"/>
      <c r="M236" s="39">
        <v>71.378657487091218</v>
      </c>
      <c r="N236" s="39">
        <v>64.19449225473322</v>
      </c>
      <c r="O236" s="39">
        <v>21.959183673469386</v>
      </c>
      <c r="P236" s="40"/>
      <c r="Q236" s="36">
        <v>581</v>
      </c>
      <c r="R236" s="39">
        <v>12.666092943201377</v>
      </c>
      <c r="S236" s="39">
        <v>16.271944922547334</v>
      </c>
      <c r="T236" s="39">
        <v>40.445783132530117</v>
      </c>
      <c r="U236" s="39">
        <v>30.9328743545611</v>
      </c>
      <c r="V236" s="39">
        <v>71.378657487091218</v>
      </c>
      <c r="W236" s="40"/>
      <c r="X236" s="36">
        <v>581</v>
      </c>
      <c r="Y236" s="39">
        <v>7.6764199655765912</v>
      </c>
      <c r="Z236" s="39">
        <v>28.283993115318417</v>
      </c>
      <c r="AA236" s="39">
        <v>44.672977624784856</v>
      </c>
      <c r="AB236" s="39">
        <v>19.521514629948364</v>
      </c>
      <c r="AC236" s="39">
        <v>64.19449225473322</v>
      </c>
      <c r="AD236" s="40"/>
      <c r="AE236" s="36">
        <v>196</v>
      </c>
      <c r="AF236" s="39">
        <v>25.836734693877553</v>
      </c>
      <c r="AG236" s="39">
        <v>52.724489795918373</v>
      </c>
      <c r="AH236" s="39">
        <v>20</v>
      </c>
      <c r="AI236" s="39">
        <v>1.9591836734693877</v>
      </c>
      <c r="AJ236" s="39">
        <v>21.959183673469386</v>
      </c>
      <c r="AK236" s="40"/>
      <c r="AL236" s="224">
        <v>8638</v>
      </c>
    </row>
    <row r="237" spans="1:38">
      <c r="A237" s="32" t="s">
        <v>594</v>
      </c>
      <c r="C237" s="33">
        <v>533</v>
      </c>
      <c r="D237" s="34">
        <v>26</v>
      </c>
      <c r="E237" s="35">
        <v>4.878048780487805E-2</v>
      </c>
      <c r="F237" s="34">
        <v>295</v>
      </c>
      <c r="G237" s="35">
        <f t="shared" si="7"/>
        <v>0.55347091932457781</v>
      </c>
      <c r="H237" s="36">
        <v>1</v>
      </c>
      <c r="I237" s="36" t="s">
        <v>32</v>
      </c>
      <c r="J237" s="37">
        <v>7105</v>
      </c>
      <c r="K237" s="36">
        <v>1</v>
      </c>
      <c r="L237" s="38"/>
      <c r="M237" s="39">
        <v>66.824034334763951</v>
      </c>
      <c r="N237" s="39">
        <v>71.008583690987123</v>
      </c>
      <c r="O237" s="39">
        <v>49.988372093023258</v>
      </c>
      <c r="P237" s="40"/>
      <c r="Q237" s="36">
        <v>233</v>
      </c>
      <c r="R237" s="39">
        <v>11.682403433476395</v>
      </c>
      <c r="S237" s="39">
        <v>21.497854077253216</v>
      </c>
      <c r="T237" s="39">
        <v>35.927038626609445</v>
      </c>
      <c r="U237" s="39">
        <v>30.896995708154506</v>
      </c>
      <c r="V237" s="39">
        <v>66.824034334763951</v>
      </c>
      <c r="W237" s="40"/>
      <c r="X237" s="36">
        <v>233</v>
      </c>
      <c r="Y237" s="39">
        <v>11.884120171673819</v>
      </c>
      <c r="Z237" s="39">
        <v>17.300429184549355</v>
      </c>
      <c r="AA237" s="39">
        <v>45.901287553648068</v>
      </c>
      <c r="AB237" s="39">
        <v>25.107296137339056</v>
      </c>
      <c r="AC237" s="39">
        <v>71.008583690987123</v>
      </c>
      <c r="AD237" s="40"/>
      <c r="AE237" s="36">
        <v>86</v>
      </c>
      <c r="AF237" s="39">
        <v>15.197674418604652</v>
      </c>
      <c r="AG237" s="39">
        <v>34.813953488372093</v>
      </c>
      <c r="AH237" s="39">
        <v>42.232558139534888</v>
      </c>
      <c r="AI237" s="39">
        <v>7.7558139534883717</v>
      </c>
      <c r="AJ237" s="39">
        <v>49.988372093023258</v>
      </c>
      <c r="AK237" s="40"/>
      <c r="AL237" s="224">
        <v>8423</v>
      </c>
    </row>
    <row r="238" spans="1:38">
      <c r="A238" s="32" t="s">
        <v>592</v>
      </c>
      <c r="C238" s="33">
        <v>1518</v>
      </c>
      <c r="D238" s="34">
        <v>98</v>
      </c>
      <c r="E238" s="35">
        <v>6.4558629776021087E-2</v>
      </c>
      <c r="F238" s="34">
        <v>930</v>
      </c>
      <c r="G238" s="35">
        <f t="shared" si="7"/>
        <v>0.61264822134387353</v>
      </c>
      <c r="H238" s="36">
        <v>2</v>
      </c>
      <c r="I238" s="36" t="s">
        <v>33</v>
      </c>
      <c r="J238" s="37">
        <v>3209</v>
      </c>
      <c r="K238" s="36">
        <v>1</v>
      </c>
      <c r="L238" s="38"/>
      <c r="M238" s="39">
        <v>79.25184094256258</v>
      </c>
      <c r="N238" s="39">
        <v>79.098674521354937</v>
      </c>
      <c r="O238" s="39">
        <v>39.163179916317993</v>
      </c>
      <c r="P238" s="40"/>
      <c r="Q238" s="36">
        <v>679</v>
      </c>
      <c r="R238" s="39">
        <v>4.9764359351988219</v>
      </c>
      <c r="S238" s="39">
        <v>15.634756995581737</v>
      </c>
      <c r="T238" s="39">
        <v>36.696612665684832</v>
      </c>
      <c r="U238" s="39">
        <v>42.555228276877756</v>
      </c>
      <c r="V238" s="39">
        <v>79.25184094256258</v>
      </c>
      <c r="W238" s="40"/>
      <c r="X238" s="36">
        <v>679</v>
      </c>
      <c r="Y238" s="39">
        <v>4.6288659793814428</v>
      </c>
      <c r="Z238" s="39">
        <v>16.272459499263622</v>
      </c>
      <c r="AA238" s="39">
        <v>45.005891016200295</v>
      </c>
      <c r="AB238" s="39">
        <v>34.092783505154642</v>
      </c>
      <c r="AC238" s="39">
        <v>79.098674521354937</v>
      </c>
      <c r="AD238" s="40"/>
      <c r="AE238" s="36">
        <v>239</v>
      </c>
      <c r="AF238" s="39">
        <v>16.380753138075313</v>
      </c>
      <c r="AG238" s="39">
        <v>43.962343096234306</v>
      </c>
      <c r="AH238" s="39">
        <v>36.644351464435147</v>
      </c>
      <c r="AI238" s="39">
        <v>2.5188284518828454</v>
      </c>
      <c r="AJ238" s="39">
        <v>39.163179916317993</v>
      </c>
      <c r="AK238" s="40"/>
      <c r="AL238" s="224">
        <v>8052</v>
      </c>
    </row>
    <row r="239" spans="1:38">
      <c r="A239" s="32" t="s">
        <v>593</v>
      </c>
      <c r="C239" s="33">
        <v>472</v>
      </c>
      <c r="D239" s="34">
        <v>27</v>
      </c>
      <c r="E239" s="35">
        <v>5.7203389830508475E-2</v>
      </c>
      <c r="F239" s="34">
        <v>240</v>
      </c>
      <c r="G239" s="35">
        <f t="shared" si="7"/>
        <v>0.50847457627118642</v>
      </c>
      <c r="H239" s="36">
        <v>4</v>
      </c>
      <c r="I239" s="36" t="s">
        <v>35</v>
      </c>
      <c r="J239" s="37">
        <v>2906</v>
      </c>
      <c r="K239" s="36">
        <v>1</v>
      </c>
      <c r="L239" s="38"/>
      <c r="M239" s="39">
        <v>86.370212765957461</v>
      </c>
      <c r="N239" s="39">
        <v>86.370212765957461</v>
      </c>
      <c r="O239" s="39">
        <v>62.815789473684205</v>
      </c>
      <c r="P239" s="40"/>
      <c r="Q239" s="36">
        <v>235</v>
      </c>
      <c r="R239" s="39">
        <v>4.7404255319148936</v>
      </c>
      <c r="S239" s="39">
        <v>9.0553191489361708</v>
      </c>
      <c r="T239" s="39">
        <v>33.221276595744683</v>
      </c>
      <c r="U239" s="39">
        <v>53.148936170212771</v>
      </c>
      <c r="V239" s="39">
        <v>86.370212765957461</v>
      </c>
      <c r="W239" s="40"/>
      <c r="X239" s="36">
        <v>235</v>
      </c>
      <c r="Y239" s="39">
        <v>1.3659574468085107</v>
      </c>
      <c r="Z239" s="39">
        <v>12.48936170212766</v>
      </c>
      <c r="AA239" s="39">
        <v>44.727659574468092</v>
      </c>
      <c r="AB239" s="39">
        <v>41.642553191489363</v>
      </c>
      <c r="AC239" s="39">
        <v>86.370212765957461</v>
      </c>
      <c r="AD239" s="40"/>
      <c r="AE239" s="36">
        <v>76</v>
      </c>
      <c r="AF239" s="39">
        <v>5.4342105263157894</v>
      </c>
      <c r="AG239" s="39">
        <v>31.75</v>
      </c>
      <c r="AH239" s="39">
        <v>54.89473684210526</v>
      </c>
      <c r="AI239" s="39">
        <v>7.9210526315789478</v>
      </c>
      <c r="AJ239" s="39">
        <v>62.815789473684205</v>
      </c>
      <c r="AK239" s="40"/>
      <c r="AL239" s="224">
        <v>7249</v>
      </c>
    </row>
    <row r="240" spans="1:38">
      <c r="A240" s="32" t="s">
        <v>595</v>
      </c>
      <c r="C240" s="33">
        <v>18188</v>
      </c>
      <c r="D240" s="34">
        <v>10057</v>
      </c>
      <c r="E240" s="35">
        <v>0.55294699802067293</v>
      </c>
      <c r="F240" s="34">
        <v>11063</v>
      </c>
      <c r="G240" s="35">
        <f t="shared" si="7"/>
        <v>0.60825819221464705</v>
      </c>
      <c r="H240" s="36">
        <v>1</v>
      </c>
      <c r="I240" s="36" t="s">
        <v>32</v>
      </c>
      <c r="J240" s="37">
        <v>7207</v>
      </c>
      <c r="K240" s="36">
        <v>1</v>
      </c>
      <c r="L240" s="38"/>
      <c r="M240" s="39">
        <v>73.166526087480435</v>
      </c>
      <c r="N240" s="39">
        <v>71.814314977708165</v>
      </c>
      <c r="O240" s="39">
        <v>38.437223042836038</v>
      </c>
      <c r="P240" s="40"/>
      <c r="Q240" s="36">
        <v>8299</v>
      </c>
      <c r="R240" s="39">
        <v>11.349801180865164</v>
      </c>
      <c r="S240" s="39">
        <v>15.31521870104832</v>
      </c>
      <c r="T240" s="39">
        <v>33.001927943125679</v>
      </c>
      <c r="U240" s="39">
        <v>40.164598144354748</v>
      </c>
      <c r="V240" s="39">
        <v>73.166526087480435</v>
      </c>
      <c r="W240" s="40"/>
      <c r="X240" s="36">
        <v>8299</v>
      </c>
      <c r="Y240" s="39">
        <v>6.5678997469574645</v>
      </c>
      <c r="Z240" s="39">
        <v>21.789854199301121</v>
      </c>
      <c r="AA240" s="39">
        <v>41.028316664658398</v>
      </c>
      <c r="AB240" s="39">
        <v>30.785998313049763</v>
      </c>
      <c r="AC240" s="39">
        <v>71.814314977708165</v>
      </c>
      <c r="AD240" s="40"/>
      <c r="AE240" s="36">
        <v>2708</v>
      </c>
      <c r="AF240" s="39">
        <v>20.09010339734121</v>
      </c>
      <c r="AG240" s="39">
        <v>41.945347119645497</v>
      </c>
      <c r="AH240" s="39">
        <v>33.382570162481535</v>
      </c>
      <c r="AI240" s="39">
        <v>5.0546528803545048</v>
      </c>
      <c r="AJ240" s="39">
        <v>38.437223042836038</v>
      </c>
      <c r="AK240" s="40"/>
      <c r="AL240" s="224">
        <v>7688</v>
      </c>
    </row>
    <row r="241" spans="1:38">
      <c r="A241" s="32" t="s">
        <v>596</v>
      </c>
      <c r="C241" s="33">
        <v>1686</v>
      </c>
      <c r="D241" s="34">
        <v>507</v>
      </c>
      <c r="E241" s="35">
        <v>0.30071174377224197</v>
      </c>
      <c r="F241" s="34">
        <v>995</v>
      </c>
      <c r="G241" s="35">
        <f t="shared" si="7"/>
        <v>0.59015421115065247</v>
      </c>
      <c r="H241" s="36">
        <v>5</v>
      </c>
      <c r="I241" s="36" t="s">
        <v>36</v>
      </c>
      <c r="J241" s="37">
        <v>4003</v>
      </c>
      <c r="K241" s="36">
        <v>1</v>
      </c>
      <c r="L241" s="38"/>
      <c r="M241" s="39">
        <v>81.35723771580345</v>
      </c>
      <c r="N241" s="39">
        <v>71.738379814077035</v>
      </c>
      <c r="O241" s="39">
        <v>43.365853658536594</v>
      </c>
      <c r="P241" s="40"/>
      <c r="Q241" s="36">
        <v>753</v>
      </c>
      <c r="R241" s="39">
        <v>7.3519256308100926</v>
      </c>
      <c r="S241" s="39">
        <v>11.948207171314742</v>
      </c>
      <c r="T241" s="39">
        <v>36.642762284196543</v>
      </c>
      <c r="U241" s="39">
        <v>44.714475431606907</v>
      </c>
      <c r="V241" s="39">
        <v>81.35723771580345</v>
      </c>
      <c r="W241" s="40"/>
      <c r="X241" s="36">
        <v>753</v>
      </c>
      <c r="Y241" s="39">
        <v>6.6069057104913682</v>
      </c>
      <c r="Z241" s="39">
        <v>21.814077025232404</v>
      </c>
      <c r="AA241" s="39">
        <v>41.903054448871181</v>
      </c>
      <c r="AB241" s="39">
        <v>29.835325365205847</v>
      </c>
      <c r="AC241" s="39">
        <v>71.738379814077035</v>
      </c>
      <c r="AD241" s="40"/>
      <c r="AE241" s="36">
        <v>246</v>
      </c>
      <c r="AF241" s="39">
        <v>19.219512195121951</v>
      </c>
      <c r="AG241" s="39">
        <v>37.902439024390247</v>
      </c>
      <c r="AH241" s="39">
        <v>33.682926829268297</v>
      </c>
      <c r="AI241" s="39">
        <v>9.6829268292682933</v>
      </c>
      <c r="AJ241" s="39">
        <v>43.365853658536594</v>
      </c>
      <c r="AK241" s="40"/>
      <c r="AL241" s="224">
        <v>7564</v>
      </c>
    </row>
    <row r="242" spans="1:38">
      <c r="A242" s="32" t="s">
        <v>597</v>
      </c>
      <c r="C242" s="33">
        <v>349</v>
      </c>
      <c r="D242" s="34">
        <v>310</v>
      </c>
      <c r="E242" s="35">
        <v>0.88825214899713467</v>
      </c>
      <c r="F242" s="34">
        <v>302</v>
      </c>
      <c r="G242" s="35">
        <f t="shared" si="7"/>
        <v>0.86532951289398286</v>
      </c>
      <c r="H242" s="36">
        <v>4</v>
      </c>
      <c r="I242" s="36" t="s">
        <v>35</v>
      </c>
      <c r="J242" s="37">
        <v>5206</v>
      </c>
      <c r="K242" s="36">
        <v>1</v>
      </c>
      <c r="L242" s="38"/>
      <c r="M242" s="39">
        <v>53.417721518987342</v>
      </c>
      <c r="N242" s="39">
        <v>58.468354430379748</v>
      </c>
      <c r="O242" s="39">
        <v>18.078431372549019</v>
      </c>
      <c r="P242" s="40"/>
      <c r="Q242" s="36">
        <v>158</v>
      </c>
      <c r="R242" s="39">
        <v>17.87341772151899</v>
      </c>
      <c r="S242" s="39">
        <v>29.044303797468359</v>
      </c>
      <c r="T242" s="39">
        <v>35.050632911392405</v>
      </c>
      <c r="U242" s="39">
        <v>18.367088607594937</v>
      </c>
      <c r="V242" s="39">
        <v>53.417721518987342</v>
      </c>
      <c r="W242" s="40"/>
      <c r="X242" s="36">
        <v>158</v>
      </c>
      <c r="Y242" s="39">
        <v>9.424050632911392</v>
      </c>
      <c r="Z242" s="39">
        <v>32.24683544303798</v>
      </c>
      <c r="AA242" s="39">
        <v>39.917721518987342</v>
      </c>
      <c r="AB242" s="39">
        <v>18.550632911392405</v>
      </c>
      <c r="AC242" s="39">
        <v>58.468354430379748</v>
      </c>
      <c r="AD242" s="40"/>
      <c r="AE242" s="36">
        <v>51</v>
      </c>
      <c r="AF242" s="39">
        <v>43.431372549019606</v>
      </c>
      <c r="AG242" s="39">
        <v>39.490196078431374</v>
      </c>
      <c r="AH242" s="39">
        <v>18.078431372549019</v>
      </c>
      <c r="AI242" s="39">
        <v>0</v>
      </c>
      <c r="AJ242" s="39">
        <v>18.078431372549019</v>
      </c>
      <c r="AK242" s="40"/>
      <c r="AL242" s="224">
        <v>10976</v>
      </c>
    </row>
    <row r="243" spans="1:38">
      <c r="A243" s="32" t="s">
        <v>1776</v>
      </c>
      <c r="C243" s="33">
        <v>472</v>
      </c>
      <c r="D243" s="34">
        <v>289</v>
      </c>
      <c r="E243" s="35">
        <v>0.61228813559322037</v>
      </c>
      <c r="F243" s="34">
        <v>395</v>
      </c>
      <c r="G243" s="35">
        <f t="shared" si="7"/>
        <v>0.83686440677966101</v>
      </c>
      <c r="H243" s="36">
        <v>4</v>
      </c>
      <c r="I243" s="36" t="s">
        <v>35</v>
      </c>
      <c r="J243" s="37">
        <v>7009</v>
      </c>
      <c r="K243" s="36">
        <v>1</v>
      </c>
      <c r="L243" s="38"/>
      <c r="M243" s="39">
        <v>44.788944723618087</v>
      </c>
      <c r="N243" s="39">
        <v>55.170854271356788</v>
      </c>
      <c r="O243" s="39">
        <v>27.83606557377049</v>
      </c>
      <c r="P243" s="40"/>
      <c r="Q243" s="36">
        <v>199</v>
      </c>
      <c r="R243" s="39">
        <v>18.190954773869347</v>
      </c>
      <c r="S243" s="39">
        <v>37.150753768844218</v>
      </c>
      <c r="T243" s="39">
        <v>28.643216080402009</v>
      </c>
      <c r="U243" s="39">
        <v>16.145728643216081</v>
      </c>
      <c r="V243" s="39">
        <v>44.788944723618087</v>
      </c>
      <c r="W243" s="40"/>
      <c r="X243" s="36">
        <v>199</v>
      </c>
      <c r="Y243" s="39">
        <v>9.0351758793969843</v>
      </c>
      <c r="Z243" s="39">
        <v>35.582914572864318</v>
      </c>
      <c r="AA243" s="39">
        <v>44.150753768844226</v>
      </c>
      <c r="AB243" s="39">
        <v>11.020100502512561</v>
      </c>
      <c r="AC243" s="39">
        <v>55.170854271356788</v>
      </c>
      <c r="AD243" s="40"/>
      <c r="AE243" s="36">
        <v>61</v>
      </c>
      <c r="AF243" s="39">
        <v>21.032786885245905</v>
      </c>
      <c r="AG243" s="39">
        <v>50.688524590163937</v>
      </c>
      <c r="AH243" s="39">
        <v>24.491803278688522</v>
      </c>
      <c r="AI243" s="39">
        <v>3.3442622950819674</v>
      </c>
      <c r="AJ243" s="39">
        <v>27.83606557377049</v>
      </c>
      <c r="AK243" s="40"/>
      <c r="AL243" s="224">
        <v>10492</v>
      </c>
    </row>
    <row r="244" spans="1:38">
      <c r="A244" s="32" t="s">
        <v>598</v>
      </c>
      <c r="C244" s="33">
        <v>1855</v>
      </c>
      <c r="D244" s="34">
        <v>919</v>
      </c>
      <c r="E244" s="35">
        <v>0.49541778975741241</v>
      </c>
      <c r="F244" s="34">
        <v>1158</v>
      </c>
      <c r="G244" s="35">
        <f t="shared" si="7"/>
        <v>0.62425876010781667</v>
      </c>
      <c r="H244" s="36">
        <v>5</v>
      </c>
      <c r="I244" s="36" t="s">
        <v>36</v>
      </c>
      <c r="J244" s="37">
        <v>104</v>
      </c>
      <c r="K244" s="36">
        <v>1</v>
      </c>
      <c r="L244" s="38"/>
      <c r="M244" s="39">
        <v>65.334975369458135</v>
      </c>
      <c r="N244" s="39">
        <v>66.052955665024626</v>
      </c>
      <c r="O244" s="39">
        <v>35.010676156583628</v>
      </c>
      <c r="P244" s="40"/>
      <c r="Q244" s="36">
        <v>812</v>
      </c>
      <c r="R244" s="39">
        <v>13.694581280788176</v>
      </c>
      <c r="S244" s="39">
        <v>20.784482758620687</v>
      </c>
      <c r="T244" s="39">
        <v>33.899014778325125</v>
      </c>
      <c r="U244" s="39">
        <v>31.435960591133004</v>
      </c>
      <c r="V244" s="39">
        <v>65.334975369458135</v>
      </c>
      <c r="W244" s="40"/>
      <c r="X244" s="36">
        <v>812</v>
      </c>
      <c r="Y244" s="39">
        <v>8.3928571428571423</v>
      </c>
      <c r="Z244" s="39">
        <v>25.216748768472904</v>
      </c>
      <c r="AA244" s="39">
        <v>40.815270935960591</v>
      </c>
      <c r="AB244" s="39">
        <v>25.237684729064039</v>
      </c>
      <c r="AC244" s="39">
        <v>66.052955665024626</v>
      </c>
      <c r="AD244" s="40"/>
      <c r="AE244" s="36">
        <v>281</v>
      </c>
      <c r="AF244" s="39">
        <v>24.978647686832737</v>
      </c>
      <c r="AG244" s="39">
        <v>40.516014234875442</v>
      </c>
      <c r="AH244" s="39">
        <v>32.52669039145907</v>
      </c>
      <c r="AI244" s="39">
        <v>2.4839857651245554</v>
      </c>
      <c r="AJ244" s="39">
        <v>35.010676156583628</v>
      </c>
      <c r="AK244" s="40"/>
      <c r="AL244" s="224">
        <v>7806</v>
      </c>
    </row>
    <row r="245" spans="1:38">
      <c r="A245" s="32" t="s">
        <v>599</v>
      </c>
      <c r="C245" s="33">
        <v>4377</v>
      </c>
      <c r="D245" s="34">
        <v>2436</v>
      </c>
      <c r="E245" s="35">
        <v>0.55654557916381087</v>
      </c>
      <c r="F245" s="34">
        <v>2977</v>
      </c>
      <c r="G245" s="35">
        <f t="shared" si="7"/>
        <v>0.68014621887137305</v>
      </c>
      <c r="H245" s="36">
        <v>4</v>
      </c>
      <c r="I245" s="36" t="s">
        <v>35</v>
      </c>
      <c r="J245" s="37">
        <v>4605</v>
      </c>
      <c r="K245" s="36">
        <v>1</v>
      </c>
      <c r="L245" s="38"/>
      <c r="M245" s="39">
        <v>62.496410256410257</v>
      </c>
      <c r="N245" s="39">
        <v>60.370256410256417</v>
      </c>
      <c r="O245" s="39">
        <v>26.745192307692307</v>
      </c>
      <c r="P245" s="40"/>
      <c r="Q245" s="36">
        <v>1950</v>
      </c>
      <c r="R245" s="39">
        <v>17.57897435897436</v>
      </c>
      <c r="S245" s="39">
        <v>19.924615384615386</v>
      </c>
      <c r="T245" s="39">
        <v>30.880000000000003</v>
      </c>
      <c r="U245" s="39">
        <v>31.616410256410255</v>
      </c>
      <c r="V245" s="39">
        <v>62.496410256410257</v>
      </c>
      <c r="W245" s="40"/>
      <c r="X245" s="36">
        <v>1950</v>
      </c>
      <c r="Y245" s="39">
        <v>9.8948717948717952</v>
      </c>
      <c r="Z245" s="39">
        <v>29.890256410256413</v>
      </c>
      <c r="AA245" s="39">
        <v>37.204615384615387</v>
      </c>
      <c r="AB245" s="39">
        <v>23.165641025641026</v>
      </c>
      <c r="AC245" s="39">
        <v>60.370256410256417</v>
      </c>
      <c r="AD245" s="40"/>
      <c r="AE245" s="36">
        <v>624</v>
      </c>
      <c r="AF245" s="39">
        <v>35.052884615384613</v>
      </c>
      <c r="AG245" s="39">
        <v>38.201923076923073</v>
      </c>
      <c r="AH245" s="39">
        <v>22.6875</v>
      </c>
      <c r="AI245" s="39">
        <v>4.0576923076923075</v>
      </c>
      <c r="AJ245" s="39">
        <v>26.745192307692307</v>
      </c>
      <c r="AK245" s="40"/>
      <c r="AL245" s="224">
        <v>9822</v>
      </c>
    </row>
    <row r="246" spans="1:38">
      <c r="A246" s="32" t="s">
        <v>600</v>
      </c>
      <c r="C246" s="33">
        <v>1585</v>
      </c>
      <c r="D246" s="34">
        <v>218</v>
      </c>
      <c r="E246" s="35">
        <v>0.13753943217665615</v>
      </c>
      <c r="F246" s="34">
        <v>1112</v>
      </c>
      <c r="G246" s="35">
        <f t="shared" si="7"/>
        <v>0.701577287066246</v>
      </c>
      <c r="H246" s="36">
        <v>2</v>
      </c>
      <c r="I246" s="36" t="s">
        <v>33</v>
      </c>
      <c r="J246" s="37">
        <v>5605</v>
      </c>
      <c r="K246" s="36">
        <v>1</v>
      </c>
      <c r="L246" s="38"/>
      <c r="M246" s="39">
        <v>79.575107296137332</v>
      </c>
      <c r="N246" s="39">
        <v>69.228898426323326</v>
      </c>
      <c r="O246" s="39">
        <v>46.541125541125538</v>
      </c>
      <c r="P246" s="40"/>
      <c r="Q246" s="36">
        <v>699</v>
      </c>
      <c r="R246" s="39">
        <v>9.9284692417739624</v>
      </c>
      <c r="S246" s="39">
        <v>10.145922746781117</v>
      </c>
      <c r="T246" s="39">
        <v>35.569384835479255</v>
      </c>
      <c r="U246" s="39">
        <v>44.005722460658085</v>
      </c>
      <c r="V246" s="39">
        <v>79.575107296137332</v>
      </c>
      <c r="W246" s="40"/>
      <c r="X246" s="36">
        <v>699</v>
      </c>
      <c r="Y246" s="39">
        <v>9.7682403433476388</v>
      </c>
      <c r="Z246" s="39">
        <v>21.002861230329039</v>
      </c>
      <c r="AA246" s="39">
        <v>44.854077253218883</v>
      </c>
      <c r="AB246" s="39">
        <v>24.37482117310444</v>
      </c>
      <c r="AC246" s="39">
        <v>69.228898426323326</v>
      </c>
      <c r="AD246" s="40"/>
      <c r="AE246" s="36">
        <v>231</v>
      </c>
      <c r="AF246" s="39">
        <v>12.978354978354979</v>
      </c>
      <c r="AG246" s="39">
        <v>39.978354978354972</v>
      </c>
      <c r="AH246" s="39">
        <v>40.528138528138527</v>
      </c>
      <c r="AI246" s="39">
        <v>6.0129870129870131</v>
      </c>
      <c r="AJ246" s="39">
        <v>46.541125541125538</v>
      </c>
      <c r="AK246" s="40"/>
      <c r="AL246" s="224">
        <v>8478</v>
      </c>
    </row>
    <row r="247" spans="1:38">
      <c r="A247" s="32" t="s">
        <v>601</v>
      </c>
      <c r="C247" s="33">
        <v>256</v>
      </c>
      <c r="D247" s="34">
        <v>233</v>
      </c>
      <c r="E247" s="35">
        <v>0.91015625</v>
      </c>
      <c r="F247" s="34">
        <v>256</v>
      </c>
      <c r="G247" s="35">
        <f t="shared" si="7"/>
        <v>1</v>
      </c>
      <c r="H247" s="36">
        <v>2</v>
      </c>
      <c r="I247" s="36" t="s">
        <v>33</v>
      </c>
      <c r="J247" s="37">
        <v>1805</v>
      </c>
      <c r="K247" s="36">
        <v>1</v>
      </c>
      <c r="L247" s="38"/>
      <c r="M247" s="39">
        <v>39.674999999999997</v>
      </c>
      <c r="N247" s="39">
        <v>40.800000000000004</v>
      </c>
      <c r="O247" s="39">
        <v>2.2325581395348837</v>
      </c>
      <c r="P247" s="40"/>
      <c r="Q247" s="36">
        <v>120</v>
      </c>
      <c r="R247" s="39">
        <v>30.94166666666667</v>
      </c>
      <c r="S247" s="39">
        <v>29.199999999999996</v>
      </c>
      <c r="T247" s="39">
        <v>27.408333333333335</v>
      </c>
      <c r="U247" s="39">
        <v>12.266666666666666</v>
      </c>
      <c r="V247" s="39">
        <v>39.674999999999997</v>
      </c>
      <c r="W247" s="40"/>
      <c r="X247" s="36">
        <v>120</v>
      </c>
      <c r="Y247" s="39">
        <v>13.408333333333333</v>
      </c>
      <c r="Z247" s="39">
        <v>45.95</v>
      </c>
      <c r="AA247" s="39">
        <v>35.808333333333337</v>
      </c>
      <c r="AB247" s="39">
        <v>4.9916666666666663</v>
      </c>
      <c r="AC247" s="39">
        <v>40.800000000000004</v>
      </c>
      <c r="AD247" s="40"/>
      <c r="AE247" s="36">
        <v>43</v>
      </c>
      <c r="AF247" s="39">
        <v>83.720930232558146</v>
      </c>
      <c r="AG247" s="39">
        <v>14.046511627906977</v>
      </c>
      <c r="AH247" s="39">
        <v>2.2325581395348837</v>
      </c>
      <c r="AI247" s="39">
        <v>0</v>
      </c>
      <c r="AJ247" s="39">
        <v>2.2325581395348837</v>
      </c>
      <c r="AK247" s="40"/>
      <c r="AL247" s="224">
        <v>10124</v>
      </c>
    </row>
    <row r="248" spans="1:38">
      <c r="A248" s="32" t="s">
        <v>602</v>
      </c>
      <c r="C248" s="33">
        <v>327</v>
      </c>
      <c r="D248" s="34">
        <v>8</v>
      </c>
      <c r="E248" s="35">
        <v>2.4464831804281346E-2</v>
      </c>
      <c r="F248" s="34">
        <v>265</v>
      </c>
      <c r="G248" s="35">
        <f t="shared" si="7"/>
        <v>0.81039755351681952</v>
      </c>
      <c r="H248" s="36">
        <v>2</v>
      </c>
      <c r="I248" s="36" t="s">
        <v>33</v>
      </c>
      <c r="J248" s="37">
        <v>6806</v>
      </c>
      <c r="K248" s="36">
        <v>1</v>
      </c>
      <c r="L248" s="38"/>
      <c r="M248" s="39">
        <v>57.532374100719423</v>
      </c>
      <c r="N248" s="39">
        <v>49.841726618705039</v>
      </c>
      <c r="O248" s="39">
        <v>19.891304347826086</v>
      </c>
      <c r="P248" s="40"/>
      <c r="Q248" s="36">
        <v>139</v>
      </c>
      <c r="R248" s="39">
        <v>24.46043165467626</v>
      </c>
      <c r="S248" s="39">
        <v>18.050359712230215</v>
      </c>
      <c r="T248" s="39">
        <v>32.273381294964025</v>
      </c>
      <c r="U248" s="39">
        <v>25.258992805755394</v>
      </c>
      <c r="V248" s="39">
        <v>57.532374100719423</v>
      </c>
      <c r="W248" s="40"/>
      <c r="X248" s="36">
        <v>139</v>
      </c>
      <c r="Y248" s="39">
        <v>12.43165467625899</v>
      </c>
      <c r="Z248" s="39">
        <v>38.050359712230218</v>
      </c>
      <c r="AA248" s="39">
        <v>36.805755395683455</v>
      </c>
      <c r="AB248" s="39">
        <v>13.035971223021582</v>
      </c>
      <c r="AC248" s="39">
        <v>49.841726618705039</v>
      </c>
      <c r="AD248" s="40"/>
      <c r="AE248" s="36">
        <v>46</v>
      </c>
      <c r="AF248" s="39">
        <v>41.478260869565219</v>
      </c>
      <c r="AG248" s="39">
        <v>39.086956521739133</v>
      </c>
      <c r="AH248" s="39">
        <v>15.434782608695652</v>
      </c>
      <c r="AI248" s="39">
        <v>4.4565217391304346</v>
      </c>
      <c r="AJ248" s="39">
        <v>19.891304347826086</v>
      </c>
      <c r="AK248" s="40"/>
      <c r="AL248" s="224">
        <v>12136</v>
      </c>
    </row>
    <row r="249" spans="1:38">
      <c r="A249" s="32" t="s">
        <v>603</v>
      </c>
      <c r="C249" s="33">
        <v>909</v>
      </c>
      <c r="D249" s="34">
        <v>113</v>
      </c>
      <c r="E249" s="35">
        <v>0.12431243124312431</v>
      </c>
      <c r="F249" s="34">
        <v>716</v>
      </c>
      <c r="G249" s="35">
        <f t="shared" si="7"/>
        <v>0.7876787678767877</v>
      </c>
      <c r="H249" s="36">
        <v>1</v>
      </c>
      <c r="I249" s="36" t="s">
        <v>32</v>
      </c>
      <c r="J249" s="37">
        <v>7510</v>
      </c>
      <c r="K249" s="36">
        <v>1</v>
      </c>
      <c r="L249" s="38"/>
      <c r="M249" s="39">
        <v>73.03233830845771</v>
      </c>
      <c r="N249" s="39">
        <v>67.475124378109456</v>
      </c>
      <c r="O249" s="39">
        <v>40.176470588235297</v>
      </c>
      <c r="P249" s="40"/>
      <c r="Q249" s="36">
        <v>402</v>
      </c>
      <c r="R249" s="39">
        <v>11.114427860696518</v>
      </c>
      <c r="S249" s="39">
        <v>15.800995024875622</v>
      </c>
      <c r="T249" s="39">
        <v>31.315920398009951</v>
      </c>
      <c r="U249" s="39">
        <v>41.71641791044776</v>
      </c>
      <c r="V249" s="39">
        <v>73.03233830845771</v>
      </c>
      <c r="W249" s="40"/>
      <c r="X249" s="36">
        <v>402</v>
      </c>
      <c r="Y249" s="39">
        <v>6.7089552238805972</v>
      </c>
      <c r="Z249" s="39">
        <v>25.519900497512438</v>
      </c>
      <c r="AA249" s="39">
        <v>41.594527363184078</v>
      </c>
      <c r="AB249" s="39">
        <v>25.880597014925371</v>
      </c>
      <c r="AC249" s="39">
        <v>67.475124378109456</v>
      </c>
      <c r="AD249" s="40"/>
      <c r="AE249" s="36">
        <v>136</v>
      </c>
      <c r="AF249" s="39">
        <v>21.882352941176471</v>
      </c>
      <c r="AG249" s="39">
        <v>37.411764705882348</v>
      </c>
      <c r="AH249" s="39">
        <v>33.588235294117652</v>
      </c>
      <c r="AI249" s="39">
        <v>6.5882352941176467</v>
      </c>
      <c r="AJ249" s="39">
        <v>40.176470588235297</v>
      </c>
      <c r="AK249" s="40"/>
      <c r="AL249" s="224">
        <v>10296</v>
      </c>
    </row>
    <row r="250" spans="1:38">
      <c r="A250" s="32" t="s">
        <v>604</v>
      </c>
      <c r="C250" s="33">
        <v>964</v>
      </c>
      <c r="D250" s="34">
        <v>37</v>
      </c>
      <c r="E250" s="35">
        <v>3.8381742738589214E-2</v>
      </c>
      <c r="F250" s="34">
        <v>442</v>
      </c>
      <c r="G250" s="35">
        <f t="shared" ref="G250:G272" si="8">F250/C250</f>
        <v>0.45850622406639002</v>
      </c>
      <c r="H250" s="36">
        <v>1</v>
      </c>
      <c r="I250" s="36" t="s">
        <v>32</v>
      </c>
      <c r="J250" s="37">
        <v>505</v>
      </c>
      <c r="K250" s="36">
        <v>1</v>
      </c>
      <c r="L250" s="38"/>
      <c r="M250" s="39">
        <v>87.963963963963963</v>
      </c>
      <c r="N250" s="39">
        <v>85.024774774774784</v>
      </c>
      <c r="O250" s="39">
        <v>62.9020979020979</v>
      </c>
      <c r="P250" s="40"/>
      <c r="Q250" s="36">
        <v>444</v>
      </c>
      <c r="R250" s="39">
        <v>2.1531531531531529</v>
      </c>
      <c r="S250" s="39">
        <v>10.063063063063062</v>
      </c>
      <c r="T250" s="39">
        <v>33.768018018018019</v>
      </c>
      <c r="U250" s="39">
        <v>54.195945945945944</v>
      </c>
      <c r="V250" s="39">
        <v>87.963963963963963</v>
      </c>
      <c r="W250" s="40"/>
      <c r="X250" s="36">
        <v>444</v>
      </c>
      <c r="Y250" s="39">
        <v>2.5472972972972974</v>
      </c>
      <c r="Z250" s="39">
        <v>12.137387387387388</v>
      </c>
      <c r="AA250" s="39">
        <v>36.27927927927928</v>
      </c>
      <c r="AB250" s="39">
        <v>48.745495495495497</v>
      </c>
      <c r="AC250" s="39">
        <v>85.024774774774784</v>
      </c>
      <c r="AD250" s="40"/>
      <c r="AE250" s="36">
        <v>143</v>
      </c>
      <c r="AF250" s="39">
        <v>3.1258741258741258</v>
      </c>
      <c r="AG250" s="39">
        <v>33.503496503496507</v>
      </c>
      <c r="AH250" s="39">
        <v>53.027972027972027</v>
      </c>
      <c r="AI250" s="39">
        <v>9.8741258741258733</v>
      </c>
      <c r="AJ250" s="39">
        <v>62.9020979020979</v>
      </c>
      <c r="AK250" s="40"/>
      <c r="AL250" s="224">
        <v>7862</v>
      </c>
    </row>
    <row r="251" spans="1:38">
      <c r="A251" s="32" t="s">
        <v>605</v>
      </c>
      <c r="C251" s="33">
        <v>2277</v>
      </c>
      <c r="D251" s="34">
        <v>200</v>
      </c>
      <c r="E251" s="35">
        <v>8.7834870443566096E-2</v>
      </c>
      <c r="F251" s="34">
        <v>538</v>
      </c>
      <c r="G251" s="35">
        <f t="shared" si="8"/>
        <v>0.2362758014931928</v>
      </c>
      <c r="H251" s="36">
        <v>2</v>
      </c>
      <c r="I251" s="36" t="s">
        <v>33</v>
      </c>
      <c r="J251" s="37">
        <v>1612</v>
      </c>
      <c r="K251" s="36">
        <v>1</v>
      </c>
      <c r="L251" s="38"/>
      <c r="M251" s="39">
        <v>91.026556776556774</v>
      </c>
      <c r="N251" s="39">
        <v>89.610805860805868</v>
      </c>
      <c r="O251" s="39">
        <v>68.804347826086953</v>
      </c>
      <c r="P251" s="40"/>
      <c r="Q251" s="36">
        <v>1092</v>
      </c>
      <c r="R251" s="39">
        <v>2.5686813186813184</v>
      </c>
      <c r="S251" s="39">
        <v>6.5567765567765566</v>
      </c>
      <c r="T251" s="39">
        <v>31.525641025641026</v>
      </c>
      <c r="U251" s="39">
        <v>59.500915750915752</v>
      </c>
      <c r="V251" s="39">
        <v>91.026556776556774</v>
      </c>
      <c r="W251" s="40"/>
      <c r="X251" s="36">
        <v>1092</v>
      </c>
      <c r="Y251" s="39">
        <v>1.7820512820512822</v>
      </c>
      <c r="Z251" s="39">
        <v>8.7655677655677664</v>
      </c>
      <c r="AA251" s="39">
        <v>33.158424908424905</v>
      </c>
      <c r="AB251" s="39">
        <v>56.452380952380956</v>
      </c>
      <c r="AC251" s="39">
        <v>89.610805860805868</v>
      </c>
      <c r="AD251" s="40"/>
      <c r="AE251" s="36">
        <v>368</v>
      </c>
      <c r="AF251" s="39">
        <v>5.0869565217391299</v>
      </c>
      <c r="AG251" s="39">
        <v>26.108695652173914</v>
      </c>
      <c r="AH251" s="39">
        <v>54.336956521739125</v>
      </c>
      <c r="AI251" s="39">
        <v>14.467391304347826</v>
      </c>
      <c r="AJ251" s="39">
        <v>68.804347826086953</v>
      </c>
      <c r="AK251" s="40"/>
      <c r="AL251" s="224">
        <v>7153</v>
      </c>
    </row>
    <row r="252" spans="1:38">
      <c r="A252" s="32" t="s">
        <v>606</v>
      </c>
      <c r="C252" s="33">
        <v>5843</v>
      </c>
      <c r="D252" s="34">
        <v>1596</v>
      </c>
      <c r="E252" s="35">
        <v>0.27314735581037136</v>
      </c>
      <c r="F252" s="34">
        <v>3141</v>
      </c>
      <c r="G252" s="35">
        <f t="shared" si="8"/>
        <v>0.53756631867191507</v>
      </c>
      <c r="H252" s="36">
        <v>1</v>
      </c>
      <c r="I252" s="36" t="s">
        <v>32</v>
      </c>
      <c r="J252" s="37">
        <v>1705</v>
      </c>
      <c r="K252" s="36">
        <v>1</v>
      </c>
      <c r="L252" s="38"/>
      <c r="M252" s="39">
        <v>70.539177101967795</v>
      </c>
      <c r="N252" s="39">
        <v>70.276207513416821</v>
      </c>
      <c r="O252" s="39">
        <v>37.153172866520784</v>
      </c>
      <c r="P252" s="40"/>
      <c r="Q252" s="36">
        <v>2795</v>
      </c>
      <c r="R252" s="39">
        <v>10.511627906976745</v>
      </c>
      <c r="S252" s="39">
        <v>18.949194991055457</v>
      </c>
      <c r="T252" s="39">
        <v>36.226833631484794</v>
      </c>
      <c r="U252" s="39">
        <v>34.312343470483007</v>
      </c>
      <c r="V252" s="39">
        <v>70.539177101967795</v>
      </c>
      <c r="W252" s="40"/>
      <c r="X252" s="36">
        <v>2795</v>
      </c>
      <c r="Y252" s="39">
        <v>6.0089445438282656</v>
      </c>
      <c r="Z252" s="39">
        <v>23.881932021466902</v>
      </c>
      <c r="AA252" s="39">
        <v>42.297316636851527</v>
      </c>
      <c r="AB252" s="39">
        <v>27.978890876565295</v>
      </c>
      <c r="AC252" s="39">
        <v>70.276207513416821</v>
      </c>
      <c r="AD252" s="40"/>
      <c r="AE252" s="36">
        <v>914</v>
      </c>
      <c r="AF252" s="39">
        <v>21.781181619256017</v>
      </c>
      <c r="AG252" s="39">
        <v>41.554704595185996</v>
      </c>
      <c r="AH252" s="39">
        <v>34.175054704595183</v>
      </c>
      <c r="AI252" s="39">
        <v>2.9781181619256016</v>
      </c>
      <c r="AJ252" s="39">
        <v>37.153172866520784</v>
      </c>
      <c r="AK252" s="40"/>
      <c r="AL252" s="224">
        <v>7597</v>
      </c>
    </row>
    <row r="253" spans="1:38">
      <c r="A253" s="32" t="s">
        <v>607</v>
      </c>
      <c r="C253" s="33">
        <v>417</v>
      </c>
      <c r="D253" s="34">
        <v>61</v>
      </c>
      <c r="E253" s="35">
        <v>0.14628297362110312</v>
      </c>
      <c r="F253" s="34">
        <v>316</v>
      </c>
      <c r="G253" s="35">
        <f t="shared" si="8"/>
        <v>0.75779376498800954</v>
      </c>
      <c r="H253" s="36">
        <v>4</v>
      </c>
      <c r="I253" s="36" t="s">
        <v>35</v>
      </c>
      <c r="J253" s="37">
        <v>5704</v>
      </c>
      <c r="K253" s="36">
        <v>1</v>
      </c>
      <c r="L253" s="38"/>
      <c r="M253" s="39">
        <v>75.374301675977648</v>
      </c>
      <c r="N253" s="39">
        <v>70.927374301675982</v>
      </c>
      <c r="O253" s="39">
        <v>50.322580645161295</v>
      </c>
      <c r="P253" s="40"/>
      <c r="Q253" s="36">
        <v>179</v>
      </c>
      <c r="R253" s="39">
        <v>9.050279329608939</v>
      </c>
      <c r="S253" s="39">
        <v>15.877094972067038</v>
      </c>
      <c r="T253" s="39">
        <v>30.66480446927374</v>
      </c>
      <c r="U253" s="39">
        <v>44.709497206703915</v>
      </c>
      <c r="V253" s="39">
        <v>75.374301675977648</v>
      </c>
      <c r="W253" s="40"/>
      <c r="X253" s="36">
        <v>179</v>
      </c>
      <c r="Y253" s="39">
        <v>6.2402234636871512</v>
      </c>
      <c r="Z253" s="39">
        <v>22.826815642458101</v>
      </c>
      <c r="AA253" s="39">
        <v>45.290502793296092</v>
      </c>
      <c r="AB253" s="39">
        <v>25.636871508379887</v>
      </c>
      <c r="AC253" s="39">
        <v>70.927374301675982</v>
      </c>
      <c r="AD253" s="40"/>
      <c r="AE253" s="36">
        <v>62</v>
      </c>
      <c r="AF253" s="39">
        <v>14.967741935483872</v>
      </c>
      <c r="AG253" s="39">
        <v>35.258064516129032</v>
      </c>
      <c r="AH253" s="39">
        <v>43.870967741935488</v>
      </c>
      <c r="AI253" s="39">
        <v>6.4516129032258061</v>
      </c>
      <c r="AJ253" s="39">
        <v>50.322580645161295</v>
      </c>
      <c r="AK253" s="40"/>
      <c r="AL253" s="224">
        <v>8722</v>
      </c>
    </row>
    <row r="254" spans="1:38">
      <c r="A254" s="32" t="s">
        <v>382</v>
      </c>
      <c r="C254" s="33">
        <v>2976</v>
      </c>
      <c r="D254" s="34">
        <v>146</v>
      </c>
      <c r="E254" s="35">
        <v>4.9059139784946235E-2</v>
      </c>
      <c r="F254" s="34">
        <v>1165</v>
      </c>
      <c r="G254" s="35">
        <f t="shared" si="8"/>
        <v>0.39146505376344087</v>
      </c>
      <c r="H254" s="36">
        <v>3</v>
      </c>
      <c r="I254" s="36" t="s">
        <v>34</v>
      </c>
      <c r="J254" s="37">
        <v>2307</v>
      </c>
      <c r="K254" s="36">
        <v>1</v>
      </c>
      <c r="L254" s="38"/>
      <c r="M254" s="39">
        <v>86.197358767424788</v>
      </c>
      <c r="N254" s="39">
        <v>83.391782831988252</v>
      </c>
      <c r="O254" s="39">
        <v>54.777777777777771</v>
      </c>
      <c r="P254" s="40"/>
      <c r="Q254" s="36">
        <v>1363</v>
      </c>
      <c r="R254" s="39">
        <v>4.5363169479090244</v>
      </c>
      <c r="S254" s="39">
        <v>9.4402054292002937</v>
      </c>
      <c r="T254" s="39">
        <v>29.414526779163609</v>
      </c>
      <c r="U254" s="39">
        <v>56.782831988261186</v>
      </c>
      <c r="V254" s="39">
        <v>86.197358767424788</v>
      </c>
      <c r="W254" s="40"/>
      <c r="X254" s="36">
        <v>1363</v>
      </c>
      <c r="Y254" s="39">
        <v>2.4020542920029349</v>
      </c>
      <c r="Z254" s="39">
        <v>14.384446074834923</v>
      </c>
      <c r="AA254" s="39">
        <v>41.91049156272927</v>
      </c>
      <c r="AB254" s="39">
        <v>41.481291269258982</v>
      </c>
      <c r="AC254" s="39">
        <v>83.391782831988252</v>
      </c>
      <c r="AD254" s="40"/>
      <c r="AE254" s="36">
        <v>432</v>
      </c>
      <c r="AF254" s="39">
        <v>11.652777777777777</v>
      </c>
      <c r="AG254" s="39">
        <v>33.569444444444443</v>
      </c>
      <c r="AH254" s="39">
        <v>48.777777777777771</v>
      </c>
      <c r="AI254" s="39">
        <v>6</v>
      </c>
      <c r="AJ254" s="39">
        <v>54.777777777777771</v>
      </c>
      <c r="AK254" s="40"/>
      <c r="AL254" s="224">
        <v>7442</v>
      </c>
    </row>
    <row r="255" spans="1:38">
      <c r="A255" s="32" t="s">
        <v>608</v>
      </c>
      <c r="C255" s="33">
        <v>410</v>
      </c>
      <c r="D255" s="34">
        <v>16</v>
      </c>
      <c r="E255" s="35">
        <v>3.9024390243902439E-2</v>
      </c>
      <c r="F255" s="34">
        <v>233</v>
      </c>
      <c r="G255" s="35">
        <f t="shared" si="8"/>
        <v>0.56829268292682922</v>
      </c>
      <c r="H255" s="36">
        <v>2</v>
      </c>
      <c r="I255" s="36" t="s">
        <v>33</v>
      </c>
      <c r="J255" s="37">
        <v>2503</v>
      </c>
      <c r="K255" s="36">
        <v>1</v>
      </c>
      <c r="L255" s="38"/>
      <c r="M255" s="39">
        <v>80.937172774869111</v>
      </c>
      <c r="N255" s="39">
        <v>78.879581151832468</v>
      </c>
      <c r="O255" s="39">
        <v>51.948275862068961</v>
      </c>
      <c r="P255" s="40"/>
      <c r="Q255" s="36">
        <v>191</v>
      </c>
      <c r="R255" s="39">
        <v>6.4764397905759168</v>
      </c>
      <c r="S255" s="39">
        <v>12.586387434554974</v>
      </c>
      <c r="T255" s="39">
        <v>41.219895287958117</v>
      </c>
      <c r="U255" s="39">
        <v>39.717277486910994</v>
      </c>
      <c r="V255" s="39">
        <v>80.937172774869111</v>
      </c>
      <c r="W255" s="40"/>
      <c r="X255" s="36">
        <v>191</v>
      </c>
      <c r="Y255" s="39">
        <v>5.2408376963350776</v>
      </c>
      <c r="Z255" s="39">
        <v>15.947643979057592</v>
      </c>
      <c r="AA255" s="39">
        <v>42.780104712041883</v>
      </c>
      <c r="AB255" s="39">
        <v>36.099476439790578</v>
      </c>
      <c r="AC255" s="39">
        <v>78.879581151832468</v>
      </c>
      <c r="AD255" s="40"/>
      <c r="AE255" s="36">
        <v>58</v>
      </c>
      <c r="AF255" s="39">
        <v>8.224137931034484</v>
      </c>
      <c r="AG255" s="39">
        <v>39.827586206896548</v>
      </c>
      <c r="AH255" s="39">
        <v>46.793103448275858</v>
      </c>
      <c r="AI255" s="39">
        <v>5.1551724137931032</v>
      </c>
      <c r="AJ255" s="39">
        <v>51.948275862068961</v>
      </c>
      <c r="AK255" s="40"/>
      <c r="AL255" s="224">
        <v>8349</v>
      </c>
    </row>
    <row r="256" spans="1:38">
      <c r="A256" s="32" t="s">
        <v>609</v>
      </c>
      <c r="C256" s="33">
        <v>1651</v>
      </c>
      <c r="D256" s="34">
        <v>352</v>
      </c>
      <c r="E256" s="35">
        <v>0.21320411871592973</v>
      </c>
      <c r="F256" s="34">
        <v>1135</v>
      </c>
      <c r="G256" s="35">
        <f t="shared" si="8"/>
        <v>0.68746214415505758</v>
      </c>
      <c r="H256" s="36">
        <v>1</v>
      </c>
      <c r="I256" s="36" t="s">
        <v>32</v>
      </c>
      <c r="J256" s="37">
        <v>6401</v>
      </c>
      <c r="K256" s="36">
        <v>1</v>
      </c>
      <c r="L256" s="38"/>
      <c r="M256" s="39">
        <v>68.44285714285715</v>
      </c>
      <c r="N256" s="39">
        <v>63.470129870129867</v>
      </c>
      <c r="O256" s="39">
        <v>29.776951672862456</v>
      </c>
      <c r="P256" s="40"/>
      <c r="Q256" s="36">
        <v>770</v>
      </c>
      <c r="R256" s="39">
        <v>13.636363636363637</v>
      </c>
      <c r="S256" s="39">
        <v>17.779220779220779</v>
      </c>
      <c r="T256" s="39">
        <v>35.806493506493503</v>
      </c>
      <c r="U256" s="39">
        <v>32.63636363636364</v>
      </c>
      <c r="V256" s="39">
        <v>68.44285714285715</v>
      </c>
      <c r="W256" s="40"/>
      <c r="X256" s="36">
        <v>770</v>
      </c>
      <c r="Y256" s="39">
        <v>8.3337662337662337</v>
      </c>
      <c r="Z256" s="39">
        <v>27.823376623376625</v>
      </c>
      <c r="AA256" s="39">
        <v>44.227272727272727</v>
      </c>
      <c r="AB256" s="39">
        <v>19.24285714285714</v>
      </c>
      <c r="AC256" s="39">
        <v>63.470129870129867</v>
      </c>
      <c r="AD256" s="40"/>
      <c r="AE256" s="36">
        <v>269</v>
      </c>
      <c r="AF256" s="39">
        <v>25.446096654275095</v>
      </c>
      <c r="AG256" s="39">
        <v>44.776951672862452</v>
      </c>
      <c r="AH256" s="39">
        <v>28.304832713754649</v>
      </c>
      <c r="AI256" s="39">
        <v>1.4721189591078068</v>
      </c>
      <c r="AJ256" s="39">
        <v>29.776951672862456</v>
      </c>
      <c r="AK256" s="40"/>
      <c r="AL256" s="224">
        <v>8190</v>
      </c>
    </row>
    <row r="257" spans="1:38">
      <c r="A257" s="32" t="s">
        <v>610</v>
      </c>
      <c r="C257" s="33">
        <v>1507</v>
      </c>
      <c r="D257" s="34">
        <v>811</v>
      </c>
      <c r="E257" s="35">
        <v>0.53815527538155272</v>
      </c>
      <c r="F257" s="34">
        <v>1066</v>
      </c>
      <c r="G257" s="35">
        <f t="shared" si="8"/>
        <v>0.70736562707365624</v>
      </c>
      <c r="H257" s="36">
        <v>5</v>
      </c>
      <c r="I257" s="36" t="s">
        <v>36</v>
      </c>
      <c r="J257" s="37">
        <v>602</v>
      </c>
      <c r="K257" s="36">
        <v>1</v>
      </c>
      <c r="L257" s="38"/>
      <c r="M257" s="39">
        <v>77.225251076040166</v>
      </c>
      <c r="N257" s="39">
        <v>65.77474892395982</v>
      </c>
      <c r="O257" s="39">
        <v>22.65690376569038</v>
      </c>
      <c r="P257" s="40"/>
      <c r="Q257" s="36">
        <v>697</v>
      </c>
      <c r="R257" s="39">
        <v>7.6929698708751797</v>
      </c>
      <c r="S257" s="39">
        <v>15.414634146341463</v>
      </c>
      <c r="T257" s="39">
        <v>36.08464849354376</v>
      </c>
      <c r="U257" s="39">
        <v>41.140602582496413</v>
      </c>
      <c r="V257" s="39">
        <v>77.225251076040166</v>
      </c>
      <c r="W257" s="40"/>
      <c r="X257" s="36">
        <v>697</v>
      </c>
      <c r="Y257" s="39">
        <v>8.3902439024390247</v>
      </c>
      <c r="Z257" s="39">
        <v>25.893830703012913</v>
      </c>
      <c r="AA257" s="39">
        <v>42.437589670014347</v>
      </c>
      <c r="AB257" s="39">
        <v>23.337159253945476</v>
      </c>
      <c r="AC257" s="39">
        <v>65.77474892395982</v>
      </c>
      <c r="AD257" s="40"/>
      <c r="AE257" s="36">
        <v>239</v>
      </c>
      <c r="AF257" s="39">
        <v>34.364016736401673</v>
      </c>
      <c r="AG257" s="39">
        <v>43.489539748953973</v>
      </c>
      <c r="AH257" s="39">
        <v>22.146443514644353</v>
      </c>
      <c r="AI257" s="39">
        <v>0.5104602510460251</v>
      </c>
      <c r="AJ257" s="39">
        <v>22.65690376569038</v>
      </c>
      <c r="AK257" s="40"/>
      <c r="AL257" s="224">
        <v>8930</v>
      </c>
    </row>
    <row r="258" spans="1:38">
      <c r="A258" s="32" t="s">
        <v>611</v>
      </c>
      <c r="C258" s="33">
        <v>3088</v>
      </c>
      <c r="D258" s="34">
        <v>2118</v>
      </c>
      <c r="E258" s="35">
        <v>0.68588082901554404</v>
      </c>
      <c r="F258" s="34">
        <v>2014</v>
      </c>
      <c r="G258" s="35">
        <f t="shared" si="8"/>
        <v>0.65220207253886009</v>
      </c>
      <c r="H258" s="36">
        <v>3</v>
      </c>
      <c r="I258" s="36" t="s">
        <v>34</v>
      </c>
      <c r="J258" s="37">
        <v>3509</v>
      </c>
      <c r="K258" s="36">
        <v>1</v>
      </c>
      <c r="L258" s="38"/>
      <c r="M258" s="39">
        <v>58.777857142857144</v>
      </c>
      <c r="N258" s="39">
        <v>61.818571428571431</v>
      </c>
      <c r="O258" s="39">
        <v>17.975609756097558</v>
      </c>
      <c r="P258" s="40"/>
      <c r="Q258" s="36">
        <v>1400</v>
      </c>
      <c r="R258" s="39">
        <v>20.541428571428572</v>
      </c>
      <c r="S258" s="39">
        <v>20.680714285714288</v>
      </c>
      <c r="T258" s="39">
        <v>32.817142857142855</v>
      </c>
      <c r="U258" s="39">
        <v>25.960714285714289</v>
      </c>
      <c r="V258" s="39">
        <v>58.777857142857144</v>
      </c>
      <c r="W258" s="40"/>
      <c r="X258" s="36">
        <v>1400</v>
      </c>
      <c r="Y258" s="39">
        <v>8.3714285714285701</v>
      </c>
      <c r="Z258" s="39">
        <v>29.970714285714287</v>
      </c>
      <c r="AA258" s="39">
        <v>44.006428571428572</v>
      </c>
      <c r="AB258" s="39">
        <v>17.812142857142859</v>
      </c>
      <c r="AC258" s="39">
        <v>61.818571428571431</v>
      </c>
      <c r="AD258" s="40"/>
      <c r="AE258" s="36">
        <v>451</v>
      </c>
      <c r="AF258" s="39">
        <v>37.195121951219512</v>
      </c>
      <c r="AG258" s="39">
        <v>44.341463414634148</v>
      </c>
      <c r="AH258" s="39">
        <v>16.439024390243901</v>
      </c>
      <c r="AI258" s="39">
        <v>1.5365853658536586</v>
      </c>
      <c r="AJ258" s="39">
        <v>17.975609756097558</v>
      </c>
      <c r="AK258" s="40"/>
      <c r="AL258" s="224">
        <v>8131</v>
      </c>
    </row>
    <row r="259" spans="1:38">
      <c r="A259" s="32" t="s">
        <v>612</v>
      </c>
      <c r="C259" s="33">
        <v>323</v>
      </c>
      <c r="D259" s="34">
        <v>15</v>
      </c>
      <c r="E259" s="35">
        <v>4.6439628482972138E-2</v>
      </c>
      <c r="F259" s="34">
        <v>170</v>
      </c>
      <c r="G259" s="35">
        <f t="shared" si="8"/>
        <v>0.52631578947368418</v>
      </c>
      <c r="H259" s="36">
        <v>2</v>
      </c>
      <c r="I259" s="36" t="s">
        <v>33</v>
      </c>
      <c r="J259" s="37">
        <v>5607</v>
      </c>
      <c r="K259" s="36">
        <v>1</v>
      </c>
      <c r="L259" s="38"/>
      <c r="M259" s="39">
        <v>79.657534246575352</v>
      </c>
      <c r="N259" s="39">
        <v>76.013698630136986</v>
      </c>
      <c r="O259" s="39">
        <v>50.867924528301884</v>
      </c>
      <c r="P259" s="40"/>
      <c r="Q259" s="36">
        <v>146</v>
      </c>
      <c r="R259" s="39">
        <v>9.6301369863013697</v>
      </c>
      <c r="S259" s="39">
        <v>11.082191780821919</v>
      </c>
      <c r="T259" s="39">
        <v>41.19178082191781</v>
      </c>
      <c r="U259" s="39">
        <v>38.465753424657542</v>
      </c>
      <c r="V259" s="39">
        <v>79.657534246575352</v>
      </c>
      <c r="W259" s="40"/>
      <c r="X259" s="36">
        <v>146</v>
      </c>
      <c r="Y259" s="39">
        <v>4.8493150684931514</v>
      </c>
      <c r="Z259" s="39">
        <v>19.328767123287669</v>
      </c>
      <c r="AA259" s="39">
        <v>48.643835616438359</v>
      </c>
      <c r="AB259" s="39">
        <v>27.369863013698634</v>
      </c>
      <c r="AC259" s="39">
        <v>76.013698630136986</v>
      </c>
      <c r="AD259" s="40"/>
      <c r="AE259" s="36">
        <v>53</v>
      </c>
      <c r="AF259" s="39">
        <v>13.132075471698114</v>
      </c>
      <c r="AG259" s="39">
        <v>36</v>
      </c>
      <c r="AH259" s="39">
        <v>39.773584905660378</v>
      </c>
      <c r="AI259" s="39">
        <v>11.09433962264151</v>
      </c>
      <c r="AJ259" s="39">
        <v>50.867924528301884</v>
      </c>
      <c r="AK259" s="40"/>
      <c r="AL259" s="224">
        <v>9523</v>
      </c>
    </row>
    <row r="260" spans="1:38">
      <c r="A260" s="32" t="s">
        <v>613</v>
      </c>
      <c r="C260" s="33">
        <v>1255</v>
      </c>
      <c r="D260" s="34">
        <v>79</v>
      </c>
      <c r="E260" s="35">
        <v>6.2948207171314746E-2</v>
      </c>
      <c r="F260" s="34">
        <v>626</v>
      </c>
      <c r="G260" s="35">
        <f t="shared" si="8"/>
        <v>0.49880478087649405</v>
      </c>
      <c r="H260" s="36">
        <v>1</v>
      </c>
      <c r="I260" s="36" t="s">
        <v>32</v>
      </c>
      <c r="J260" s="37">
        <v>7208</v>
      </c>
      <c r="K260" s="36">
        <v>1</v>
      </c>
      <c r="L260" s="38"/>
      <c r="M260" s="39">
        <v>80.770434782608689</v>
      </c>
      <c r="N260" s="39">
        <v>71.372173913043468</v>
      </c>
      <c r="O260" s="39">
        <v>55.138461538461534</v>
      </c>
      <c r="P260" s="40"/>
      <c r="Q260" s="36">
        <v>575</v>
      </c>
      <c r="R260" s="39">
        <v>6.9182608695652181</v>
      </c>
      <c r="S260" s="39">
        <v>12.643478260869566</v>
      </c>
      <c r="T260" s="39">
        <v>33.963478260869564</v>
      </c>
      <c r="U260" s="39">
        <v>46.806956521739124</v>
      </c>
      <c r="V260" s="39">
        <v>80.770434782608689</v>
      </c>
      <c r="W260" s="40"/>
      <c r="X260" s="36">
        <v>575</v>
      </c>
      <c r="Y260" s="39">
        <v>6.8939130434782605</v>
      </c>
      <c r="Z260" s="39">
        <v>21.888695652173912</v>
      </c>
      <c r="AA260" s="39">
        <v>41.582608695652169</v>
      </c>
      <c r="AB260" s="39">
        <v>29.789565217391299</v>
      </c>
      <c r="AC260" s="39">
        <v>71.372173913043468</v>
      </c>
      <c r="AD260" s="40"/>
      <c r="AE260" s="36">
        <v>195</v>
      </c>
      <c r="AF260" s="39">
        <v>14.861538461538462</v>
      </c>
      <c r="AG260" s="39">
        <v>30</v>
      </c>
      <c r="AH260" s="39">
        <v>48.107692307692304</v>
      </c>
      <c r="AI260" s="39">
        <v>7.0307692307692307</v>
      </c>
      <c r="AJ260" s="39">
        <v>55.138461538461534</v>
      </c>
      <c r="AK260" s="40"/>
      <c r="AL260" s="224">
        <v>7525</v>
      </c>
    </row>
    <row r="261" spans="1:38">
      <c r="A261" s="32" t="s">
        <v>614</v>
      </c>
      <c r="C261" s="33">
        <v>5923</v>
      </c>
      <c r="D261" s="34">
        <v>4817</v>
      </c>
      <c r="E261" s="35">
        <v>0.81327030221171703</v>
      </c>
      <c r="F261" s="34">
        <v>5923</v>
      </c>
      <c r="G261" s="35">
        <f t="shared" si="8"/>
        <v>1</v>
      </c>
      <c r="H261" s="36">
        <v>2</v>
      </c>
      <c r="I261" s="36" t="s">
        <v>33</v>
      </c>
      <c r="J261" s="37">
        <v>1803</v>
      </c>
      <c r="K261" s="36">
        <v>1</v>
      </c>
      <c r="L261" s="38"/>
      <c r="M261" s="39">
        <v>70.227477477477478</v>
      </c>
      <c r="N261" s="39">
        <v>68.164414414414409</v>
      </c>
      <c r="O261" s="39">
        <v>35.289142857142856</v>
      </c>
      <c r="P261" s="40"/>
      <c r="Q261" s="36">
        <v>2664</v>
      </c>
      <c r="R261" s="39">
        <v>13.437687687687689</v>
      </c>
      <c r="S261" s="39">
        <v>16.01051051051051</v>
      </c>
      <c r="T261" s="39">
        <v>31.609609609609606</v>
      </c>
      <c r="U261" s="39">
        <v>38.617867867867872</v>
      </c>
      <c r="V261" s="39">
        <v>70.227477477477478</v>
      </c>
      <c r="W261" s="40"/>
      <c r="X261" s="36">
        <v>2664</v>
      </c>
      <c r="Y261" s="39">
        <v>6.2845345345345347</v>
      </c>
      <c r="Z261" s="39">
        <v>25.387012012012015</v>
      </c>
      <c r="AA261" s="39">
        <v>43.237987987987985</v>
      </c>
      <c r="AB261" s="39">
        <v>24.926426426426424</v>
      </c>
      <c r="AC261" s="39">
        <v>68.164414414414409</v>
      </c>
      <c r="AD261" s="40"/>
      <c r="AE261" s="36">
        <v>875</v>
      </c>
      <c r="AF261" s="39">
        <v>31.698285714285714</v>
      </c>
      <c r="AG261" s="39">
        <v>32.518857142857144</v>
      </c>
      <c r="AH261" s="39">
        <v>30.238857142857142</v>
      </c>
      <c r="AI261" s="39">
        <v>5.0502857142857147</v>
      </c>
      <c r="AJ261" s="39">
        <v>35.289142857142856</v>
      </c>
      <c r="AK261" s="40"/>
      <c r="AL261" s="224">
        <v>8236</v>
      </c>
    </row>
    <row r="262" spans="1:38">
      <c r="A262" s="32" t="s">
        <v>615</v>
      </c>
      <c r="C262" s="33">
        <v>519</v>
      </c>
      <c r="D262" s="34">
        <v>5</v>
      </c>
      <c r="E262" s="35">
        <v>9.6339113680154135E-3</v>
      </c>
      <c r="F262" s="34">
        <v>291</v>
      </c>
      <c r="G262" s="35">
        <f t="shared" si="8"/>
        <v>0.56069364161849711</v>
      </c>
      <c r="H262" s="36">
        <v>2</v>
      </c>
      <c r="I262" s="36" t="s">
        <v>33</v>
      </c>
      <c r="J262" s="37">
        <v>1204</v>
      </c>
      <c r="K262" s="36">
        <v>1</v>
      </c>
      <c r="L262" s="38"/>
      <c r="M262" s="39">
        <v>81.05485232067511</v>
      </c>
      <c r="N262" s="39">
        <v>81.265822784810126</v>
      </c>
      <c r="O262" s="39">
        <v>43.297297297297298</v>
      </c>
      <c r="P262" s="40"/>
      <c r="Q262" s="36">
        <v>237</v>
      </c>
      <c r="R262" s="39">
        <v>6.6962025316455698</v>
      </c>
      <c r="S262" s="39">
        <v>12.881856540084389</v>
      </c>
      <c r="T262" s="39">
        <v>36.52320675105485</v>
      </c>
      <c r="U262" s="39">
        <v>44.531645569620252</v>
      </c>
      <c r="V262" s="39">
        <v>81.05485232067511</v>
      </c>
      <c r="W262" s="40"/>
      <c r="X262" s="36">
        <v>237</v>
      </c>
      <c r="Y262" s="39">
        <v>2.869198312236287</v>
      </c>
      <c r="Z262" s="39">
        <v>15.687763713080169</v>
      </c>
      <c r="AA262" s="39">
        <v>43.827004219409275</v>
      </c>
      <c r="AB262" s="39">
        <v>37.438818565400844</v>
      </c>
      <c r="AC262" s="39">
        <v>81.265822784810126</v>
      </c>
      <c r="AD262" s="40"/>
      <c r="AE262" s="36">
        <v>74</v>
      </c>
      <c r="AF262" s="39">
        <v>17.513513513513512</v>
      </c>
      <c r="AG262" s="39">
        <v>39.189189189189193</v>
      </c>
      <c r="AH262" s="39">
        <v>36.54054054054054</v>
      </c>
      <c r="AI262" s="39">
        <v>6.756756756756757</v>
      </c>
      <c r="AJ262" s="39">
        <v>43.297297297297298</v>
      </c>
      <c r="AK262" s="40"/>
      <c r="AL262" s="224">
        <v>9366</v>
      </c>
    </row>
    <row r="263" spans="1:38">
      <c r="A263" s="32" t="s">
        <v>1777</v>
      </c>
      <c r="C263" s="33">
        <v>498</v>
      </c>
      <c r="D263" s="34">
        <v>145</v>
      </c>
      <c r="E263" s="35">
        <v>0.29116465863453816</v>
      </c>
      <c r="F263" s="34">
        <v>391</v>
      </c>
      <c r="G263" s="35">
        <f t="shared" si="8"/>
        <v>0.78514056224899598</v>
      </c>
      <c r="H263" s="36">
        <v>1</v>
      </c>
      <c r="I263" s="36" t="s">
        <v>32</v>
      </c>
      <c r="J263" s="37">
        <v>7509</v>
      </c>
      <c r="K263" s="36">
        <v>1</v>
      </c>
      <c r="L263" s="38"/>
      <c r="M263" s="39">
        <v>71.962790697674421</v>
      </c>
      <c r="N263" s="39">
        <v>75.841860465116298</v>
      </c>
      <c r="O263" s="39">
        <v>40.15584415584415</v>
      </c>
      <c r="P263" s="40"/>
      <c r="Q263" s="36">
        <v>215</v>
      </c>
      <c r="R263" s="39">
        <v>13.055813953488371</v>
      </c>
      <c r="S263" s="39">
        <v>15.004651162790697</v>
      </c>
      <c r="T263" s="39">
        <v>29.200000000000003</v>
      </c>
      <c r="U263" s="39">
        <v>42.762790697674419</v>
      </c>
      <c r="V263" s="39">
        <v>71.962790697674421</v>
      </c>
      <c r="W263" s="40"/>
      <c r="X263" s="36">
        <v>215</v>
      </c>
      <c r="Y263" s="39">
        <v>5.5255813953488362</v>
      </c>
      <c r="Z263" s="39">
        <v>19.162790697674417</v>
      </c>
      <c r="AA263" s="39">
        <v>42.502325581395354</v>
      </c>
      <c r="AB263" s="39">
        <v>33.339534883720937</v>
      </c>
      <c r="AC263" s="39">
        <v>75.841860465116298</v>
      </c>
      <c r="AD263" s="40"/>
      <c r="AE263" s="36">
        <v>77</v>
      </c>
      <c r="AF263" s="39">
        <v>23.727272727272727</v>
      </c>
      <c r="AG263" s="39">
        <v>36.116883116883116</v>
      </c>
      <c r="AH263" s="39">
        <v>39.038961038961034</v>
      </c>
      <c r="AI263" s="39">
        <v>1.1168831168831168</v>
      </c>
      <c r="AJ263" s="39">
        <v>40.15584415584415</v>
      </c>
      <c r="AK263" s="40"/>
      <c r="AL263" s="224">
        <v>9075</v>
      </c>
    </row>
    <row r="264" spans="1:38">
      <c r="A264" s="32" t="s">
        <v>616</v>
      </c>
      <c r="C264" s="33">
        <v>618</v>
      </c>
      <c r="D264" s="34">
        <v>47</v>
      </c>
      <c r="E264" s="35">
        <v>7.605177993527508E-2</v>
      </c>
      <c r="F264" s="34">
        <v>618</v>
      </c>
      <c r="G264" s="35">
        <f t="shared" si="8"/>
        <v>1</v>
      </c>
      <c r="H264" s="36">
        <v>1</v>
      </c>
      <c r="I264" s="36" t="s">
        <v>32</v>
      </c>
      <c r="J264" s="37">
        <v>3606</v>
      </c>
      <c r="K264" s="36">
        <v>1</v>
      </c>
      <c r="L264" s="38"/>
      <c r="M264" s="39">
        <v>69.156028368794324</v>
      </c>
      <c r="N264" s="39">
        <v>64.542553191489361</v>
      </c>
      <c r="O264" s="39">
        <v>28.484210526315788</v>
      </c>
      <c r="P264" s="40"/>
      <c r="Q264" s="36">
        <v>282</v>
      </c>
      <c r="R264" s="39">
        <v>10.98936170212766</v>
      </c>
      <c r="S264" s="39">
        <v>20.00709219858156</v>
      </c>
      <c r="T264" s="39">
        <v>39.482269503546092</v>
      </c>
      <c r="U264" s="39">
        <v>29.673758865248228</v>
      </c>
      <c r="V264" s="39">
        <v>69.156028368794324</v>
      </c>
      <c r="W264" s="40"/>
      <c r="X264" s="36">
        <v>282</v>
      </c>
      <c r="Y264" s="39">
        <v>8.6276595744680851</v>
      </c>
      <c r="Z264" s="39">
        <v>27.01418439716312</v>
      </c>
      <c r="AA264" s="39">
        <v>41.120567375886523</v>
      </c>
      <c r="AB264" s="39">
        <v>23.421985815602838</v>
      </c>
      <c r="AC264" s="39">
        <v>64.542553191489361</v>
      </c>
      <c r="AD264" s="40"/>
      <c r="AE264" s="36">
        <v>95</v>
      </c>
      <c r="AF264" s="39">
        <v>24.978947368421053</v>
      </c>
      <c r="AG264" s="39">
        <v>46.073684210526316</v>
      </c>
      <c r="AH264" s="39">
        <v>28.484210526315788</v>
      </c>
      <c r="AI264" s="39">
        <v>0</v>
      </c>
      <c r="AJ264" s="39">
        <v>28.484210526315788</v>
      </c>
      <c r="AK264" s="40"/>
      <c r="AL264" s="224">
        <v>7080</v>
      </c>
    </row>
    <row r="265" spans="1:38">
      <c r="A265" s="32" t="s">
        <v>1778</v>
      </c>
      <c r="C265" s="33">
        <v>1613</v>
      </c>
      <c r="D265" s="34">
        <v>66</v>
      </c>
      <c r="E265" s="35">
        <v>4.091754494730316E-2</v>
      </c>
      <c r="F265" s="34">
        <v>864</v>
      </c>
      <c r="G265" s="35">
        <f t="shared" si="8"/>
        <v>0.53564786112833229</v>
      </c>
      <c r="H265" s="36">
        <v>2</v>
      </c>
      <c r="I265" s="36" t="s">
        <v>33</v>
      </c>
      <c r="J265" s="37">
        <v>1602</v>
      </c>
      <c r="K265" s="36">
        <v>1</v>
      </c>
      <c r="L265" s="38"/>
      <c r="M265" s="39">
        <v>82.185495118549511</v>
      </c>
      <c r="N265" s="39">
        <v>79.145048814504889</v>
      </c>
      <c r="O265" s="39">
        <v>50.545851528384283</v>
      </c>
      <c r="P265" s="40"/>
      <c r="Q265" s="36">
        <v>717</v>
      </c>
      <c r="R265" s="39">
        <v>7.4393305439330542</v>
      </c>
      <c r="S265" s="39">
        <v>10.379358437935844</v>
      </c>
      <c r="T265" s="39">
        <v>35.397489539748953</v>
      </c>
      <c r="U265" s="39">
        <v>46.788005578800558</v>
      </c>
      <c r="V265" s="39">
        <v>82.185495118549511</v>
      </c>
      <c r="W265" s="40"/>
      <c r="X265" s="36">
        <v>717</v>
      </c>
      <c r="Y265" s="39">
        <v>3.350069735006973</v>
      </c>
      <c r="Z265" s="39">
        <v>17.499302649930264</v>
      </c>
      <c r="AA265" s="39">
        <v>44.380753138075313</v>
      </c>
      <c r="AB265" s="39">
        <v>34.764295676429569</v>
      </c>
      <c r="AC265" s="39">
        <v>79.145048814504889</v>
      </c>
      <c r="AD265" s="40"/>
      <c r="AE265" s="36">
        <v>229</v>
      </c>
      <c r="AF265" s="39">
        <v>10.908296943231441</v>
      </c>
      <c r="AG265" s="39">
        <v>39.030567685589517</v>
      </c>
      <c r="AH265" s="39">
        <v>42.5764192139738</v>
      </c>
      <c r="AI265" s="39">
        <v>7.9694323144104802</v>
      </c>
      <c r="AJ265" s="39">
        <v>50.545851528384283</v>
      </c>
      <c r="AK265" s="40"/>
      <c r="AL265" s="224">
        <v>9096</v>
      </c>
    </row>
    <row r="266" spans="1:38">
      <c r="A266" s="32" t="s">
        <v>1779</v>
      </c>
      <c r="C266" s="33">
        <v>705</v>
      </c>
      <c r="D266" s="34">
        <v>67</v>
      </c>
      <c r="E266" s="35">
        <v>9.50354609929078E-2</v>
      </c>
      <c r="F266" s="34">
        <v>421</v>
      </c>
      <c r="G266" s="35">
        <f t="shared" si="8"/>
        <v>0.59716312056737586</v>
      </c>
      <c r="H266" s="36">
        <v>2</v>
      </c>
      <c r="I266" s="36" t="s">
        <v>33</v>
      </c>
      <c r="J266" s="37">
        <v>7304</v>
      </c>
      <c r="K266" s="36">
        <v>1</v>
      </c>
      <c r="L266" s="38"/>
      <c r="M266" s="39">
        <v>70.751572327044016</v>
      </c>
      <c r="N266" s="39">
        <v>74.691823899371059</v>
      </c>
      <c r="O266" s="39">
        <v>37</v>
      </c>
      <c r="P266" s="40"/>
      <c r="Q266" s="36">
        <v>318</v>
      </c>
      <c r="R266" s="39">
        <v>6.8584905660377355</v>
      </c>
      <c r="S266" s="39">
        <v>22.349056603773583</v>
      </c>
      <c r="T266" s="39">
        <v>37.418238993710695</v>
      </c>
      <c r="U266" s="39">
        <v>33.333333333333329</v>
      </c>
      <c r="V266" s="39">
        <v>70.751572327044016</v>
      </c>
      <c r="W266" s="40"/>
      <c r="X266" s="36">
        <v>318</v>
      </c>
      <c r="Y266" s="39">
        <v>3.8176100628930816</v>
      </c>
      <c r="Z266" s="39">
        <v>21.477987421383649</v>
      </c>
      <c r="AA266" s="39">
        <v>49.930817610062888</v>
      </c>
      <c r="AB266" s="39">
        <v>24.761006289308177</v>
      </c>
      <c r="AC266" s="39">
        <v>74.691823899371059</v>
      </c>
      <c r="AD266" s="40"/>
      <c r="AE266" s="36">
        <v>105</v>
      </c>
      <c r="AF266" s="39">
        <v>16.142857142857142</v>
      </c>
      <c r="AG266" s="39">
        <v>46.857142857142861</v>
      </c>
      <c r="AH266" s="39">
        <v>36.142857142857146</v>
      </c>
      <c r="AI266" s="39">
        <v>0.8571428571428571</v>
      </c>
      <c r="AJ266" s="39">
        <v>37</v>
      </c>
      <c r="AK266" s="40"/>
      <c r="AL266" s="224">
        <v>7850</v>
      </c>
    </row>
    <row r="267" spans="1:38">
      <c r="A267" s="32" t="s">
        <v>617</v>
      </c>
      <c r="C267" s="33">
        <v>2975</v>
      </c>
      <c r="D267" s="34">
        <v>549</v>
      </c>
      <c r="E267" s="35">
        <v>0.18453781512605041</v>
      </c>
      <c r="F267" s="34">
        <v>1083</v>
      </c>
      <c r="G267" s="35">
        <f t="shared" si="8"/>
        <v>0.36403361344537816</v>
      </c>
      <c r="H267" s="36">
        <v>3</v>
      </c>
      <c r="I267" s="36" t="s">
        <v>34</v>
      </c>
      <c r="J267" s="37">
        <v>3510</v>
      </c>
      <c r="K267" s="36">
        <v>1</v>
      </c>
      <c r="L267" s="38"/>
      <c r="M267" s="39">
        <v>79.894849785407729</v>
      </c>
      <c r="N267" s="39">
        <v>79.08011444921317</v>
      </c>
      <c r="O267" s="39">
        <v>46.48261758691207</v>
      </c>
      <c r="P267" s="40"/>
      <c r="Q267" s="36">
        <v>1398</v>
      </c>
      <c r="R267" s="39">
        <v>7.5071530758226039</v>
      </c>
      <c r="S267" s="39">
        <v>12.918454935622316</v>
      </c>
      <c r="T267" s="39">
        <v>37.004291845493562</v>
      </c>
      <c r="U267" s="39">
        <v>42.890557939914167</v>
      </c>
      <c r="V267" s="39">
        <v>79.894849785407729</v>
      </c>
      <c r="W267" s="40"/>
      <c r="X267" s="36">
        <v>1398</v>
      </c>
      <c r="Y267" s="39">
        <v>3.5729613733905579</v>
      </c>
      <c r="Z267" s="39">
        <v>17.351931330472102</v>
      </c>
      <c r="AA267" s="39">
        <v>46.600858369098717</v>
      </c>
      <c r="AB267" s="39">
        <v>32.479256080114453</v>
      </c>
      <c r="AC267" s="39">
        <v>79.08011444921317</v>
      </c>
      <c r="AD267" s="40"/>
      <c r="AE267" s="36">
        <v>489</v>
      </c>
      <c r="AF267" s="39">
        <v>12.513292433537833</v>
      </c>
      <c r="AG267" s="39">
        <v>41.50306748466258</v>
      </c>
      <c r="AH267" s="39">
        <v>41.486707566462172</v>
      </c>
      <c r="AI267" s="39">
        <v>4.9959100204498981</v>
      </c>
      <c r="AJ267" s="39">
        <v>46.48261758691207</v>
      </c>
      <c r="AK267" s="40"/>
      <c r="AL267" s="224">
        <v>7423</v>
      </c>
    </row>
    <row r="268" spans="1:38">
      <c r="A268" s="32" t="s">
        <v>618</v>
      </c>
      <c r="C268" s="33">
        <v>730</v>
      </c>
      <c r="D268" s="34">
        <v>263</v>
      </c>
      <c r="E268" s="35">
        <v>0.36027397260273974</v>
      </c>
      <c r="F268" s="34">
        <v>730</v>
      </c>
      <c r="G268" s="35">
        <f t="shared" si="8"/>
        <v>1</v>
      </c>
      <c r="H268" s="36">
        <v>4</v>
      </c>
      <c r="I268" s="36" t="s">
        <v>35</v>
      </c>
      <c r="J268" s="37">
        <v>5705</v>
      </c>
      <c r="K268" s="36">
        <v>1</v>
      </c>
      <c r="L268" s="38"/>
      <c r="M268" s="39">
        <v>77.742028985507233</v>
      </c>
      <c r="N268" s="39">
        <v>75.539130434782621</v>
      </c>
      <c r="O268" s="39">
        <v>28.192660550458715</v>
      </c>
      <c r="P268" s="40"/>
      <c r="Q268" s="36">
        <v>345</v>
      </c>
      <c r="R268" s="39">
        <v>7.5217391304347823</v>
      </c>
      <c r="S268" s="39">
        <v>14.736231884057972</v>
      </c>
      <c r="T268" s="39">
        <v>35.489855072463769</v>
      </c>
      <c r="U268" s="39">
        <v>42.252173913043471</v>
      </c>
      <c r="V268" s="39">
        <v>77.742028985507233</v>
      </c>
      <c r="W268" s="40"/>
      <c r="X268" s="36">
        <v>345</v>
      </c>
      <c r="Y268" s="39">
        <v>2.8898550724637682</v>
      </c>
      <c r="Z268" s="39">
        <v>21.907246376811596</v>
      </c>
      <c r="AA268" s="39">
        <v>43.857971014492762</v>
      </c>
      <c r="AB268" s="39">
        <v>31.681159420289855</v>
      </c>
      <c r="AC268" s="39">
        <v>75.539130434782621</v>
      </c>
      <c r="AD268" s="40"/>
      <c r="AE268" s="36">
        <v>109</v>
      </c>
      <c r="AF268" s="39">
        <v>24.743119266055047</v>
      </c>
      <c r="AG268" s="39">
        <v>46.596330275229356</v>
      </c>
      <c r="AH268" s="39">
        <v>28.192660550458715</v>
      </c>
      <c r="AI268" s="39">
        <v>0</v>
      </c>
      <c r="AJ268" s="39">
        <v>28.192660550458715</v>
      </c>
      <c r="AK268" s="40"/>
      <c r="AL268" s="224">
        <v>10116</v>
      </c>
    </row>
    <row r="269" spans="1:38">
      <c r="A269" s="32" t="s">
        <v>619</v>
      </c>
      <c r="C269" s="33">
        <v>416</v>
      </c>
      <c r="D269" s="34">
        <v>22</v>
      </c>
      <c r="E269" s="35">
        <v>5.2884615384615384E-2</v>
      </c>
      <c r="F269" s="34">
        <v>207</v>
      </c>
      <c r="G269" s="35">
        <f t="shared" si="8"/>
        <v>0.49759615384615385</v>
      </c>
      <c r="H269" s="36">
        <v>1</v>
      </c>
      <c r="I269" s="36" t="s">
        <v>32</v>
      </c>
      <c r="J269" s="37">
        <v>1505</v>
      </c>
      <c r="K269" s="36">
        <v>1</v>
      </c>
      <c r="L269" s="38"/>
      <c r="M269" s="39">
        <v>69.573033707865164</v>
      </c>
      <c r="N269" s="39">
        <v>74.662921348314612</v>
      </c>
      <c r="O269" s="39">
        <v>46.344827586206897</v>
      </c>
      <c r="P269" s="40"/>
      <c r="Q269" s="36">
        <v>178</v>
      </c>
      <c r="R269" s="39">
        <v>14.02808988764045</v>
      </c>
      <c r="S269" s="39">
        <v>16.421348314606742</v>
      </c>
      <c r="T269" s="39">
        <v>33.612359550561791</v>
      </c>
      <c r="U269" s="39">
        <v>35.960674157303373</v>
      </c>
      <c r="V269" s="39">
        <v>69.573033707865164</v>
      </c>
      <c r="W269" s="40"/>
      <c r="X269" s="36">
        <v>178</v>
      </c>
      <c r="Y269" s="39">
        <v>5.6685393258426959</v>
      </c>
      <c r="Z269" s="39">
        <v>19.679775280898877</v>
      </c>
      <c r="AA269" s="39">
        <v>39.449438202247194</v>
      </c>
      <c r="AB269" s="39">
        <v>35.213483146067418</v>
      </c>
      <c r="AC269" s="39">
        <v>74.662921348314612</v>
      </c>
      <c r="AD269" s="40"/>
      <c r="AE269" s="36">
        <v>58</v>
      </c>
      <c r="AF269" s="39">
        <v>18.655172413793103</v>
      </c>
      <c r="AG269" s="39">
        <v>34.482758620689651</v>
      </c>
      <c r="AH269" s="39">
        <v>34.310344827586206</v>
      </c>
      <c r="AI269" s="39">
        <v>12.03448275862069</v>
      </c>
      <c r="AJ269" s="39">
        <v>46.344827586206897</v>
      </c>
      <c r="AK269" s="40"/>
      <c r="AL269" s="224">
        <v>8279</v>
      </c>
    </row>
    <row r="270" spans="1:38">
      <c r="A270" s="32" t="s">
        <v>620</v>
      </c>
      <c r="C270" s="33">
        <v>553</v>
      </c>
      <c r="D270" s="34">
        <v>23</v>
      </c>
      <c r="E270" s="35">
        <v>4.1591320072332731E-2</v>
      </c>
      <c r="F270" s="34">
        <v>195</v>
      </c>
      <c r="G270" s="35">
        <f t="shared" si="8"/>
        <v>0.35262206148282099</v>
      </c>
      <c r="H270" s="36">
        <v>5</v>
      </c>
      <c r="I270" s="36" t="s">
        <v>36</v>
      </c>
      <c r="J270" s="37">
        <v>1304</v>
      </c>
      <c r="K270" s="36">
        <v>1</v>
      </c>
      <c r="L270" s="38"/>
      <c r="M270" s="39">
        <v>78.899598393574294</v>
      </c>
      <c r="N270" s="39">
        <v>80.277108433734924</v>
      </c>
      <c r="O270" s="39">
        <v>35.548387096774192</v>
      </c>
      <c r="P270" s="40"/>
      <c r="Q270" s="36">
        <v>249</v>
      </c>
      <c r="R270" s="39">
        <v>7.3132530120481922</v>
      </c>
      <c r="S270" s="39">
        <v>14.016064257028113</v>
      </c>
      <c r="T270" s="39">
        <v>34.630522088353409</v>
      </c>
      <c r="U270" s="39">
        <v>44.269076305220885</v>
      </c>
      <c r="V270" s="39">
        <v>78.899598393574294</v>
      </c>
      <c r="W270" s="40"/>
      <c r="X270" s="36">
        <v>249</v>
      </c>
      <c r="Y270" s="39">
        <v>4.3453815261044175</v>
      </c>
      <c r="Z270" s="39">
        <v>15.34136546184739</v>
      </c>
      <c r="AA270" s="39">
        <v>46.080321285140556</v>
      </c>
      <c r="AB270" s="39">
        <v>34.196787148594375</v>
      </c>
      <c r="AC270" s="39">
        <v>80.277108433734924</v>
      </c>
      <c r="AD270" s="40"/>
      <c r="AE270" s="36">
        <v>93</v>
      </c>
      <c r="AF270" s="39">
        <v>10.612903225806452</v>
      </c>
      <c r="AG270" s="39">
        <v>53.838709677419359</v>
      </c>
      <c r="AH270" s="39">
        <v>33.548387096774192</v>
      </c>
      <c r="AI270" s="39">
        <v>2</v>
      </c>
      <c r="AJ270" s="39">
        <v>35.548387096774192</v>
      </c>
      <c r="AK270" s="40"/>
      <c r="AL270" s="224">
        <v>7160</v>
      </c>
    </row>
    <row r="271" spans="1:38">
      <c r="A271" s="32" t="s">
        <v>621</v>
      </c>
      <c r="C271" s="33">
        <v>2855</v>
      </c>
      <c r="D271" s="34">
        <v>979</v>
      </c>
      <c r="E271" s="35">
        <v>0.34290718038528895</v>
      </c>
      <c r="F271" s="34">
        <v>1627</v>
      </c>
      <c r="G271" s="35">
        <f t="shared" si="8"/>
        <v>0.56987740805604203</v>
      </c>
      <c r="H271" s="36">
        <v>2</v>
      </c>
      <c r="I271" s="36" t="s">
        <v>33</v>
      </c>
      <c r="J271" s="37">
        <v>1905</v>
      </c>
      <c r="K271" s="36">
        <v>1</v>
      </c>
      <c r="L271" s="38"/>
      <c r="M271" s="39">
        <v>82.810086682427112</v>
      </c>
      <c r="N271" s="39">
        <v>76.500394011032313</v>
      </c>
      <c r="O271" s="39">
        <v>49.248847926267274</v>
      </c>
      <c r="P271" s="40"/>
      <c r="Q271" s="36">
        <v>1269</v>
      </c>
      <c r="R271" s="39">
        <v>6.0567375886524815</v>
      </c>
      <c r="S271" s="39">
        <v>10.805358550039401</v>
      </c>
      <c r="T271" s="39">
        <v>33.277383766745466</v>
      </c>
      <c r="U271" s="39">
        <v>49.532702915681639</v>
      </c>
      <c r="V271" s="39">
        <v>82.810086682427112</v>
      </c>
      <c r="W271" s="40"/>
      <c r="X271" s="36">
        <v>1269</v>
      </c>
      <c r="Y271" s="39">
        <v>4.8668242710795901</v>
      </c>
      <c r="Z271" s="39">
        <v>18.282111899133177</v>
      </c>
      <c r="AA271" s="39">
        <v>42.05043341213554</v>
      </c>
      <c r="AB271" s="39">
        <v>34.449960598896766</v>
      </c>
      <c r="AC271" s="39">
        <v>76.500394011032313</v>
      </c>
      <c r="AD271" s="40"/>
      <c r="AE271" s="36">
        <v>434</v>
      </c>
      <c r="AF271" s="39">
        <v>13.806451612903224</v>
      </c>
      <c r="AG271" s="39">
        <v>36.944700460829495</v>
      </c>
      <c r="AH271" s="39">
        <v>40.707373271889395</v>
      </c>
      <c r="AI271" s="39">
        <v>8.541474654377879</v>
      </c>
      <c r="AJ271" s="39">
        <v>49.248847926267274</v>
      </c>
      <c r="AK271" s="40"/>
      <c r="AL271" s="224">
        <v>7655</v>
      </c>
    </row>
    <row r="272" spans="1:38">
      <c r="A272" s="32" t="s">
        <v>1780</v>
      </c>
      <c r="C272" s="33">
        <v>837</v>
      </c>
      <c r="D272" s="34">
        <v>21</v>
      </c>
      <c r="E272" s="35">
        <v>2.5089605734767026E-2</v>
      </c>
      <c r="F272" s="34">
        <v>556</v>
      </c>
      <c r="G272" s="35">
        <f t="shared" si="8"/>
        <v>0.66427718040621264</v>
      </c>
      <c r="H272" s="36">
        <v>1</v>
      </c>
      <c r="I272" s="36" t="s">
        <v>32</v>
      </c>
      <c r="J272" s="37">
        <v>4502</v>
      </c>
      <c r="K272" s="36">
        <v>1</v>
      </c>
      <c r="L272" s="38"/>
      <c r="M272" s="39">
        <v>75.685039370078755</v>
      </c>
      <c r="N272" s="39">
        <v>80.480314960629926</v>
      </c>
      <c r="O272" s="39">
        <v>60.74045801526718</v>
      </c>
      <c r="P272" s="40"/>
      <c r="Q272" s="36">
        <v>381</v>
      </c>
      <c r="R272" s="39">
        <v>8.3464566929133852</v>
      </c>
      <c r="S272" s="39">
        <v>16.118110236220474</v>
      </c>
      <c r="T272" s="39">
        <v>42.167979002624676</v>
      </c>
      <c r="U272" s="39">
        <v>33.517060367454071</v>
      </c>
      <c r="V272" s="39">
        <v>75.685039370078755</v>
      </c>
      <c r="W272" s="40"/>
      <c r="X272" s="36">
        <v>381</v>
      </c>
      <c r="Y272" s="39">
        <v>2.3674540682414698</v>
      </c>
      <c r="Z272" s="39">
        <v>17.097112860892388</v>
      </c>
      <c r="AA272" s="39">
        <v>42.215223097112862</v>
      </c>
      <c r="AB272" s="39">
        <v>38.265091863517064</v>
      </c>
      <c r="AC272" s="39">
        <v>80.480314960629926</v>
      </c>
      <c r="AD272" s="40"/>
      <c r="AE272" s="36">
        <v>131</v>
      </c>
      <c r="AF272" s="39">
        <v>8.4198473282442752</v>
      </c>
      <c r="AG272" s="39">
        <v>31.381679389312975</v>
      </c>
      <c r="AH272" s="39">
        <v>51.992366412213741</v>
      </c>
      <c r="AI272" s="39">
        <v>8.7480916030534353</v>
      </c>
      <c r="AJ272" s="39">
        <v>60.74045801526718</v>
      </c>
      <c r="AK272" s="40"/>
      <c r="AL272" s="224">
        <v>8875</v>
      </c>
    </row>
    <row r="273" spans="3:6">
      <c r="C273" s="41"/>
      <c r="D273" s="42"/>
      <c r="E273" s="43"/>
      <c r="F273" s="43"/>
    </row>
    <row r="274" spans="3:6">
      <c r="C274" s="41"/>
      <c r="D274" s="42"/>
    </row>
  </sheetData>
  <mergeCells count="5">
    <mergeCell ref="C1:K1"/>
    <mergeCell ref="M1:O1"/>
    <mergeCell ref="Q1:V1"/>
    <mergeCell ref="X1:AC1"/>
    <mergeCell ref="AE1:AJ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K1846"/>
  <sheetViews>
    <sheetView zoomScaleNormal="100" workbookViewId="0">
      <pane xSplit="8" ySplit="9" topLeftCell="I10" activePane="bottomRight" state="frozen"/>
      <selection pane="topRight" activeCell="F1" sqref="F1"/>
      <selection pane="bottomLeft" activeCell="A9" sqref="A9"/>
      <selection pane="bottomRight" activeCell="B105" sqref="B105"/>
    </sheetView>
  </sheetViews>
  <sheetFormatPr defaultRowHeight="15"/>
  <cols>
    <col min="1" max="1" width="8" style="106" bestFit="1" customWidth="1"/>
    <col min="2" max="2" width="32.85546875" style="5" customWidth="1"/>
    <col min="3" max="3" width="0.85546875" style="5" customWidth="1"/>
    <col min="4" max="4" width="9.140625" style="5"/>
    <col min="5" max="5" width="10.7109375" style="5" bestFit="1" customWidth="1"/>
    <col min="6" max="6" width="9.140625" style="5"/>
    <col min="7" max="7" width="9.140625" style="105"/>
    <col min="8" max="8" width="8" style="106" bestFit="1" customWidth="1"/>
    <col min="9" max="9" width="0.85546875" style="106" customWidth="1"/>
    <col min="10" max="12" width="10.28515625" style="38" customWidth="1"/>
    <col min="13" max="13" width="0.85546875" style="38" customWidth="1"/>
    <col min="14" max="14" width="11.7109375" style="107" customWidth="1"/>
    <col min="15" max="17" width="9.140625" style="38"/>
    <col min="18" max="18" width="9.7109375" style="38" customWidth="1"/>
    <col min="19" max="19" width="10.7109375" style="38" customWidth="1"/>
    <col min="20" max="20" width="10.28515625" style="38" customWidth="1"/>
    <col min="21" max="21" width="0.85546875" style="38" customWidth="1"/>
    <col min="22" max="22" width="10.85546875" style="107" customWidth="1"/>
    <col min="23" max="25" width="9.140625" style="38"/>
    <col min="26" max="26" width="10.5703125" style="38" customWidth="1"/>
    <col min="27" max="27" width="10" style="38" customWidth="1"/>
    <col min="28" max="28" width="10.28515625" style="38" customWidth="1"/>
    <col min="29" max="29" width="0.85546875" style="38" customWidth="1"/>
    <col min="30" max="30" width="10.7109375" style="107" customWidth="1"/>
    <col min="31" max="33" width="9.140625" style="38"/>
    <col min="34" max="34" width="9.7109375" style="38" customWidth="1"/>
    <col min="35" max="35" width="10.42578125" style="38" customWidth="1"/>
    <col min="36" max="36" width="10.28515625" style="38" customWidth="1"/>
    <col min="37" max="16384" width="9.140625" style="5"/>
  </cols>
  <sheetData>
    <row r="1" spans="1:36" s="44" customFormat="1" ht="28.5" customHeight="1">
      <c r="D1" s="243" t="s">
        <v>65</v>
      </c>
      <c r="E1" s="243"/>
      <c r="F1" s="243"/>
      <c r="G1" s="243"/>
      <c r="H1" s="243"/>
      <c r="I1" s="45"/>
      <c r="J1" s="242" t="s">
        <v>66</v>
      </c>
      <c r="K1" s="242"/>
      <c r="L1" s="242"/>
      <c r="M1" s="46"/>
      <c r="N1" s="242" t="s">
        <v>67</v>
      </c>
      <c r="O1" s="242"/>
      <c r="P1" s="242"/>
      <c r="Q1" s="242"/>
      <c r="R1" s="242"/>
      <c r="S1" s="242"/>
      <c r="T1" s="242"/>
      <c r="U1" s="46"/>
      <c r="V1" s="242" t="s">
        <v>68</v>
      </c>
      <c r="W1" s="242"/>
      <c r="X1" s="242"/>
      <c r="Y1" s="242"/>
      <c r="Z1" s="242"/>
      <c r="AA1" s="242"/>
      <c r="AB1" s="242"/>
      <c r="AC1" s="46"/>
      <c r="AD1" s="242" t="s">
        <v>69</v>
      </c>
      <c r="AE1" s="242"/>
      <c r="AF1" s="242"/>
      <c r="AG1" s="242"/>
      <c r="AH1" s="242"/>
      <c r="AI1" s="242"/>
      <c r="AJ1" s="242"/>
    </row>
    <row r="2" spans="1:36" s="13" customFormat="1" ht="86.25">
      <c r="A2" s="49" t="s">
        <v>24</v>
      </c>
      <c r="B2" s="47" t="s">
        <v>27</v>
      </c>
      <c r="C2" s="48"/>
      <c r="D2" s="49" t="s">
        <v>25</v>
      </c>
      <c r="E2" s="49" t="s">
        <v>31</v>
      </c>
      <c r="F2" s="49" t="s">
        <v>26</v>
      </c>
      <c r="G2" s="50" t="s">
        <v>30</v>
      </c>
      <c r="H2" s="49" t="s">
        <v>24</v>
      </c>
      <c r="I2" s="51"/>
      <c r="J2" s="52" t="s">
        <v>40</v>
      </c>
      <c r="K2" s="52" t="s">
        <v>41</v>
      </c>
      <c r="L2" s="52" t="s">
        <v>49</v>
      </c>
      <c r="M2" s="53"/>
      <c r="N2" s="54" t="s">
        <v>50</v>
      </c>
      <c r="O2" s="52" t="s">
        <v>316</v>
      </c>
      <c r="P2" s="52" t="s">
        <v>51</v>
      </c>
      <c r="Q2" s="52" t="s">
        <v>52</v>
      </c>
      <c r="R2" s="52" t="s">
        <v>53</v>
      </c>
      <c r="S2" s="52" t="s">
        <v>54</v>
      </c>
      <c r="T2" s="52" t="s">
        <v>40</v>
      </c>
      <c r="U2" s="53"/>
      <c r="V2" s="54" t="s">
        <v>55</v>
      </c>
      <c r="W2" s="52" t="s">
        <v>317</v>
      </c>
      <c r="X2" s="52" t="s">
        <v>56</v>
      </c>
      <c r="Y2" s="52" t="s">
        <v>57</v>
      </c>
      <c r="Z2" s="52" t="s">
        <v>58</v>
      </c>
      <c r="AA2" s="52" t="s">
        <v>59</v>
      </c>
      <c r="AB2" s="52" t="s">
        <v>41</v>
      </c>
      <c r="AC2" s="53"/>
      <c r="AD2" s="54" t="s">
        <v>60</v>
      </c>
      <c r="AE2" s="52" t="s">
        <v>320</v>
      </c>
      <c r="AF2" s="52" t="s">
        <v>61</v>
      </c>
      <c r="AG2" s="52" t="s">
        <v>62</v>
      </c>
      <c r="AH2" s="52" t="s">
        <v>63</v>
      </c>
      <c r="AI2" s="52" t="s">
        <v>64</v>
      </c>
      <c r="AJ2" s="52" t="s">
        <v>49</v>
      </c>
    </row>
    <row r="3" spans="1:36">
      <c r="A3" s="58">
        <v>3</v>
      </c>
      <c r="B3" s="55" t="s">
        <v>73</v>
      </c>
      <c r="C3" s="56"/>
      <c r="D3" s="57" t="s">
        <v>42</v>
      </c>
      <c r="E3" s="57" t="s">
        <v>70</v>
      </c>
      <c r="F3" s="57" t="s">
        <v>42</v>
      </c>
      <c r="G3" s="58" t="s">
        <v>42</v>
      </c>
      <c r="H3" s="58">
        <v>3</v>
      </c>
      <c r="I3" s="59"/>
      <c r="J3" s="60">
        <v>83</v>
      </c>
      <c r="K3" s="60">
        <v>71</v>
      </c>
      <c r="L3" s="60">
        <v>0</v>
      </c>
      <c r="M3" s="61"/>
      <c r="N3" s="62">
        <v>36365</v>
      </c>
      <c r="O3" s="60">
        <v>592</v>
      </c>
      <c r="P3" s="60">
        <v>3</v>
      </c>
      <c r="Q3" s="60">
        <v>13</v>
      </c>
      <c r="R3" s="60">
        <v>28</v>
      </c>
      <c r="S3" s="60">
        <v>55</v>
      </c>
      <c r="T3" s="60">
        <v>83</v>
      </c>
      <c r="U3" s="61"/>
      <c r="V3" s="62">
        <v>36365</v>
      </c>
      <c r="W3" s="60">
        <v>581</v>
      </c>
      <c r="X3" s="60">
        <v>12</v>
      </c>
      <c r="Y3" s="60">
        <v>17</v>
      </c>
      <c r="Z3" s="60">
        <v>34</v>
      </c>
      <c r="AA3" s="60">
        <v>37</v>
      </c>
      <c r="AB3" s="60">
        <v>71</v>
      </c>
      <c r="AC3" s="61"/>
      <c r="AD3" s="62">
        <v>0</v>
      </c>
      <c r="AE3" s="60">
        <v>0</v>
      </c>
      <c r="AF3" s="60">
        <v>0</v>
      </c>
      <c r="AG3" s="60">
        <v>0</v>
      </c>
      <c r="AH3" s="60">
        <v>0</v>
      </c>
      <c r="AI3" s="60">
        <v>0</v>
      </c>
      <c r="AJ3" s="60">
        <v>0</v>
      </c>
    </row>
    <row r="4" spans="1:36">
      <c r="A4" s="58">
        <v>4</v>
      </c>
      <c r="B4" s="55" t="s">
        <v>73</v>
      </c>
      <c r="C4" s="56"/>
      <c r="D4" s="57" t="s">
        <v>42</v>
      </c>
      <c r="E4" s="57" t="s">
        <v>70</v>
      </c>
      <c r="F4" s="57" t="s">
        <v>42</v>
      </c>
      <c r="G4" s="58" t="s">
        <v>42</v>
      </c>
      <c r="H4" s="58">
        <v>4</v>
      </c>
      <c r="I4" s="59"/>
      <c r="J4" s="60">
        <v>80</v>
      </c>
      <c r="K4" s="60">
        <v>77</v>
      </c>
      <c r="L4" s="60">
        <v>0</v>
      </c>
      <c r="M4" s="61"/>
      <c r="N4" s="62">
        <v>35935</v>
      </c>
      <c r="O4" s="60">
        <v>637</v>
      </c>
      <c r="P4" s="60">
        <v>9</v>
      </c>
      <c r="Q4" s="60">
        <v>12</v>
      </c>
      <c r="R4" s="60">
        <v>26</v>
      </c>
      <c r="S4" s="60">
        <v>54</v>
      </c>
      <c r="T4" s="60">
        <v>80</v>
      </c>
      <c r="U4" s="61"/>
      <c r="V4" s="62">
        <v>35935</v>
      </c>
      <c r="W4" s="60">
        <v>668</v>
      </c>
      <c r="X4" s="60">
        <v>4</v>
      </c>
      <c r="Y4" s="60">
        <v>19</v>
      </c>
      <c r="Z4" s="60">
        <v>43</v>
      </c>
      <c r="AA4" s="60">
        <v>34</v>
      </c>
      <c r="AB4" s="60">
        <v>77</v>
      </c>
      <c r="AC4" s="61"/>
      <c r="AD4" s="62">
        <v>0</v>
      </c>
      <c r="AE4" s="60">
        <v>0</v>
      </c>
      <c r="AF4" s="60">
        <v>0</v>
      </c>
      <c r="AG4" s="60">
        <v>0</v>
      </c>
      <c r="AH4" s="60">
        <v>0</v>
      </c>
      <c r="AI4" s="60">
        <v>0</v>
      </c>
      <c r="AJ4" s="60">
        <v>0</v>
      </c>
    </row>
    <row r="5" spans="1:36">
      <c r="A5" s="58">
        <v>5</v>
      </c>
      <c r="B5" s="55" t="s">
        <v>73</v>
      </c>
      <c r="C5" s="56"/>
      <c r="D5" s="57" t="s">
        <v>42</v>
      </c>
      <c r="E5" s="57" t="s">
        <v>70</v>
      </c>
      <c r="F5" s="57" t="s">
        <v>42</v>
      </c>
      <c r="G5" s="58" t="s">
        <v>42</v>
      </c>
      <c r="H5" s="58">
        <v>5</v>
      </c>
      <c r="I5" s="59"/>
      <c r="J5" s="60">
        <v>74</v>
      </c>
      <c r="K5" s="60">
        <v>74</v>
      </c>
      <c r="L5" s="60">
        <v>50</v>
      </c>
      <c r="M5" s="61"/>
      <c r="N5" s="62">
        <v>35803</v>
      </c>
      <c r="O5" s="60">
        <v>662</v>
      </c>
      <c r="P5" s="60">
        <v>11</v>
      </c>
      <c r="Q5" s="60">
        <v>15</v>
      </c>
      <c r="R5" s="60">
        <v>36</v>
      </c>
      <c r="S5" s="60">
        <v>38</v>
      </c>
      <c r="T5" s="60">
        <v>74</v>
      </c>
      <c r="U5" s="61"/>
      <c r="V5" s="62">
        <v>35803</v>
      </c>
      <c r="W5" s="60">
        <v>698</v>
      </c>
      <c r="X5" s="60">
        <v>4</v>
      </c>
      <c r="Y5" s="60">
        <v>21</v>
      </c>
      <c r="Z5" s="60">
        <v>44</v>
      </c>
      <c r="AA5" s="60">
        <v>30</v>
      </c>
      <c r="AB5" s="60">
        <v>74</v>
      </c>
      <c r="AC5" s="61"/>
      <c r="AD5" s="62">
        <v>35803</v>
      </c>
      <c r="AE5" s="60">
        <v>198</v>
      </c>
      <c r="AF5" s="60">
        <v>13</v>
      </c>
      <c r="AG5" s="60">
        <v>37</v>
      </c>
      <c r="AH5" s="60">
        <v>43</v>
      </c>
      <c r="AI5" s="60">
        <v>7</v>
      </c>
      <c r="AJ5" s="60">
        <v>50</v>
      </c>
    </row>
    <row r="6" spans="1:36">
      <c r="A6" s="58">
        <v>6</v>
      </c>
      <c r="B6" s="55" t="s">
        <v>73</v>
      </c>
      <c r="C6" s="56"/>
      <c r="D6" s="57" t="s">
        <v>42</v>
      </c>
      <c r="E6" s="57" t="s">
        <v>70</v>
      </c>
      <c r="F6" s="57" t="s">
        <v>42</v>
      </c>
      <c r="G6" s="58" t="s">
        <v>42</v>
      </c>
      <c r="H6" s="58">
        <v>6</v>
      </c>
      <c r="I6" s="59"/>
      <c r="J6" s="60">
        <v>75</v>
      </c>
      <c r="K6" s="60">
        <v>71</v>
      </c>
      <c r="L6" s="60">
        <v>0</v>
      </c>
      <c r="M6" s="61"/>
      <c r="N6" s="62">
        <v>35219</v>
      </c>
      <c r="O6" s="60">
        <v>707</v>
      </c>
      <c r="P6" s="60">
        <v>8</v>
      </c>
      <c r="Q6" s="60">
        <v>17</v>
      </c>
      <c r="R6" s="60">
        <v>31</v>
      </c>
      <c r="S6" s="60">
        <v>44</v>
      </c>
      <c r="T6" s="60">
        <v>75</v>
      </c>
      <c r="U6" s="61"/>
      <c r="V6" s="62">
        <v>35219</v>
      </c>
      <c r="W6" s="60">
        <v>720</v>
      </c>
      <c r="X6" s="60">
        <v>5</v>
      </c>
      <c r="Y6" s="60">
        <v>23</v>
      </c>
      <c r="Z6" s="60">
        <v>41</v>
      </c>
      <c r="AA6" s="60">
        <v>30</v>
      </c>
      <c r="AB6" s="60">
        <v>71</v>
      </c>
      <c r="AC6" s="61"/>
      <c r="AD6" s="62">
        <v>0</v>
      </c>
      <c r="AE6" s="60">
        <v>0</v>
      </c>
      <c r="AF6" s="60">
        <v>0</v>
      </c>
      <c r="AG6" s="60">
        <v>0</v>
      </c>
      <c r="AH6" s="60">
        <v>0</v>
      </c>
      <c r="AI6" s="60">
        <v>0</v>
      </c>
      <c r="AJ6" s="60">
        <v>0</v>
      </c>
    </row>
    <row r="7" spans="1:36" s="63" customFormat="1">
      <c r="A7" s="58">
        <v>7</v>
      </c>
      <c r="B7" s="55" t="s">
        <v>73</v>
      </c>
      <c r="C7" s="56"/>
      <c r="D7" s="57" t="s">
        <v>42</v>
      </c>
      <c r="E7" s="57" t="s">
        <v>70</v>
      </c>
      <c r="F7" s="57" t="s">
        <v>42</v>
      </c>
      <c r="G7" s="58" t="s">
        <v>42</v>
      </c>
      <c r="H7" s="58">
        <v>7</v>
      </c>
      <c r="I7" s="59"/>
      <c r="J7" s="60">
        <v>75</v>
      </c>
      <c r="K7" s="60">
        <v>68</v>
      </c>
      <c r="L7" s="60">
        <v>33</v>
      </c>
      <c r="M7" s="61"/>
      <c r="N7" s="62">
        <v>35279</v>
      </c>
      <c r="O7" s="60">
        <v>732</v>
      </c>
      <c r="P7" s="60">
        <v>11</v>
      </c>
      <c r="Q7" s="60">
        <v>14</v>
      </c>
      <c r="R7" s="60">
        <v>36</v>
      </c>
      <c r="S7" s="60">
        <v>39</v>
      </c>
      <c r="T7" s="60">
        <v>75</v>
      </c>
      <c r="U7" s="61"/>
      <c r="V7" s="62">
        <v>35279</v>
      </c>
      <c r="W7" s="60">
        <v>736</v>
      </c>
      <c r="X7" s="60">
        <v>5</v>
      </c>
      <c r="Y7" s="60">
        <v>27</v>
      </c>
      <c r="Z7" s="60">
        <v>41</v>
      </c>
      <c r="AA7" s="60">
        <v>27</v>
      </c>
      <c r="AB7" s="60">
        <v>68</v>
      </c>
      <c r="AC7" s="61"/>
      <c r="AD7" s="62">
        <v>35279</v>
      </c>
      <c r="AE7" s="60">
        <v>176</v>
      </c>
      <c r="AF7" s="60">
        <v>28</v>
      </c>
      <c r="AG7" s="60">
        <v>39</v>
      </c>
      <c r="AH7" s="60">
        <v>28</v>
      </c>
      <c r="AI7" s="60">
        <v>5</v>
      </c>
      <c r="AJ7" s="60">
        <v>33</v>
      </c>
    </row>
    <row r="8" spans="1:36">
      <c r="A8" s="58">
        <v>8</v>
      </c>
      <c r="B8" s="55" t="s">
        <v>73</v>
      </c>
      <c r="C8" s="56"/>
      <c r="D8" s="57" t="s">
        <v>42</v>
      </c>
      <c r="E8" s="57" t="s">
        <v>70</v>
      </c>
      <c r="F8" s="57" t="s">
        <v>42</v>
      </c>
      <c r="G8" s="58" t="s">
        <v>42</v>
      </c>
      <c r="H8" s="58">
        <v>8</v>
      </c>
      <c r="I8" s="59"/>
      <c r="J8" s="60">
        <v>63</v>
      </c>
      <c r="K8" s="60">
        <v>76</v>
      </c>
      <c r="L8" s="60">
        <v>0</v>
      </c>
      <c r="M8" s="61"/>
      <c r="N8" s="62">
        <v>34667</v>
      </c>
      <c r="O8" s="60">
        <v>730</v>
      </c>
      <c r="P8" s="60">
        <v>21</v>
      </c>
      <c r="Q8" s="60">
        <v>16</v>
      </c>
      <c r="R8" s="60">
        <v>41</v>
      </c>
      <c r="S8" s="60">
        <v>22</v>
      </c>
      <c r="T8" s="60">
        <v>63</v>
      </c>
      <c r="U8" s="61"/>
      <c r="V8" s="62">
        <v>34667</v>
      </c>
      <c r="W8" s="60">
        <v>796</v>
      </c>
      <c r="X8" s="60">
        <v>5</v>
      </c>
      <c r="Y8" s="60">
        <v>19</v>
      </c>
      <c r="Z8" s="60">
        <v>46</v>
      </c>
      <c r="AA8" s="60">
        <v>30</v>
      </c>
      <c r="AB8" s="60">
        <v>76</v>
      </c>
      <c r="AC8" s="61"/>
      <c r="AD8" s="62">
        <v>0</v>
      </c>
      <c r="AE8" s="60">
        <v>0</v>
      </c>
      <c r="AF8" s="60">
        <v>0</v>
      </c>
      <c r="AG8" s="60">
        <v>0</v>
      </c>
      <c r="AH8" s="60">
        <v>0</v>
      </c>
      <c r="AI8" s="60">
        <v>0</v>
      </c>
      <c r="AJ8" s="60">
        <v>0</v>
      </c>
    </row>
    <row r="9" spans="1:36">
      <c r="A9" s="67" t="s">
        <v>71</v>
      </c>
      <c r="B9" s="64" t="s">
        <v>73</v>
      </c>
      <c r="C9" s="65"/>
      <c r="D9" s="66" t="s">
        <v>42</v>
      </c>
      <c r="E9" s="66" t="s">
        <v>70</v>
      </c>
      <c r="F9" s="66" t="s">
        <v>42</v>
      </c>
      <c r="G9" s="67" t="s">
        <v>42</v>
      </c>
      <c r="H9" s="67" t="s">
        <v>71</v>
      </c>
      <c r="I9" s="68"/>
      <c r="J9" s="20">
        <v>75.088095729317104</v>
      </c>
      <c r="K9" s="20">
        <v>72.831109214696994</v>
      </c>
      <c r="L9" s="20">
        <v>41.562660026448327</v>
      </c>
      <c r="M9" s="69"/>
      <c r="N9" s="16">
        <v>213268</v>
      </c>
      <c r="O9" s="20"/>
      <c r="P9" s="20">
        <v>10.428995442354221</v>
      </c>
      <c r="Q9" s="20">
        <v>14.480892585854418</v>
      </c>
      <c r="R9" s="20">
        <v>32.937984132640622</v>
      </c>
      <c r="S9" s="20">
        <v>42.150111596676489</v>
      </c>
      <c r="T9" s="20">
        <v>75.088095729317104</v>
      </c>
      <c r="U9" s="69"/>
      <c r="V9" s="16">
        <v>213268</v>
      </c>
      <c r="W9" s="20"/>
      <c r="X9" s="20">
        <v>5.8572172102706457</v>
      </c>
      <c r="Y9" s="20">
        <v>20.978655963388789</v>
      </c>
      <c r="Z9" s="20">
        <v>41.45979237391451</v>
      </c>
      <c r="AA9" s="20">
        <v>31.371316840782491</v>
      </c>
      <c r="AB9" s="20">
        <v>72.831109214696994</v>
      </c>
      <c r="AC9" s="69"/>
      <c r="AD9" s="16">
        <v>71082</v>
      </c>
      <c r="AE9" s="20"/>
      <c r="AF9" s="20">
        <v>20.444711741369122</v>
      </c>
      <c r="AG9" s="20">
        <v>37.992628232182554</v>
      </c>
      <c r="AH9" s="20">
        <v>35.555288258630874</v>
      </c>
      <c r="AI9" s="20">
        <v>6.0073717678174496</v>
      </c>
      <c r="AJ9" s="20">
        <v>41.562660026448327</v>
      </c>
    </row>
    <row r="10" spans="1:36" ht="4.5" customHeight="1">
      <c r="A10" s="73"/>
      <c r="B10" s="70"/>
      <c r="C10" s="71"/>
      <c r="D10" s="72"/>
      <c r="E10" s="72"/>
      <c r="F10" s="72"/>
      <c r="G10" s="73"/>
      <c r="H10" s="73"/>
      <c r="I10" s="74"/>
      <c r="J10" s="75"/>
      <c r="K10" s="75"/>
      <c r="L10" s="75"/>
      <c r="M10" s="21"/>
      <c r="N10" s="76"/>
      <c r="O10" s="75"/>
      <c r="P10" s="75"/>
      <c r="Q10" s="75"/>
      <c r="R10" s="75"/>
      <c r="S10" s="75"/>
      <c r="T10" s="75"/>
      <c r="U10" s="21"/>
      <c r="V10" s="76"/>
      <c r="W10" s="75"/>
      <c r="X10" s="75"/>
      <c r="Y10" s="75"/>
      <c r="Z10" s="75"/>
      <c r="AA10" s="75"/>
      <c r="AB10" s="75"/>
      <c r="AC10" s="21"/>
      <c r="AD10" s="76"/>
      <c r="AE10" s="75"/>
      <c r="AF10" s="75"/>
      <c r="AG10" s="75"/>
      <c r="AH10" s="75"/>
      <c r="AI10" s="75"/>
      <c r="AJ10" s="75"/>
    </row>
    <row r="11" spans="1:36">
      <c r="A11" s="81">
        <v>3</v>
      </c>
      <c r="B11" s="77" t="s">
        <v>72</v>
      </c>
      <c r="C11" s="78"/>
      <c r="D11" s="79">
        <v>3</v>
      </c>
      <c r="E11" s="79" t="s">
        <v>34</v>
      </c>
      <c r="F11" s="80">
        <v>6040</v>
      </c>
      <c r="G11" s="81">
        <v>2</v>
      </c>
      <c r="H11" s="81">
        <v>3</v>
      </c>
      <c r="I11" s="82"/>
      <c r="J11" s="83">
        <v>68</v>
      </c>
      <c r="K11" s="83">
        <v>63</v>
      </c>
      <c r="L11" s="83">
        <v>0</v>
      </c>
      <c r="M11" s="84"/>
      <c r="N11" s="85">
        <v>22</v>
      </c>
      <c r="O11" s="83">
        <v>521</v>
      </c>
      <c r="P11" s="83">
        <v>9</v>
      </c>
      <c r="Q11" s="83">
        <v>23</v>
      </c>
      <c r="R11" s="83">
        <v>32</v>
      </c>
      <c r="S11" s="83">
        <v>36</v>
      </c>
      <c r="T11" s="83">
        <v>68</v>
      </c>
      <c r="U11" s="84"/>
      <c r="V11" s="85">
        <v>22</v>
      </c>
      <c r="W11" s="83">
        <v>559</v>
      </c>
      <c r="X11" s="83">
        <v>9</v>
      </c>
      <c r="Y11" s="83">
        <v>27</v>
      </c>
      <c r="Z11" s="83">
        <v>27</v>
      </c>
      <c r="AA11" s="83">
        <v>36</v>
      </c>
      <c r="AB11" s="83">
        <v>63</v>
      </c>
      <c r="AC11" s="84"/>
      <c r="AD11" s="85">
        <v>0</v>
      </c>
      <c r="AE11" s="83">
        <v>0</v>
      </c>
      <c r="AF11" s="83">
        <v>0</v>
      </c>
      <c r="AG11" s="83">
        <v>0</v>
      </c>
      <c r="AH11" s="83">
        <v>0</v>
      </c>
      <c r="AI11" s="83">
        <v>0</v>
      </c>
      <c r="AJ11" s="83">
        <v>0</v>
      </c>
    </row>
    <row r="12" spans="1:36">
      <c r="A12" s="88">
        <v>4</v>
      </c>
      <c r="B12" s="77" t="s">
        <v>72</v>
      </c>
      <c r="C12" s="78"/>
      <c r="D12" s="86">
        <v>3</v>
      </c>
      <c r="E12" s="86" t="s">
        <v>34</v>
      </c>
      <c r="F12" s="87">
        <v>6040</v>
      </c>
      <c r="G12" s="81">
        <v>2</v>
      </c>
      <c r="H12" s="88">
        <v>4</v>
      </c>
      <c r="I12" s="89"/>
      <c r="J12" s="90">
        <v>77</v>
      </c>
      <c r="K12" s="90">
        <v>71</v>
      </c>
      <c r="L12" s="90">
        <v>0</v>
      </c>
      <c r="M12" s="91"/>
      <c r="N12" s="92">
        <v>48</v>
      </c>
      <c r="O12" s="90">
        <v>633</v>
      </c>
      <c r="P12" s="90">
        <v>10</v>
      </c>
      <c r="Q12" s="90">
        <v>13</v>
      </c>
      <c r="R12" s="90">
        <v>23</v>
      </c>
      <c r="S12" s="90">
        <v>54</v>
      </c>
      <c r="T12" s="90">
        <v>77</v>
      </c>
      <c r="U12" s="91"/>
      <c r="V12" s="92">
        <v>48</v>
      </c>
      <c r="W12" s="90">
        <v>629</v>
      </c>
      <c r="X12" s="90">
        <v>10</v>
      </c>
      <c r="Y12" s="90">
        <v>19</v>
      </c>
      <c r="Z12" s="90">
        <v>46</v>
      </c>
      <c r="AA12" s="90">
        <v>25</v>
      </c>
      <c r="AB12" s="90">
        <v>71</v>
      </c>
      <c r="AC12" s="91"/>
      <c r="AD12" s="92">
        <v>0</v>
      </c>
      <c r="AE12" s="90">
        <v>0</v>
      </c>
      <c r="AF12" s="90">
        <v>0</v>
      </c>
      <c r="AG12" s="90">
        <v>0</v>
      </c>
      <c r="AH12" s="90">
        <v>0</v>
      </c>
      <c r="AI12" s="90">
        <v>0</v>
      </c>
      <c r="AJ12" s="90">
        <v>0</v>
      </c>
    </row>
    <row r="13" spans="1:36">
      <c r="A13" s="88">
        <v>5</v>
      </c>
      <c r="B13" s="77" t="s">
        <v>72</v>
      </c>
      <c r="C13" s="78"/>
      <c r="D13" s="86">
        <v>3</v>
      </c>
      <c r="E13" s="86" t="s">
        <v>34</v>
      </c>
      <c r="F13" s="87">
        <v>6040</v>
      </c>
      <c r="G13" s="81">
        <v>2</v>
      </c>
      <c r="H13" s="88">
        <v>5</v>
      </c>
      <c r="I13" s="89"/>
      <c r="J13" s="90">
        <v>82</v>
      </c>
      <c r="K13" s="90">
        <v>87</v>
      </c>
      <c r="L13" s="90">
        <v>37</v>
      </c>
      <c r="M13" s="91"/>
      <c r="N13" s="92">
        <v>45</v>
      </c>
      <c r="O13" s="90">
        <v>669</v>
      </c>
      <c r="P13" s="90">
        <v>7</v>
      </c>
      <c r="Q13" s="90">
        <v>11</v>
      </c>
      <c r="R13" s="90">
        <v>49</v>
      </c>
      <c r="S13" s="90">
        <v>33</v>
      </c>
      <c r="T13" s="90">
        <v>82</v>
      </c>
      <c r="U13" s="91"/>
      <c r="V13" s="92">
        <v>45</v>
      </c>
      <c r="W13" s="90">
        <v>720</v>
      </c>
      <c r="X13" s="90">
        <v>2</v>
      </c>
      <c r="Y13" s="90">
        <v>11</v>
      </c>
      <c r="Z13" s="90">
        <v>58</v>
      </c>
      <c r="AA13" s="90">
        <v>29</v>
      </c>
      <c r="AB13" s="90">
        <v>87</v>
      </c>
      <c r="AC13" s="91"/>
      <c r="AD13" s="92">
        <v>45</v>
      </c>
      <c r="AE13" s="90">
        <v>194</v>
      </c>
      <c r="AF13" s="90">
        <v>7</v>
      </c>
      <c r="AG13" s="90">
        <v>56</v>
      </c>
      <c r="AH13" s="90">
        <v>33</v>
      </c>
      <c r="AI13" s="90">
        <v>4</v>
      </c>
      <c r="AJ13" s="90">
        <v>37</v>
      </c>
    </row>
    <row r="14" spans="1:36">
      <c r="A14" s="88">
        <v>6</v>
      </c>
      <c r="B14" s="77" t="s">
        <v>72</v>
      </c>
      <c r="C14" s="78"/>
      <c r="D14" s="86">
        <v>3</v>
      </c>
      <c r="E14" s="86" t="s">
        <v>34</v>
      </c>
      <c r="F14" s="87">
        <v>6040</v>
      </c>
      <c r="G14" s="81">
        <v>2</v>
      </c>
      <c r="H14" s="88">
        <v>6</v>
      </c>
      <c r="I14" s="89"/>
      <c r="J14" s="90">
        <v>63</v>
      </c>
      <c r="K14" s="90">
        <v>71</v>
      </c>
      <c r="L14" s="90">
        <v>0</v>
      </c>
      <c r="M14" s="91"/>
      <c r="N14" s="92">
        <v>46</v>
      </c>
      <c r="O14" s="90">
        <v>694</v>
      </c>
      <c r="P14" s="90">
        <v>9</v>
      </c>
      <c r="Q14" s="90">
        <v>28</v>
      </c>
      <c r="R14" s="90">
        <v>28</v>
      </c>
      <c r="S14" s="90">
        <v>35</v>
      </c>
      <c r="T14" s="90">
        <v>63</v>
      </c>
      <c r="U14" s="91"/>
      <c r="V14" s="92">
        <v>46</v>
      </c>
      <c r="W14" s="90">
        <v>734</v>
      </c>
      <c r="X14" s="90">
        <v>9</v>
      </c>
      <c r="Y14" s="90">
        <v>20</v>
      </c>
      <c r="Z14" s="90">
        <v>30</v>
      </c>
      <c r="AA14" s="90">
        <v>41</v>
      </c>
      <c r="AB14" s="90">
        <v>71</v>
      </c>
      <c r="AC14" s="91"/>
      <c r="AD14" s="92">
        <v>0</v>
      </c>
      <c r="AE14" s="90">
        <v>0</v>
      </c>
      <c r="AF14" s="90">
        <v>0</v>
      </c>
      <c r="AG14" s="90">
        <v>0</v>
      </c>
      <c r="AH14" s="90">
        <v>0</v>
      </c>
      <c r="AI14" s="90">
        <v>0</v>
      </c>
      <c r="AJ14" s="90">
        <v>0</v>
      </c>
    </row>
    <row r="15" spans="1:36">
      <c r="A15" s="88">
        <v>7</v>
      </c>
      <c r="B15" s="77" t="s">
        <v>72</v>
      </c>
      <c r="C15" s="78"/>
      <c r="D15" s="86">
        <v>3</v>
      </c>
      <c r="E15" s="86" t="s">
        <v>34</v>
      </c>
      <c r="F15" s="87">
        <v>6040</v>
      </c>
      <c r="G15" s="81">
        <v>2</v>
      </c>
      <c r="H15" s="88">
        <v>7</v>
      </c>
      <c r="I15" s="89"/>
      <c r="J15" s="90">
        <v>73</v>
      </c>
      <c r="K15" s="90">
        <v>76</v>
      </c>
      <c r="L15" s="90">
        <v>23</v>
      </c>
      <c r="M15" s="91"/>
      <c r="N15" s="92">
        <v>53</v>
      </c>
      <c r="O15" s="90">
        <v>706</v>
      </c>
      <c r="P15" s="90">
        <v>11</v>
      </c>
      <c r="Q15" s="90">
        <v>15</v>
      </c>
      <c r="R15" s="90">
        <v>60</v>
      </c>
      <c r="S15" s="90">
        <v>13</v>
      </c>
      <c r="T15" s="90">
        <v>73</v>
      </c>
      <c r="U15" s="91"/>
      <c r="V15" s="92">
        <v>53</v>
      </c>
      <c r="W15" s="90">
        <v>759</v>
      </c>
      <c r="X15" s="90">
        <v>0</v>
      </c>
      <c r="Y15" s="90">
        <v>25</v>
      </c>
      <c r="Z15" s="90">
        <v>53</v>
      </c>
      <c r="AA15" s="90">
        <v>23</v>
      </c>
      <c r="AB15" s="90">
        <v>76</v>
      </c>
      <c r="AC15" s="91"/>
      <c r="AD15" s="92">
        <v>53</v>
      </c>
      <c r="AE15" s="90">
        <v>169</v>
      </c>
      <c r="AF15" s="90">
        <v>28</v>
      </c>
      <c r="AG15" s="90">
        <v>49</v>
      </c>
      <c r="AH15" s="90">
        <v>23</v>
      </c>
      <c r="AI15" s="90">
        <v>0</v>
      </c>
      <c r="AJ15" s="90">
        <v>23</v>
      </c>
    </row>
    <row r="16" spans="1:36">
      <c r="A16" s="88">
        <v>8</v>
      </c>
      <c r="B16" s="77" t="s">
        <v>72</v>
      </c>
      <c r="C16" s="78"/>
      <c r="D16" s="86">
        <v>3</v>
      </c>
      <c r="E16" s="86" t="s">
        <v>34</v>
      </c>
      <c r="F16" s="87">
        <v>6040</v>
      </c>
      <c r="G16" s="81">
        <v>2</v>
      </c>
      <c r="H16" s="88">
        <v>8</v>
      </c>
      <c r="I16" s="89"/>
      <c r="J16" s="90">
        <v>61</v>
      </c>
      <c r="K16" s="90">
        <v>83</v>
      </c>
      <c r="L16" s="90">
        <v>0</v>
      </c>
      <c r="M16" s="91"/>
      <c r="N16" s="92">
        <v>41</v>
      </c>
      <c r="O16" s="90">
        <v>717</v>
      </c>
      <c r="P16" s="90">
        <v>17</v>
      </c>
      <c r="Q16" s="90">
        <v>22</v>
      </c>
      <c r="R16" s="90">
        <v>49</v>
      </c>
      <c r="S16" s="90">
        <v>12</v>
      </c>
      <c r="T16" s="90">
        <v>61</v>
      </c>
      <c r="U16" s="91"/>
      <c r="V16" s="92">
        <v>41</v>
      </c>
      <c r="W16" s="90">
        <v>790</v>
      </c>
      <c r="X16" s="90">
        <v>7</v>
      </c>
      <c r="Y16" s="90">
        <v>10</v>
      </c>
      <c r="Z16" s="90">
        <v>68</v>
      </c>
      <c r="AA16" s="90">
        <v>15</v>
      </c>
      <c r="AB16" s="90">
        <v>83</v>
      </c>
      <c r="AC16" s="91"/>
      <c r="AD16" s="92">
        <v>0</v>
      </c>
      <c r="AE16" s="90">
        <v>0</v>
      </c>
      <c r="AF16" s="90">
        <v>0</v>
      </c>
      <c r="AG16" s="90">
        <v>0</v>
      </c>
      <c r="AH16" s="90">
        <v>0</v>
      </c>
      <c r="AI16" s="90">
        <v>0</v>
      </c>
      <c r="AJ16" s="90">
        <v>0</v>
      </c>
    </row>
    <row r="17" spans="1:36" s="63" customFormat="1">
      <c r="A17" s="67" t="s">
        <v>71</v>
      </c>
      <c r="B17" s="64" t="s">
        <v>72</v>
      </c>
      <c r="C17" s="65"/>
      <c r="D17" s="93">
        <v>3</v>
      </c>
      <c r="E17" s="93" t="s">
        <v>34</v>
      </c>
      <c r="F17" s="94">
        <v>6040</v>
      </c>
      <c r="G17" s="67">
        <v>2</v>
      </c>
      <c r="H17" s="67" t="s">
        <v>71</v>
      </c>
      <c r="I17" s="68"/>
      <c r="J17" s="20">
        <v>71.176470588235304</v>
      </c>
      <c r="K17" s="20">
        <v>76.101960784313718</v>
      </c>
      <c r="L17" s="20">
        <v>29.428571428571431</v>
      </c>
      <c r="M17" s="69"/>
      <c r="N17" s="16">
        <v>255</v>
      </c>
      <c r="O17" s="20"/>
      <c r="P17" s="20">
        <v>10.537254901960784</v>
      </c>
      <c r="Q17" s="20">
        <v>18.078431372549019</v>
      </c>
      <c r="R17" s="20">
        <v>41.137254901960787</v>
      </c>
      <c r="S17" s="20">
        <v>30.03921568627451</v>
      </c>
      <c r="T17" s="20">
        <v>71.176470588235304</v>
      </c>
      <c r="U17" s="69"/>
      <c r="V17" s="16">
        <v>255</v>
      </c>
      <c r="W17" s="20"/>
      <c r="X17" s="20">
        <v>5.7607843137254893</v>
      </c>
      <c r="Y17" s="20">
        <v>18.258823529411767</v>
      </c>
      <c r="Z17" s="20">
        <v>48.58431372549019</v>
      </c>
      <c r="AA17" s="20">
        <v>27.517647058823531</v>
      </c>
      <c r="AB17" s="20">
        <v>76.101960784313718</v>
      </c>
      <c r="AC17" s="69"/>
      <c r="AD17" s="16">
        <v>98</v>
      </c>
      <c r="AE17" s="20"/>
      <c r="AF17" s="20">
        <v>18.357142857142858</v>
      </c>
      <c r="AG17" s="20">
        <v>52.214285714285715</v>
      </c>
      <c r="AH17" s="20">
        <v>27.591836734693878</v>
      </c>
      <c r="AI17" s="20">
        <v>1.8367346938775511</v>
      </c>
      <c r="AJ17" s="20">
        <v>29.428571428571431</v>
      </c>
    </row>
    <row r="18" spans="1:36">
      <c r="A18" s="81">
        <v>3</v>
      </c>
      <c r="B18" s="77" t="s">
        <v>75</v>
      </c>
      <c r="C18" s="78"/>
      <c r="D18" s="79">
        <v>1</v>
      </c>
      <c r="E18" s="79" t="s">
        <v>32</v>
      </c>
      <c r="F18" s="80">
        <v>1701</v>
      </c>
      <c r="G18" s="86">
        <v>1</v>
      </c>
      <c r="H18" s="81">
        <v>3</v>
      </c>
      <c r="I18" s="82"/>
      <c r="J18" s="83">
        <v>81</v>
      </c>
      <c r="K18" s="83">
        <v>65</v>
      </c>
      <c r="L18" s="83">
        <v>0</v>
      </c>
      <c r="M18" s="84"/>
      <c r="N18" s="85">
        <v>244</v>
      </c>
      <c r="O18" s="83">
        <v>567</v>
      </c>
      <c r="P18" s="83">
        <v>2</v>
      </c>
      <c r="Q18" s="83">
        <v>17</v>
      </c>
      <c r="R18" s="83">
        <v>38</v>
      </c>
      <c r="S18" s="83">
        <v>43</v>
      </c>
      <c r="T18" s="83">
        <v>81</v>
      </c>
      <c r="U18" s="84"/>
      <c r="V18" s="85">
        <v>244</v>
      </c>
      <c r="W18" s="83">
        <v>555</v>
      </c>
      <c r="X18" s="83">
        <v>9</v>
      </c>
      <c r="Y18" s="83">
        <v>26</v>
      </c>
      <c r="Z18" s="83">
        <v>35</v>
      </c>
      <c r="AA18" s="83">
        <v>30</v>
      </c>
      <c r="AB18" s="83">
        <v>65</v>
      </c>
      <c r="AC18" s="84"/>
      <c r="AD18" s="85">
        <v>0</v>
      </c>
      <c r="AE18" s="83">
        <v>0</v>
      </c>
      <c r="AF18" s="83">
        <v>0</v>
      </c>
      <c r="AG18" s="83">
        <v>0</v>
      </c>
      <c r="AH18" s="83">
        <v>0</v>
      </c>
      <c r="AI18" s="83">
        <v>0</v>
      </c>
      <c r="AJ18" s="83">
        <v>0</v>
      </c>
    </row>
    <row r="19" spans="1:36">
      <c r="A19" s="88">
        <v>4</v>
      </c>
      <c r="B19" s="77" t="s">
        <v>380</v>
      </c>
      <c r="C19" s="78"/>
      <c r="D19" s="86">
        <v>1</v>
      </c>
      <c r="E19" s="86" t="s">
        <v>32</v>
      </c>
      <c r="F19" s="87">
        <v>1701</v>
      </c>
      <c r="G19" s="86">
        <v>1</v>
      </c>
      <c r="H19" s="88">
        <v>4</v>
      </c>
      <c r="I19" s="89"/>
      <c r="J19" s="90">
        <v>75</v>
      </c>
      <c r="K19" s="90">
        <v>68</v>
      </c>
      <c r="L19" s="90">
        <v>0</v>
      </c>
      <c r="M19" s="91"/>
      <c r="N19" s="92">
        <v>248</v>
      </c>
      <c r="O19" s="90">
        <v>620</v>
      </c>
      <c r="P19" s="90">
        <v>12</v>
      </c>
      <c r="Q19" s="90">
        <v>13</v>
      </c>
      <c r="R19" s="90">
        <v>29</v>
      </c>
      <c r="S19" s="90">
        <v>46</v>
      </c>
      <c r="T19" s="90">
        <v>75</v>
      </c>
      <c r="U19" s="91"/>
      <c r="V19" s="92">
        <v>248</v>
      </c>
      <c r="W19" s="90">
        <v>629</v>
      </c>
      <c r="X19" s="90">
        <v>2</v>
      </c>
      <c r="Y19" s="90">
        <v>30</v>
      </c>
      <c r="Z19" s="90">
        <v>43</v>
      </c>
      <c r="AA19" s="90">
        <v>25</v>
      </c>
      <c r="AB19" s="90">
        <v>68</v>
      </c>
      <c r="AC19" s="91"/>
      <c r="AD19" s="92">
        <v>0</v>
      </c>
      <c r="AE19" s="90">
        <v>0</v>
      </c>
      <c r="AF19" s="90">
        <v>0</v>
      </c>
      <c r="AG19" s="90">
        <v>0</v>
      </c>
      <c r="AH19" s="90">
        <v>0</v>
      </c>
      <c r="AI19" s="90">
        <v>0</v>
      </c>
      <c r="AJ19" s="90">
        <v>0</v>
      </c>
    </row>
    <row r="20" spans="1:36">
      <c r="A20" s="88">
        <v>5</v>
      </c>
      <c r="B20" s="77" t="s">
        <v>75</v>
      </c>
      <c r="C20" s="78"/>
      <c r="D20" s="86">
        <v>1</v>
      </c>
      <c r="E20" s="86" t="s">
        <v>32</v>
      </c>
      <c r="F20" s="87">
        <v>1701</v>
      </c>
      <c r="G20" s="86">
        <v>1</v>
      </c>
      <c r="H20" s="88">
        <v>5</v>
      </c>
      <c r="I20" s="89"/>
      <c r="J20" s="90">
        <v>72</v>
      </c>
      <c r="K20" s="90">
        <v>72</v>
      </c>
      <c r="L20" s="90">
        <v>51</v>
      </c>
      <c r="M20" s="91"/>
      <c r="N20" s="92">
        <v>274</v>
      </c>
      <c r="O20" s="90">
        <v>651</v>
      </c>
      <c r="P20" s="90">
        <v>8</v>
      </c>
      <c r="Q20" s="90">
        <v>19</v>
      </c>
      <c r="R20" s="90">
        <v>42</v>
      </c>
      <c r="S20" s="90">
        <v>30</v>
      </c>
      <c r="T20" s="90">
        <v>72</v>
      </c>
      <c r="U20" s="91"/>
      <c r="V20" s="92">
        <v>274</v>
      </c>
      <c r="W20" s="90">
        <v>677</v>
      </c>
      <c r="X20" s="90">
        <v>4</v>
      </c>
      <c r="Y20" s="90">
        <v>24</v>
      </c>
      <c r="Z20" s="90">
        <v>48</v>
      </c>
      <c r="AA20" s="90">
        <v>24</v>
      </c>
      <c r="AB20" s="90">
        <v>72</v>
      </c>
      <c r="AC20" s="91"/>
      <c r="AD20" s="92">
        <v>274</v>
      </c>
      <c r="AE20" s="90">
        <v>199</v>
      </c>
      <c r="AF20" s="90">
        <v>9</v>
      </c>
      <c r="AG20" s="90">
        <v>40</v>
      </c>
      <c r="AH20" s="90">
        <v>43</v>
      </c>
      <c r="AI20" s="90">
        <v>8</v>
      </c>
      <c r="AJ20" s="90">
        <v>51</v>
      </c>
    </row>
    <row r="21" spans="1:36">
      <c r="A21" s="88">
        <v>6</v>
      </c>
      <c r="B21" s="77" t="s">
        <v>75</v>
      </c>
      <c r="C21" s="78"/>
      <c r="D21" s="86">
        <v>1</v>
      </c>
      <c r="E21" s="86" t="s">
        <v>32</v>
      </c>
      <c r="F21" s="87">
        <v>1701</v>
      </c>
      <c r="G21" s="86">
        <v>1</v>
      </c>
      <c r="H21" s="88">
        <v>6</v>
      </c>
      <c r="I21" s="89"/>
      <c r="J21" s="90">
        <v>77</v>
      </c>
      <c r="K21" s="90">
        <v>72</v>
      </c>
      <c r="L21" s="90">
        <v>0</v>
      </c>
      <c r="M21" s="91"/>
      <c r="N21" s="92">
        <v>267</v>
      </c>
      <c r="O21" s="90">
        <v>702</v>
      </c>
      <c r="P21" s="90">
        <v>6</v>
      </c>
      <c r="Q21" s="90">
        <v>18</v>
      </c>
      <c r="R21" s="90">
        <v>38</v>
      </c>
      <c r="S21" s="90">
        <v>39</v>
      </c>
      <c r="T21" s="90">
        <v>77</v>
      </c>
      <c r="U21" s="91"/>
      <c r="V21" s="92">
        <v>267</v>
      </c>
      <c r="W21" s="90">
        <v>715</v>
      </c>
      <c r="X21" s="90">
        <v>4</v>
      </c>
      <c r="Y21" s="90">
        <v>24</v>
      </c>
      <c r="Z21" s="90">
        <v>45</v>
      </c>
      <c r="AA21" s="90">
        <v>27</v>
      </c>
      <c r="AB21" s="90">
        <v>72</v>
      </c>
      <c r="AC21" s="91"/>
      <c r="AD21" s="92">
        <v>0</v>
      </c>
      <c r="AE21" s="90">
        <v>0</v>
      </c>
      <c r="AF21" s="90">
        <v>0</v>
      </c>
      <c r="AG21" s="90">
        <v>0</v>
      </c>
      <c r="AH21" s="90">
        <v>0</v>
      </c>
      <c r="AI21" s="90">
        <v>0</v>
      </c>
      <c r="AJ21" s="90">
        <v>0</v>
      </c>
    </row>
    <row r="22" spans="1:36">
      <c r="A22" s="88">
        <v>7</v>
      </c>
      <c r="B22" s="77" t="s">
        <v>75</v>
      </c>
      <c r="C22" s="78"/>
      <c r="D22" s="86">
        <v>1</v>
      </c>
      <c r="E22" s="86" t="s">
        <v>32</v>
      </c>
      <c r="F22" s="87">
        <v>1701</v>
      </c>
      <c r="G22" s="86">
        <v>1</v>
      </c>
      <c r="H22" s="88">
        <v>7</v>
      </c>
      <c r="I22" s="89"/>
      <c r="J22" s="90">
        <v>81</v>
      </c>
      <c r="K22" s="90">
        <v>66</v>
      </c>
      <c r="L22" s="90">
        <v>28</v>
      </c>
      <c r="M22" s="91"/>
      <c r="N22" s="92">
        <v>270</v>
      </c>
      <c r="O22" s="90">
        <v>734</v>
      </c>
      <c r="P22" s="90">
        <v>7</v>
      </c>
      <c r="Q22" s="90">
        <v>13</v>
      </c>
      <c r="R22" s="90">
        <v>49</v>
      </c>
      <c r="S22" s="90">
        <v>32</v>
      </c>
      <c r="T22" s="90">
        <v>81</v>
      </c>
      <c r="U22" s="91"/>
      <c r="V22" s="92">
        <v>270</v>
      </c>
      <c r="W22" s="90">
        <v>735</v>
      </c>
      <c r="X22" s="90">
        <v>4</v>
      </c>
      <c r="Y22" s="90">
        <v>30</v>
      </c>
      <c r="Z22" s="90">
        <v>41</v>
      </c>
      <c r="AA22" s="90">
        <v>25</v>
      </c>
      <c r="AB22" s="90">
        <v>66</v>
      </c>
      <c r="AC22" s="91"/>
      <c r="AD22" s="92">
        <v>270</v>
      </c>
      <c r="AE22" s="90">
        <v>175</v>
      </c>
      <c r="AF22" s="90">
        <v>24</v>
      </c>
      <c r="AG22" s="90">
        <v>48</v>
      </c>
      <c r="AH22" s="90">
        <v>27</v>
      </c>
      <c r="AI22" s="90">
        <v>1</v>
      </c>
      <c r="AJ22" s="90">
        <v>28</v>
      </c>
    </row>
    <row r="23" spans="1:36">
      <c r="A23" s="88">
        <v>8</v>
      </c>
      <c r="B23" s="77" t="s">
        <v>75</v>
      </c>
      <c r="C23" s="78"/>
      <c r="D23" s="86">
        <v>1</v>
      </c>
      <c r="E23" s="86" t="s">
        <v>32</v>
      </c>
      <c r="F23" s="87">
        <v>1701</v>
      </c>
      <c r="G23" s="86">
        <v>1</v>
      </c>
      <c r="H23" s="88">
        <v>8</v>
      </c>
      <c r="I23" s="89"/>
      <c r="J23" s="90">
        <v>69</v>
      </c>
      <c r="K23" s="90">
        <v>77</v>
      </c>
      <c r="L23" s="90">
        <v>0</v>
      </c>
      <c r="M23" s="91"/>
      <c r="N23" s="92">
        <v>279</v>
      </c>
      <c r="O23" s="90">
        <v>736</v>
      </c>
      <c r="P23" s="90">
        <v>16</v>
      </c>
      <c r="Q23" s="90">
        <v>15</v>
      </c>
      <c r="R23" s="90">
        <v>46</v>
      </c>
      <c r="S23" s="90">
        <v>23</v>
      </c>
      <c r="T23" s="90">
        <v>69</v>
      </c>
      <c r="U23" s="91"/>
      <c r="V23" s="92">
        <v>279</v>
      </c>
      <c r="W23" s="90">
        <v>800</v>
      </c>
      <c r="X23" s="90">
        <v>3</v>
      </c>
      <c r="Y23" s="90">
        <v>20</v>
      </c>
      <c r="Z23" s="90">
        <v>48</v>
      </c>
      <c r="AA23" s="90">
        <v>29</v>
      </c>
      <c r="AB23" s="90">
        <v>77</v>
      </c>
      <c r="AC23" s="91"/>
      <c r="AD23" s="92">
        <v>0</v>
      </c>
      <c r="AE23" s="90">
        <v>0</v>
      </c>
      <c r="AF23" s="90">
        <v>0</v>
      </c>
      <c r="AG23" s="90">
        <v>0</v>
      </c>
      <c r="AH23" s="90">
        <v>0</v>
      </c>
      <c r="AI23" s="90">
        <v>0</v>
      </c>
      <c r="AJ23" s="90">
        <v>0</v>
      </c>
    </row>
    <row r="24" spans="1:36" s="63" customFormat="1">
      <c r="A24" s="67" t="s">
        <v>71</v>
      </c>
      <c r="B24" s="64" t="s">
        <v>75</v>
      </c>
      <c r="C24" s="65"/>
      <c r="D24" s="93">
        <v>1</v>
      </c>
      <c r="E24" s="93" t="s">
        <v>32</v>
      </c>
      <c r="F24" s="94">
        <v>1701</v>
      </c>
      <c r="G24" s="93">
        <v>1</v>
      </c>
      <c r="H24" s="67" t="s">
        <v>71</v>
      </c>
      <c r="I24" s="68"/>
      <c r="J24" s="20">
        <v>75.709228824273083</v>
      </c>
      <c r="K24" s="20">
        <v>70.151074589127688</v>
      </c>
      <c r="L24" s="20">
        <v>39.584558823529406</v>
      </c>
      <c r="M24" s="69"/>
      <c r="N24" s="16">
        <v>1582</v>
      </c>
      <c r="O24" s="20"/>
      <c r="P24" s="20">
        <v>8.6042983565107463</v>
      </c>
      <c r="Q24" s="20">
        <v>15.852718078381795</v>
      </c>
      <c r="R24" s="20">
        <v>40.57016434892541</v>
      </c>
      <c r="S24" s="20">
        <v>35.139064475347666</v>
      </c>
      <c r="T24" s="20">
        <v>75.709228824273083</v>
      </c>
      <c r="U24" s="69"/>
      <c r="V24" s="16">
        <v>1582</v>
      </c>
      <c r="W24" s="20"/>
      <c r="X24" s="20">
        <v>4.2812895069532235</v>
      </c>
      <c r="Y24" s="20">
        <v>25.567635903919086</v>
      </c>
      <c r="Z24" s="20">
        <v>43.510113780025286</v>
      </c>
      <c r="AA24" s="20">
        <v>26.640960809102403</v>
      </c>
      <c r="AB24" s="20">
        <v>70.151074589127688</v>
      </c>
      <c r="AC24" s="69"/>
      <c r="AD24" s="16">
        <v>544</v>
      </c>
      <c r="AE24" s="20"/>
      <c r="AF24" s="20">
        <v>16.444852941176471</v>
      </c>
      <c r="AG24" s="20">
        <v>43.970588235294116</v>
      </c>
      <c r="AH24" s="20">
        <v>35.058823529411761</v>
      </c>
      <c r="AI24" s="20">
        <v>4.5257352941176467</v>
      </c>
      <c r="AJ24" s="20">
        <v>39.584558823529406</v>
      </c>
    </row>
    <row r="25" spans="1:36">
      <c r="A25" s="81">
        <v>3</v>
      </c>
      <c r="B25" s="77" t="s">
        <v>76</v>
      </c>
      <c r="C25" s="78"/>
      <c r="D25" s="79">
        <v>1</v>
      </c>
      <c r="E25" s="79" t="s">
        <v>32</v>
      </c>
      <c r="F25" s="80">
        <v>501</v>
      </c>
      <c r="G25" s="88">
        <v>1</v>
      </c>
      <c r="H25" s="81">
        <v>3</v>
      </c>
      <c r="I25" s="82"/>
      <c r="J25" s="83">
        <v>90</v>
      </c>
      <c r="K25" s="83">
        <v>76</v>
      </c>
      <c r="L25" s="83">
        <v>0</v>
      </c>
      <c r="M25" s="84"/>
      <c r="N25" s="85">
        <v>49</v>
      </c>
      <c r="O25" s="83">
        <v>605</v>
      </c>
      <c r="P25" s="83">
        <v>2</v>
      </c>
      <c r="Q25" s="83">
        <v>8</v>
      </c>
      <c r="R25" s="83">
        <v>31</v>
      </c>
      <c r="S25" s="83">
        <v>59</v>
      </c>
      <c r="T25" s="83">
        <v>90</v>
      </c>
      <c r="U25" s="84"/>
      <c r="V25" s="85">
        <v>49</v>
      </c>
      <c r="W25" s="83">
        <v>602</v>
      </c>
      <c r="X25" s="83">
        <v>8</v>
      </c>
      <c r="Y25" s="83">
        <v>16</v>
      </c>
      <c r="Z25" s="83">
        <v>33</v>
      </c>
      <c r="AA25" s="83">
        <v>43</v>
      </c>
      <c r="AB25" s="83">
        <v>76</v>
      </c>
      <c r="AC25" s="84"/>
      <c r="AD25" s="85">
        <v>0</v>
      </c>
      <c r="AE25" s="83">
        <v>0</v>
      </c>
      <c r="AF25" s="83">
        <v>0</v>
      </c>
      <c r="AG25" s="83">
        <v>0</v>
      </c>
      <c r="AH25" s="83">
        <v>0</v>
      </c>
      <c r="AI25" s="83">
        <v>0</v>
      </c>
      <c r="AJ25" s="83">
        <v>0</v>
      </c>
    </row>
    <row r="26" spans="1:36">
      <c r="A26" s="88">
        <v>4</v>
      </c>
      <c r="B26" s="77" t="s">
        <v>76</v>
      </c>
      <c r="C26" s="78"/>
      <c r="D26" s="86">
        <v>1</v>
      </c>
      <c r="E26" s="86" t="s">
        <v>32</v>
      </c>
      <c r="F26" s="87">
        <v>501</v>
      </c>
      <c r="G26" s="86">
        <v>1</v>
      </c>
      <c r="H26" s="88">
        <v>4</v>
      </c>
      <c r="I26" s="89"/>
      <c r="J26" s="90">
        <v>75</v>
      </c>
      <c r="K26" s="90">
        <v>79</v>
      </c>
      <c r="L26" s="90">
        <v>0</v>
      </c>
      <c r="M26" s="91"/>
      <c r="N26" s="92">
        <v>39</v>
      </c>
      <c r="O26" s="90">
        <v>615</v>
      </c>
      <c r="P26" s="90">
        <v>18</v>
      </c>
      <c r="Q26" s="90">
        <v>8</v>
      </c>
      <c r="R26" s="90">
        <v>26</v>
      </c>
      <c r="S26" s="90">
        <v>49</v>
      </c>
      <c r="T26" s="90">
        <v>75</v>
      </c>
      <c r="U26" s="91"/>
      <c r="V26" s="92">
        <v>39</v>
      </c>
      <c r="W26" s="90">
        <v>683</v>
      </c>
      <c r="X26" s="90">
        <v>5</v>
      </c>
      <c r="Y26" s="90">
        <v>15</v>
      </c>
      <c r="Z26" s="90">
        <v>41</v>
      </c>
      <c r="AA26" s="90">
        <v>38</v>
      </c>
      <c r="AB26" s="90">
        <v>79</v>
      </c>
      <c r="AC26" s="91"/>
      <c r="AD26" s="92">
        <v>0</v>
      </c>
      <c r="AE26" s="90">
        <v>0</v>
      </c>
      <c r="AF26" s="90">
        <v>0</v>
      </c>
      <c r="AG26" s="90">
        <v>0</v>
      </c>
      <c r="AH26" s="90">
        <v>0</v>
      </c>
      <c r="AI26" s="90">
        <v>0</v>
      </c>
      <c r="AJ26" s="90">
        <v>0</v>
      </c>
    </row>
    <row r="27" spans="1:36">
      <c r="A27" s="88">
        <v>5</v>
      </c>
      <c r="B27" s="77" t="s">
        <v>76</v>
      </c>
      <c r="C27" s="78"/>
      <c r="D27" s="86">
        <v>1</v>
      </c>
      <c r="E27" s="86" t="s">
        <v>32</v>
      </c>
      <c r="F27" s="87">
        <v>501</v>
      </c>
      <c r="G27" s="86">
        <v>1</v>
      </c>
      <c r="H27" s="88">
        <v>5</v>
      </c>
      <c r="I27" s="89"/>
      <c r="J27" s="90">
        <v>62</v>
      </c>
      <c r="K27" s="90">
        <v>74</v>
      </c>
      <c r="L27" s="90">
        <v>51</v>
      </c>
      <c r="M27" s="91"/>
      <c r="N27" s="92">
        <v>47</v>
      </c>
      <c r="O27" s="90">
        <v>632</v>
      </c>
      <c r="P27" s="90">
        <v>13</v>
      </c>
      <c r="Q27" s="90">
        <v>26</v>
      </c>
      <c r="R27" s="90">
        <v>34</v>
      </c>
      <c r="S27" s="90">
        <v>28</v>
      </c>
      <c r="T27" s="90">
        <v>62</v>
      </c>
      <c r="U27" s="91"/>
      <c r="V27" s="92">
        <v>47</v>
      </c>
      <c r="W27" s="90">
        <v>663</v>
      </c>
      <c r="X27" s="90">
        <v>11</v>
      </c>
      <c r="Y27" s="90">
        <v>15</v>
      </c>
      <c r="Z27" s="90">
        <v>53</v>
      </c>
      <c r="AA27" s="90">
        <v>21</v>
      </c>
      <c r="AB27" s="90">
        <v>74</v>
      </c>
      <c r="AC27" s="91"/>
      <c r="AD27" s="92">
        <v>47</v>
      </c>
      <c r="AE27" s="90">
        <v>197</v>
      </c>
      <c r="AF27" s="90">
        <v>9</v>
      </c>
      <c r="AG27" s="90">
        <v>40</v>
      </c>
      <c r="AH27" s="90">
        <v>47</v>
      </c>
      <c r="AI27" s="90">
        <v>4</v>
      </c>
      <c r="AJ27" s="90">
        <v>51</v>
      </c>
    </row>
    <row r="28" spans="1:36" s="63" customFormat="1">
      <c r="A28" s="88">
        <v>6</v>
      </c>
      <c r="B28" s="77" t="s">
        <v>76</v>
      </c>
      <c r="C28" s="78"/>
      <c r="D28" s="86">
        <v>1</v>
      </c>
      <c r="E28" s="86" t="s">
        <v>32</v>
      </c>
      <c r="F28" s="87">
        <v>501</v>
      </c>
      <c r="G28" s="86">
        <v>1</v>
      </c>
      <c r="H28" s="88">
        <v>6</v>
      </c>
      <c r="I28" s="89"/>
      <c r="J28" s="90">
        <v>87</v>
      </c>
      <c r="K28" s="90">
        <v>80</v>
      </c>
      <c r="L28" s="90">
        <v>0</v>
      </c>
      <c r="M28" s="91"/>
      <c r="N28" s="92">
        <v>54</v>
      </c>
      <c r="O28" s="90">
        <v>717</v>
      </c>
      <c r="P28" s="90">
        <v>2</v>
      </c>
      <c r="Q28" s="90">
        <v>11</v>
      </c>
      <c r="R28" s="90">
        <v>39</v>
      </c>
      <c r="S28" s="90">
        <v>48</v>
      </c>
      <c r="T28" s="90">
        <v>87</v>
      </c>
      <c r="U28" s="91"/>
      <c r="V28" s="92">
        <v>54</v>
      </c>
      <c r="W28" s="90">
        <v>761</v>
      </c>
      <c r="X28" s="90">
        <v>0</v>
      </c>
      <c r="Y28" s="90">
        <v>20</v>
      </c>
      <c r="Z28" s="90">
        <v>43</v>
      </c>
      <c r="AA28" s="90">
        <v>37</v>
      </c>
      <c r="AB28" s="90">
        <v>80</v>
      </c>
      <c r="AC28" s="91"/>
      <c r="AD28" s="92">
        <v>0</v>
      </c>
      <c r="AE28" s="90">
        <v>0</v>
      </c>
      <c r="AF28" s="90">
        <v>0</v>
      </c>
      <c r="AG28" s="90">
        <v>0</v>
      </c>
      <c r="AH28" s="90">
        <v>0</v>
      </c>
      <c r="AI28" s="90">
        <v>0</v>
      </c>
      <c r="AJ28" s="90">
        <v>0</v>
      </c>
    </row>
    <row r="29" spans="1:36">
      <c r="A29" s="88">
        <v>7</v>
      </c>
      <c r="B29" s="77" t="s">
        <v>76</v>
      </c>
      <c r="C29" s="78"/>
      <c r="D29" s="86">
        <v>1</v>
      </c>
      <c r="E29" s="86" t="s">
        <v>32</v>
      </c>
      <c r="F29" s="87">
        <v>501</v>
      </c>
      <c r="G29" s="86">
        <v>1</v>
      </c>
      <c r="H29" s="88">
        <v>7</v>
      </c>
      <c r="I29" s="89"/>
      <c r="J29" s="90">
        <v>82</v>
      </c>
      <c r="K29" s="90">
        <v>82</v>
      </c>
      <c r="L29" s="90">
        <v>32</v>
      </c>
      <c r="M29" s="91"/>
      <c r="N29" s="92">
        <v>34</v>
      </c>
      <c r="O29" s="90">
        <v>730</v>
      </c>
      <c r="P29" s="90">
        <v>9</v>
      </c>
      <c r="Q29" s="90">
        <v>9</v>
      </c>
      <c r="R29" s="90">
        <v>53</v>
      </c>
      <c r="S29" s="90">
        <v>29</v>
      </c>
      <c r="T29" s="90">
        <v>82</v>
      </c>
      <c r="U29" s="91"/>
      <c r="V29" s="92">
        <v>34</v>
      </c>
      <c r="W29" s="90">
        <v>800</v>
      </c>
      <c r="X29" s="90">
        <v>3</v>
      </c>
      <c r="Y29" s="90">
        <v>15</v>
      </c>
      <c r="Z29" s="90">
        <v>38</v>
      </c>
      <c r="AA29" s="90">
        <v>44</v>
      </c>
      <c r="AB29" s="90">
        <v>82</v>
      </c>
      <c r="AC29" s="91"/>
      <c r="AD29" s="92">
        <v>34</v>
      </c>
      <c r="AE29" s="90">
        <v>181</v>
      </c>
      <c r="AF29" s="90">
        <v>12</v>
      </c>
      <c r="AG29" s="90">
        <v>56</v>
      </c>
      <c r="AH29" s="90">
        <v>32</v>
      </c>
      <c r="AI29" s="90">
        <v>0</v>
      </c>
      <c r="AJ29" s="90">
        <v>32</v>
      </c>
    </row>
    <row r="30" spans="1:36">
      <c r="A30" s="88">
        <v>8</v>
      </c>
      <c r="B30" s="77" t="s">
        <v>76</v>
      </c>
      <c r="C30" s="78"/>
      <c r="D30" s="86">
        <v>1</v>
      </c>
      <c r="E30" s="86" t="s">
        <v>32</v>
      </c>
      <c r="F30" s="87">
        <v>501</v>
      </c>
      <c r="G30" s="86">
        <v>1</v>
      </c>
      <c r="H30" s="88">
        <v>8</v>
      </c>
      <c r="I30" s="89"/>
      <c r="J30" s="90">
        <v>62</v>
      </c>
      <c r="K30" s="90">
        <v>72</v>
      </c>
      <c r="L30" s="90">
        <v>0</v>
      </c>
      <c r="M30" s="91"/>
      <c r="N30" s="92">
        <v>29</v>
      </c>
      <c r="O30" s="90">
        <v>721</v>
      </c>
      <c r="P30" s="90">
        <v>21</v>
      </c>
      <c r="Q30" s="90">
        <v>17</v>
      </c>
      <c r="R30" s="90">
        <v>45</v>
      </c>
      <c r="S30" s="90">
        <v>17</v>
      </c>
      <c r="T30" s="90">
        <v>62</v>
      </c>
      <c r="U30" s="91"/>
      <c r="V30" s="92">
        <v>29</v>
      </c>
      <c r="W30" s="90">
        <v>795</v>
      </c>
      <c r="X30" s="90">
        <v>7</v>
      </c>
      <c r="Y30" s="90">
        <v>21</v>
      </c>
      <c r="Z30" s="90">
        <v>48</v>
      </c>
      <c r="AA30" s="90">
        <v>24</v>
      </c>
      <c r="AB30" s="90">
        <v>72</v>
      </c>
      <c r="AC30" s="91"/>
      <c r="AD30" s="92">
        <v>0</v>
      </c>
      <c r="AE30" s="90">
        <v>0</v>
      </c>
      <c r="AF30" s="90">
        <v>0</v>
      </c>
      <c r="AG30" s="90">
        <v>0</v>
      </c>
      <c r="AH30" s="90">
        <v>0</v>
      </c>
      <c r="AI30" s="90">
        <v>0</v>
      </c>
      <c r="AJ30" s="90">
        <v>0</v>
      </c>
    </row>
    <row r="31" spans="1:36">
      <c r="A31" s="67" t="s">
        <v>71</v>
      </c>
      <c r="B31" s="64" t="s">
        <v>76</v>
      </c>
      <c r="C31" s="65"/>
      <c r="D31" s="93">
        <v>1</v>
      </c>
      <c r="E31" s="93" t="s">
        <v>32</v>
      </c>
      <c r="F31" s="94">
        <v>501</v>
      </c>
      <c r="G31" s="93">
        <v>1</v>
      </c>
      <c r="H31" s="67" t="s">
        <v>71</v>
      </c>
      <c r="I31" s="68"/>
      <c r="J31" s="20">
        <v>77.511904761904759</v>
      </c>
      <c r="K31" s="20">
        <v>77.297619047619051</v>
      </c>
      <c r="L31" s="20">
        <v>43.02469135802469</v>
      </c>
      <c r="M31" s="69"/>
      <c r="N31" s="16">
        <v>252</v>
      </c>
      <c r="O31" s="20"/>
      <c r="P31" s="20">
        <v>9.6587301587301582</v>
      </c>
      <c r="Q31" s="20">
        <v>13.170634920634919</v>
      </c>
      <c r="R31" s="20">
        <v>37.079365079365083</v>
      </c>
      <c r="S31" s="20">
        <v>40.432539682539684</v>
      </c>
      <c r="T31" s="20">
        <v>77.511904761904759</v>
      </c>
      <c r="U31" s="69"/>
      <c r="V31" s="16">
        <v>252</v>
      </c>
      <c r="W31" s="20"/>
      <c r="X31" s="20">
        <v>5.5912698412698418</v>
      </c>
      <c r="Y31" s="20">
        <v>16.956349206349206</v>
      </c>
      <c r="Z31" s="20">
        <v>42.511904761904766</v>
      </c>
      <c r="AA31" s="20">
        <v>34.785714285714285</v>
      </c>
      <c r="AB31" s="20">
        <v>77.297619047619051</v>
      </c>
      <c r="AC31" s="69"/>
      <c r="AD31" s="16">
        <v>81</v>
      </c>
      <c r="AE31" s="20"/>
      <c r="AF31" s="20">
        <v>10.25925925925926</v>
      </c>
      <c r="AG31" s="20">
        <v>46.716049382716051</v>
      </c>
      <c r="AH31" s="20">
        <v>40.703703703703702</v>
      </c>
      <c r="AI31" s="20">
        <v>2.3209876543209877</v>
      </c>
      <c r="AJ31" s="20">
        <v>43.02469135802469</v>
      </c>
    </row>
    <row r="32" spans="1:36">
      <c r="A32" s="81">
        <v>3</v>
      </c>
      <c r="B32" s="77" t="s">
        <v>0</v>
      </c>
      <c r="C32" s="78"/>
      <c r="D32" s="79">
        <v>3</v>
      </c>
      <c r="E32" s="79" t="s">
        <v>34</v>
      </c>
      <c r="F32" s="80">
        <v>6091</v>
      </c>
      <c r="G32" s="88">
        <v>1</v>
      </c>
      <c r="H32" s="81">
        <v>3</v>
      </c>
      <c r="I32" s="82"/>
      <c r="J32" s="83" t="s">
        <v>1</v>
      </c>
      <c r="K32" s="83" t="s">
        <v>1</v>
      </c>
      <c r="L32" s="83" t="s">
        <v>1</v>
      </c>
      <c r="M32" s="84"/>
      <c r="N32" s="85" t="s">
        <v>1</v>
      </c>
      <c r="O32" s="83" t="s">
        <v>1</v>
      </c>
      <c r="P32" s="83" t="s">
        <v>1</v>
      </c>
      <c r="Q32" s="83" t="s">
        <v>1</v>
      </c>
      <c r="R32" s="83" t="s">
        <v>1</v>
      </c>
      <c r="S32" s="83" t="s">
        <v>1</v>
      </c>
      <c r="T32" s="83" t="s">
        <v>1</v>
      </c>
      <c r="U32" s="84"/>
      <c r="V32" s="85" t="s">
        <v>1</v>
      </c>
      <c r="W32" s="83" t="s">
        <v>1</v>
      </c>
      <c r="X32" s="83" t="s">
        <v>1</v>
      </c>
      <c r="Y32" s="83" t="s">
        <v>1</v>
      </c>
      <c r="Z32" s="83" t="s">
        <v>1</v>
      </c>
      <c r="AA32" s="83" t="s">
        <v>1</v>
      </c>
      <c r="AB32" s="83" t="s">
        <v>1</v>
      </c>
      <c r="AC32" s="84"/>
      <c r="AD32" s="85">
        <v>0</v>
      </c>
      <c r="AE32" s="83">
        <v>0</v>
      </c>
      <c r="AF32" s="83">
        <v>0</v>
      </c>
      <c r="AG32" s="83">
        <v>0</v>
      </c>
      <c r="AH32" s="83">
        <v>0</v>
      </c>
      <c r="AI32" s="83">
        <v>0</v>
      </c>
      <c r="AJ32" s="83">
        <v>0</v>
      </c>
    </row>
    <row r="33" spans="1:36">
      <c r="A33" s="88">
        <v>4</v>
      </c>
      <c r="B33" s="95" t="s">
        <v>0</v>
      </c>
      <c r="C33" s="96"/>
      <c r="D33" s="86">
        <v>3</v>
      </c>
      <c r="E33" s="86" t="s">
        <v>34</v>
      </c>
      <c r="F33" s="87">
        <v>6091</v>
      </c>
      <c r="G33" s="86">
        <v>1</v>
      </c>
      <c r="H33" s="88">
        <v>4</v>
      </c>
      <c r="I33" s="89"/>
      <c r="J33" s="90" t="s">
        <v>1</v>
      </c>
      <c r="K33" s="90" t="s">
        <v>1</v>
      </c>
      <c r="L33" s="90" t="s">
        <v>1</v>
      </c>
      <c r="M33" s="91"/>
      <c r="N33" s="92" t="s">
        <v>1</v>
      </c>
      <c r="O33" s="90" t="s">
        <v>1</v>
      </c>
      <c r="P33" s="90" t="s">
        <v>1</v>
      </c>
      <c r="Q33" s="90" t="s">
        <v>1</v>
      </c>
      <c r="R33" s="90" t="s">
        <v>1</v>
      </c>
      <c r="S33" s="90" t="s">
        <v>1</v>
      </c>
      <c r="T33" s="90" t="s">
        <v>1</v>
      </c>
      <c r="U33" s="91"/>
      <c r="V33" s="92" t="s">
        <v>1</v>
      </c>
      <c r="W33" s="90" t="s">
        <v>1</v>
      </c>
      <c r="X33" s="90" t="s">
        <v>1</v>
      </c>
      <c r="Y33" s="90" t="s">
        <v>1</v>
      </c>
      <c r="Z33" s="90" t="s">
        <v>1</v>
      </c>
      <c r="AA33" s="90" t="s">
        <v>1</v>
      </c>
      <c r="AB33" s="90" t="s">
        <v>1</v>
      </c>
      <c r="AC33" s="91"/>
      <c r="AD33" s="92">
        <v>0</v>
      </c>
      <c r="AE33" s="90">
        <v>0</v>
      </c>
      <c r="AF33" s="90">
        <v>0</v>
      </c>
      <c r="AG33" s="90">
        <v>0</v>
      </c>
      <c r="AH33" s="90">
        <v>0</v>
      </c>
      <c r="AI33" s="90">
        <v>0</v>
      </c>
      <c r="AJ33" s="90">
        <v>0</v>
      </c>
    </row>
    <row r="34" spans="1:36">
      <c r="A34" s="88">
        <v>5</v>
      </c>
      <c r="B34" s="95" t="s">
        <v>0</v>
      </c>
      <c r="C34" s="96"/>
      <c r="D34" s="86">
        <v>3</v>
      </c>
      <c r="E34" s="86" t="s">
        <v>34</v>
      </c>
      <c r="F34" s="87">
        <v>6091</v>
      </c>
      <c r="G34" s="86">
        <v>1</v>
      </c>
      <c r="H34" s="88">
        <v>5</v>
      </c>
      <c r="I34" s="89"/>
      <c r="J34" s="90" t="s">
        <v>1</v>
      </c>
      <c r="K34" s="90" t="s">
        <v>1</v>
      </c>
      <c r="L34" s="90" t="s">
        <v>1</v>
      </c>
      <c r="M34" s="91"/>
      <c r="N34" s="92" t="s">
        <v>1</v>
      </c>
      <c r="O34" s="90" t="s">
        <v>1</v>
      </c>
      <c r="P34" s="90" t="s">
        <v>1</v>
      </c>
      <c r="Q34" s="90" t="s">
        <v>1</v>
      </c>
      <c r="R34" s="90" t="s">
        <v>1</v>
      </c>
      <c r="S34" s="90" t="s">
        <v>1</v>
      </c>
      <c r="T34" s="90" t="s">
        <v>1</v>
      </c>
      <c r="U34" s="91"/>
      <c r="V34" s="92" t="s">
        <v>1</v>
      </c>
      <c r="W34" s="90" t="s">
        <v>1</v>
      </c>
      <c r="X34" s="90" t="s">
        <v>1</v>
      </c>
      <c r="Y34" s="90" t="s">
        <v>1</v>
      </c>
      <c r="Z34" s="90" t="s">
        <v>1</v>
      </c>
      <c r="AA34" s="90" t="s">
        <v>1</v>
      </c>
      <c r="AB34" s="90" t="s">
        <v>1</v>
      </c>
      <c r="AC34" s="91"/>
      <c r="AD34" s="92" t="s">
        <v>1</v>
      </c>
      <c r="AE34" s="90" t="s">
        <v>1</v>
      </c>
      <c r="AF34" s="90" t="s">
        <v>1</v>
      </c>
      <c r="AG34" s="90" t="s">
        <v>1</v>
      </c>
      <c r="AH34" s="90" t="s">
        <v>1</v>
      </c>
      <c r="AI34" s="90" t="s">
        <v>1</v>
      </c>
      <c r="AJ34" s="90" t="s">
        <v>1</v>
      </c>
    </row>
    <row r="35" spans="1:36" s="63" customFormat="1">
      <c r="A35" s="88">
        <v>6</v>
      </c>
      <c r="B35" s="95" t="s">
        <v>0</v>
      </c>
      <c r="C35" s="96"/>
      <c r="D35" s="86">
        <v>3</v>
      </c>
      <c r="E35" s="86" t="s">
        <v>34</v>
      </c>
      <c r="F35" s="87">
        <v>6091</v>
      </c>
      <c r="G35" s="86">
        <v>1</v>
      </c>
      <c r="H35" s="88">
        <v>6</v>
      </c>
      <c r="I35" s="89"/>
      <c r="J35" s="90" t="s">
        <v>1</v>
      </c>
      <c r="K35" s="90" t="s">
        <v>1</v>
      </c>
      <c r="L35" s="90">
        <v>0</v>
      </c>
      <c r="M35" s="91"/>
      <c r="N35" s="92" t="s">
        <v>1</v>
      </c>
      <c r="O35" s="90" t="s">
        <v>1</v>
      </c>
      <c r="P35" s="90" t="s">
        <v>1</v>
      </c>
      <c r="Q35" s="90" t="s">
        <v>1</v>
      </c>
      <c r="R35" s="90" t="s">
        <v>1</v>
      </c>
      <c r="S35" s="90" t="s">
        <v>1</v>
      </c>
      <c r="T35" s="90" t="s">
        <v>1</v>
      </c>
      <c r="U35" s="91"/>
      <c r="V35" s="92" t="s">
        <v>1</v>
      </c>
      <c r="W35" s="90" t="s">
        <v>1</v>
      </c>
      <c r="X35" s="90" t="s">
        <v>1</v>
      </c>
      <c r="Y35" s="90" t="s">
        <v>1</v>
      </c>
      <c r="Z35" s="90" t="s">
        <v>1</v>
      </c>
      <c r="AA35" s="90" t="s">
        <v>1</v>
      </c>
      <c r="AB35" s="90" t="s">
        <v>1</v>
      </c>
      <c r="AC35" s="91"/>
      <c r="AD35" s="92">
        <v>0</v>
      </c>
      <c r="AE35" s="90">
        <v>0</v>
      </c>
      <c r="AF35" s="90">
        <v>0</v>
      </c>
      <c r="AG35" s="90">
        <v>0</v>
      </c>
      <c r="AH35" s="90">
        <v>0</v>
      </c>
      <c r="AI35" s="90">
        <v>0</v>
      </c>
      <c r="AJ35" s="90">
        <v>0</v>
      </c>
    </row>
    <row r="36" spans="1:36">
      <c r="A36" s="88">
        <v>8</v>
      </c>
      <c r="B36" s="95" t="s">
        <v>0</v>
      </c>
      <c r="C36" s="96"/>
      <c r="D36" s="86">
        <v>3</v>
      </c>
      <c r="E36" s="86" t="s">
        <v>34</v>
      </c>
      <c r="F36" s="87">
        <v>6091</v>
      </c>
      <c r="G36" s="86">
        <v>1</v>
      </c>
      <c r="H36" s="88">
        <v>8</v>
      </c>
      <c r="I36" s="89"/>
      <c r="J36" s="90" t="s">
        <v>1</v>
      </c>
      <c r="K36" s="90" t="s">
        <v>1</v>
      </c>
      <c r="L36" s="90">
        <v>0</v>
      </c>
      <c r="M36" s="91"/>
      <c r="N36" s="92" t="s">
        <v>1</v>
      </c>
      <c r="O36" s="90" t="s">
        <v>1</v>
      </c>
      <c r="P36" s="90" t="s">
        <v>1</v>
      </c>
      <c r="Q36" s="90" t="s">
        <v>1</v>
      </c>
      <c r="R36" s="90" t="s">
        <v>1</v>
      </c>
      <c r="S36" s="90" t="s">
        <v>1</v>
      </c>
      <c r="T36" s="90" t="s">
        <v>1</v>
      </c>
      <c r="U36" s="91"/>
      <c r="V36" s="92" t="s">
        <v>1</v>
      </c>
      <c r="W36" s="90" t="s">
        <v>1</v>
      </c>
      <c r="X36" s="90" t="s">
        <v>1</v>
      </c>
      <c r="Y36" s="90" t="s">
        <v>1</v>
      </c>
      <c r="Z36" s="90" t="s">
        <v>1</v>
      </c>
      <c r="AA36" s="90" t="s">
        <v>1</v>
      </c>
      <c r="AB36" s="90" t="s">
        <v>1</v>
      </c>
      <c r="AC36" s="91"/>
      <c r="AD36" s="92">
        <v>0</v>
      </c>
      <c r="AE36" s="90">
        <v>0</v>
      </c>
      <c r="AF36" s="90">
        <v>0</v>
      </c>
      <c r="AG36" s="90">
        <v>0</v>
      </c>
      <c r="AH36" s="90">
        <v>0</v>
      </c>
      <c r="AI36" s="90">
        <v>0</v>
      </c>
      <c r="AJ36" s="90">
        <v>0</v>
      </c>
    </row>
    <row r="37" spans="1:36">
      <c r="A37" s="67" t="s">
        <v>71</v>
      </c>
      <c r="B37" s="97" t="s">
        <v>0</v>
      </c>
      <c r="C37" s="98"/>
      <c r="D37" s="93">
        <v>3</v>
      </c>
      <c r="E37" s="93" t="s">
        <v>34</v>
      </c>
      <c r="F37" s="94">
        <v>6091</v>
      </c>
      <c r="G37" s="67">
        <v>1</v>
      </c>
      <c r="H37" s="67" t="s">
        <v>71</v>
      </c>
      <c r="I37" s="68"/>
      <c r="J37" s="20" t="s">
        <v>1</v>
      </c>
      <c r="K37" s="20" t="s">
        <v>1</v>
      </c>
      <c r="L37" s="20" t="s">
        <v>1</v>
      </c>
      <c r="M37" s="69"/>
      <c r="N37" s="16" t="s">
        <v>1</v>
      </c>
      <c r="O37" s="20" t="s">
        <v>1</v>
      </c>
      <c r="P37" s="20" t="s">
        <v>1</v>
      </c>
      <c r="Q37" s="20" t="s">
        <v>1</v>
      </c>
      <c r="R37" s="20" t="s">
        <v>1</v>
      </c>
      <c r="S37" s="20" t="s">
        <v>1</v>
      </c>
      <c r="T37" s="20" t="s">
        <v>1</v>
      </c>
      <c r="U37" s="69"/>
      <c r="V37" s="16" t="s">
        <v>1</v>
      </c>
      <c r="W37" s="20" t="s">
        <v>1</v>
      </c>
      <c r="X37" s="20" t="s">
        <v>1</v>
      </c>
      <c r="Y37" s="20" t="s">
        <v>1</v>
      </c>
      <c r="Z37" s="20" t="s">
        <v>1</v>
      </c>
      <c r="AA37" s="20" t="s">
        <v>1</v>
      </c>
      <c r="AB37" s="20" t="s">
        <v>1</v>
      </c>
      <c r="AC37" s="69"/>
      <c r="AD37" s="16" t="s">
        <v>1</v>
      </c>
      <c r="AE37" s="20" t="s">
        <v>1</v>
      </c>
      <c r="AF37" s="20" t="s">
        <v>1</v>
      </c>
      <c r="AG37" s="20" t="s">
        <v>1</v>
      </c>
      <c r="AH37" s="20" t="s">
        <v>1</v>
      </c>
      <c r="AI37" s="20" t="s">
        <v>1</v>
      </c>
      <c r="AJ37" s="20" t="s">
        <v>1</v>
      </c>
    </row>
    <row r="38" spans="1:36">
      <c r="A38" s="81">
        <v>3</v>
      </c>
      <c r="B38" s="77" t="s">
        <v>2</v>
      </c>
      <c r="C38" s="78"/>
      <c r="D38" s="79">
        <v>3</v>
      </c>
      <c r="E38" s="79" t="s">
        <v>34</v>
      </c>
      <c r="F38" s="80">
        <v>6092</v>
      </c>
      <c r="G38" s="86">
        <v>1</v>
      </c>
      <c r="H38" s="81">
        <v>3</v>
      </c>
      <c r="I38" s="82"/>
      <c r="J38" s="83">
        <v>27</v>
      </c>
      <c r="K38" s="83">
        <v>0</v>
      </c>
      <c r="L38" s="83">
        <v>0</v>
      </c>
      <c r="M38" s="84"/>
      <c r="N38" s="85">
        <v>11</v>
      </c>
      <c r="O38" s="83">
        <v>461</v>
      </c>
      <c r="P38" s="83">
        <v>9</v>
      </c>
      <c r="Q38" s="83">
        <v>64</v>
      </c>
      <c r="R38" s="83">
        <v>27</v>
      </c>
      <c r="S38" s="83">
        <v>0</v>
      </c>
      <c r="T38" s="83">
        <v>27</v>
      </c>
      <c r="U38" s="84"/>
      <c r="V38" s="85">
        <v>11</v>
      </c>
      <c r="W38" s="83">
        <v>181</v>
      </c>
      <c r="X38" s="83">
        <v>100</v>
      </c>
      <c r="Y38" s="83">
        <v>0</v>
      </c>
      <c r="Z38" s="83">
        <v>0</v>
      </c>
      <c r="AA38" s="83">
        <v>0</v>
      </c>
      <c r="AB38" s="83">
        <v>0</v>
      </c>
      <c r="AC38" s="84"/>
      <c r="AD38" s="85">
        <v>0</v>
      </c>
      <c r="AE38" s="83">
        <v>0</v>
      </c>
      <c r="AF38" s="83">
        <v>0</v>
      </c>
      <c r="AG38" s="83">
        <v>0</v>
      </c>
      <c r="AH38" s="83">
        <v>0</v>
      </c>
      <c r="AI38" s="83">
        <v>0</v>
      </c>
      <c r="AJ38" s="83">
        <v>0</v>
      </c>
    </row>
    <row r="39" spans="1:36">
      <c r="A39" s="88">
        <v>4</v>
      </c>
      <c r="B39" s="95" t="s">
        <v>2</v>
      </c>
      <c r="C39" s="96"/>
      <c r="D39" s="86">
        <v>3</v>
      </c>
      <c r="E39" s="86" t="s">
        <v>34</v>
      </c>
      <c r="F39" s="87">
        <v>6092</v>
      </c>
      <c r="G39" s="86">
        <v>1</v>
      </c>
      <c r="H39" s="88">
        <v>4</v>
      </c>
      <c r="I39" s="89"/>
      <c r="J39" s="90" t="s">
        <v>1</v>
      </c>
      <c r="K39" s="90" t="s">
        <v>1</v>
      </c>
      <c r="L39" s="90" t="s">
        <v>1</v>
      </c>
      <c r="M39" s="91"/>
      <c r="N39" s="92" t="s">
        <v>1</v>
      </c>
      <c r="O39" s="90" t="s">
        <v>1</v>
      </c>
      <c r="P39" s="90" t="s">
        <v>1</v>
      </c>
      <c r="Q39" s="90" t="s">
        <v>1</v>
      </c>
      <c r="R39" s="90" t="s">
        <v>1</v>
      </c>
      <c r="S39" s="90" t="s">
        <v>1</v>
      </c>
      <c r="T39" s="90" t="s">
        <v>1</v>
      </c>
      <c r="U39" s="91"/>
      <c r="V39" s="92" t="s">
        <v>1</v>
      </c>
      <c r="W39" s="90" t="s">
        <v>1</v>
      </c>
      <c r="X39" s="90" t="s">
        <v>1</v>
      </c>
      <c r="Y39" s="90" t="s">
        <v>1</v>
      </c>
      <c r="Z39" s="90" t="s">
        <v>1</v>
      </c>
      <c r="AA39" s="90" t="s">
        <v>1</v>
      </c>
      <c r="AB39" s="90" t="s">
        <v>1</v>
      </c>
      <c r="AC39" s="91"/>
      <c r="AD39" s="92">
        <v>0</v>
      </c>
      <c r="AE39" s="90">
        <v>0</v>
      </c>
      <c r="AF39" s="90">
        <v>0</v>
      </c>
      <c r="AG39" s="90">
        <v>0</v>
      </c>
      <c r="AH39" s="90">
        <v>0</v>
      </c>
      <c r="AI39" s="90">
        <v>0</v>
      </c>
      <c r="AJ39" s="90">
        <v>0</v>
      </c>
    </row>
    <row r="40" spans="1:36">
      <c r="A40" s="88">
        <v>5</v>
      </c>
      <c r="B40" s="95" t="s">
        <v>2</v>
      </c>
      <c r="C40" s="96"/>
      <c r="D40" s="86">
        <v>3</v>
      </c>
      <c r="E40" s="86" t="s">
        <v>34</v>
      </c>
      <c r="F40" s="87">
        <v>6092</v>
      </c>
      <c r="G40" s="86">
        <v>1</v>
      </c>
      <c r="H40" s="88">
        <v>5</v>
      </c>
      <c r="I40" s="89"/>
      <c r="J40" s="90" t="s">
        <v>1</v>
      </c>
      <c r="K40" s="90" t="s">
        <v>1</v>
      </c>
      <c r="L40" s="90" t="s">
        <v>1</v>
      </c>
      <c r="M40" s="91"/>
      <c r="N40" s="92" t="s">
        <v>1</v>
      </c>
      <c r="O40" s="90" t="s">
        <v>1</v>
      </c>
      <c r="P40" s="90" t="s">
        <v>1</v>
      </c>
      <c r="Q40" s="90" t="s">
        <v>1</v>
      </c>
      <c r="R40" s="90" t="s">
        <v>1</v>
      </c>
      <c r="S40" s="90" t="s">
        <v>1</v>
      </c>
      <c r="T40" s="90" t="s">
        <v>1</v>
      </c>
      <c r="U40" s="91"/>
      <c r="V40" s="92" t="s">
        <v>1</v>
      </c>
      <c r="W40" s="90" t="s">
        <v>1</v>
      </c>
      <c r="X40" s="90" t="s">
        <v>1</v>
      </c>
      <c r="Y40" s="90" t="s">
        <v>1</v>
      </c>
      <c r="Z40" s="90" t="s">
        <v>1</v>
      </c>
      <c r="AA40" s="90" t="s">
        <v>1</v>
      </c>
      <c r="AB40" s="90" t="s">
        <v>1</v>
      </c>
      <c r="AC40" s="91"/>
      <c r="AD40" s="92" t="s">
        <v>1</v>
      </c>
      <c r="AE40" s="90" t="s">
        <v>1</v>
      </c>
      <c r="AF40" s="90" t="s">
        <v>1</v>
      </c>
      <c r="AG40" s="90" t="s">
        <v>1</v>
      </c>
      <c r="AH40" s="90" t="s">
        <v>1</v>
      </c>
      <c r="AI40" s="90" t="s">
        <v>1</v>
      </c>
      <c r="AJ40" s="90" t="s">
        <v>1</v>
      </c>
    </row>
    <row r="41" spans="1:36">
      <c r="A41" s="88">
        <v>6</v>
      </c>
      <c r="B41" s="95" t="s">
        <v>2</v>
      </c>
      <c r="C41" s="96"/>
      <c r="D41" s="86">
        <v>3</v>
      </c>
      <c r="E41" s="86" t="s">
        <v>34</v>
      </c>
      <c r="F41" s="87">
        <v>6092</v>
      </c>
      <c r="G41" s="86">
        <v>1</v>
      </c>
      <c r="H41" s="88">
        <v>6</v>
      </c>
      <c r="I41" s="89"/>
      <c r="J41" s="90" t="s">
        <v>1</v>
      </c>
      <c r="K41" s="90" t="s">
        <v>1</v>
      </c>
      <c r="L41" s="90" t="s">
        <v>1</v>
      </c>
      <c r="M41" s="91"/>
      <c r="N41" s="92" t="s">
        <v>1</v>
      </c>
      <c r="O41" s="90" t="s">
        <v>1</v>
      </c>
      <c r="P41" s="90" t="s">
        <v>1</v>
      </c>
      <c r="Q41" s="90" t="s">
        <v>1</v>
      </c>
      <c r="R41" s="90" t="s">
        <v>1</v>
      </c>
      <c r="S41" s="90" t="s">
        <v>1</v>
      </c>
      <c r="T41" s="90" t="s">
        <v>1</v>
      </c>
      <c r="U41" s="91"/>
      <c r="V41" s="92" t="s">
        <v>1</v>
      </c>
      <c r="W41" s="90" t="s">
        <v>1</v>
      </c>
      <c r="X41" s="90" t="s">
        <v>1</v>
      </c>
      <c r="Y41" s="90" t="s">
        <v>1</v>
      </c>
      <c r="Z41" s="90" t="s">
        <v>1</v>
      </c>
      <c r="AA41" s="90" t="s">
        <v>1</v>
      </c>
      <c r="AB41" s="90" t="s">
        <v>1</v>
      </c>
      <c r="AC41" s="91"/>
      <c r="AD41" s="92">
        <v>0</v>
      </c>
      <c r="AE41" s="90">
        <v>0</v>
      </c>
      <c r="AF41" s="90">
        <v>0</v>
      </c>
      <c r="AG41" s="90">
        <v>0</v>
      </c>
      <c r="AH41" s="90">
        <v>0</v>
      </c>
      <c r="AI41" s="90">
        <v>0</v>
      </c>
      <c r="AJ41" s="90">
        <v>0</v>
      </c>
    </row>
    <row r="42" spans="1:36" s="63" customFormat="1">
      <c r="A42" s="88">
        <v>7</v>
      </c>
      <c r="B42" s="95" t="s">
        <v>2</v>
      </c>
      <c r="C42" s="96"/>
      <c r="D42" s="86">
        <v>3</v>
      </c>
      <c r="E42" s="86" t="s">
        <v>34</v>
      </c>
      <c r="F42" s="87">
        <v>6092</v>
      </c>
      <c r="G42" s="86">
        <v>1</v>
      </c>
      <c r="H42" s="88">
        <v>7</v>
      </c>
      <c r="I42" s="89"/>
      <c r="J42" s="90" t="s">
        <v>1</v>
      </c>
      <c r="K42" s="90" t="s">
        <v>1</v>
      </c>
      <c r="L42" s="90" t="s">
        <v>1</v>
      </c>
      <c r="M42" s="91"/>
      <c r="N42" s="92" t="s">
        <v>1</v>
      </c>
      <c r="O42" s="90" t="s">
        <v>1</v>
      </c>
      <c r="P42" s="90" t="s">
        <v>1</v>
      </c>
      <c r="Q42" s="90" t="s">
        <v>1</v>
      </c>
      <c r="R42" s="90" t="s">
        <v>1</v>
      </c>
      <c r="S42" s="90" t="s">
        <v>1</v>
      </c>
      <c r="T42" s="90" t="s">
        <v>1</v>
      </c>
      <c r="U42" s="91"/>
      <c r="V42" s="92" t="s">
        <v>1</v>
      </c>
      <c r="W42" s="90" t="s">
        <v>1</v>
      </c>
      <c r="X42" s="90" t="s">
        <v>1</v>
      </c>
      <c r="Y42" s="90" t="s">
        <v>1</v>
      </c>
      <c r="Z42" s="90" t="s">
        <v>1</v>
      </c>
      <c r="AA42" s="90" t="s">
        <v>1</v>
      </c>
      <c r="AB42" s="90" t="s">
        <v>1</v>
      </c>
      <c r="AC42" s="91"/>
      <c r="AD42" s="92" t="s">
        <v>1</v>
      </c>
      <c r="AE42" s="90" t="s">
        <v>1</v>
      </c>
      <c r="AF42" s="90" t="s">
        <v>1</v>
      </c>
      <c r="AG42" s="90" t="s">
        <v>1</v>
      </c>
      <c r="AH42" s="90" t="s">
        <v>1</v>
      </c>
      <c r="AI42" s="90" t="s">
        <v>1</v>
      </c>
      <c r="AJ42" s="90" t="s">
        <v>1</v>
      </c>
    </row>
    <row r="43" spans="1:36">
      <c r="A43" s="88">
        <v>8</v>
      </c>
      <c r="B43" s="95" t="s">
        <v>2</v>
      </c>
      <c r="C43" s="96"/>
      <c r="D43" s="86">
        <v>3</v>
      </c>
      <c r="E43" s="86" t="s">
        <v>34</v>
      </c>
      <c r="F43" s="87">
        <v>6092</v>
      </c>
      <c r="G43" s="86">
        <v>1</v>
      </c>
      <c r="H43" s="88">
        <v>8</v>
      </c>
      <c r="I43" s="89"/>
      <c r="J43" s="90" t="s">
        <v>1</v>
      </c>
      <c r="K43" s="90" t="s">
        <v>1</v>
      </c>
      <c r="L43" s="90" t="s">
        <v>1</v>
      </c>
      <c r="M43" s="91"/>
      <c r="N43" s="92" t="s">
        <v>1</v>
      </c>
      <c r="O43" s="90" t="s">
        <v>1</v>
      </c>
      <c r="P43" s="90" t="s">
        <v>1</v>
      </c>
      <c r="Q43" s="90" t="s">
        <v>1</v>
      </c>
      <c r="R43" s="90" t="s">
        <v>1</v>
      </c>
      <c r="S43" s="90" t="s">
        <v>1</v>
      </c>
      <c r="T43" s="90" t="s">
        <v>1</v>
      </c>
      <c r="U43" s="91"/>
      <c r="V43" s="92" t="s">
        <v>1</v>
      </c>
      <c r="W43" s="90" t="s">
        <v>1</v>
      </c>
      <c r="X43" s="90" t="s">
        <v>1</v>
      </c>
      <c r="Y43" s="90" t="s">
        <v>1</v>
      </c>
      <c r="Z43" s="90" t="s">
        <v>1</v>
      </c>
      <c r="AA43" s="90" t="s">
        <v>1</v>
      </c>
      <c r="AB43" s="90" t="s">
        <v>1</v>
      </c>
      <c r="AC43" s="91"/>
      <c r="AD43" s="92">
        <v>0</v>
      </c>
      <c r="AE43" s="90">
        <v>0</v>
      </c>
      <c r="AF43" s="90">
        <v>0</v>
      </c>
      <c r="AG43" s="90">
        <v>0</v>
      </c>
      <c r="AH43" s="90">
        <v>0</v>
      </c>
      <c r="AI43" s="90">
        <v>0</v>
      </c>
      <c r="AJ43" s="90">
        <v>0</v>
      </c>
    </row>
    <row r="44" spans="1:36">
      <c r="A44" s="67" t="s">
        <v>71</v>
      </c>
      <c r="B44" s="97" t="s">
        <v>2</v>
      </c>
      <c r="C44" s="98"/>
      <c r="D44" s="93">
        <v>3</v>
      </c>
      <c r="E44" s="93" t="s">
        <v>34</v>
      </c>
      <c r="F44" s="94">
        <v>6092</v>
      </c>
      <c r="G44" s="93">
        <v>1</v>
      </c>
      <c r="H44" s="67" t="s">
        <v>71</v>
      </c>
      <c r="I44" s="68"/>
      <c r="J44" s="20" t="s">
        <v>1</v>
      </c>
      <c r="K44" s="20" t="s">
        <v>1</v>
      </c>
      <c r="L44" s="20" t="s">
        <v>1</v>
      </c>
      <c r="M44" s="69"/>
      <c r="N44" s="16" t="s">
        <v>1</v>
      </c>
      <c r="O44" s="20" t="s">
        <v>1</v>
      </c>
      <c r="P44" s="20" t="s">
        <v>1</v>
      </c>
      <c r="Q44" s="20" t="s">
        <v>1</v>
      </c>
      <c r="R44" s="20" t="s">
        <v>1</v>
      </c>
      <c r="S44" s="20" t="s">
        <v>1</v>
      </c>
      <c r="T44" s="20" t="s">
        <v>1</v>
      </c>
      <c r="U44" s="69"/>
      <c r="V44" s="16" t="s">
        <v>1</v>
      </c>
      <c r="W44" s="20" t="s">
        <v>1</v>
      </c>
      <c r="X44" s="20" t="s">
        <v>1</v>
      </c>
      <c r="Y44" s="20" t="s">
        <v>1</v>
      </c>
      <c r="Z44" s="20" t="s">
        <v>1</v>
      </c>
      <c r="AA44" s="20" t="s">
        <v>1</v>
      </c>
      <c r="AB44" s="20" t="s">
        <v>1</v>
      </c>
      <c r="AC44" s="69"/>
      <c r="AD44" s="16" t="s">
        <v>1</v>
      </c>
      <c r="AE44" s="20" t="s">
        <v>1</v>
      </c>
      <c r="AF44" s="20" t="s">
        <v>1</v>
      </c>
      <c r="AG44" s="20" t="s">
        <v>1</v>
      </c>
      <c r="AH44" s="20" t="s">
        <v>1</v>
      </c>
      <c r="AI44" s="20" t="s">
        <v>1</v>
      </c>
      <c r="AJ44" s="20" t="s">
        <v>1</v>
      </c>
    </row>
    <row r="45" spans="1:36">
      <c r="A45" s="81">
        <v>3</v>
      </c>
      <c r="B45" s="77" t="s">
        <v>3</v>
      </c>
      <c r="C45" s="78"/>
      <c r="D45" s="79">
        <v>3</v>
      </c>
      <c r="E45" s="79" t="s">
        <v>34</v>
      </c>
      <c r="F45" s="80">
        <v>6043</v>
      </c>
      <c r="G45" s="81">
        <v>2</v>
      </c>
      <c r="H45" s="81">
        <v>3</v>
      </c>
      <c r="I45" s="82"/>
      <c r="J45" s="83">
        <v>75</v>
      </c>
      <c r="K45" s="83">
        <v>67</v>
      </c>
      <c r="L45" s="83">
        <v>0</v>
      </c>
      <c r="M45" s="84"/>
      <c r="N45" s="85">
        <v>60</v>
      </c>
      <c r="O45" s="83">
        <v>568</v>
      </c>
      <c r="P45" s="83">
        <v>2</v>
      </c>
      <c r="Q45" s="83">
        <v>23</v>
      </c>
      <c r="R45" s="83">
        <v>28</v>
      </c>
      <c r="S45" s="83">
        <v>47</v>
      </c>
      <c r="T45" s="83">
        <v>75</v>
      </c>
      <c r="U45" s="84"/>
      <c r="V45" s="85">
        <v>60</v>
      </c>
      <c r="W45" s="83">
        <v>563</v>
      </c>
      <c r="X45" s="83">
        <v>10</v>
      </c>
      <c r="Y45" s="83">
        <v>23</v>
      </c>
      <c r="Z45" s="83">
        <v>27</v>
      </c>
      <c r="AA45" s="83">
        <v>40</v>
      </c>
      <c r="AB45" s="83">
        <v>67</v>
      </c>
      <c r="AC45" s="84"/>
      <c r="AD45" s="85">
        <v>0</v>
      </c>
      <c r="AE45" s="83">
        <v>0</v>
      </c>
      <c r="AF45" s="83">
        <v>0</v>
      </c>
      <c r="AG45" s="83">
        <v>0</v>
      </c>
      <c r="AH45" s="83">
        <v>0</v>
      </c>
      <c r="AI45" s="83">
        <v>0</v>
      </c>
      <c r="AJ45" s="83">
        <v>0</v>
      </c>
    </row>
    <row r="46" spans="1:36">
      <c r="A46" s="88">
        <v>4</v>
      </c>
      <c r="B46" s="95" t="s">
        <v>3</v>
      </c>
      <c r="C46" s="96"/>
      <c r="D46" s="86">
        <v>3</v>
      </c>
      <c r="E46" s="86" t="s">
        <v>34</v>
      </c>
      <c r="F46" s="87">
        <v>6043</v>
      </c>
      <c r="G46" s="88">
        <v>2</v>
      </c>
      <c r="H46" s="88">
        <v>4</v>
      </c>
      <c r="I46" s="89"/>
      <c r="J46" s="90">
        <v>72</v>
      </c>
      <c r="K46" s="90">
        <v>72</v>
      </c>
      <c r="L46" s="90">
        <v>0</v>
      </c>
      <c r="M46" s="91"/>
      <c r="N46" s="92">
        <v>60</v>
      </c>
      <c r="O46" s="90">
        <v>608</v>
      </c>
      <c r="P46" s="90">
        <v>8</v>
      </c>
      <c r="Q46" s="90">
        <v>20</v>
      </c>
      <c r="R46" s="90">
        <v>37</v>
      </c>
      <c r="S46" s="90">
        <v>35</v>
      </c>
      <c r="T46" s="90">
        <v>72</v>
      </c>
      <c r="U46" s="91"/>
      <c r="V46" s="92">
        <v>60</v>
      </c>
      <c r="W46" s="90">
        <v>630</v>
      </c>
      <c r="X46" s="90">
        <v>7</v>
      </c>
      <c r="Y46" s="90">
        <v>22</v>
      </c>
      <c r="Z46" s="90">
        <v>42</v>
      </c>
      <c r="AA46" s="90">
        <v>30</v>
      </c>
      <c r="AB46" s="90">
        <v>72</v>
      </c>
      <c r="AC46" s="91"/>
      <c r="AD46" s="92">
        <v>0</v>
      </c>
      <c r="AE46" s="90">
        <v>0</v>
      </c>
      <c r="AF46" s="90">
        <v>0</v>
      </c>
      <c r="AG46" s="90">
        <v>0</v>
      </c>
      <c r="AH46" s="90">
        <v>0</v>
      </c>
      <c r="AI46" s="90">
        <v>0</v>
      </c>
      <c r="AJ46" s="90">
        <v>0</v>
      </c>
    </row>
    <row r="47" spans="1:36">
      <c r="A47" s="88">
        <v>5</v>
      </c>
      <c r="B47" s="95" t="s">
        <v>3</v>
      </c>
      <c r="C47" s="96"/>
      <c r="D47" s="86">
        <v>3</v>
      </c>
      <c r="E47" s="86" t="s">
        <v>34</v>
      </c>
      <c r="F47" s="87">
        <v>6043</v>
      </c>
      <c r="G47" s="88">
        <v>2</v>
      </c>
      <c r="H47" s="88">
        <v>5</v>
      </c>
      <c r="I47" s="89"/>
      <c r="J47" s="90">
        <v>71</v>
      </c>
      <c r="K47" s="90">
        <v>76</v>
      </c>
      <c r="L47" s="90">
        <v>36</v>
      </c>
      <c r="M47" s="91"/>
      <c r="N47" s="92">
        <v>62</v>
      </c>
      <c r="O47" s="90">
        <v>638</v>
      </c>
      <c r="P47" s="90">
        <v>18</v>
      </c>
      <c r="Q47" s="90">
        <v>11</v>
      </c>
      <c r="R47" s="90">
        <v>44</v>
      </c>
      <c r="S47" s="90">
        <v>27</v>
      </c>
      <c r="T47" s="90">
        <v>71</v>
      </c>
      <c r="U47" s="91"/>
      <c r="V47" s="92">
        <v>62</v>
      </c>
      <c r="W47" s="90">
        <v>690</v>
      </c>
      <c r="X47" s="90">
        <v>5</v>
      </c>
      <c r="Y47" s="90">
        <v>19</v>
      </c>
      <c r="Z47" s="90">
        <v>47</v>
      </c>
      <c r="AA47" s="90">
        <v>29</v>
      </c>
      <c r="AB47" s="90">
        <v>76</v>
      </c>
      <c r="AC47" s="91"/>
      <c r="AD47" s="92">
        <v>62</v>
      </c>
      <c r="AE47" s="90">
        <v>183</v>
      </c>
      <c r="AF47" s="90">
        <v>16</v>
      </c>
      <c r="AG47" s="90">
        <v>48</v>
      </c>
      <c r="AH47" s="90">
        <v>34</v>
      </c>
      <c r="AI47" s="90">
        <v>2</v>
      </c>
      <c r="AJ47" s="90">
        <v>36</v>
      </c>
    </row>
    <row r="48" spans="1:36">
      <c r="A48" s="88">
        <v>6</v>
      </c>
      <c r="B48" s="95" t="s">
        <v>3</v>
      </c>
      <c r="C48" s="96"/>
      <c r="D48" s="86">
        <v>3</v>
      </c>
      <c r="E48" s="86" t="s">
        <v>34</v>
      </c>
      <c r="F48" s="87">
        <v>6043</v>
      </c>
      <c r="G48" s="88">
        <v>2</v>
      </c>
      <c r="H48" s="88">
        <v>6</v>
      </c>
      <c r="I48" s="89"/>
      <c r="J48" s="90">
        <v>68</v>
      </c>
      <c r="K48" s="90">
        <v>77</v>
      </c>
      <c r="L48" s="90">
        <v>0</v>
      </c>
      <c r="M48" s="91"/>
      <c r="N48" s="92">
        <v>43</v>
      </c>
      <c r="O48" s="90">
        <v>670</v>
      </c>
      <c r="P48" s="90">
        <v>9</v>
      </c>
      <c r="Q48" s="90">
        <v>23</v>
      </c>
      <c r="R48" s="90">
        <v>40</v>
      </c>
      <c r="S48" s="90">
        <v>28</v>
      </c>
      <c r="T48" s="90">
        <v>68</v>
      </c>
      <c r="U48" s="91"/>
      <c r="V48" s="92">
        <v>43</v>
      </c>
      <c r="W48" s="90">
        <v>700</v>
      </c>
      <c r="X48" s="90">
        <v>7</v>
      </c>
      <c r="Y48" s="90">
        <v>16</v>
      </c>
      <c r="Z48" s="90">
        <v>51</v>
      </c>
      <c r="AA48" s="90">
        <v>26</v>
      </c>
      <c r="AB48" s="90">
        <v>77</v>
      </c>
      <c r="AC48" s="91"/>
      <c r="AD48" s="92">
        <v>0</v>
      </c>
      <c r="AE48" s="90">
        <v>0</v>
      </c>
      <c r="AF48" s="90">
        <v>0</v>
      </c>
      <c r="AG48" s="90">
        <v>0</v>
      </c>
      <c r="AH48" s="90">
        <v>0</v>
      </c>
      <c r="AI48" s="90">
        <v>0</v>
      </c>
      <c r="AJ48" s="90">
        <v>0</v>
      </c>
    </row>
    <row r="49" spans="1:36" s="63" customFormat="1">
      <c r="A49" s="88">
        <v>7</v>
      </c>
      <c r="B49" s="95" t="s">
        <v>3</v>
      </c>
      <c r="C49" s="96"/>
      <c r="D49" s="86">
        <v>3</v>
      </c>
      <c r="E49" s="86" t="s">
        <v>34</v>
      </c>
      <c r="F49" s="87">
        <v>6043</v>
      </c>
      <c r="G49" s="88">
        <v>2</v>
      </c>
      <c r="H49" s="88">
        <v>7</v>
      </c>
      <c r="I49" s="89"/>
      <c r="J49" s="90">
        <v>75</v>
      </c>
      <c r="K49" s="90">
        <v>73</v>
      </c>
      <c r="L49" s="90">
        <v>48</v>
      </c>
      <c r="M49" s="91"/>
      <c r="N49" s="92">
        <v>40</v>
      </c>
      <c r="O49" s="90">
        <v>739</v>
      </c>
      <c r="P49" s="90">
        <v>5</v>
      </c>
      <c r="Q49" s="90">
        <v>20</v>
      </c>
      <c r="R49" s="90">
        <v>35</v>
      </c>
      <c r="S49" s="90">
        <v>40</v>
      </c>
      <c r="T49" s="90">
        <v>75</v>
      </c>
      <c r="U49" s="91"/>
      <c r="V49" s="92">
        <v>40</v>
      </c>
      <c r="W49" s="90">
        <v>736</v>
      </c>
      <c r="X49" s="90">
        <v>5</v>
      </c>
      <c r="Y49" s="90">
        <v>23</v>
      </c>
      <c r="Z49" s="90">
        <v>50</v>
      </c>
      <c r="AA49" s="90">
        <v>23</v>
      </c>
      <c r="AB49" s="90">
        <v>73</v>
      </c>
      <c r="AC49" s="91"/>
      <c r="AD49" s="92">
        <v>40</v>
      </c>
      <c r="AE49" s="90">
        <v>190</v>
      </c>
      <c r="AF49" s="90">
        <v>13</v>
      </c>
      <c r="AG49" s="90">
        <v>40</v>
      </c>
      <c r="AH49" s="90">
        <v>43</v>
      </c>
      <c r="AI49" s="90">
        <v>5</v>
      </c>
      <c r="AJ49" s="90">
        <v>48</v>
      </c>
    </row>
    <row r="50" spans="1:36">
      <c r="A50" s="88">
        <v>8</v>
      </c>
      <c r="B50" s="95" t="s">
        <v>3</v>
      </c>
      <c r="C50" s="96"/>
      <c r="D50" s="86">
        <v>3</v>
      </c>
      <c r="E50" s="86" t="s">
        <v>34</v>
      </c>
      <c r="F50" s="87">
        <v>6043</v>
      </c>
      <c r="G50" s="88">
        <v>2</v>
      </c>
      <c r="H50" s="88">
        <v>8</v>
      </c>
      <c r="I50" s="89"/>
      <c r="J50" s="90">
        <v>51</v>
      </c>
      <c r="K50" s="90">
        <v>72</v>
      </c>
      <c r="L50" s="90">
        <v>0</v>
      </c>
      <c r="M50" s="91"/>
      <c r="N50" s="92">
        <v>33</v>
      </c>
      <c r="O50" s="90">
        <v>693</v>
      </c>
      <c r="P50" s="90">
        <v>27</v>
      </c>
      <c r="Q50" s="90">
        <v>21</v>
      </c>
      <c r="R50" s="90">
        <v>39</v>
      </c>
      <c r="S50" s="90">
        <v>12</v>
      </c>
      <c r="T50" s="90">
        <v>51</v>
      </c>
      <c r="U50" s="91"/>
      <c r="V50" s="92">
        <v>33</v>
      </c>
      <c r="W50" s="90">
        <v>769</v>
      </c>
      <c r="X50" s="90">
        <v>6</v>
      </c>
      <c r="Y50" s="90">
        <v>21</v>
      </c>
      <c r="Z50" s="90">
        <v>48</v>
      </c>
      <c r="AA50" s="90">
        <v>24</v>
      </c>
      <c r="AB50" s="90">
        <v>72</v>
      </c>
      <c r="AC50" s="91"/>
      <c r="AD50" s="92">
        <v>0</v>
      </c>
      <c r="AE50" s="90">
        <v>0</v>
      </c>
      <c r="AF50" s="90">
        <v>0</v>
      </c>
      <c r="AG50" s="90">
        <v>0</v>
      </c>
      <c r="AH50" s="90">
        <v>0</v>
      </c>
      <c r="AI50" s="90">
        <v>0</v>
      </c>
      <c r="AJ50" s="90">
        <v>0</v>
      </c>
    </row>
    <row r="51" spans="1:36">
      <c r="A51" s="67" t="s">
        <v>71</v>
      </c>
      <c r="B51" s="97" t="s">
        <v>3</v>
      </c>
      <c r="C51" s="98"/>
      <c r="D51" s="93">
        <v>3</v>
      </c>
      <c r="E51" s="93" t="s">
        <v>34</v>
      </c>
      <c r="F51" s="94">
        <v>6043</v>
      </c>
      <c r="G51" s="67">
        <v>2</v>
      </c>
      <c r="H51" s="67" t="s">
        <v>71</v>
      </c>
      <c r="I51" s="68"/>
      <c r="J51" s="20">
        <v>69.895973154362409</v>
      </c>
      <c r="K51" s="20">
        <v>72.681208053691279</v>
      </c>
      <c r="L51" s="20">
        <v>40.705882352941181</v>
      </c>
      <c r="M51" s="69"/>
      <c r="N51" s="16">
        <v>298</v>
      </c>
      <c r="O51" s="20"/>
      <c r="P51" s="20">
        <v>10.718120805369129</v>
      </c>
      <c r="Q51" s="20">
        <v>19.275167785234899</v>
      </c>
      <c r="R51" s="20">
        <v>37.03020134228187</v>
      </c>
      <c r="S51" s="20">
        <v>32.865771812080538</v>
      </c>
      <c r="T51" s="20">
        <v>69.895973154362409</v>
      </c>
      <c r="U51" s="69"/>
      <c r="V51" s="16">
        <v>298</v>
      </c>
      <c r="W51" s="20"/>
      <c r="X51" s="20">
        <v>6.8087248322147653</v>
      </c>
      <c r="Y51" s="20">
        <v>20.734899328859061</v>
      </c>
      <c r="Z51" s="20">
        <v>43.057046979865774</v>
      </c>
      <c r="AA51" s="20">
        <v>29.624161073825505</v>
      </c>
      <c r="AB51" s="20">
        <v>72.681208053691279</v>
      </c>
      <c r="AC51" s="69"/>
      <c r="AD51" s="16">
        <v>102</v>
      </c>
      <c r="AE51" s="20"/>
      <c r="AF51" s="20">
        <v>14.823529411764705</v>
      </c>
      <c r="AG51" s="20">
        <v>44.862745098039213</v>
      </c>
      <c r="AH51" s="20">
        <v>37.529411764705884</v>
      </c>
      <c r="AI51" s="20">
        <v>3.1764705882352939</v>
      </c>
      <c r="AJ51" s="20">
        <v>40.705882352941181</v>
      </c>
    </row>
    <row r="52" spans="1:36">
      <c r="A52" s="81">
        <v>3</v>
      </c>
      <c r="B52" s="77" t="s">
        <v>77</v>
      </c>
      <c r="C52" s="78"/>
      <c r="D52" s="79">
        <v>4</v>
      </c>
      <c r="E52" s="79" t="s">
        <v>35</v>
      </c>
      <c r="F52" s="80">
        <v>1002</v>
      </c>
      <c r="G52" s="88">
        <v>1</v>
      </c>
      <c r="H52" s="81">
        <v>3</v>
      </c>
      <c r="I52" s="82"/>
      <c r="J52" s="83">
        <v>90</v>
      </c>
      <c r="K52" s="83">
        <v>71</v>
      </c>
      <c r="L52" s="83">
        <v>0</v>
      </c>
      <c r="M52" s="84"/>
      <c r="N52" s="85">
        <v>169</v>
      </c>
      <c r="O52" s="83">
        <v>598</v>
      </c>
      <c r="P52" s="83">
        <v>4</v>
      </c>
      <c r="Q52" s="83">
        <v>7</v>
      </c>
      <c r="R52" s="83">
        <v>31</v>
      </c>
      <c r="S52" s="83">
        <v>59</v>
      </c>
      <c r="T52" s="83">
        <v>90</v>
      </c>
      <c r="U52" s="84"/>
      <c r="V52" s="85">
        <v>169</v>
      </c>
      <c r="W52" s="83">
        <v>594</v>
      </c>
      <c r="X52" s="83">
        <v>11</v>
      </c>
      <c r="Y52" s="83">
        <v>18</v>
      </c>
      <c r="Z52" s="83">
        <v>27</v>
      </c>
      <c r="AA52" s="83">
        <v>44</v>
      </c>
      <c r="AB52" s="83">
        <v>71</v>
      </c>
      <c r="AC52" s="84"/>
      <c r="AD52" s="85">
        <v>0</v>
      </c>
      <c r="AE52" s="83">
        <v>0</v>
      </c>
      <c r="AF52" s="83">
        <v>0</v>
      </c>
      <c r="AG52" s="83">
        <v>0</v>
      </c>
      <c r="AH52" s="83">
        <v>0</v>
      </c>
      <c r="AI52" s="83">
        <v>0</v>
      </c>
      <c r="AJ52" s="83">
        <v>0</v>
      </c>
    </row>
    <row r="53" spans="1:36">
      <c r="A53" s="88">
        <v>4</v>
      </c>
      <c r="B53" s="95" t="s">
        <v>77</v>
      </c>
      <c r="C53" s="96"/>
      <c r="D53" s="86">
        <v>4</v>
      </c>
      <c r="E53" s="86" t="s">
        <v>35</v>
      </c>
      <c r="F53" s="87">
        <v>1002</v>
      </c>
      <c r="G53" s="86">
        <v>1</v>
      </c>
      <c r="H53" s="88">
        <v>4</v>
      </c>
      <c r="I53" s="89"/>
      <c r="J53" s="90">
        <v>86</v>
      </c>
      <c r="K53" s="90">
        <v>79</v>
      </c>
      <c r="L53" s="90">
        <v>0</v>
      </c>
      <c r="M53" s="91"/>
      <c r="N53" s="92">
        <v>140</v>
      </c>
      <c r="O53" s="90">
        <v>671</v>
      </c>
      <c r="P53" s="90">
        <v>6</v>
      </c>
      <c r="Q53" s="90">
        <v>9</v>
      </c>
      <c r="R53" s="90">
        <v>20</v>
      </c>
      <c r="S53" s="90">
        <v>66</v>
      </c>
      <c r="T53" s="90">
        <v>86</v>
      </c>
      <c r="U53" s="91"/>
      <c r="V53" s="92">
        <v>140</v>
      </c>
      <c r="W53" s="90">
        <v>678</v>
      </c>
      <c r="X53" s="90">
        <v>4</v>
      </c>
      <c r="Y53" s="90">
        <v>17</v>
      </c>
      <c r="Z53" s="90">
        <v>44</v>
      </c>
      <c r="AA53" s="90">
        <v>35</v>
      </c>
      <c r="AB53" s="90">
        <v>79</v>
      </c>
      <c r="AC53" s="91"/>
      <c r="AD53" s="92">
        <v>0</v>
      </c>
      <c r="AE53" s="90">
        <v>0</v>
      </c>
      <c r="AF53" s="90">
        <v>0</v>
      </c>
      <c r="AG53" s="90">
        <v>0</v>
      </c>
      <c r="AH53" s="90">
        <v>0</v>
      </c>
      <c r="AI53" s="90">
        <v>0</v>
      </c>
      <c r="AJ53" s="90">
        <v>0</v>
      </c>
    </row>
    <row r="54" spans="1:36">
      <c r="A54" s="88">
        <v>5</v>
      </c>
      <c r="B54" s="95" t="s">
        <v>77</v>
      </c>
      <c r="C54" s="96"/>
      <c r="D54" s="86">
        <v>4</v>
      </c>
      <c r="E54" s="86" t="s">
        <v>321</v>
      </c>
      <c r="F54" s="87">
        <v>1002</v>
      </c>
      <c r="G54" s="86">
        <v>1</v>
      </c>
      <c r="H54" s="88">
        <v>5</v>
      </c>
      <c r="I54" s="89"/>
      <c r="J54" s="90">
        <v>79</v>
      </c>
      <c r="K54" s="90">
        <v>75</v>
      </c>
      <c r="L54" s="90">
        <v>49</v>
      </c>
      <c r="M54" s="91"/>
      <c r="N54" s="92">
        <v>139</v>
      </c>
      <c r="O54" s="90">
        <v>680</v>
      </c>
      <c r="P54" s="90">
        <v>12</v>
      </c>
      <c r="Q54" s="90">
        <v>10</v>
      </c>
      <c r="R54" s="90">
        <v>29</v>
      </c>
      <c r="S54" s="90">
        <v>50</v>
      </c>
      <c r="T54" s="90">
        <v>79</v>
      </c>
      <c r="U54" s="91"/>
      <c r="V54" s="92">
        <v>139</v>
      </c>
      <c r="W54" s="90">
        <v>692</v>
      </c>
      <c r="X54" s="90">
        <v>6</v>
      </c>
      <c r="Y54" s="90">
        <v>19</v>
      </c>
      <c r="Z54" s="90">
        <v>46</v>
      </c>
      <c r="AA54" s="90">
        <v>29</v>
      </c>
      <c r="AB54" s="90">
        <v>75</v>
      </c>
      <c r="AC54" s="91"/>
      <c r="AD54" s="92">
        <v>139</v>
      </c>
      <c r="AE54" s="90">
        <v>195</v>
      </c>
      <c r="AF54" s="90">
        <v>12</v>
      </c>
      <c r="AG54" s="90">
        <v>40</v>
      </c>
      <c r="AH54" s="90">
        <v>45</v>
      </c>
      <c r="AI54" s="90">
        <v>4</v>
      </c>
      <c r="AJ54" s="90">
        <v>49</v>
      </c>
    </row>
    <row r="55" spans="1:36">
      <c r="A55" s="88">
        <v>6</v>
      </c>
      <c r="B55" s="95" t="s">
        <v>77</v>
      </c>
      <c r="C55" s="96"/>
      <c r="D55" s="86">
        <v>4</v>
      </c>
      <c r="E55" s="86" t="s">
        <v>35</v>
      </c>
      <c r="F55" s="87">
        <v>1002</v>
      </c>
      <c r="G55" s="86">
        <v>1</v>
      </c>
      <c r="H55" s="88">
        <v>6</v>
      </c>
      <c r="I55" s="89"/>
      <c r="J55" s="90">
        <v>86</v>
      </c>
      <c r="K55" s="90">
        <v>76</v>
      </c>
      <c r="L55" s="90">
        <v>0</v>
      </c>
      <c r="M55" s="91"/>
      <c r="N55" s="92">
        <v>150</v>
      </c>
      <c r="O55" s="90">
        <v>749</v>
      </c>
      <c r="P55" s="90">
        <v>3</v>
      </c>
      <c r="Q55" s="90">
        <v>10</v>
      </c>
      <c r="R55" s="90">
        <v>21</v>
      </c>
      <c r="S55" s="90">
        <v>65</v>
      </c>
      <c r="T55" s="90">
        <v>86</v>
      </c>
      <c r="U55" s="91"/>
      <c r="V55" s="92">
        <v>150</v>
      </c>
      <c r="W55" s="90">
        <v>744</v>
      </c>
      <c r="X55" s="90">
        <v>4</v>
      </c>
      <c r="Y55" s="90">
        <v>20</v>
      </c>
      <c r="Z55" s="90">
        <v>39</v>
      </c>
      <c r="AA55" s="90">
        <v>37</v>
      </c>
      <c r="AB55" s="90">
        <v>76</v>
      </c>
      <c r="AC55" s="91"/>
      <c r="AD55" s="92">
        <v>0</v>
      </c>
      <c r="AE55" s="90">
        <v>0</v>
      </c>
      <c r="AF55" s="90">
        <v>0</v>
      </c>
      <c r="AG55" s="90">
        <v>0</v>
      </c>
      <c r="AH55" s="90">
        <v>0</v>
      </c>
      <c r="AI55" s="90">
        <v>0</v>
      </c>
      <c r="AJ55" s="90">
        <v>0</v>
      </c>
    </row>
    <row r="56" spans="1:36" s="63" customFormat="1">
      <c r="A56" s="88">
        <v>7</v>
      </c>
      <c r="B56" s="95" t="s">
        <v>77</v>
      </c>
      <c r="C56" s="96"/>
      <c r="D56" s="86">
        <v>4</v>
      </c>
      <c r="E56" s="86" t="s">
        <v>35</v>
      </c>
      <c r="F56" s="87">
        <v>1002</v>
      </c>
      <c r="G56" s="86">
        <v>1</v>
      </c>
      <c r="H56" s="88">
        <v>7</v>
      </c>
      <c r="I56" s="89"/>
      <c r="J56" s="90">
        <v>79</v>
      </c>
      <c r="K56" s="90">
        <v>67</v>
      </c>
      <c r="L56" s="90">
        <v>27</v>
      </c>
      <c r="M56" s="91"/>
      <c r="N56" s="92">
        <v>132</v>
      </c>
      <c r="O56" s="90">
        <v>745</v>
      </c>
      <c r="P56" s="90">
        <v>11</v>
      </c>
      <c r="Q56" s="90">
        <v>10</v>
      </c>
      <c r="R56" s="90">
        <v>37</v>
      </c>
      <c r="S56" s="90">
        <v>42</v>
      </c>
      <c r="T56" s="90">
        <v>79</v>
      </c>
      <c r="U56" s="91"/>
      <c r="V56" s="92">
        <v>132</v>
      </c>
      <c r="W56" s="90">
        <v>722</v>
      </c>
      <c r="X56" s="90">
        <v>8</v>
      </c>
      <c r="Y56" s="90">
        <v>25</v>
      </c>
      <c r="Z56" s="90">
        <v>46</v>
      </c>
      <c r="AA56" s="90">
        <v>21</v>
      </c>
      <c r="AB56" s="90">
        <v>67</v>
      </c>
      <c r="AC56" s="91"/>
      <c r="AD56" s="92">
        <v>132</v>
      </c>
      <c r="AE56" s="90">
        <v>168</v>
      </c>
      <c r="AF56" s="90">
        <v>30</v>
      </c>
      <c r="AG56" s="90">
        <v>43</v>
      </c>
      <c r="AH56" s="90">
        <v>26</v>
      </c>
      <c r="AI56" s="90">
        <v>1</v>
      </c>
      <c r="AJ56" s="90">
        <v>27</v>
      </c>
    </row>
    <row r="57" spans="1:36">
      <c r="A57" s="88">
        <v>8</v>
      </c>
      <c r="B57" s="95" t="s">
        <v>77</v>
      </c>
      <c r="C57" s="96"/>
      <c r="D57" s="86">
        <v>4</v>
      </c>
      <c r="E57" s="86" t="s">
        <v>35</v>
      </c>
      <c r="F57" s="87">
        <v>1002</v>
      </c>
      <c r="G57" s="88">
        <v>1</v>
      </c>
      <c r="H57" s="88">
        <v>8</v>
      </c>
      <c r="I57" s="89"/>
      <c r="J57" s="90">
        <v>66</v>
      </c>
      <c r="K57" s="90">
        <v>78</v>
      </c>
      <c r="L57" s="90">
        <v>0</v>
      </c>
      <c r="M57" s="91"/>
      <c r="N57" s="92">
        <v>150</v>
      </c>
      <c r="O57" s="90">
        <v>757</v>
      </c>
      <c r="P57" s="90">
        <v>24</v>
      </c>
      <c r="Q57" s="90">
        <v>9</v>
      </c>
      <c r="R57" s="90">
        <v>29</v>
      </c>
      <c r="S57" s="90">
        <v>37</v>
      </c>
      <c r="T57" s="90">
        <v>66</v>
      </c>
      <c r="U57" s="91"/>
      <c r="V57" s="92">
        <v>150</v>
      </c>
      <c r="W57" s="90">
        <v>819</v>
      </c>
      <c r="X57" s="90">
        <v>8</v>
      </c>
      <c r="Y57" s="90">
        <v>14</v>
      </c>
      <c r="Z57" s="90">
        <v>35</v>
      </c>
      <c r="AA57" s="90">
        <v>43</v>
      </c>
      <c r="AB57" s="90">
        <v>78</v>
      </c>
      <c r="AC57" s="91"/>
      <c r="AD57" s="92">
        <v>0</v>
      </c>
      <c r="AE57" s="90">
        <v>0</v>
      </c>
      <c r="AF57" s="90">
        <v>0</v>
      </c>
      <c r="AG57" s="90">
        <v>0</v>
      </c>
      <c r="AH57" s="90">
        <v>0</v>
      </c>
      <c r="AI57" s="90">
        <v>0</v>
      </c>
      <c r="AJ57" s="90">
        <v>0</v>
      </c>
    </row>
    <row r="58" spans="1:36">
      <c r="A58" s="67" t="s">
        <v>71</v>
      </c>
      <c r="B58" s="97" t="s">
        <v>77</v>
      </c>
      <c r="C58" s="98"/>
      <c r="D58" s="93">
        <v>4</v>
      </c>
      <c r="E58" s="93" t="s">
        <v>35</v>
      </c>
      <c r="F58" s="94">
        <v>1002</v>
      </c>
      <c r="G58" s="93">
        <v>1</v>
      </c>
      <c r="H58" s="67" t="s">
        <v>71</v>
      </c>
      <c r="I58" s="68"/>
      <c r="J58" s="20">
        <v>81.203409090909076</v>
      </c>
      <c r="K58" s="20">
        <v>74.349999999999994</v>
      </c>
      <c r="L58" s="20">
        <v>38.284132841328415</v>
      </c>
      <c r="M58" s="69"/>
      <c r="N58" s="16">
        <v>880</v>
      </c>
      <c r="O58" s="20"/>
      <c r="P58" s="20">
        <v>9.870454545454546</v>
      </c>
      <c r="Q58" s="20">
        <v>9.0943181818181813</v>
      </c>
      <c r="R58" s="20">
        <v>27.788636363636364</v>
      </c>
      <c r="S58" s="20">
        <v>53.41477272727272</v>
      </c>
      <c r="T58" s="20">
        <v>81.203409090909076</v>
      </c>
      <c r="U58" s="69"/>
      <c r="V58" s="16">
        <v>880</v>
      </c>
      <c r="W58" s="20"/>
      <c r="X58" s="20">
        <v>6.942045454545454</v>
      </c>
      <c r="Y58" s="20">
        <v>18.707954545454548</v>
      </c>
      <c r="Z58" s="20">
        <v>38.964772727272731</v>
      </c>
      <c r="AA58" s="20">
        <v>35.385227272727271</v>
      </c>
      <c r="AB58" s="20">
        <v>74.349999999999994</v>
      </c>
      <c r="AC58" s="69"/>
      <c r="AD58" s="16">
        <v>271</v>
      </c>
      <c r="AE58" s="20"/>
      <c r="AF58" s="20">
        <v>20.767527675276753</v>
      </c>
      <c r="AG58" s="20">
        <v>41.461254612546128</v>
      </c>
      <c r="AH58" s="20">
        <v>35.745387453874542</v>
      </c>
      <c r="AI58" s="20">
        <v>2.5387453874538748</v>
      </c>
      <c r="AJ58" s="20">
        <v>38.284132841328415</v>
      </c>
    </row>
    <row r="59" spans="1:36">
      <c r="A59" s="81">
        <v>3</v>
      </c>
      <c r="B59" s="77" t="s">
        <v>78</v>
      </c>
      <c r="C59" s="78"/>
      <c r="D59" s="79">
        <v>2</v>
      </c>
      <c r="E59" s="79" t="s">
        <v>33</v>
      </c>
      <c r="F59" s="80">
        <v>4701</v>
      </c>
      <c r="G59" s="86">
        <v>1</v>
      </c>
      <c r="H59" s="81">
        <v>3</v>
      </c>
      <c r="I59" s="82"/>
      <c r="J59" s="83">
        <v>82</v>
      </c>
      <c r="K59" s="83">
        <v>79</v>
      </c>
      <c r="L59" s="83">
        <v>0</v>
      </c>
      <c r="M59" s="84"/>
      <c r="N59" s="85">
        <v>38</v>
      </c>
      <c r="O59" s="83">
        <v>567</v>
      </c>
      <c r="P59" s="83">
        <v>3</v>
      </c>
      <c r="Q59" s="83">
        <v>16</v>
      </c>
      <c r="R59" s="83">
        <v>32</v>
      </c>
      <c r="S59" s="83">
        <v>50</v>
      </c>
      <c r="T59" s="83">
        <v>82</v>
      </c>
      <c r="U59" s="84"/>
      <c r="V59" s="85">
        <v>38</v>
      </c>
      <c r="W59" s="83">
        <v>591</v>
      </c>
      <c r="X59" s="83">
        <v>5</v>
      </c>
      <c r="Y59" s="83">
        <v>16</v>
      </c>
      <c r="Z59" s="83">
        <v>32</v>
      </c>
      <c r="AA59" s="83">
        <v>47</v>
      </c>
      <c r="AB59" s="83">
        <v>79</v>
      </c>
      <c r="AC59" s="84"/>
      <c r="AD59" s="85">
        <v>0</v>
      </c>
      <c r="AE59" s="83">
        <v>0</v>
      </c>
      <c r="AF59" s="83">
        <v>0</v>
      </c>
      <c r="AG59" s="83">
        <v>0</v>
      </c>
      <c r="AH59" s="83">
        <v>0</v>
      </c>
      <c r="AI59" s="83">
        <v>0</v>
      </c>
      <c r="AJ59" s="83">
        <v>0</v>
      </c>
    </row>
    <row r="60" spans="1:36">
      <c r="A60" s="88">
        <v>4</v>
      </c>
      <c r="B60" s="95" t="s">
        <v>78</v>
      </c>
      <c r="C60" s="96"/>
      <c r="D60" s="86">
        <v>2</v>
      </c>
      <c r="E60" s="86" t="s">
        <v>33</v>
      </c>
      <c r="F60" s="87">
        <v>4701</v>
      </c>
      <c r="G60" s="86">
        <v>1</v>
      </c>
      <c r="H60" s="88">
        <v>4</v>
      </c>
      <c r="I60" s="89"/>
      <c r="J60" s="90">
        <v>90</v>
      </c>
      <c r="K60" s="90">
        <v>90</v>
      </c>
      <c r="L60" s="90">
        <v>0</v>
      </c>
      <c r="M60" s="91"/>
      <c r="N60" s="92">
        <v>41</v>
      </c>
      <c r="O60" s="90">
        <v>663</v>
      </c>
      <c r="P60" s="90">
        <v>5</v>
      </c>
      <c r="Q60" s="90">
        <v>5</v>
      </c>
      <c r="R60" s="90">
        <v>29</v>
      </c>
      <c r="S60" s="90">
        <v>61</v>
      </c>
      <c r="T60" s="90">
        <v>90</v>
      </c>
      <c r="U60" s="91"/>
      <c r="V60" s="92">
        <v>41</v>
      </c>
      <c r="W60" s="90">
        <v>719</v>
      </c>
      <c r="X60" s="90">
        <v>2</v>
      </c>
      <c r="Y60" s="90">
        <v>7</v>
      </c>
      <c r="Z60" s="90">
        <v>46</v>
      </c>
      <c r="AA60" s="90">
        <v>44</v>
      </c>
      <c r="AB60" s="90">
        <v>90</v>
      </c>
      <c r="AC60" s="91"/>
      <c r="AD60" s="92">
        <v>0</v>
      </c>
      <c r="AE60" s="90">
        <v>0</v>
      </c>
      <c r="AF60" s="90">
        <v>0</v>
      </c>
      <c r="AG60" s="90">
        <v>0</v>
      </c>
      <c r="AH60" s="90">
        <v>0</v>
      </c>
      <c r="AI60" s="90">
        <v>0</v>
      </c>
      <c r="AJ60" s="90">
        <v>0</v>
      </c>
    </row>
    <row r="61" spans="1:36">
      <c r="A61" s="88">
        <v>5</v>
      </c>
      <c r="B61" s="95" t="s">
        <v>78</v>
      </c>
      <c r="C61" s="96"/>
      <c r="D61" s="86">
        <v>2</v>
      </c>
      <c r="E61" s="86" t="s">
        <v>33</v>
      </c>
      <c r="F61" s="87">
        <v>4701</v>
      </c>
      <c r="G61" s="86">
        <v>1</v>
      </c>
      <c r="H61" s="88">
        <v>5</v>
      </c>
      <c r="I61" s="89"/>
      <c r="J61" s="90">
        <v>72</v>
      </c>
      <c r="K61" s="90">
        <v>91</v>
      </c>
      <c r="L61" s="90">
        <v>48</v>
      </c>
      <c r="M61" s="91"/>
      <c r="N61" s="92">
        <v>33</v>
      </c>
      <c r="O61" s="90">
        <v>652</v>
      </c>
      <c r="P61" s="90">
        <v>9</v>
      </c>
      <c r="Q61" s="90">
        <v>18</v>
      </c>
      <c r="R61" s="90">
        <v>39</v>
      </c>
      <c r="S61" s="90">
        <v>33</v>
      </c>
      <c r="T61" s="90">
        <v>72</v>
      </c>
      <c r="U61" s="91"/>
      <c r="V61" s="92">
        <v>33</v>
      </c>
      <c r="W61" s="90">
        <v>755</v>
      </c>
      <c r="X61" s="90">
        <v>0</v>
      </c>
      <c r="Y61" s="90">
        <v>9</v>
      </c>
      <c r="Z61" s="90">
        <v>58</v>
      </c>
      <c r="AA61" s="90">
        <v>33</v>
      </c>
      <c r="AB61" s="90">
        <v>91</v>
      </c>
      <c r="AC61" s="91"/>
      <c r="AD61" s="92">
        <v>33</v>
      </c>
      <c r="AE61" s="90">
        <v>199</v>
      </c>
      <c r="AF61" s="90">
        <v>9</v>
      </c>
      <c r="AG61" s="90">
        <v>42</v>
      </c>
      <c r="AH61" s="90">
        <v>42</v>
      </c>
      <c r="AI61" s="90">
        <v>6</v>
      </c>
      <c r="AJ61" s="90">
        <v>48</v>
      </c>
    </row>
    <row r="62" spans="1:36">
      <c r="A62" s="88">
        <v>6</v>
      </c>
      <c r="B62" s="95" t="s">
        <v>78</v>
      </c>
      <c r="C62" s="96"/>
      <c r="D62" s="86">
        <v>2</v>
      </c>
      <c r="E62" s="86" t="s">
        <v>33</v>
      </c>
      <c r="F62" s="87">
        <v>4701</v>
      </c>
      <c r="G62" s="88">
        <v>1</v>
      </c>
      <c r="H62" s="88">
        <v>6</v>
      </c>
      <c r="I62" s="89"/>
      <c r="J62" s="90">
        <v>86</v>
      </c>
      <c r="K62" s="90">
        <v>73</v>
      </c>
      <c r="L62" s="90">
        <v>0</v>
      </c>
      <c r="M62" s="91"/>
      <c r="N62" s="92">
        <v>34</v>
      </c>
      <c r="O62" s="90">
        <v>748</v>
      </c>
      <c r="P62" s="90">
        <v>9</v>
      </c>
      <c r="Q62" s="90">
        <v>6</v>
      </c>
      <c r="R62" s="90">
        <v>12</v>
      </c>
      <c r="S62" s="90">
        <v>74</v>
      </c>
      <c r="T62" s="90">
        <v>86</v>
      </c>
      <c r="U62" s="91"/>
      <c r="V62" s="92">
        <v>34</v>
      </c>
      <c r="W62" s="90">
        <v>727</v>
      </c>
      <c r="X62" s="90">
        <v>12</v>
      </c>
      <c r="Y62" s="90">
        <v>15</v>
      </c>
      <c r="Z62" s="90">
        <v>38</v>
      </c>
      <c r="AA62" s="90">
        <v>35</v>
      </c>
      <c r="AB62" s="90">
        <v>73</v>
      </c>
      <c r="AC62" s="91"/>
      <c r="AD62" s="92">
        <v>0</v>
      </c>
      <c r="AE62" s="90">
        <v>0</v>
      </c>
      <c r="AF62" s="90">
        <v>0</v>
      </c>
      <c r="AG62" s="90">
        <v>0</v>
      </c>
      <c r="AH62" s="90">
        <v>0</v>
      </c>
      <c r="AI62" s="90">
        <v>0</v>
      </c>
      <c r="AJ62" s="90">
        <v>0</v>
      </c>
    </row>
    <row r="63" spans="1:36" s="63" customFormat="1">
      <c r="A63" s="88">
        <v>7</v>
      </c>
      <c r="B63" s="95" t="s">
        <v>78</v>
      </c>
      <c r="C63" s="96"/>
      <c r="D63" s="86">
        <v>2</v>
      </c>
      <c r="E63" s="86" t="s">
        <v>33</v>
      </c>
      <c r="F63" s="87">
        <v>4701</v>
      </c>
      <c r="G63" s="88">
        <v>1</v>
      </c>
      <c r="H63" s="88">
        <v>7</v>
      </c>
      <c r="I63" s="89"/>
      <c r="J63" s="90">
        <v>84</v>
      </c>
      <c r="K63" s="90">
        <v>81</v>
      </c>
      <c r="L63" s="90">
        <v>45</v>
      </c>
      <c r="M63" s="91"/>
      <c r="N63" s="92">
        <v>42</v>
      </c>
      <c r="O63" s="90">
        <v>749</v>
      </c>
      <c r="P63" s="90">
        <v>10</v>
      </c>
      <c r="Q63" s="90">
        <v>7</v>
      </c>
      <c r="R63" s="90">
        <v>36</v>
      </c>
      <c r="S63" s="90">
        <v>48</v>
      </c>
      <c r="T63" s="90">
        <v>84</v>
      </c>
      <c r="U63" s="91"/>
      <c r="V63" s="92">
        <v>42</v>
      </c>
      <c r="W63" s="90">
        <v>803</v>
      </c>
      <c r="X63" s="90">
        <v>2</v>
      </c>
      <c r="Y63" s="90">
        <v>17</v>
      </c>
      <c r="Z63" s="90">
        <v>38</v>
      </c>
      <c r="AA63" s="90">
        <v>43</v>
      </c>
      <c r="AB63" s="90">
        <v>81</v>
      </c>
      <c r="AC63" s="91"/>
      <c r="AD63" s="92">
        <v>42</v>
      </c>
      <c r="AE63" s="90">
        <v>189</v>
      </c>
      <c r="AF63" s="90">
        <v>19</v>
      </c>
      <c r="AG63" s="90">
        <v>36</v>
      </c>
      <c r="AH63" s="90">
        <v>40</v>
      </c>
      <c r="AI63" s="90">
        <v>5</v>
      </c>
      <c r="AJ63" s="90">
        <v>45</v>
      </c>
    </row>
    <row r="64" spans="1:36">
      <c r="A64" s="88">
        <v>8</v>
      </c>
      <c r="B64" s="95" t="s">
        <v>78</v>
      </c>
      <c r="C64" s="96"/>
      <c r="D64" s="86">
        <v>2</v>
      </c>
      <c r="E64" s="86" t="s">
        <v>33</v>
      </c>
      <c r="F64" s="87">
        <v>4701</v>
      </c>
      <c r="G64" s="86">
        <v>1</v>
      </c>
      <c r="H64" s="88">
        <v>8</v>
      </c>
      <c r="I64" s="89"/>
      <c r="J64" s="90">
        <v>73</v>
      </c>
      <c r="K64" s="90">
        <v>81</v>
      </c>
      <c r="L64" s="90">
        <v>0</v>
      </c>
      <c r="M64" s="91"/>
      <c r="N64" s="92">
        <v>41</v>
      </c>
      <c r="O64" s="90">
        <v>728</v>
      </c>
      <c r="P64" s="90">
        <v>10</v>
      </c>
      <c r="Q64" s="90">
        <v>17</v>
      </c>
      <c r="R64" s="90">
        <v>61</v>
      </c>
      <c r="S64" s="90">
        <v>12</v>
      </c>
      <c r="T64" s="90">
        <v>73</v>
      </c>
      <c r="U64" s="91"/>
      <c r="V64" s="92">
        <v>41</v>
      </c>
      <c r="W64" s="90">
        <v>828</v>
      </c>
      <c r="X64" s="90">
        <v>0</v>
      </c>
      <c r="Y64" s="90">
        <v>20</v>
      </c>
      <c r="Z64" s="90">
        <v>54</v>
      </c>
      <c r="AA64" s="90">
        <v>27</v>
      </c>
      <c r="AB64" s="90">
        <v>81</v>
      </c>
      <c r="AC64" s="91"/>
      <c r="AD64" s="92">
        <v>0</v>
      </c>
      <c r="AE64" s="90">
        <v>0</v>
      </c>
      <c r="AF64" s="90">
        <v>0</v>
      </c>
      <c r="AG64" s="90">
        <v>0</v>
      </c>
      <c r="AH64" s="90">
        <v>0</v>
      </c>
      <c r="AI64" s="90">
        <v>0</v>
      </c>
      <c r="AJ64" s="90">
        <v>0</v>
      </c>
    </row>
    <row r="65" spans="1:36">
      <c r="A65" s="67" t="s">
        <v>71</v>
      </c>
      <c r="B65" s="97" t="s">
        <v>78</v>
      </c>
      <c r="C65" s="98"/>
      <c r="D65" s="93">
        <v>2</v>
      </c>
      <c r="E65" s="93" t="s">
        <v>33</v>
      </c>
      <c r="F65" s="94">
        <v>4701</v>
      </c>
      <c r="G65" s="67">
        <v>1</v>
      </c>
      <c r="H65" s="67" t="s">
        <v>71</v>
      </c>
      <c r="I65" s="68"/>
      <c r="J65" s="20">
        <v>81.340611353711779</v>
      </c>
      <c r="K65" s="20">
        <v>82.532751091703062</v>
      </c>
      <c r="L65" s="20">
        <v>46.319999999999993</v>
      </c>
      <c r="M65" s="69"/>
      <c r="N65" s="16">
        <v>229</v>
      </c>
      <c r="O65" s="20"/>
      <c r="P65" s="20">
        <v>7.6506550218340621</v>
      </c>
      <c r="Q65" s="20">
        <v>11.362445414847162</v>
      </c>
      <c r="R65" s="20">
        <v>35.427947598253276</v>
      </c>
      <c r="S65" s="20">
        <v>45.91266375545851</v>
      </c>
      <c r="T65" s="20">
        <v>81.340611353711779</v>
      </c>
      <c r="U65" s="69"/>
      <c r="V65" s="16">
        <v>229</v>
      </c>
      <c r="W65" s="20"/>
      <c r="X65" s="20">
        <v>3.3362445414847159</v>
      </c>
      <c r="Y65" s="20">
        <v>14.131004366812228</v>
      </c>
      <c r="Z65" s="20">
        <v>44.183406113537117</v>
      </c>
      <c r="AA65" s="20">
        <v>38.349344978165945</v>
      </c>
      <c r="AB65" s="20">
        <v>82.532751091703062</v>
      </c>
      <c r="AC65" s="69"/>
      <c r="AD65" s="16">
        <v>75</v>
      </c>
      <c r="AE65" s="20"/>
      <c r="AF65" s="20">
        <v>14.600000000000001</v>
      </c>
      <c r="AG65" s="20">
        <v>38.64</v>
      </c>
      <c r="AH65" s="20">
        <v>40.879999999999995</v>
      </c>
      <c r="AI65" s="20">
        <v>5.4399999999999995</v>
      </c>
      <c r="AJ65" s="20">
        <v>46.319999999999993</v>
      </c>
    </row>
    <row r="66" spans="1:36">
      <c r="A66" s="81">
        <v>3</v>
      </c>
      <c r="B66" s="77" t="s">
        <v>79</v>
      </c>
      <c r="C66" s="78"/>
      <c r="D66" s="79">
        <v>4</v>
      </c>
      <c r="E66" s="79" t="s">
        <v>35</v>
      </c>
      <c r="F66" s="80">
        <v>4101</v>
      </c>
      <c r="G66" s="86">
        <v>1</v>
      </c>
      <c r="H66" s="81">
        <v>3</v>
      </c>
      <c r="I66" s="82"/>
      <c r="J66" s="83">
        <v>92</v>
      </c>
      <c r="K66" s="83">
        <v>81</v>
      </c>
      <c r="L66" s="83">
        <v>0</v>
      </c>
      <c r="M66" s="84"/>
      <c r="N66" s="85">
        <v>100</v>
      </c>
      <c r="O66" s="83">
        <v>625</v>
      </c>
      <c r="P66" s="83">
        <v>3</v>
      </c>
      <c r="Q66" s="83">
        <v>5</v>
      </c>
      <c r="R66" s="83">
        <v>27</v>
      </c>
      <c r="S66" s="83">
        <v>65</v>
      </c>
      <c r="T66" s="83">
        <v>92</v>
      </c>
      <c r="U66" s="84"/>
      <c r="V66" s="85">
        <v>100</v>
      </c>
      <c r="W66" s="83">
        <v>629</v>
      </c>
      <c r="X66" s="83">
        <v>7</v>
      </c>
      <c r="Y66" s="83">
        <v>12</v>
      </c>
      <c r="Z66" s="83">
        <v>35</v>
      </c>
      <c r="AA66" s="83">
        <v>46</v>
      </c>
      <c r="AB66" s="83">
        <v>81</v>
      </c>
      <c r="AC66" s="84"/>
      <c r="AD66" s="85">
        <v>0</v>
      </c>
      <c r="AE66" s="83">
        <v>0</v>
      </c>
      <c r="AF66" s="83">
        <v>0</v>
      </c>
      <c r="AG66" s="83">
        <v>0</v>
      </c>
      <c r="AH66" s="83">
        <v>0</v>
      </c>
      <c r="AI66" s="83">
        <v>0</v>
      </c>
      <c r="AJ66" s="83">
        <v>0</v>
      </c>
    </row>
    <row r="67" spans="1:36">
      <c r="A67" s="88">
        <v>4</v>
      </c>
      <c r="B67" s="95" t="s">
        <v>79</v>
      </c>
      <c r="C67" s="96"/>
      <c r="D67" s="86">
        <v>4</v>
      </c>
      <c r="E67" s="86" t="s">
        <v>35</v>
      </c>
      <c r="F67" s="87">
        <v>4101</v>
      </c>
      <c r="G67" s="86">
        <v>1</v>
      </c>
      <c r="H67" s="88">
        <v>4</v>
      </c>
      <c r="I67" s="89"/>
      <c r="J67" s="90">
        <v>72</v>
      </c>
      <c r="K67" s="90">
        <v>56</v>
      </c>
      <c r="L67" s="90">
        <v>0</v>
      </c>
      <c r="M67" s="91"/>
      <c r="N67" s="92">
        <v>111</v>
      </c>
      <c r="O67" s="90">
        <v>618</v>
      </c>
      <c r="P67" s="90">
        <v>19</v>
      </c>
      <c r="Q67" s="90">
        <v>9</v>
      </c>
      <c r="R67" s="90">
        <v>24</v>
      </c>
      <c r="S67" s="90">
        <v>48</v>
      </c>
      <c r="T67" s="90">
        <v>72</v>
      </c>
      <c r="U67" s="91"/>
      <c r="V67" s="92">
        <v>111</v>
      </c>
      <c r="W67" s="90">
        <v>583</v>
      </c>
      <c r="X67" s="90">
        <v>10</v>
      </c>
      <c r="Y67" s="90">
        <v>34</v>
      </c>
      <c r="Z67" s="90">
        <v>37</v>
      </c>
      <c r="AA67" s="90">
        <v>19</v>
      </c>
      <c r="AB67" s="90">
        <v>56</v>
      </c>
      <c r="AC67" s="91"/>
      <c r="AD67" s="92">
        <v>0</v>
      </c>
      <c r="AE67" s="90">
        <v>0</v>
      </c>
      <c r="AF67" s="90">
        <v>0</v>
      </c>
      <c r="AG67" s="90">
        <v>0</v>
      </c>
      <c r="AH67" s="90">
        <v>0</v>
      </c>
      <c r="AI67" s="90">
        <v>0</v>
      </c>
      <c r="AJ67" s="90">
        <v>0</v>
      </c>
    </row>
    <row r="68" spans="1:36">
      <c r="A68" s="88">
        <v>5</v>
      </c>
      <c r="B68" s="95" t="s">
        <v>79</v>
      </c>
      <c r="C68" s="96"/>
      <c r="D68" s="86">
        <v>4</v>
      </c>
      <c r="E68" s="86" t="s">
        <v>321</v>
      </c>
      <c r="F68" s="87">
        <v>4101</v>
      </c>
      <c r="G68" s="86">
        <v>1</v>
      </c>
      <c r="H68" s="88">
        <v>5</v>
      </c>
      <c r="I68" s="89"/>
      <c r="J68" s="90">
        <v>62</v>
      </c>
      <c r="K68" s="90">
        <v>64</v>
      </c>
      <c r="L68" s="90">
        <v>35</v>
      </c>
      <c r="M68" s="91"/>
      <c r="N68" s="92">
        <v>105</v>
      </c>
      <c r="O68" s="90">
        <v>630</v>
      </c>
      <c r="P68" s="90">
        <v>17</v>
      </c>
      <c r="Q68" s="90">
        <v>21</v>
      </c>
      <c r="R68" s="90">
        <v>39</v>
      </c>
      <c r="S68" s="90">
        <v>23</v>
      </c>
      <c r="T68" s="90">
        <v>62</v>
      </c>
      <c r="U68" s="91"/>
      <c r="V68" s="92">
        <v>105</v>
      </c>
      <c r="W68" s="90">
        <v>644</v>
      </c>
      <c r="X68" s="90">
        <v>6</v>
      </c>
      <c r="Y68" s="90">
        <v>30</v>
      </c>
      <c r="Z68" s="90">
        <v>47</v>
      </c>
      <c r="AA68" s="90">
        <v>17</v>
      </c>
      <c r="AB68" s="90">
        <v>64</v>
      </c>
      <c r="AC68" s="91"/>
      <c r="AD68" s="92">
        <v>105</v>
      </c>
      <c r="AE68" s="90">
        <v>184</v>
      </c>
      <c r="AF68" s="90">
        <v>18</v>
      </c>
      <c r="AG68" s="90">
        <v>47</v>
      </c>
      <c r="AH68" s="90">
        <v>33</v>
      </c>
      <c r="AI68" s="90">
        <v>2</v>
      </c>
      <c r="AJ68" s="90">
        <v>35</v>
      </c>
    </row>
    <row r="69" spans="1:36">
      <c r="A69" s="88">
        <v>6</v>
      </c>
      <c r="B69" s="95" t="s">
        <v>79</v>
      </c>
      <c r="C69" s="96"/>
      <c r="D69" s="86">
        <v>4</v>
      </c>
      <c r="E69" s="86" t="s">
        <v>35</v>
      </c>
      <c r="F69" s="87">
        <v>4101</v>
      </c>
      <c r="G69" s="88">
        <v>1</v>
      </c>
      <c r="H69" s="88">
        <v>6</v>
      </c>
      <c r="I69" s="89"/>
      <c r="J69" s="90">
        <v>63</v>
      </c>
      <c r="K69" s="90">
        <v>64</v>
      </c>
      <c r="L69" s="90">
        <v>0</v>
      </c>
      <c r="M69" s="91"/>
      <c r="N69" s="92">
        <v>128</v>
      </c>
      <c r="O69" s="90">
        <v>686</v>
      </c>
      <c r="P69" s="90">
        <v>10</v>
      </c>
      <c r="Q69" s="90">
        <v>27</v>
      </c>
      <c r="R69" s="90">
        <v>25</v>
      </c>
      <c r="S69" s="90">
        <v>38</v>
      </c>
      <c r="T69" s="90">
        <v>63</v>
      </c>
      <c r="U69" s="91"/>
      <c r="V69" s="92">
        <v>128</v>
      </c>
      <c r="W69" s="90">
        <v>662</v>
      </c>
      <c r="X69" s="90">
        <v>6</v>
      </c>
      <c r="Y69" s="90">
        <v>30</v>
      </c>
      <c r="Z69" s="90">
        <v>51</v>
      </c>
      <c r="AA69" s="90">
        <v>13</v>
      </c>
      <c r="AB69" s="90">
        <v>64</v>
      </c>
      <c r="AC69" s="91"/>
      <c r="AD69" s="92">
        <v>0</v>
      </c>
      <c r="AE69" s="90">
        <v>0</v>
      </c>
      <c r="AF69" s="90">
        <v>0</v>
      </c>
      <c r="AG69" s="90">
        <v>0</v>
      </c>
      <c r="AH69" s="90">
        <v>0</v>
      </c>
      <c r="AI69" s="90">
        <v>0</v>
      </c>
      <c r="AJ69" s="90">
        <v>0</v>
      </c>
    </row>
    <row r="70" spans="1:36" s="63" customFormat="1">
      <c r="A70" s="88">
        <v>7</v>
      </c>
      <c r="B70" s="95" t="s">
        <v>79</v>
      </c>
      <c r="C70" s="96"/>
      <c r="D70" s="86">
        <v>4</v>
      </c>
      <c r="E70" s="86" t="s">
        <v>35</v>
      </c>
      <c r="F70" s="87">
        <v>4101</v>
      </c>
      <c r="G70" s="88">
        <v>1</v>
      </c>
      <c r="H70" s="88">
        <v>7</v>
      </c>
      <c r="I70" s="89"/>
      <c r="J70" s="90">
        <v>62</v>
      </c>
      <c r="K70" s="90">
        <v>47</v>
      </c>
      <c r="L70" s="90">
        <v>15</v>
      </c>
      <c r="M70" s="91"/>
      <c r="N70" s="92">
        <v>127</v>
      </c>
      <c r="O70" s="90">
        <v>704</v>
      </c>
      <c r="P70" s="90">
        <v>17</v>
      </c>
      <c r="Q70" s="90">
        <v>21</v>
      </c>
      <c r="R70" s="90">
        <v>36</v>
      </c>
      <c r="S70" s="90">
        <v>26</v>
      </c>
      <c r="T70" s="90">
        <v>62</v>
      </c>
      <c r="U70" s="91"/>
      <c r="V70" s="92">
        <v>127</v>
      </c>
      <c r="W70" s="90">
        <v>659</v>
      </c>
      <c r="X70" s="90">
        <v>11</v>
      </c>
      <c r="Y70" s="90">
        <v>42</v>
      </c>
      <c r="Z70" s="90">
        <v>34</v>
      </c>
      <c r="AA70" s="90">
        <v>13</v>
      </c>
      <c r="AB70" s="90">
        <v>47</v>
      </c>
      <c r="AC70" s="91"/>
      <c r="AD70" s="92">
        <v>127</v>
      </c>
      <c r="AE70" s="90">
        <v>158</v>
      </c>
      <c r="AF70" s="90">
        <v>36</v>
      </c>
      <c r="AG70" s="90">
        <v>49</v>
      </c>
      <c r="AH70" s="90">
        <v>13</v>
      </c>
      <c r="AI70" s="90">
        <v>2</v>
      </c>
      <c r="AJ70" s="90">
        <v>15</v>
      </c>
    </row>
    <row r="71" spans="1:36">
      <c r="A71" s="88">
        <v>8</v>
      </c>
      <c r="B71" s="95" t="s">
        <v>79</v>
      </c>
      <c r="C71" s="96"/>
      <c r="D71" s="86">
        <v>4</v>
      </c>
      <c r="E71" s="86" t="s">
        <v>35</v>
      </c>
      <c r="F71" s="87">
        <v>4101</v>
      </c>
      <c r="G71" s="86">
        <v>1</v>
      </c>
      <c r="H71" s="88">
        <v>8</v>
      </c>
      <c r="I71" s="89"/>
      <c r="J71" s="90">
        <v>51</v>
      </c>
      <c r="K71" s="90">
        <v>60</v>
      </c>
      <c r="L71" s="90">
        <v>0</v>
      </c>
      <c r="M71" s="91"/>
      <c r="N71" s="92">
        <v>131</v>
      </c>
      <c r="O71" s="90">
        <v>703</v>
      </c>
      <c r="P71" s="90">
        <v>36</v>
      </c>
      <c r="Q71" s="90">
        <v>13</v>
      </c>
      <c r="R71" s="90">
        <v>36</v>
      </c>
      <c r="S71" s="90">
        <v>15</v>
      </c>
      <c r="T71" s="90">
        <v>51</v>
      </c>
      <c r="U71" s="91"/>
      <c r="V71" s="92">
        <v>131</v>
      </c>
      <c r="W71" s="90">
        <v>725</v>
      </c>
      <c r="X71" s="90">
        <v>17</v>
      </c>
      <c r="Y71" s="90">
        <v>23</v>
      </c>
      <c r="Z71" s="90">
        <v>39</v>
      </c>
      <c r="AA71" s="90">
        <v>21</v>
      </c>
      <c r="AB71" s="90">
        <v>60</v>
      </c>
      <c r="AC71" s="91"/>
      <c r="AD71" s="92">
        <v>0</v>
      </c>
      <c r="AE71" s="90">
        <v>0</v>
      </c>
      <c r="AF71" s="90">
        <v>0</v>
      </c>
      <c r="AG71" s="90">
        <v>0</v>
      </c>
      <c r="AH71" s="90">
        <v>0</v>
      </c>
      <c r="AI71" s="90">
        <v>0</v>
      </c>
      <c r="AJ71" s="90">
        <v>0</v>
      </c>
    </row>
    <row r="72" spans="1:36">
      <c r="A72" s="67" t="s">
        <v>71</v>
      </c>
      <c r="B72" s="97" t="s">
        <v>79</v>
      </c>
      <c r="C72" s="98"/>
      <c r="D72" s="93">
        <v>4</v>
      </c>
      <c r="E72" s="93" t="s">
        <v>35</v>
      </c>
      <c r="F72" s="94">
        <v>4101</v>
      </c>
      <c r="G72" s="93">
        <v>1</v>
      </c>
      <c r="H72" s="67" t="s">
        <v>71</v>
      </c>
      <c r="I72" s="68"/>
      <c r="J72" s="20">
        <v>65.984330484330485</v>
      </c>
      <c r="K72" s="20">
        <v>61.334757834757838</v>
      </c>
      <c r="L72" s="20">
        <v>24.051724137931032</v>
      </c>
      <c r="M72" s="69"/>
      <c r="N72" s="16">
        <v>702</v>
      </c>
      <c r="O72" s="20"/>
      <c r="P72" s="20">
        <v>17.591168091168093</v>
      </c>
      <c r="Q72" s="20">
        <v>16.424501424501425</v>
      </c>
      <c r="R72" s="20">
        <v>31.263532763532762</v>
      </c>
      <c r="S72" s="20">
        <v>34.720797720797719</v>
      </c>
      <c r="T72" s="20">
        <v>65.984330484330485</v>
      </c>
      <c r="U72" s="69"/>
      <c r="V72" s="16">
        <v>702</v>
      </c>
      <c r="W72" s="20"/>
      <c r="X72" s="20">
        <v>9.732193732193732</v>
      </c>
      <c r="Y72" s="20">
        <v>28.933048433048434</v>
      </c>
      <c r="Z72" s="20">
        <v>40.594017094017097</v>
      </c>
      <c r="AA72" s="20">
        <v>20.74074074074074</v>
      </c>
      <c r="AB72" s="20">
        <v>61.334757834757838</v>
      </c>
      <c r="AC72" s="69"/>
      <c r="AD72" s="16">
        <v>232</v>
      </c>
      <c r="AE72" s="20"/>
      <c r="AF72" s="20">
        <v>27.853448275862071</v>
      </c>
      <c r="AG72" s="20">
        <v>48.094827586206897</v>
      </c>
      <c r="AH72" s="20">
        <v>22.051724137931032</v>
      </c>
      <c r="AI72" s="20">
        <v>2</v>
      </c>
      <c r="AJ72" s="20">
        <v>24.051724137931032</v>
      </c>
    </row>
    <row r="73" spans="1:36">
      <c r="A73" s="81">
        <v>3</v>
      </c>
      <c r="B73" s="77" t="s">
        <v>80</v>
      </c>
      <c r="C73" s="78"/>
      <c r="D73" s="79">
        <v>1</v>
      </c>
      <c r="E73" s="79" t="s">
        <v>32</v>
      </c>
      <c r="F73" s="80">
        <v>5801</v>
      </c>
      <c r="G73" s="86">
        <v>1</v>
      </c>
      <c r="H73" s="81">
        <v>3</v>
      </c>
      <c r="I73" s="82"/>
      <c r="J73" s="83">
        <v>84</v>
      </c>
      <c r="K73" s="83">
        <v>83</v>
      </c>
      <c r="L73" s="83">
        <v>0</v>
      </c>
      <c r="M73" s="84"/>
      <c r="N73" s="85">
        <v>77</v>
      </c>
      <c r="O73" s="83">
        <v>613</v>
      </c>
      <c r="P73" s="83">
        <v>1</v>
      </c>
      <c r="Q73" s="83">
        <v>16</v>
      </c>
      <c r="R73" s="83">
        <v>16</v>
      </c>
      <c r="S73" s="83">
        <v>68</v>
      </c>
      <c r="T73" s="83">
        <v>84</v>
      </c>
      <c r="U73" s="84"/>
      <c r="V73" s="85">
        <v>77</v>
      </c>
      <c r="W73" s="83">
        <v>620</v>
      </c>
      <c r="X73" s="83">
        <v>6</v>
      </c>
      <c r="Y73" s="83">
        <v>10</v>
      </c>
      <c r="Z73" s="83">
        <v>39</v>
      </c>
      <c r="AA73" s="83">
        <v>44</v>
      </c>
      <c r="AB73" s="83">
        <v>83</v>
      </c>
      <c r="AC73" s="84"/>
      <c r="AD73" s="85">
        <v>0</v>
      </c>
      <c r="AE73" s="83">
        <v>0</v>
      </c>
      <c r="AF73" s="83">
        <v>0</v>
      </c>
      <c r="AG73" s="83">
        <v>0</v>
      </c>
      <c r="AH73" s="83">
        <v>0</v>
      </c>
      <c r="AI73" s="83">
        <v>0</v>
      </c>
      <c r="AJ73" s="83">
        <v>0</v>
      </c>
    </row>
    <row r="74" spans="1:36">
      <c r="A74" s="88">
        <v>4</v>
      </c>
      <c r="B74" s="95" t="s">
        <v>80</v>
      </c>
      <c r="C74" s="96"/>
      <c r="D74" s="86">
        <v>1</v>
      </c>
      <c r="E74" s="86" t="s">
        <v>32</v>
      </c>
      <c r="F74" s="87">
        <v>5801</v>
      </c>
      <c r="G74" s="86">
        <v>1</v>
      </c>
      <c r="H74" s="88">
        <v>4</v>
      </c>
      <c r="I74" s="89"/>
      <c r="J74" s="90">
        <v>81</v>
      </c>
      <c r="K74" s="90">
        <v>77</v>
      </c>
      <c r="L74" s="90">
        <v>0</v>
      </c>
      <c r="M74" s="91"/>
      <c r="N74" s="92">
        <v>79</v>
      </c>
      <c r="O74" s="90">
        <v>641</v>
      </c>
      <c r="P74" s="90">
        <v>6</v>
      </c>
      <c r="Q74" s="90">
        <v>13</v>
      </c>
      <c r="R74" s="90">
        <v>25</v>
      </c>
      <c r="S74" s="90">
        <v>56</v>
      </c>
      <c r="T74" s="90">
        <v>81</v>
      </c>
      <c r="U74" s="91"/>
      <c r="V74" s="92">
        <v>79</v>
      </c>
      <c r="W74" s="90">
        <v>657</v>
      </c>
      <c r="X74" s="90">
        <v>6</v>
      </c>
      <c r="Y74" s="90">
        <v>16</v>
      </c>
      <c r="Z74" s="90">
        <v>48</v>
      </c>
      <c r="AA74" s="90">
        <v>29</v>
      </c>
      <c r="AB74" s="90">
        <v>77</v>
      </c>
      <c r="AC74" s="91"/>
      <c r="AD74" s="92">
        <v>0</v>
      </c>
      <c r="AE74" s="90">
        <v>0</v>
      </c>
      <c r="AF74" s="90">
        <v>0</v>
      </c>
      <c r="AG74" s="90">
        <v>0</v>
      </c>
      <c r="AH74" s="90">
        <v>0</v>
      </c>
      <c r="AI74" s="90">
        <v>0</v>
      </c>
      <c r="AJ74" s="90">
        <v>0</v>
      </c>
    </row>
    <row r="75" spans="1:36">
      <c r="A75" s="88">
        <v>5</v>
      </c>
      <c r="B75" s="95" t="s">
        <v>80</v>
      </c>
      <c r="C75" s="96"/>
      <c r="D75" s="86">
        <v>1</v>
      </c>
      <c r="E75" s="86" t="s">
        <v>32</v>
      </c>
      <c r="F75" s="87">
        <v>5801</v>
      </c>
      <c r="G75" s="88">
        <v>1</v>
      </c>
      <c r="H75" s="88">
        <v>5</v>
      </c>
      <c r="I75" s="89"/>
      <c r="J75" s="90">
        <v>86</v>
      </c>
      <c r="K75" s="90">
        <v>85</v>
      </c>
      <c r="L75" s="90">
        <v>74</v>
      </c>
      <c r="M75" s="91"/>
      <c r="N75" s="92">
        <v>80</v>
      </c>
      <c r="O75" s="90">
        <v>692</v>
      </c>
      <c r="P75" s="90">
        <v>8</v>
      </c>
      <c r="Q75" s="90">
        <v>6</v>
      </c>
      <c r="R75" s="90">
        <v>36</v>
      </c>
      <c r="S75" s="90">
        <v>50</v>
      </c>
      <c r="T75" s="90">
        <v>86</v>
      </c>
      <c r="U75" s="91"/>
      <c r="V75" s="92">
        <v>80</v>
      </c>
      <c r="W75" s="90">
        <v>749</v>
      </c>
      <c r="X75" s="90">
        <v>1</v>
      </c>
      <c r="Y75" s="90">
        <v>14</v>
      </c>
      <c r="Z75" s="90">
        <v>40</v>
      </c>
      <c r="AA75" s="90">
        <v>45</v>
      </c>
      <c r="AB75" s="90">
        <v>85</v>
      </c>
      <c r="AC75" s="91"/>
      <c r="AD75" s="92">
        <v>80</v>
      </c>
      <c r="AE75" s="90">
        <v>218</v>
      </c>
      <c r="AF75" s="90">
        <v>6</v>
      </c>
      <c r="AG75" s="90">
        <v>20</v>
      </c>
      <c r="AH75" s="90">
        <v>56</v>
      </c>
      <c r="AI75" s="90">
        <v>18</v>
      </c>
      <c r="AJ75" s="90">
        <v>74</v>
      </c>
    </row>
    <row r="76" spans="1:36">
      <c r="A76" s="88">
        <v>6</v>
      </c>
      <c r="B76" s="95" t="s">
        <v>80</v>
      </c>
      <c r="C76" s="96"/>
      <c r="D76" s="86">
        <v>1</v>
      </c>
      <c r="E76" s="86" t="s">
        <v>32</v>
      </c>
      <c r="F76" s="87">
        <v>5801</v>
      </c>
      <c r="G76" s="86">
        <v>1</v>
      </c>
      <c r="H76" s="88">
        <v>6</v>
      </c>
      <c r="I76" s="89"/>
      <c r="J76" s="90">
        <v>87</v>
      </c>
      <c r="K76" s="90">
        <v>88</v>
      </c>
      <c r="L76" s="90">
        <v>0</v>
      </c>
      <c r="M76" s="91"/>
      <c r="N76" s="92">
        <v>88</v>
      </c>
      <c r="O76" s="90">
        <v>729</v>
      </c>
      <c r="P76" s="90">
        <v>6</v>
      </c>
      <c r="Q76" s="90">
        <v>8</v>
      </c>
      <c r="R76" s="90">
        <v>31</v>
      </c>
      <c r="S76" s="90">
        <v>56</v>
      </c>
      <c r="T76" s="90">
        <v>87</v>
      </c>
      <c r="U76" s="91"/>
      <c r="V76" s="92">
        <v>88</v>
      </c>
      <c r="W76" s="90">
        <v>783</v>
      </c>
      <c r="X76" s="90">
        <v>5</v>
      </c>
      <c r="Y76" s="90">
        <v>8</v>
      </c>
      <c r="Z76" s="90">
        <v>40</v>
      </c>
      <c r="AA76" s="90">
        <v>48</v>
      </c>
      <c r="AB76" s="90">
        <v>88</v>
      </c>
      <c r="AC76" s="91"/>
      <c r="AD76" s="92">
        <v>0</v>
      </c>
      <c r="AE76" s="90">
        <v>0</v>
      </c>
      <c r="AF76" s="90">
        <v>0</v>
      </c>
      <c r="AG76" s="90">
        <v>0</v>
      </c>
      <c r="AH76" s="90">
        <v>0</v>
      </c>
      <c r="AI76" s="90">
        <v>0</v>
      </c>
      <c r="AJ76" s="90">
        <v>0</v>
      </c>
    </row>
    <row r="77" spans="1:36" s="63" customFormat="1">
      <c r="A77" s="88">
        <v>7</v>
      </c>
      <c r="B77" s="95" t="s">
        <v>80</v>
      </c>
      <c r="C77" s="96"/>
      <c r="D77" s="86">
        <v>1</v>
      </c>
      <c r="E77" s="86" t="s">
        <v>32</v>
      </c>
      <c r="F77" s="87">
        <v>5801</v>
      </c>
      <c r="G77" s="86">
        <v>1</v>
      </c>
      <c r="H77" s="88">
        <v>7</v>
      </c>
      <c r="I77" s="89"/>
      <c r="J77" s="90">
        <v>88</v>
      </c>
      <c r="K77" s="90">
        <v>77</v>
      </c>
      <c r="L77" s="90">
        <v>52</v>
      </c>
      <c r="M77" s="91"/>
      <c r="N77" s="92">
        <v>64</v>
      </c>
      <c r="O77" s="90">
        <v>784</v>
      </c>
      <c r="P77" s="90">
        <v>3</v>
      </c>
      <c r="Q77" s="90">
        <v>9</v>
      </c>
      <c r="R77" s="90">
        <v>33</v>
      </c>
      <c r="S77" s="90">
        <v>55</v>
      </c>
      <c r="T77" s="90">
        <v>88</v>
      </c>
      <c r="U77" s="91"/>
      <c r="V77" s="92">
        <v>64</v>
      </c>
      <c r="W77" s="90">
        <v>780</v>
      </c>
      <c r="X77" s="90">
        <v>2</v>
      </c>
      <c r="Y77" s="90">
        <v>22</v>
      </c>
      <c r="Z77" s="90">
        <v>50</v>
      </c>
      <c r="AA77" s="90">
        <v>27</v>
      </c>
      <c r="AB77" s="90">
        <v>77</v>
      </c>
      <c r="AC77" s="91"/>
      <c r="AD77" s="92">
        <v>64</v>
      </c>
      <c r="AE77" s="90">
        <v>204</v>
      </c>
      <c r="AF77" s="90">
        <v>9</v>
      </c>
      <c r="AG77" s="90">
        <v>39</v>
      </c>
      <c r="AH77" s="90">
        <v>33</v>
      </c>
      <c r="AI77" s="90">
        <v>19</v>
      </c>
      <c r="AJ77" s="90">
        <v>52</v>
      </c>
    </row>
    <row r="78" spans="1:36">
      <c r="A78" s="88">
        <v>8</v>
      </c>
      <c r="B78" s="95" t="s">
        <v>80</v>
      </c>
      <c r="C78" s="96"/>
      <c r="D78" s="86">
        <v>1</v>
      </c>
      <c r="E78" s="86" t="s">
        <v>32</v>
      </c>
      <c r="F78" s="87">
        <v>5801</v>
      </c>
      <c r="G78" s="86">
        <v>1</v>
      </c>
      <c r="H78" s="88">
        <v>8</v>
      </c>
      <c r="I78" s="89"/>
      <c r="J78" s="90">
        <v>75</v>
      </c>
      <c r="K78" s="90">
        <v>77</v>
      </c>
      <c r="L78" s="90">
        <v>0</v>
      </c>
      <c r="M78" s="91"/>
      <c r="N78" s="92">
        <v>78</v>
      </c>
      <c r="O78" s="90">
        <v>761</v>
      </c>
      <c r="P78" s="90">
        <v>10</v>
      </c>
      <c r="Q78" s="90">
        <v>14</v>
      </c>
      <c r="R78" s="90">
        <v>46</v>
      </c>
      <c r="S78" s="90">
        <v>29</v>
      </c>
      <c r="T78" s="90">
        <v>75</v>
      </c>
      <c r="U78" s="91"/>
      <c r="V78" s="92">
        <v>78</v>
      </c>
      <c r="W78" s="90">
        <v>821</v>
      </c>
      <c r="X78" s="90">
        <v>0</v>
      </c>
      <c r="Y78" s="90">
        <v>23</v>
      </c>
      <c r="Z78" s="90">
        <v>46</v>
      </c>
      <c r="AA78" s="90">
        <v>31</v>
      </c>
      <c r="AB78" s="90">
        <v>77</v>
      </c>
      <c r="AC78" s="91"/>
      <c r="AD78" s="92">
        <v>0</v>
      </c>
      <c r="AE78" s="90">
        <v>0</v>
      </c>
      <c r="AF78" s="90">
        <v>0</v>
      </c>
      <c r="AG78" s="90">
        <v>0</v>
      </c>
      <c r="AH78" s="90">
        <v>0</v>
      </c>
      <c r="AI78" s="90">
        <v>0</v>
      </c>
      <c r="AJ78" s="90">
        <v>0</v>
      </c>
    </row>
    <row r="79" spans="1:36">
      <c r="A79" s="67" t="s">
        <v>71</v>
      </c>
      <c r="B79" s="97" t="s">
        <v>80</v>
      </c>
      <c r="C79" s="98"/>
      <c r="D79" s="93">
        <v>1</v>
      </c>
      <c r="E79" s="93" t="s">
        <v>32</v>
      </c>
      <c r="F79" s="94">
        <v>5801</v>
      </c>
      <c r="G79" s="93">
        <v>1</v>
      </c>
      <c r="H79" s="67" t="s">
        <v>71</v>
      </c>
      <c r="I79" s="68"/>
      <c r="J79" s="20">
        <v>83.444206008583691</v>
      </c>
      <c r="K79" s="20">
        <v>81.442060085836914</v>
      </c>
      <c r="L79" s="20">
        <v>64.222222222222229</v>
      </c>
      <c r="M79" s="69"/>
      <c r="N79" s="16">
        <v>466</v>
      </c>
      <c r="O79" s="20"/>
      <c r="P79" s="20">
        <v>5.7746781115879831</v>
      </c>
      <c r="Q79" s="20">
        <v>10.967811158798284</v>
      </c>
      <c r="R79" s="20">
        <v>31.148068669527895</v>
      </c>
      <c r="S79" s="20">
        <v>52.296137339055797</v>
      </c>
      <c r="T79" s="20">
        <v>83.444206008583691</v>
      </c>
      <c r="U79" s="69"/>
      <c r="V79" s="16">
        <v>466</v>
      </c>
      <c r="W79" s="20"/>
      <c r="X79" s="20">
        <v>3.399141630901287</v>
      </c>
      <c r="Y79" s="20">
        <v>15.150214592274679</v>
      </c>
      <c r="Z79" s="20">
        <v>43.568669527896994</v>
      </c>
      <c r="AA79" s="20">
        <v>37.873390557939913</v>
      </c>
      <c r="AB79" s="20">
        <v>81.442060085836914</v>
      </c>
      <c r="AC79" s="69"/>
      <c r="AD79" s="16">
        <v>144</v>
      </c>
      <c r="AE79" s="20"/>
      <c r="AF79" s="20">
        <v>7.3333333333333339</v>
      </c>
      <c r="AG79" s="20">
        <v>28.444444444444443</v>
      </c>
      <c r="AH79" s="20">
        <v>45.777777777777779</v>
      </c>
      <c r="AI79" s="20">
        <v>18.444444444444443</v>
      </c>
      <c r="AJ79" s="20">
        <v>64.222222222222229</v>
      </c>
    </row>
    <row r="80" spans="1:36">
      <c r="A80" s="81">
        <v>3</v>
      </c>
      <c r="B80" s="77" t="s">
        <v>81</v>
      </c>
      <c r="C80" s="78"/>
      <c r="D80" s="79">
        <v>2</v>
      </c>
      <c r="E80" s="79" t="s">
        <v>33</v>
      </c>
      <c r="F80" s="80">
        <v>7401</v>
      </c>
      <c r="G80" s="86">
        <v>1</v>
      </c>
      <c r="H80" s="81">
        <v>3</v>
      </c>
      <c r="I80" s="82"/>
      <c r="J80" s="83">
        <v>87</v>
      </c>
      <c r="K80" s="83">
        <v>64</v>
      </c>
      <c r="L80" s="83">
        <v>0</v>
      </c>
      <c r="M80" s="84"/>
      <c r="N80" s="85">
        <v>30</v>
      </c>
      <c r="O80" s="83">
        <v>571</v>
      </c>
      <c r="P80" s="83">
        <v>7</v>
      </c>
      <c r="Q80" s="83">
        <v>7</v>
      </c>
      <c r="R80" s="83">
        <v>37</v>
      </c>
      <c r="S80" s="83">
        <v>50</v>
      </c>
      <c r="T80" s="83">
        <v>87</v>
      </c>
      <c r="U80" s="84"/>
      <c r="V80" s="85">
        <v>30</v>
      </c>
      <c r="W80" s="83">
        <v>526</v>
      </c>
      <c r="X80" s="83">
        <v>17</v>
      </c>
      <c r="Y80" s="83">
        <v>20</v>
      </c>
      <c r="Z80" s="83">
        <v>37</v>
      </c>
      <c r="AA80" s="83">
        <v>27</v>
      </c>
      <c r="AB80" s="83">
        <v>64</v>
      </c>
      <c r="AC80" s="84"/>
      <c r="AD80" s="85">
        <v>0</v>
      </c>
      <c r="AE80" s="83">
        <v>0</v>
      </c>
      <c r="AF80" s="83">
        <v>0</v>
      </c>
      <c r="AG80" s="83">
        <v>0</v>
      </c>
      <c r="AH80" s="83">
        <v>0</v>
      </c>
      <c r="AI80" s="83">
        <v>0</v>
      </c>
      <c r="AJ80" s="83">
        <v>0</v>
      </c>
    </row>
    <row r="81" spans="1:36">
      <c r="A81" s="88">
        <v>4</v>
      </c>
      <c r="B81" s="95" t="s">
        <v>81</v>
      </c>
      <c r="C81" s="96"/>
      <c r="D81" s="86">
        <v>2</v>
      </c>
      <c r="E81" s="86" t="s">
        <v>33</v>
      </c>
      <c r="F81" s="87">
        <v>7401</v>
      </c>
      <c r="G81" s="86">
        <v>1</v>
      </c>
      <c r="H81" s="88">
        <v>4</v>
      </c>
      <c r="I81" s="89"/>
      <c r="J81" s="90">
        <v>58</v>
      </c>
      <c r="K81" s="90">
        <v>71</v>
      </c>
      <c r="L81" s="90">
        <v>0</v>
      </c>
      <c r="M81" s="91"/>
      <c r="N81" s="92">
        <v>31</v>
      </c>
      <c r="O81" s="90">
        <v>594</v>
      </c>
      <c r="P81" s="90">
        <v>16</v>
      </c>
      <c r="Q81" s="90">
        <v>26</v>
      </c>
      <c r="R81" s="90">
        <v>16</v>
      </c>
      <c r="S81" s="90">
        <v>42</v>
      </c>
      <c r="T81" s="90">
        <v>58</v>
      </c>
      <c r="U81" s="91"/>
      <c r="V81" s="92">
        <v>31</v>
      </c>
      <c r="W81" s="90">
        <v>627</v>
      </c>
      <c r="X81" s="90">
        <v>6</v>
      </c>
      <c r="Y81" s="90">
        <v>23</v>
      </c>
      <c r="Z81" s="90">
        <v>48</v>
      </c>
      <c r="AA81" s="90">
        <v>23</v>
      </c>
      <c r="AB81" s="90">
        <v>71</v>
      </c>
      <c r="AC81" s="91"/>
      <c r="AD81" s="92">
        <v>0</v>
      </c>
      <c r="AE81" s="90">
        <v>0</v>
      </c>
      <c r="AF81" s="90">
        <v>0</v>
      </c>
      <c r="AG81" s="90">
        <v>0</v>
      </c>
      <c r="AH81" s="90">
        <v>0</v>
      </c>
      <c r="AI81" s="90">
        <v>0</v>
      </c>
      <c r="AJ81" s="90">
        <v>0</v>
      </c>
    </row>
    <row r="82" spans="1:36">
      <c r="A82" s="88">
        <v>5</v>
      </c>
      <c r="B82" s="95" t="s">
        <v>81</v>
      </c>
      <c r="C82" s="96"/>
      <c r="D82" s="86">
        <v>2</v>
      </c>
      <c r="E82" s="86" t="s">
        <v>33</v>
      </c>
      <c r="F82" s="87">
        <v>7401</v>
      </c>
      <c r="G82" s="88">
        <v>1</v>
      </c>
      <c r="H82" s="88">
        <v>5</v>
      </c>
      <c r="I82" s="89"/>
      <c r="J82" s="90">
        <v>44</v>
      </c>
      <c r="K82" s="90">
        <v>59</v>
      </c>
      <c r="L82" s="90">
        <v>17</v>
      </c>
      <c r="M82" s="91"/>
      <c r="N82" s="92">
        <v>41</v>
      </c>
      <c r="O82" s="90">
        <v>605</v>
      </c>
      <c r="P82" s="90">
        <v>27</v>
      </c>
      <c r="Q82" s="90">
        <v>29</v>
      </c>
      <c r="R82" s="90">
        <v>17</v>
      </c>
      <c r="S82" s="90">
        <v>27</v>
      </c>
      <c r="T82" s="90">
        <v>44</v>
      </c>
      <c r="U82" s="91"/>
      <c r="V82" s="92">
        <v>41</v>
      </c>
      <c r="W82" s="90">
        <v>609</v>
      </c>
      <c r="X82" s="90">
        <v>7</v>
      </c>
      <c r="Y82" s="90">
        <v>34</v>
      </c>
      <c r="Z82" s="90">
        <v>44</v>
      </c>
      <c r="AA82" s="90">
        <v>15</v>
      </c>
      <c r="AB82" s="90">
        <v>59</v>
      </c>
      <c r="AC82" s="91"/>
      <c r="AD82" s="92">
        <v>41</v>
      </c>
      <c r="AE82" s="90">
        <v>161</v>
      </c>
      <c r="AF82" s="90">
        <v>46</v>
      </c>
      <c r="AG82" s="90">
        <v>37</v>
      </c>
      <c r="AH82" s="90">
        <v>17</v>
      </c>
      <c r="AI82" s="90">
        <v>0</v>
      </c>
      <c r="AJ82" s="90">
        <v>17</v>
      </c>
    </row>
    <row r="83" spans="1:36">
      <c r="A83" s="88">
        <v>6</v>
      </c>
      <c r="B83" s="95" t="s">
        <v>81</v>
      </c>
      <c r="C83" s="96"/>
      <c r="D83" s="86">
        <v>2</v>
      </c>
      <c r="E83" s="86" t="s">
        <v>33</v>
      </c>
      <c r="F83" s="87">
        <v>7401</v>
      </c>
      <c r="G83" s="88">
        <v>1</v>
      </c>
      <c r="H83" s="88">
        <v>6</v>
      </c>
      <c r="I83" s="89"/>
      <c r="J83" s="90">
        <v>53</v>
      </c>
      <c r="K83" s="90">
        <v>48</v>
      </c>
      <c r="L83" s="90">
        <v>0</v>
      </c>
      <c r="M83" s="91"/>
      <c r="N83" s="92">
        <v>40</v>
      </c>
      <c r="O83" s="90">
        <v>664</v>
      </c>
      <c r="P83" s="90">
        <v>13</v>
      </c>
      <c r="Q83" s="90">
        <v>35</v>
      </c>
      <c r="R83" s="90">
        <v>30</v>
      </c>
      <c r="S83" s="90">
        <v>23</v>
      </c>
      <c r="T83" s="90">
        <v>53</v>
      </c>
      <c r="U83" s="91"/>
      <c r="V83" s="92">
        <v>40</v>
      </c>
      <c r="W83" s="90">
        <v>632</v>
      </c>
      <c r="X83" s="90">
        <v>15</v>
      </c>
      <c r="Y83" s="90">
        <v>38</v>
      </c>
      <c r="Z83" s="90">
        <v>25</v>
      </c>
      <c r="AA83" s="90">
        <v>23</v>
      </c>
      <c r="AB83" s="90">
        <v>48</v>
      </c>
      <c r="AC83" s="91"/>
      <c r="AD83" s="92">
        <v>0</v>
      </c>
      <c r="AE83" s="90">
        <v>0</v>
      </c>
      <c r="AF83" s="90">
        <v>0</v>
      </c>
      <c r="AG83" s="90">
        <v>0</v>
      </c>
      <c r="AH83" s="90">
        <v>0</v>
      </c>
      <c r="AI83" s="90">
        <v>0</v>
      </c>
      <c r="AJ83" s="90">
        <v>0</v>
      </c>
    </row>
    <row r="84" spans="1:36" s="63" customFormat="1">
      <c r="A84" s="88">
        <v>7</v>
      </c>
      <c r="B84" s="95" t="s">
        <v>81</v>
      </c>
      <c r="C84" s="96"/>
      <c r="D84" s="86">
        <v>2</v>
      </c>
      <c r="E84" s="86" t="s">
        <v>33</v>
      </c>
      <c r="F84" s="87">
        <v>7401</v>
      </c>
      <c r="G84" s="88">
        <v>1</v>
      </c>
      <c r="H84" s="88">
        <v>7</v>
      </c>
      <c r="I84" s="89"/>
      <c r="J84" s="90">
        <v>43</v>
      </c>
      <c r="K84" s="90">
        <v>42</v>
      </c>
      <c r="L84" s="90">
        <v>8</v>
      </c>
      <c r="M84" s="91"/>
      <c r="N84" s="92">
        <v>38</v>
      </c>
      <c r="O84" s="90">
        <v>661</v>
      </c>
      <c r="P84" s="90">
        <v>26</v>
      </c>
      <c r="Q84" s="90">
        <v>32</v>
      </c>
      <c r="R84" s="90">
        <v>32</v>
      </c>
      <c r="S84" s="90">
        <v>11</v>
      </c>
      <c r="T84" s="90">
        <v>43</v>
      </c>
      <c r="U84" s="91"/>
      <c r="V84" s="92">
        <v>38</v>
      </c>
      <c r="W84" s="90">
        <v>629</v>
      </c>
      <c r="X84" s="90">
        <v>13</v>
      </c>
      <c r="Y84" s="90">
        <v>45</v>
      </c>
      <c r="Z84" s="90">
        <v>34</v>
      </c>
      <c r="AA84" s="90">
        <v>8</v>
      </c>
      <c r="AB84" s="90">
        <v>42</v>
      </c>
      <c r="AC84" s="91"/>
      <c r="AD84" s="92">
        <v>38</v>
      </c>
      <c r="AE84" s="90">
        <v>146</v>
      </c>
      <c r="AF84" s="90">
        <v>55</v>
      </c>
      <c r="AG84" s="90">
        <v>37</v>
      </c>
      <c r="AH84" s="90">
        <v>8</v>
      </c>
      <c r="AI84" s="90">
        <v>0</v>
      </c>
      <c r="AJ84" s="90">
        <v>8</v>
      </c>
    </row>
    <row r="85" spans="1:36">
      <c r="A85" s="88">
        <v>8</v>
      </c>
      <c r="B85" s="95" t="s">
        <v>81</v>
      </c>
      <c r="C85" s="96"/>
      <c r="D85" s="86">
        <v>2</v>
      </c>
      <c r="E85" s="86" t="s">
        <v>33</v>
      </c>
      <c r="F85" s="87">
        <v>7401</v>
      </c>
      <c r="G85" s="86">
        <v>1</v>
      </c>
      <c r="H85" s="88">
        <v>8</v>
      </c>
      <c r="I85" s="89"/>
      <c r="J85" s="90">
        <v>18</v>
      </c>
      <c r="K85" s="90">
        <v>33</v>
      </c>
      <c r="L85" s="90">
        <v>0</v>
      </c>
      <c r="M85" s="91"/>
      <c r="N85" s="92">
        <v>45</v>
      </c>
      <c r="O85" s="90">
        <v>624</v>
      </c>
      <c r="P85" s="90">
        <v>78</v>
      </c>
      <c r="Q85" s="90">
        <v>4</v>
      </c>
      <c r="R85" s="90">
        <v>11</v>
      </c>
      <c r="S85" s="90">
        <v>7</v>
      </c>
      <c r="T85" s="90">
        <v>18</v>
      </c>
      <c r="U85" s="91"/>
      <c r="V85" s="92">
        <v>45</v>
      </c>
      <c r="W85" s="90">
        <v>636</v>
      </c>
      <c r="X85" s="90">
        <v>22</v>
      </c>
      <c r="Y85" s="90">
        <v>44</v>
      </c>
      <c r="Z85" s="90">
        <v>29</v>
      </c>
      <c r="AA85" s="90">
        <v>4</v>
      </c>
      <c r="AB85" s="90">
        <v>33</v>
      </c>
      <c r="AC85" s="91"/>
      <c r="AD85" s="92">
        <v>0</v>
      </c>
      <c r="AE85" s="90">
        <v>0</v>
      </c>
      <c r="AF85" s="90">
        <v>0</v>
      </c>
      <c r="AG85" s="90">
        <v>0</v>
      </c>
      <c r="AH85" s="90">
        <v>0</v>
      </c>
      <c r="AI85" s="90">
        <v>0</v>
      </c>
      <c r="AJ85" s="90">
        <v>0</v>
      </c>
    </row>
    <row r="86" spans="1:36">
      <c r="A86" s="67" t="s">
        <v>71</v>
      </c>
      <c r="B86" s="97" t="s">
        <v>81</v>
      </c>
      <c r="C86" s="98"/>
      <c r="D86" s="93">
        <v>2</v>
      </c>
      <c r="E86" s="93" t="s">
        <v>33</v>
      </c>
      <c r="F86" s="94">
        <v>7401</v>
      </c>
      <c r="G86" s="93">
        <v>1</v>
      </c>
      <c r="H86" s="67" t="s">
        <v>71</v>
      </c>
      <c r="I86" s="68"/>
      <c r="J86" s="20">
        <v>47.893333333333331</v>
      </c>
      <c r="K86" s="20">
        <v>51.293333333333337</v>
      </c>
      <c r="L86" s="20">
        <v>12.670886075949369</v>
      </c>
      <c r="M86" s="69"/>
      <c r="N86" s="16">
        <v>225</v>
      </c>
      <c r="O86" s="20"/>
      <c r="P86" s="20">
        <v>30.36</v>
      </c>
      <c r="Q86" s="20">
        <v>22.226666666666667</v>
      </c>
      <c r="R86" s="20">
        <v>23.173333333333332</v>
      </c>
      <c r="S86" s="20">
        <v>24.72</v>
      </c>
      <c r="T86" s="20">
        <v>47.893333333333331</v>
      </c>
      <c r="U86" s="69"/>
      <c r="V86" s="16">
        <v>225</v>
      </c>
      <c r="W86" s="20"/>
      <c r="X86" s="20">
        <v>13.631111111111112</v>
      </c>
      <c r="Y86" s="20">
        <v>35.186666666666667</v>
      </c>
      <c r="Z86" s="20">
        <v>35.551111111111112</v>
      </c>
      <c r="AA86" s="20">
        <v>15.742222222222223</v>
      </c>
      <c r="AB86" s="20">
        <v>51.293333333333337</v>
      </c>
      <c r="AC86" s="69"/>
      <c r="AD86" s="16">
        <v>79</v>
      </c>
      <c r="AE86" s="20"/>
      <c r="AF86" s="20">
        <v>50.329113924050631</v>
      </c>
      <c r="AG86" s="20">
        <v>37</v>
      </c>
      <c r="AH86" s="20">
        <v>12.670886075949369</v>
      </c>
      <c r="AI86" s="20">
        <v>0</v>
      </c>
      <c r="AJ86" s="20">
        <v>12.670886075949369</v>
      </c>
    </row>
    <row r="87" spans="1:36">
      <c r="A87" s="81">
        <v>3</v>
      </c>
      <c r="B87" s="77" t="s">
        <v>82</v>
      </c>
      <c r="C87" s="78"/>
      <c r="D87" s="79">
        <v>2</v>
      </c>
      <c r="E87" s="79" t="s">
        <v>33</v>
      </c>
      <c r="F87" s="80">
        <v>7301</v>
      </c>
      <c r="G87" s="86">
        <v>1</v>
      </c>
      <c r="H87" s="81">
        <v>3</v>
      </c>
      <c r="I87" s="82"/>
      <c r="J87" s="83">
        <v>85</v>
      </c>
      <c r="K87" s="83">
        <v>70</v>
      </c>
      <c r="L87" s="83">
        <v>0</v>
      </c>
      <c r="M87" s="84"/>
      <c r="N87" s="85">
        <v>106</v>
      </c>
      <c r="O87" s="83">
        <v>582</v>
      </c>
      <c r="P87" s="83">
        <v>1</v>
      </c>
      <c r="Q87" s="83">
        <v>14</v>
      </c>
      <c r="R87" s="83">
        <v>33</v>
      </c>
      <c r="S87" s="83">
        <v>52</v>
      </c>
      <c r="T87" s="83">
        <v>85</v>
      </c>
      <c r="U87" s="84"/>
      <c r="V87" s="85">
        <v>106</v>
      </c>
      <c r="W87" s="83">
        <v>573</v>
      </c>
      <c r="X87" s="83">
        <v>8</v>
      </c>
      <c r="Y87" s="83">
        <v>21</v>
      </c>
      <c r="Z87" s="83">
        <v>42</v>
      </c>
      <c r="AA87" s="83">
        <v>28</v>
      </c>
      <c r="AB87" s="83">
        <v>70</v>
      </c>
      <c r="AC87" s="84"/>
      <c r="AD87" s="85">
        <v>0</v>
      </c>
      <c r="AE87" s="83">
        <v>0</v>
      </c>
      <c r="AF87" s="83">
        <v>0</v>
      </c>
      <c r="AG87" s="83">
        <v>0</v>
      </c>
      <c r="AH87" s="83">
        <v>0</v>
      </c>
      <c r="AI87" s="83">
        <v>0</v>
      </c>
      <c r="AJ87" s="83">
        <v>0</v>
      </c>
    </row>
    <row r="88" spans="1:36">
      <c r="A88" s="88">
        <v>4</v>
      </c>
      <c r="B88" s="95" t="s">
        <v>82</v>
      </c>
      <c r="C88" s="96"/>
      <c r="D88" s="86">
        <v>2</v>
      </c>
      <c r="E88" s="86" t="s">
        <v>33</v>
      </c>
      <c r="F88" s="87">
        <v>7301</v>
      </c>
      <c r="G88" s="86">
        <v>1</v>
      </c>
      <c r="H88" s="88">
        <v>4</v>
      </c>
      <c r="I88" s="89"/>
      <c r="J88" s="90">
        <v>80</v>
      </c>
      <c r="K88" s="90">
        <v>73</v>
      </c>
      <c r="L88" s="90">
        <v>0</v>
      </c>
      <c r="M88" s="91"/>
      <c r="N88" s="92">
        <v>111</v>
      </c>
      <c r="O88" s="90">
        <v>641</v>
      </c>
      <c r="P88" s="90">
        <v>8</v>
      </c>
      <c r="Q88" s="90">
        <v>13</v>
      </c>
      <c r="R88" s="90">
        <v>22</v>
      </c>
      <c r="S88" s="90">
        <v>58</v>
      </c>
      <c r="T88" s="90">
        <v>80</v>
      </c>
      <c r="U88" s="91"/>
      <c r="V88" s="92">
        <v>111</v>
      </c>
      <c r="W88" s="90">
        <v>659</v>
      </c>
      <c r="X88" s="90">
        <v>5</v>
      </c>
      <c r="Y88" s="90">
        <v>22</v>
      </c>
      <c r="Z88" s="90">
        <v>47</v>
      </c>
      <c r="AA88" s="90">
        <v>26</v>
      </c>
      <c r="AB88" s="90">
        <v>73</v>
      </c>
      <c r="AC88" s="91"/>
      <c r="AD88" s="92">
        <v>0</v>
      </c>
      <c r="AE88" s="90">
        <v>0</v>
      </c>
      <c r="AF88" s="90">
        <v>0</v>
      </c>
      <c r="AG88" s="90">
        <v>0</v>
      </c>
      <c r="AH88" s="90">
        <v>0</v>
      </c>
      <c r="AI88" s="90">
        <v>0</v>
      </c>
      <c r="AJ88" s="90">
        <v>0</v>
      </c>
    </row>
    <row r="89" spans="1:36">
      <c r="A89" s="88">
        <v>5</v>
      </c>
      <c r="B89" s="95" t="s">
        <v>82</v>
      </c>
      <c r="C89" s="96"/>
      <c r="D89" s="86">
        <v>2</v>
      </c>
      <c r="E89" s="86" t="s">
        <v>33</v>
      </c>
      <c r="F89" s="87">
        <v>7301</v>
      </c>
      <c r="G89" s="86">
        <v>1</v>
      </c>
      <c r="H89" s="88">
        <v>5</v>
      </c>
      <c r="I89" s="89"/>
      <c r="J89" s="90">
        <v>90</v>
      </c>
      <c r="K89" s="90">
        <v>75</v>
      </c>
      <c r="L89" s="90">
        <v>65</v>
      </c>
      <c r="M89" s="91"/>
      <c r="N89" s="92">
        <v>107</v>
      </c>
      <c r="O89" s="90">
        <v>711</v>
      </c>
      <c r="P89" s="90">
        <v>4</v>
      </c>
      <c r="Q89" s="90">
        <v>6</v>
      </c>
      <c r="R89" s="90">
        <v>39</v>
      </c>
      <c r="S89" s="90">
        <v>51</v>
      </c>
      <c r="T89" s="90">
        <v>90</v>
      </c>
      <c r="U89" s="91"/>
      <c r="V89" s="92">
        <v>107</v>
      </c>
      <c r="W89" s="90">
        <v>721</v>
      </c>
      <c r="X89" s="90">
        <v>2</v>
      </c>
      <c r="Y89" s="90">
        <v>23</v>
      </c>
      <c r="Z89" s="90">
        <v>41</v>
      </c>
      <c r="AA89" s="90">
        <v>34</v>
      </c>
      <c r="AB89" s="90">
        <v>75</v>
      </c>
      <c r="AC89" s="91"/>
      <c r="AD89" s="92">
        <v>107</v>
      </c>
      <c r="AE89" s="90">
        <v>213</v>
      </c>
      <c r="AF89" s="90">
        <v>4</v>
      </c>
      <c r="AG89" s="90">
        <v>31</v>
      </c>
      <c r="AH89" s="90">
        <v>55</v>
      </c>
      <c r="AI89" s="90">
        <v>10</v>
      </c>
      <c r="AJ89" s="90">
        <v>65</v>
      </c>
    </row>
    <row r="90" spans="1:36">
      <c r="A90" s="88">
        <v>6</v>
      </c>
      <c r="B90" s="95" t="s">
        <v>82</v>
      </c>
      <c r="C90" s="96"/>
      <c r="D90" s="86">
        <v>2</v>
      </c>
      <c r="E90" s="86" t="s">
        <v>33</v>
      </c>
      <c r="F90" s="87">
        <v>7301</v>
      </c>
      <c r="G90" s="86">
        <v>1</v>
      </c>
      <c r="H90" s="88">
        <v>6</v>
      </c>
      <c r="I90" s="89"/>
      <c r="J90" s="90">
        <v>77</v>
      </c>
      <c r="K90" s="90">
        <v>66</v>
      </c>
      <c r="L90" s="90">
        <v>0</v>
      </c>
      <c r="M90" s="91"/>
      <c r="N90" s="92">
        <v>104</v>
      </c>
      <c r="O90" s="90">
        <v>703</v>
      </c>
      <c r="P90" s="90">
        <v>3</v>
      </c>
      <c r="Q90" s="90">
        <v>19</v>
      </c>
      <c r="R90" s="90">
        <v>39</v>
      </c>
      <c r="S90" s="90">
        <v>38</v>
      </c>
      <c r="T90" s="90">
        <v>77</v>
      </c>
      <c r="U90" s="91"/>
      <c r="V90" s="92">
        <v>104</v>
      </c>
      <c r="W90" s="90">
        <v>709</v>
      </c>
      <c r="X90" s="90">
        <v>5</v>
      </c>
      <c r="Y90" s="90">
        <v>30</v>
      </c>
      <c r="Z90" s="90">
        <v>38</v>
      </c>
      <c r="AA90" s="90">
        <v>28</v>
      </c>
      <c r="AB90" s="90">
        <v>66</v>
      </c>
      <c r="AC90" s="91"/>
      <c r="AD90" s="92">
        <v>0</v>
      </c>
      <c r="AE90" s="90">
        <v>0</v>
      </c>
      <c r="AF90" s="90">
        <v>0</v>
      </c>
      <c r="AG90" s="90">
        <v>0</v>
      </c>
      <c r="AH90" s="90">
        <v>0</v>
      </c>
      <c r="AI90" s="90">
        <v>0</v>
      </c>
      <c r="AJ90" s="90">
        <v>0</v>
      </c>
    </row>
    <row r="91" spans="1:36" s="63" customFormat="1">
      <c r="A91" s="88">
        <v>7</v>
      </c>
      <c r="B91" s="95" t="s">
        <v>82</v>
      </c>
      <c r="C91" s="96"/>
      <c r="D91" s="86">
        <v>2</v>
      </c>
      <c r="E91" s="86" t="s">
        <v>33</v>
      </c>
      <c r="F91" s="87">
        <v>7301</v>
      </c>
      <c r="G91" s="86">
        <v>1</v>
      </c>
      <c r="H91" s="88">
        <v>7</v>
      </c>
      <c r="I91" s="89"/>
      <c r="J91" s="90">
        <v>75</v>
      </c>
      <c r="K91" s="90">
        <v>59</v>
      </c>
      <c r="L91" s="90">
        <v>33</v>
      </c>
      <c r="M91" s="91"/>
      <c r="N91" s="92">
        <v>95</v>
      </c>
      <c r="O91" s="90">
        <v>738</v>
      </c>
      <c r="P91" s="90">
        <v>8</v>
      </c>
      <c r="Q91" s="90">
        <v>17</v>
      </c>
      <c r="R91" s="90">
        <v>31</v>
      </c>
      <c r="S91" s="90">
        <v>44</v>
      </c>
      <c r="T91" s="90">
        <v>75</v>
      </c>
      <c r="U91" s="91"/>
      <c r="V91" s="92">
        <v>95</v>
      </c>
      <c r="W91" s="90">
        <v>690</v>
      </c>
      <c r="X91" s="90">
        <v>13</v>
      </c>
      <c r="Y91" s="90">
        <v>28</v>
      </c>
      <c r="Z91" s="90">
        <v>41</v>
      </c>
      <c r="AA91" s="90">
        <v>18</v>
      </c>
      <c r="AB91" s="90">
        <v>59</v>
      </c>
      <c r="AC91" s="91"/>
      <c r="AD91" s="92">
        <v>95</v>
      </c>
      <c r="AE91" s="90">
        <v>176</v>
      </c>
      <c r="AF91" s="90">
        <v>28</v>
      </c>
      <c r="AG91" s="90">
        <v>38</v>
      </c>
      <c r="AH91" s="90">
        <v>27</v>
      </c>
      <c r="AI91" s="90">
        <v>6</v>
      </c>
      <c r="AJ91" s="90">
        <v>33</v>
      </c>
    </row>
    <row r="92" spans="1:36">
      <c r="A92" s="88">
        <v>8</v>
      </c>
      <c r="B92" s="95" t="s">
        <v>82</v>
      </c>
      <c r="C92" s="96"/>
      <c r="D92" s="86">
        <v>2</v>
      </c>
      <c r="E92" s="86" t="s">
        <v>33</v>
      </c>
      <c r="F92" s="87">
        <v>7301</v>
      </c>
      <c r="G92" s="86">
        <v>1</v>
      </c>
      <c r="H92" s="88">
        <v>8</v>
      </c>
      <c r="I92" s="89"/>
      <c r="J92" s="90">
        <v>79</v>
      </c>
      <c r="K92" s="90">
        <v>86</v>
      </c>
      <c r="L92" s="90">
        <v>0</v>
      </c>
      <c r="M92" s="91"/>
      <c r="N92" s="92">
        <v>84</v>
      </c>
      <c r="O92" s="90">
        <v>744</v>
      </c>
      <c r="P92" s="90">
        <v>10</v>
      </c>
      <c r="Q92" s="90">
        <v>12</v>
      </c>
      <c r="R92" s="90">
        <v>56</v>
      </c>
      <c r="S92" s="90">
        <v>23</v>
      </c>
      <c r="T92" s="90">
        <v>79</v>
      </c>
      <c r="U92" s="91"/>
      <c r="V92" s="92">
        <v>84</v>
      </c>
      <c r="W92" s="90">
        <v>835</v>
      </c>
      <c r="X92" s="90">
        <v>1</v>
      </c>
      <c r="Y92" s="90">
        <v>13</v>
      </c>
      <c r="Z92" s="90">
        <v>49</v>
      </c>
      <c r="AA92" s="90">
        <v>37</v>
      </c>
      <c r="AB92" s="90">
        <v>86</v>
      </c>
      <c r="AC92" s="91"/>
      <c r="AD92" s="92">
        <v>0</v>
      </c>
      <c r="AE92" s="90">
        <v>0</v>
      </c>
      <c r="AF92" s="90">
        <v>0</v>
      </c>
      <c r="AG92" s="90">
        <v>0</v>
      </c>
      <c r="AH92" s="90">
        <v>0</v>
      </c>
      <c r="AI92" s="90">
        <v>0</v>
      </c>
      <c r="AJ92" s="90">
        <v>0</v>
      </c>
    </row>
    <row r="93" spans="1:36">
      <c r="A93" s="67" t="s">
        <v>71</v>
      </c>
      <c r="B93" s="97" t="s">
        <v>82</v>
      </c>
      <c r="C93" s="98"/>
      <c r="D93" s="93">
        <v>2</v>
      </c>
      <c r="E93" s="93" t="s">
        <v>33</v>
      </c>
      <c r="F93" s="94">
        <v>7301</v>
      </c>
      <c r="G93" s="93">
        <v>1</v>
      </c>
      <c r="H93" s="67" t="s">
        <v>71</v>
      </c>
      <c r="I93" s="68"/>
      <c r="J93" s="20">
        <v>81.200988467874794</v>
      </c>
      <c r="K93" s="20">
        <v>71.237232289950583</v>
      </c>
      <c r="L93" s="20">
        <v>49.950495049504951</v>
      </c>
      <c r="M93" s="69"/>
      <c r="N93" s="16">
        <v>607</v>
      </c>
      <c r="O93" s="20"/>
      <c r="P93" s="20">
        <v>5.4925864909390443</v>
      </c>
      <c r="Q93" s="20">
        <v>13.456342668863263</v>
      </c>
      <c r="R93" s="20">
        <v>35.943986820428336</v>
      </c>
      <c r="S93" s="20">
        <v>45.257001647446465</v>
      </c>
      <c r="T93" s="20">
        <v>81.200988467874794</v>
      </c>
      <c r="U93" s="69"/>
      <c r="V93" s="16">
        <v>607</v>
      </c>
      <c r="W93" s="20"/>
      <c r="X93" s="20">
        <v>5.6935749588138389</v>
      </c>
      <c r="Y93" s="20">
        <v>23.065897858319605</v>
      </c>
      <c r="Z93" s="20">
        <v>42.864909390444808</v>
      </c>
      <c r="AA93" s="20">
        <v>28.372322899505768</v>
      </c>
      <c r="AB93" s="20">
        <v>71.237232289950583</v>
      </c>
      <c r="AC93" s="69"/>
      <c r="AD93" s="16">
        <v>202</v>
      </c>
      <c r="AE93" s="20"/>
      <c r="AF93" s="20">
        <v>15.287128712871286</v>
      </c>
      <c r="AG93" s="20">
        <v>34.292079207920793</v>
      </c>
      <c r="AH93" s="20">
        <v>41.831683168316829</v>
      </c>
      <c r="AI93" s="20">
        <v>8.1188118811881189</v>
      </c>
      <c r="AJ93" s="20">
        <v>49.950495049504951</v>
      </c>
    </row>
    <row r="94" spans="1:36">
      <c r="A94" s="81">
        <v>3</v>
      </c>
      <c r="B94" s="77" t="s">
        <v>83</v>
      </c>
      <c r="C94" s="78"/>
      <c r="D94" s="79">
        <v>5</v>
      </c>
      <c r="E94" s="79" t="s">
        <v>36</v>
      </c>
      <c r="F94" s="80">
        <v>5401</v>
      </c>
      <c r="G94" s="86">
        <v>1</v>
      </c>
      <c r="H94" s="81">
        <v>3</v>
      </c>
      <c r="I94" s="82"/>
      <c r="J94" s="83">
        <v>89</v>
      </c>
      <c r="K94" s="83">
        <v>82</v>
      </c>
      <c r="L94" s="83">
        <v>0</v>
      </c>
      <c r="M94" s="84"/>
      <c r="N94" s="85">
        <v>56</v>
      </c>
      <c r="O94" s="83">
        <v>590</v>
      </c>
      <c r="P94" s="83">
        <v>4</v>
      </c>
      <c r="Q94" s="83">
        <v>7</v>
      </c>
      <c r="R94" s="83">
        <v>30</v>
      </c>
      <c r="S94" s="83">
        <v>59</v>
      </c>
      <c r="T94" s="83">
        <v>89</v>
      </c>
      <c r="U94" s="84"/>
      <c r="V94" s="85">
        <v>56</v>
      </c>
      <c r="W94" s="83">
        <v>580</v>
      </c>
      <c r="X94" s="83">
        <v>7</v>
      </c>
      <c r="Y94" s="83">
        <v>11</v>
      </c>
      <c r="Z94" s="83">
        <v>48</v>
      </c>
      <c r="AA94" s="83">
        <v>34</v>
      </c>
      <c r="AB94" s="83">
        <v>82</v>
      </c>
      <c r="AC94" s="84"/>
      <c r="AD94" s="85">
        <v>0</v>
      </c>
      <c r="AE94" s="83">
        <v>0</v>
      </c>
      <c r="AF94" s="83">
        <v>0</v>
      </c>
      <c r="AG94" s="83">
        <v>0</v>
      </c>
      <c r="AH94" s="83">
        <v>0</v>
      </c>
      <c r="AI94" s="83">
        <v>0</v>
      </c>
      <c r="AJ94" s="83">
        <v>0</v>
      </c>
    </row>
    <row r="95" spans="1:36">
      <c r="A95" s="88">
        <v>4</v>
      </c>
      <c r="B95" s="95" t="s">
        <v>83</v>
      </c>
      <c r="C95" s="96"/>
      <c r="D95" s="86">
        <v>5</v>
      </c>
      <c r="E95" s="86" t="s">
        <v>36</v>
      </c>
      <c r="F95" s="87">
        <v>5401</v>
      </c>
      <c r="G95" s="86">
        <v>1</v>
      </c>
      <c r="H95" s="88">
        <v>4</v>
      </c>
      <c r="I95" s="89"/>
      <c r="J95" s="90">
        <v>74</v>
      </c>
      <c r="K95" s="90">
        <v>81</v>
      </c>
      <c r="L95" s="90">
        <v>0</v>
      </c>
      <c r="M95" s="91"/>
      <c r="N95" s="92">
        <v>53</v>
      </c>
      <c r="O95" s="90">
        <v>616</v>
      </c>
      <c r="P95" s="90">
        <v>6</v>
      </c>
      <c r="Q95" s="90">
        <v>21</v>
      </c>
      <c r="R95" s="90">
        <v>34</v>
      </c>
      <c r="S95" s="90">
        <v>40</v>
      </c>
      <c r="T95" s="90">
        <v>74</v>
      </c>
      <c r="U95" s="91"/>
      <c r="V95" s="92">
        <v>53</v>
      </c>
      <c r="W95" s="90">
        <v>679</v>
      </c>
      <c r="X95" s="90">
        <v>2</v>
      </c>
      <c r="Y95" s="90">
        <v>17</v>
      </c>
      <c r="Z95" s="90">
        <v>47</v>
      </c>
      <c r="AA95" s="90">
        <v>34</v>
      </c>
      <c r="AB95" s="90">
        <v>81</v>
      </c>
      <c r="AC95" s="91"/>
      <c r="AD95" s="92">
        <v>0</v>
      </c>
      <c r="AE95" s="90">
        <v>0</v>
      </c>
      <c r="AF95" s="90">
        <v>0</v>
      </c>
      <c r="AG95" s="90">
        <v>0</v>
      </c>
      <c r="AH95" s="90">
        <v>0</v>
      </c>
      <c r="AI95" s="90">
        <v>0</v>
      </c>
      <c r="AJ95" s="90">
        <v>0</v>
      </c>
    </row>
    <row r="96" spans="1:36">
      <c r="A96" s="88">
        <v>5</v>
      </c>
      <c r="B96" s="95" t="s">
        <v>83</v>
      </c>
      <c r="C96" s="96"/>
      <c r="D96" s="86">
        <v>5</v>
      </c>
      <c r="E96" s="86" t="s">
        <v>36</v>
      </c>
      <c r="F96" s="87">
        <v>5401</v>
      </c>
      <c r="G96" s="86">
        <v>1</v>
      </c>
      <c r="H96" s="88">
        <v>5</v>
      </c>
      <c r="I96" s="89"/>
      <c r="J96" s="90">
        <v>66</v>
      </c>
      <c r="K96" s="90">
        <v>73</v>
      </c>
      <c r="L96" s="90">
        <v>72</v>
      </c>
      <c r="M96" s="91"/>
      <c r="N96" s="92">
        <v>59</v>
      </c>
      <c r="O96" s="90">
        <v>660</v>
      </c>
      <c r="P96" s="90">
        <v>12</v>
      </c>
      <c r="Q96" s="90">
        <v>22</v>
      </c>
      <c r="R96" s="90">
        <v>25</v>
      </c>
      <c r="S96" s="90">
        <v>41</v>
      </c>
      <c r="T96" s="90">
        <v>66</v>
      </c>
      <c r="U96" s="91"/>
      <c r="V96" s="92">
        <v>59</v>
      </c>
      <c r="W96" s="90">
        <v>684</v>
      </c>
      <c r="X96" s="90">
        <v>3</v>
      </c>
      <c r="Y96" s="90">
        <v>24</v>
      </c>
      <c r="Z96" s="90">
        <v>51</v>
      </c>
      <c r="AA96" s="90">
        <v>22</v>
      </c>
      <c r="AB96" s="90">
        <v>73</v>
      </c>
      <c r="AC96" s="91"/>
      <c r="AD96" s="92">
        <v>59</v>
      </c>
      <c r="AE96" s="90">
        <v>213</v>
      </c>
      <c r="AF96" s="90">
        <v>7</v>
      </c>
      <c r="AG96" s="90">
        <v>22</v>
      </c>
      <c r="AH96" s="90">
        <v>58</v>
      </c>
      <c r="AI96" s="90">
        <v>14</v>
      </c>
      <c r="AJ96" s="90">
        <v>72</v>
      </c>
    </row>
    <row r="97" spans="1:36">
      <c r="A97" s="88">
        <v>6</v>
      </c>
      <c r="B97" s="95" t="s">
        <v>83</v>
      </c>
      <c r="C97" s="96"/>
      <c r="D97" s="86">
        <v>5</v>
      </c>
      <c r="E97" s="86" t="s">
        <v>36</v>
      </c>
      <c r="F97" s="87">
        <v>5401</v>
      </c>
      <c r="G97" s="88">
        <v>1</v>
      </c>
      <c r="H97" s="88">
        <v>6</v>
      </c>
      <c r="I97" s="89"/>
      <c r="J97" s="90">
        <v>78</v>
      </c>
      <c r="K97" s="90">
        <v>74</v>
      </c>
      <c r="L97" s="90">
        <v>0</v>
      </c>
      <c r="M97" s="91"/>
      <c r="N97" s="92">
        <v>54</v>
      </c>
      <c r="O97" s="90">
        <v>704</v>
      </c>
      <c r="P97" s="90">
        <v>11</v>
      </c>
      <c r="Q97" s="90">
        <v>11</v>
      </c>
      <c r="R97" s="90">
        <v>39</v>
      </c>
      <c r="S97" s="90">
        <v>39</v>
      </c>
      <c r="T97" s="90">
        <v>78</v>
      </c>
      <c r="U97" s="91"/>
      <c r="V97" s="92">
        <v>54</v>
      </c>
      <c r="W97" s="90">
        <v>724</v>
      </c>
      <c r="X97" s="90">
        <v>7</v>
      </c>
      <c r="Y97" s="90">
        <v>19</v>
      </c>
      <c r="Z97" s="90">
        <v>39</v>
      </c>
      <c r="AA97" s="90">
        <v>35</v>
      </c>
      <c r="AB97" s="90">
        <v>74</v>
      </c>
      <c r="AC97" s="91"/>
      <c r="AD97" s="92">
        <v>0</v>
      </c>
      <c r="AE97" s="90">
        <v>0</v>
      </c>
      <c r="AF97" s="90">
        <v>0</v>
      </c>
      <c r="AG97" s="90">
        <v>0</v>
      </c>
      <c r="AH97" s="90">
        <v>0</v>
      </c>
      <c r="AI97" s="90">
        <v>0</v>
      </c>
      <c r="AJ97" s="90">
        <v>0</v>
      </c>
    </row>
    <row r="98" spans="1:36" s="63" customFormat="1">
      <c r="A98" s="88">
        <v>7</v>
      </c>
      <c r="B98" s="95" t="s">
        <v>83</v>
      </c>
      <c r="C98" s="96"/>
      <c r="D98" s="86">
        <v>5</v>
      </c>
      <c r="E98" s="86" t="s">
        <v>36</v>
      </c>
      <c r="F98" s="87">
        <v>5401</v>
      </c>
      <c r="G98" s="88">
        <v>1</v>
      </c>
      <c r="H98" s="88">
        <v>7</v>
      </c>
      <c r="I98" s="89"/>
      <c r="J98" s="90">
        <v>59</v>
      </c>
      <c r="K98" s="90">
        <v>76</v>
      </c>
      <c r="L98" s="90">
        <v>36</v>
      </c>
      <c r="M98" s="91"/>
      <c r="N98" s="92">
        <v>58</v>
      </c>
      <c r="O98" s="90">
        <v>677</v>
      </c>
      <c r="P98" s="90">
        <v>22</v>
      </c>
      <c r="Q98" s="90">
        <v>19</v>
      </c>
      <c r="R98" s="90">
        <v>45</v>
      </c>
      <c r="S98" s="90">
        <v>14</v>
      </c>
      <c r="T98" s="90">
        <v>59</v>
      </c>
      <c r="U98" s="91"/>
      <c r="V98" s="92">
        <v>58</v>
      </c>
      <c r="W98" s="90">
        <v>727</v>
      </c>
      <c r="X98" s="90">
        <v>7</v>
      </c>
      <c r="Y98" s="90">
        <v>17</v>
      </c>
      <c r="Z98" s="90">
        <v>55</v>
      </c>
      <c r="AA98" s="90">
        <v>21</v>
      </c>
      <c r="AB98" s="90">
        <v>76</v>
      </c>
      <c r="AC98" s="91"/>
      <c r="AD98" s="92">
        <v>58</v>
      </c>
      <c r="AE98" s="90">
        <v>168</v>
      </c>
      <c r="AF98" s="90">
        <v>36</v>
      </c>
      <c r="AG98" s="90">
        <v>28</v>
      </c>
      <c r="AH98" s="90">
        <v>36</v>
      </c>
      <c r="AI98" s="90">
        <v>0</v>
      </c>
      <c r="AJ98" s="90">
        <v>36</v>
      </c>
    </row>
    <row r="99" spans="1:36">
      <c r="A99" s="88">
        <v>8</v>
      </c>
      <c r="B99" s="95" t="s">
        <v>83</v>
      </c>
      <c r="C99" s="96"/>
      <c r="D99" s="86">
        <v>5</v>
      </c>
      <c r="E99" s="86" t="s">
        <v>36</v>
      </c>
      <c r="F99" s="87">
        <v>5401</v>
      </c>
      <c r="G99" s="86">
        <v>1</v>
      </c>
      <c r="H99" s="88">
        <v>8</v>
      </c>
      <c r="I99" s="89"/>
      <c r="J99" s="90">
        <v>52</v>
      </c>
      <c r="K99" s="90">
        <v>68</v>
      </c>
      <c r="L99" s="90">
        <v>0</v>
      </c>
      <c r="M99" s="91"/>
      <c r="N99" s="92">
        <v>66</v>
      </c>
      <c r="O99" s="90">
        <v>690</v>
      </c>
      <c r="P99" s="90">
        <v>29</v>
      </c>
      <c r="Q99" s="90">
        <v>20</v>
      </c>
      <c r="R99" s="90">
        <v>47</v>
      </c>
      <c r="S99" s="90">
        <v>5</v>
      </c>
      <c r="T99" s="90">
        <v>52</v>
      </c>
      <c r="U99" s="91"/>
      <c r="V99" s="92">
        <v>66</v>
      </c>
      <c r="W99" s="90">
        <v>763</v>
      </c>
      <c r="X99" s="90">
        <v>11</v>
      </c>
      <c r="Y99" s="90">
        <v>21</v>
      </c>
      <c r="Z99" s="90">
        <v>47</v>
      </c>
      <c r="AA99" s="90">
        <v>21</v>
      </c>
      <c r="AB99" s="90">
        <v>68</v>
      </c>
      <c r="AC99" s="91"/>
      <c r="AD99" s="92">
        <v>0</v>
      </c>
      <c r="AE99" s="90">
        <v>0</v>
      </c>
      <c r="AF99" s="90">
        <v>0</v>
      </c>
      <c r="AG99" s="90">
        <v>0</v>
      </c>
      <c r="AH99" s="90">
        <v>0</v>
      </c>
      <c r="AI99" s="90">
        <v>0</v>
      </c>
      <c r="AJ99" s="90">
        <v>0</v>
      </c>
    </row>
    <row r="100" spans="1:36">
      <c r="A100" s="67" t="s">
        <v>71</v>
      </c>
      <c r="B100" s="97" t="s">
        <v>83</v>
      </c>
      <c r="C100" s="98"/>
      <c r="D100" s="93">
        <v>5</v>
      </c>
      <c r="E100" s="93" t="s">
        <v>36</v>
      </c>
      <c r="F100" s="94">
        <v>5401</v>
      </c>
      <c r="G100" s="67">
        <v>1</v>
      </c>
      <c r="H100" s="67" t="s">
        <v>71</v>
      </c>
      <c r="I100" s="68"/>
      <c r="J100" s="20">
        <v>68.97687861271676</v>
      </c>
      <c r="K100" s="20">
        <v>75.387283236994222</v>
      </c>
      <c r="L100" s="20">
        <v>54.153846153846146</v>
      </c>
      <c r="M100" s="69"/>
      <c r="N100" s="16">
        <v>346</v>
      </c>
      <c r="O100" s="20"/>
      <c r="P100" s="20">
        <v>14.549132947976879</v>
      </c>
      <c r="Q100" s="20">
        <v>16.817919075144509</v>
      </c>
      <c r="R100" s="20">
        <v>36.921965317919074</v>
      </c>
      <c r="S100" s="20">
        <v>32.054913294797686</v>
      </c>
      <c r="T100" s="20">
        <v>68.97687861271676</v>
      </c>
      <c r="U100" s="69"/>
      <c r="V100" s="16">
        <v>346</v>
      </c>
      <c r="W100" s="20"/>
      <c r="X100" s="20">
        <v>6.3150289017341041</v>
      </c>
      <c r="Y100" s="20">
        <v>18.297687861271676</v>
      </c>
      <c r="Z100" s="20">
        <v>47.936416184971094</v>
      </c>
      <c r="AA100" s="20">
        <v>27.450867052023124</v>
      </c>
      <c r="AB100" s="20">
        <v>75.387283236994222</v>
      </c>
      <c r="AC100" s="69"/>
      <c r="AD100" s="16">
        <v>117</v>
      </c>
      <c r="AE100" s="20"/>
      <c r="AF100" s="20">
        <v>21.376068376068375</v>
      </c>
      <c r="AG100" s="20">
        <v>24.974358974358974</v>
      </c>
      <c r="AH100" s="20">
        <v>47.09401709401709</v>
      </c>
      <c r="AI100" s="20">
        <v>7.0598290598290596</v>
      </c>
      <c r="AJ100" s="20">
        <v>54.153846153846146</v>
      </c>
    </row>
    <row r="101" spans="1:36">
      <c r="A101" s="81">
        <v>3</v>
      </c>
      <c r="B101" s="77" t="s">
        <v>84</v>
      </c>
      <c r="C101" s="78"/>
      <c r="D101" s="79">
        <v>2</v>
      </c>
      <c r="E101" s="79" t="s">
        <v>33</v>
      </c>
      <c r="F101" s="80">
        <v>3201</v>
      </c>
      <c r="G101" s="86">
        <v>1</v>
      </c>
      <c r="H101" s="81">
        <v>3</v>
      </c>
      <c r="I101" s="82"/>
      <c r="J101" s="83">
        <v>84</v>
      </c>
      <c r="K101" s="83">
        <v>70</v>
      </c>
      <c r="L101" s="83">
        <v>0</v>
      </c>
      <c r="M101" s="84"/>
      <c r="N101" s="85">
        <v>231</v>
      </c>
      <c r="O101" s="83">
        <v>603</v>
      </c>
      <c r="P101" s="83">
        <v>2</v>
      </c>
      <c r="Q101" s="83">
        <v>14</v>
      </c>
      <c r="R101" s="83">
        <v>26</v>
      </c>
      <c r="S101" s="83">
        <v>58</v>
      </c>
      <c r="T101" s="83">
        <v>84</v>
      </c>
      <c r="U101" s="84"/>
      <c r="V101" s="85">
        <v>231</v>
      </c>
      <c r="W101" s="83">
        <v>587</v>
      </c>
      <c r="X101" s="83">
        <v>12</v>
      </c>
      <c r="Y101" s="83">
        <v>17</v>
      </c>
      <c r="Z101" s="83">
        <v>30</v>
      </c>
      <c r="AA101" s="83">
        <v>40</v>
      </c>
      <c r="AB101" s="83">
        <v>70</v>
      </c>
      <c r="AC101" s="84"/>
      <c r="AD101" s="85">
        <v>0</v>
      </c>
      <c r="AE101" s="83">
        <v>0</v>
      </c>
      <c r="AF101" s="83">
        <v>0</v>
      </c>
      <c r="AG101" s="83">
        <v>0</v>
      </c>
      <c r="AH101" s="83">
        <v>0</v>
      </c>
      <c r="AI101" s="83">
        <v>0</v>
      </c>
      <c r="AJ101" s="83">
        <v>0</v>
      </c>
    </row>
    <row r="102" spans="1:36">
      <c r="A102" s="88">
        <v>4</v>
      </c>
      <c r="B102" s="95" t="s">
        <v>84</v>
      </c>
      <c r="C102" s="96"/>
      <c r="D102" s="86">
        <v>2</v>
      </c>
      <c r="E102" s="86" t="s">
        <v>33</v>
      </c>
      <c r="F102" s="87">
        <v>3201</v>
      </c>
      <c r="G102" s="88">
        <v>1</v>
      </c>
      <c r="H102" s="88">
        <v>4</v>
      </c>
      <c r="I102" s="89"/>
      <c r="J102" s="90">
        <v>81</v>
      </c>
      <c r="K102" s="90">
        <v>79</v>
      </c>
      <c r="L102" s="90">
        <v>0</v>
      </c>
      <c r="M102" s="91"/>
      <c r="N102" s="92">
        <v>223</v>
      </c>
      <c r="O102" s="90">
        <v>634</v>
      </c>
      <c r="P102" s="90">
        <v>6</v>
      </c>
      <c r="Q102" s="90">
        <v>14</v>
      </c>
      <c r="R102" s="90">
        <v>30</v>
      </c>
      <c r="S102" s="90">
        <v>51</v>
      </c>
      <c r="T102" s="90">
        <v>81</v>
      </c>
      <c r="U102" s="91"/>
      <c r="V102" s="92">
        <v>223</v>
      </c>
      <c r="W102" s="90">
        <v>670</v>
      </c>
      <c r="X102" s="90">
        <v>3</v>
      </c>
      <c r="Y102" s="90">
        <v>19</v>
      </c>
      <c r="Z102" s="90">
        <v>49</v>
      </c>
      <c r="AA102" s="90">
        <v>30</v>
      </c>
      <c r="AB102" s="90">
        <v>79</v>
      </c>
      <c r="AC102" s="91"/>
      <c r="AD102" s="92">
        <v>0</v>
      </c>
      <c r="AE102" s="90">
        <v>0</v>
      </c>
      <c r="AF102" s="90">
        <v>0</v>
      </c>
      <c r="AG102" s="90">
        <v>0</v>
      </c>
      <c r="AH102" s="90">
        <v>0</v>
      </c>
      <c r="AI102" s="90">
        <v>0</v>
      </c>
      <c r="AJ102" s="90">
        <v>0</v>
      </c>
    </row>
    <row r="103" spans="1:36">
      <c r="A103" s="88">
        <v>5</v>
      </c>
      <c r="B103" s="95" t="s">
        <v>84</v>
      </c>
      <c r="C103" s="96"/>
      <c r="D103" s="86">
        <v>2</v>
      </c>
      <c r="E103" s="86" t="s">
        <v>33</v>
      </c>
      <c r="F103" s="87">
        <v>3201</v>
      </c>
      <c r="G103" s="88">
        <v>1</v>
      </c>
      <c r="H103" s="88">
        <v>5</v>
      </c>
      <c r="I103" s="89"/>
      <c r="J103" s="90">
        <v>80</v>
      </c>
      <c r="K103" s="90">
        <v>80</v>
      </c>
      <c r="L103" s="90">
        <v>62</v>
      </c>
      <c r="M103" s="91"/>
      <c r="N103" s="92">
        <v>219</v>
      </c>
      <c r="O103" s="90">
        <v>689</v>
      </c>
      <c r="P103" s="90">
        <v>7</v>
      </c>
      <c r="Q103" s="90">
        <v>14</v>
      </c>
      <c r="R103" s="90">
        <v>30</v>
      </c>
      <c r="S103" s="90">
        <v>50</v>
      </c>
      <c r="T103" s="90">
        <v>80</v>
      </c>
      <c r="U103" s="91"/>
      <c r="V103" s="92">
        <v>219</v>
      </c>
      <c r="W103" s="90">
        <v>746</v>
      </c>
      <c r="X103" s="90">
        <v>2</v>
      </c>
      <c r="Y103" s="90">
        <v>17</v>
      </c>
      <c r="Z103" s="90">
        <v>38</v>
      </c>
      <c r="AA103" s="90">
        <v>42</v>
      </c>
      <c r="AB103" s="90">
        <v>80</v>
      </c>
      <c r="AC103" s="91"/>
      <c r="AD103" s="92">
        <v>219</v>
      </c>
      <c r="AE103" s="90">
        <v>208</v>
      </c>
      <c r="AF103" s="90">
        <v>5</v>
      </c>
      <c r="AG103" s="90">
        <v>33</v>
      </c>
      <c r="AH103" s="90">
        <v>52</v>
      </c>
      <c r="AI103" s="90">
        <v>10</v>
      </c>
      <c r="AJ103" s="90">
        <v>62</v>
      </c>
    </row>
    <row r="104" spans="1:36">
      <c r="A104" s="88">
        <v>6</v>
      </c>
      <c r="B104" s="95" t="s">
        <v>84</v>
      </c>
      <c r="C104" s="96"/>
      <c r="D104" s="86">
        <v>2</v>
      </c>
      <c r="E104" s="86" t="s">
        <v>33</v>
      </c>
      <c r="F104" s="87">
        <v>3201</v>
      </c>
      <c r="G104" s="86">
        <v>1</v>
      </c>
      <c r="H104" s="88">
        <v>6</v>
      </c>
      <c r="I104" s="89"/>
      <c r="J104" s="90">
        <v>84</v>
      </c>
      <c r="K104" s="90">
        <v>75</v>
      </c>
      <c r="L104" s="90">
        <v>0</v>
      </c>
      <c r="M104" s="91"/>
      <c r="N104" s="92">
        <v>216</v>
      </c>
      <c r="O104" s="90">
        <v>738</v>
      </c>
      <c r="P104" s="90">
        <v>4</v>
      </c>
      <c r="Q104" s="90">
        <v>12</v>
      </c>
      <c r="R104" s="90">
        <v>27</v>
      </c>
      <c r="S104" s="90">
        <v>57</v>
      </c>
      <c r="T104" s="90">
        <v>84</v>
      </c>
      <c r="U104" s="91"/>
      <c r="V104" s="92">
        <v>216</v>
      </c>
      <c r="W104" s="90">
        <v>740</v>
      </c>
      <c r="X104" s="90">
        <v>2</v>
      </c>
      <c r="Y104" s="90">
        <v>23</v>
      </c>
      <c r="Z104" s="90">
        <v>42</v>
      </c>
      <c r="AA104" s="90">
        <v>33</v>
      </c>
      <c r="AB104" s="90">
        <v>75</v>
      </c>
      <c r="AC104" s="91"/>
      <c r="AD104" s="92">
        <v>0</v>
      </c>
      <c r="AE104" s="90">
        <v>0</v>
      </c>
      <c r="AF104" s="90">
        <v>0</v>
      </c>
      <c r="AG104" s="90">
        <v>0</v>
      </c>
      <c r="AH104" s="90">
        <v>0</v>
      </c>
      <c r="AI104" s="90">
        <v>0</v>
      </c>
      <c r="AJ104" s="90">
        <v>0</v>
      </c>
    </row>
    <row r="105" spans="1:36" s="63" customFormat="1">
      <c r="A105" s="88">
        <v>7</v>
      </c>
      <c r="B105" s="95" t="s">
        <v>84</v>
      </c>
      <c r="C105" s="96"/>
      <c r="D105" s="86">
        <v>2</v>
      </c>
      <c r="E105" s="86" t="s">
        <v>33</v>
      </c>
      <c r="F105" s="87">
        <v>3201</v>
      </c>
      <c r="G105" s="86">
        <v>1</v>
      </c>
      <c r="H105" s="88">
        <v>7</v>
      </c>
      <c r="I105" s="89"/>
      <c r="J105" s="90">
        <v>82</v>
      </c>
      <c r="K105" s="90">
        <v>76</v>
      </c>
      <c r="L105" s="90">
        <v>30</v>
      </c>
      <c r="M105" s="91"/>
      <c r="N105" s="92">
        <v>218</v>
      </c>
      <c r="O105" s="90">
        <v>740</v>
      </c>
      <c r="P105" s="90">
        <v>9</v>
      </c>
      <c r="Q105" s="90">
        <v>9</v>
      </c>
      <c r="R105" s="90">
        <v>39</v>
      </c>
      <c r="S105" s="90">
        <v>43</v>
      </c>
      <c r="T105" s="90">
        <v>82</v>
      </c>
      <c r="U105" s="91"/>
      <c r="V105" s="92">
        <v>218</v>
      </c>
      <c r="W105" s="90">
        <v>777</v>
      </c>
      <c r="X105" s="90">
        <v>4</v>
      </c>
      <c r="Y105" s="90">
        <v>20</v>
      </c>
      <c r="Z105" s="90">
        <v>38</v>
      </c>
      <c r="AA105" s="90">
        <v>38</v>
      </c>
      <c r="AB105" s="90">
        <v>76</v>
      </c>
      <c r="AC105" s="91"/>
      <c r="AD105" s="92">
        <v>218</v>
      </c>
      <c r="AE105" s="90">
        <v>175</v>
      </c>
      <c r="AF105" s="90">
        <v>28</v>
      </c>
      <c r="AG105" s="90">
        <v>43</v>
      </c>
      <c r="AH105" s="90">
        <v>26</v>
      </c>
      <c r="AI105" s="90">
        <v>4</v>
      </c>
      <c r="AJ105" s="90">
        <v>30</v>
      </c>
    </row>
    <row r="106" spans="1:36">
      <c r="A106" s="88">
        <v>8</v>
      </c>
      <c r="B106" s="95" t="s">
        <v>84</v>
      </c>
      <c r="C106" s="96"/>
      <c r="D106" s="86">
        <v>2</v>
      </c>
      <c r="E106" s="86" t="s">
        <v>33</v>
      </c>
      <c r="F106" s="87">
        <v>3201</v>
      </c>
      <c r="G106" s="88">
        <v>1</v>
      </c>
      <c r="H106" s="88">
        <v>8</v>
      </c>
      <c r="I106" s="89"/>
      <c r="J106" s="90">
        <v>75</v>
      </c>
      <c r="K106" s="90">
        <v>80</v>
      </c>
      <c r="L106" s="90">
        <v>0</v>
      </c>
      <c r="M106" s="91"/>
      <c r="N106" s="92">
        <v>212</v>
      </c>
      <c r="O106" s="90">
        <v>754</v>
      </c>
      <c r="P106" s="90">
        <v>12</v>
      </c>
      <c r="Q106" s="90">
        <v>13</v>
      </c>
      <c r="R106" s="90">
        <v>44</v>
      </c>
      <c r="S106" s="90">
        <v>31</v>
      </c>
      <c r="T106" s="90">
        <v>75</v>
      </c>
      <c r="U106" s="91"/>
      <c r="V106" s="92">
        <v>212</v>
      </c>
      <c r="W106" s="90">
        <v>807</v>
      </c>
      <c r="X106" s="90">
        <v>5</v>
      </c>
      <c r="Y106" s="90">
        <v>15</v>
      </c>
      <c r="Z106" s="90">
        <v>51</v>
      </c>
      <c r="AA106" s="90">
        <v>29</v>
      </c>
      <c r="AB106" s="90">
        <v>80</v>
      </c>
      <c r="AC106" s="91"/>
      <c r="AD106" s="92">
        <v>0</v>
      </c>
      <c r="AE106" s="90">
        <v>0</v>
      </c>
      <c r="AF106" s="90">
        <v>0</v>
      </c>
      <c r="AG106" s="90">
        <v>0</v>
      </c>
      <c r="AH106" s="90">
        <v>0</v>
      </c>
      <c r="AI106" s="90">
        <v>0</v>
      </c>
      <c r="AJ106" s="90">
        <v>0</v>
      </c>
    </row>
    <row r="107" spans="1:36">
      <c r="A107" s="67" t="s">
        <v>71</v>
      </c>
      <c r="B107" s="97" t="s">
        <v>84</v>
      </c>
      <c r="C107" s="98"/>
      <c r="D107" s="93">
        <v>2</v>
      </c>
      <c r="E107" s="93" t="s">
        <v>33</v>
      </c>
      <c r="F107" s="94">
        <v>3201</v>
      </c>
      <c r="G107" s="67">
        <v>1</v>
      </c>
      <c r="H107" s="67" t="s">
        <v>71</v>
      </c>
      <c r="I107" s="68"/>
      <c r="J107" s="20">
        <v>81.051554207733133</v>
      </c>
      <c r="K107" s="20">
        <v>76.59969673995451</v>
      </c>
      <c r="L107" s="20">
        <v>46.036613272311214</v>
      </c>
      <c r="M107" s="69"/>
      <c r="N107" s="16">
        <v>1319</v>
      </c>
      <c r="O107" s="20"/>
      <c r="P107" s="20">
        <v>6.5981804397270656</v>
      </c>
      <c r="Q107" s="20">
        <v>12.685367702805156</v>
      </c>
      <c r="R107" s="20">
        <v>32.545868081880208</v>
      </c>
      <c r="S107" s="20">
        <v>48.505686125852925</v>
      </c>
      <c r="T107" s="20">
        <v>81.051554207733133</v>
      </c>
      <c r="U107" s="69"/>
      <c r="V107" s="16">
        <v>1319</v>
      </c>
      <c r="W107" s="20"/>
      <c r="X107" s="20">
        <v>4.7331311599696733</v>
      </c>
      <c r="Y107" s="20">
        <v>18.495072024260804</v>
      </c>
      <c r="Z107" s="20">
        <v>41.203184230477632</v>
      </c>
      <c r="AA107" s="20">
        <v>35.396512509476878</v>
      </c>
      <c r="AB107" s="20">
        <v>76.59969673995451</v>
      </c>
      <c r="AC107" s="69"/>
      <c r="AD107" s="16">
        <v>437</v>
      </c>
      <c r="AE107" s="20"/>
      <c r="AF107" s="20">
        <v>16.473684210526315</v>
      </c>
      <c r="AG107" s="20">
        <v>37.988558352402748</v>
      </c>
      <c r="AH107" s="20">
        <v>39.029748283752859</v>
      </c>
      <c r="AI107" s="20">
        <v>7.0068649885583518</v>
      </c>
      <c r="AJ107" s="20">
        <v>46.036613272311214</v>
      </c>
    </row>
    <row r="108" spans="1:36">
      <c r="A108" s="81">
        <v>3</v>
      </c>
      <c r="B108" s="77" t="s">
        <v>85</v>
      </c>
      <c r="C108" s="78"/>
      <c r="D108" s="79">
        <v>3</v>
      </c>
      <c r="E108" s="79" t="s">
        <v>34</v>
      </c>
      <c r="F108" s="80">
        <v>6301</v>
      </c>
      <c r="G108" s="88">
        <v>1</v>
      </c>
      <c r="H108" s="81">
        <v>3</v>
      </c>
      <c r="I108" s="82"/>
      <c r="J108" s="83">
        <v>86</v>
      </c>
      <c r="K108" s="83">
        <v>70</v>
      </c>
      <c r="L108" s="83">
        <v>0</v>
      </c>
      <c r="M108" s="84"/>
      <c r="N108" s="85">
        <v>113</v>
      </c>
      <c r="O108" s="83">
        <v>577</v>
      </c>
      <c r="P108" s="83">
        <v>1</v>
      </c>
      <c r="Q108" s="83">
        <v>13</v>
      </c>
      <c r="R108" s="83">
        <v>35</v>
      </c>
      <c r="S108" s="83">
        <v>51</v>
      </c>
      <c r="T108" s="83">
        <v>86</v>
      </c>
      <c r="U108" s="84"/>
      <c r="V108" s="85">
        <v>113</v>
      </c>
      <c r="W108" s="83">
        <v>566</v>
      </c>
      <c r="X108" s="83">
        <v>12</v>
      </c>
      <c r="Y108" s="83">
        <v>18</v>
      </c>
      <c r="Z108" s="83">
        <v>38</v>
      </c>
      <c r="AA108" s="83">
        <v>32</v>
      </c>
      <c r="AB108" s="83">
        <v>70</v>
      </c>
      <c r="AC108" s="84"/>
      <c r="AD108" s="85">
        <v>0</v>
      </c>
      <c r="AE108" s="83">
        <v>0</v>
      </c>
      <c r="AF108" s="83">
        <v>0</v>
      </c>
      <c r="AG108" s="83">
        <v>0</v>
      </c>
      <c r="AH108" s="83">
        <v>0</v>
      </c>
      <c r="AI108" s="83">
        <v>0</v>
      </c>
      <c r="AJ108" s="83">
        <v>0</v>
      </c>
    </row>
    <row r="109" spans="1:36">
      <c r="A109" s="88">
        <v>4</v>
      </c>
      <c r="B109" s="95" t="s">
        <v>85</v>
      </c>
      <c r="C109" s="96"/>
      <c r="D109" s="86">
        <v>3</v>
      </c>
      <c r="E109" s="86" t="s">
        <v>34</v>
      </c>
      <c r="F109" s="87">
        <v>6301</v>
      </c>
      <c r="G109" s="86">
        <v>1</v>
      </c>
      <c r="H109" s="88">
        <v>4</v>
      </c>
      <c r="I109" s="89"/>
      <c r="J109" s="90">
        <v>83</v>
      </c>
      <c r="K109" s="90">
        <v>79</v>
      </c>
      <c r="L109" s="90">
        <v>0</v>
      </c>
      <c r="M109" s="91"/>
      <c r="N109" s="92">
        <v>95</v>
      </c>
      <c r="O109" s="90">
        <v>634</v>
      </c>
      <c r="P109" s="90">
        <v>6</v>
      </c>
      <c r="Q109" s="90">
        <v>11</v>
      </c>
      <c r="R109" s="90">
        <v>37</v>
      </c>
      <c r="S109" s="90">
        <v>46</v>
      </c>
      <c r="T109" s="90">
        <v>83</v>
      </c>
      <c r="U109" s="91"/>
      <c r="V109" s="92">
        <v>95</v>
      </c>
      <c r="W109" s="90">
        <v>707</v>
      </c>
      <c r="X109" s="90">
        <v>2</v>
      </c>
      <c r="Y109" s="90">
        <v>19</v>
      </c>
      <c r="Z109" s="90">
        <v>32</v>
      </c>
      <c r="AA109" s="90">
        <v>47</v>
      </c>
      <c r="AB109" s="90">
        <v>79</v>
      </c>
      <c r="AC109" s="91"/>
      <c r="AD109" s="92">
        <v>0</v>
      </c>
      <c r="AE109" s="90">
        <v>0</v>
      </c>
      <c r="AF109" s="90">
        <v>0</v>
      </c>
      <c r="AG109" s="90">
        <v>0</v>
      </c>
      <c r="AH109" s="90">
        <v>0</v>
      </c>
      <c r="AI109" s="90">
        <v>0</v>
      </c>
      <c r="AJ109" s="90">
        <v>0</v>
      </c>
    </row>
    <row r="110" spans="1:36">
      <c r="A110" s="88">
        <v>5</v>
      </c>
      <c r="B110" s="95" t="s">
        <v>85</v>
      </c>
      <c r="C110" s="96"/>
      <c r="D110" s="86">
        <v>3</v>
      </c>
      <c r="E110" s="86" t="s">
        <v>34</v>
      </c>
      <c r="F110" s="87">
        <v>6301</v>
      </c>
      <c r="G110" s="86">
        <v>1</v>
      </c>
      <c r="H110" s="88">
        <v>5</v>
      </c>
      <c r="I110" s="89"/>
      <c r="J110" s="90">
        <v>61</v>
      </c>
      <c r="K110" s="90">
        <v>68</v>
      </c>
      <c r="L110" s="90">
        <v>35</v>
      </c>
      <c r="M110" s="91"/>
      <c r="N110" s="92">
        <v>107</v>
      </c>
      <c r="O110" s="90">
        <v>627</v>
      </c>
      <c r="P110" s="90">
        <v>16</v>
      </c>
      <c r="Q110" s="90">
        <v>22</v>
      </c>
      <c r="R110" s="90">
        <v>37</v>
      </c>
      <c r="S110" s="90">
        <v>24</v>
      </c>
      <c r="T110" s="90">
        <v>61</v>
      </c>
      <c r="U110" s="91"/>
      <c r="V110" s="92">
        <v>107</v>
      </c>
      <c r="W110" s="90">
        <v>677</v>
      </c>
      <c r="X110" s="90">
        <v>6</v>
      </c>
      <c r="Y110" s="90">
        <v>26</v>
      </c>
      <c r="Z110" s="90">
        <v>41</v>
      </c>
      <c r="AA110" s="90">
        <v>27</v>
      </c>
      <c r="AB110" s="90">
        <v>68</v>
      </c>
      <c r="AC110" s="91"/>
      <c r="AD110" s="92">
        <v>107</v>
      </c>
      <c r="AE110" s="90">
        <v>185</v>
      </c>
      <c r="AF110" s="90">
        <v>19</v>
      </c>
      <c r="AG110" s="90">
        <v>47</v>
      </c>
      <c r="AH110" s="90">
        <v>30</v>
      </c>
      <c r="AI110" s="90">
        <v>5</v>
      </c>
      <c r="AJ110" s="90">
        <v>35</v>
      </c>
    </row>
    <row r="111" spans="1:36">
      <c r="A111" s="88">
        <v>6</v>
      </c>
      <c r="B111" s="95" t="s">
        <v>85</v>
      </c>
      <c r="C111" s="96"/>
      <c r="D111" s="86">
        <v>3</v>
      </c>
      <c r="E111" s="86" t="s">
        <v>34</v>
      </c>
      <c r="F111" s="87">
        <v>6301</v>
      </c>
      <c r="G111" s="86">
        <v>1</v>
      </c>
      <c r="H111" s="88">
        <v>6</v>
      </c>
      <c r="I111" s="89"/>
      <c r="J111" s="90">
        <v>73</v>
      </c>
      <c r="K111" s="90">
        <v>77</v>
      </c>
      <c r="L111" s="90">
        <v>0</v>
      </c>
      <c r="M111" s="91"/>
      <c r="N111" s="92">
        <v>115</v>
      </c>
      <c r="O111" s="90">
        <v>689</v>
      </c>
      <c r="P111" s="90">
        <v>9</v>
      </c>
      <c r="Q111" s="90">
        <v>19</v>
      </c>
      <c r="R111" s="90">
        <v>36</v>
      </c>
      <c r="S111" s="90">
        <v>37</v>
      </c>
      <c r="T111" s="90">
        <v>73</v>
      </c>
      <c r="U111" s="91"/>
      <c r="V111" s="92">
        <v>115</v>
      </c>
      <c r="W111" s="90">
        <v>732</v>
      </c>
      <c r="X111" s="90">
        <v>5</v>
      </c>
      <c r="Y111" s="90">
        <v>17</v>
      </c>
      <c r="Z111" s="90">
        <v>47</v>
      </c>
      <c r="AA111" s="90">
        <v>30</v>
      </c>
      <c r="AB111" s="90">
        <v>77</v>
      </c>
      <c r="AC111" s="91"/>
      <c r="AD111" s="92">
        <v>0</v>
      </c>
      <c r="AE111" s="90">
        <v>0</v>
      </c>
      <c r="AF111" s="90">
        <v>0</v>
      </c>
      <c r="AG111" s="90">
        <v>0</v>
      </c>
      <c r="AH111" s="90">
        <v>0</v>
      </c>
      <c r="AI111" s="90">
        <v>0</v>
      </c>
      <c r="AJ111" s="90">
        <v>0</v>
      </c>
    </row>
    <row r="112" spans="1:36" s="63" customFormat="1">
      <c r="A112" s="88">
        <v>7</v>
      </c>
      <c r="B112" s="95" t="s">
        <v>85</v>
      </c>
      <c r="C112" s="96"/>
      <c r="D112" s="86">
        <v>3</v>
      </c>
      <c r="E112" s="86" t="s">
        <v>34</v>
      </c>
      <c r="F112" s="87">
        <v>6301</v>
      </c>
      <c r="G112" s="86">
        <v>1</v>
      </c>
      <c r="H112" s="88">
        <v>7</v>
      </c>
      <c r="I112" s="89"/>
      <c r="J112" s="90">
        <v>80</v>
      </c>
      <c r="K112" s="90">
        <v>67</v>
      </c>
      <c r="L112" s="90">
        <v>46</v>
      </c>
      <c r="M112" s="91"/>
      <c r="N112" s="92">
        <v>115</v>
      </c>
      <c r="O112" s="90">
        <v>732</v>
      </c>
      <c r="P112" s="90">
        <v>7</v>
      </c>
      <c r="Q112" s="90">
        <v>13</v>
      </c>
      <c r="R112" s="90">
        <v>44</v>
      </c>
      <c r="S112" s="90">
        <v>36</v>
      </c>
      <c r="T112" s="90">
        <v>80</v>
      </c>
      <c r="U112" s="91"/>
      <c r="V112" s="92">
        <v>115</v>
      </c>
      <c r="W112" s="90">
        <v>721</v>
      </c>
      <c r="X112" s="90">
        <v>4</v>
      </c>
      <c r="Y112" s="90">
        <v>29</v>
      </c>
      <c r="Z112" s="90">
        <v>46</v>
      </c>
      <c r="AA112" s="90">
        <v>21</v>
      </c>
      <c r="AB112" s="90">
        <v>67</v>
      </c>
      <c r="AC112" s="91"/>
      <c r="AD112" s="92">
        <v>115</v>
      </c>
      <c r="AE112" s="90">
        <v>191</v>
      </c>
      <c r="AF112" s="90">
        <v>17</v>
      </c>
      <c r="AG112" s="90">
        <v>37</v>
      </c>
      <c r="AH112" s="90">
        <v>38</v>
      </c>
      <c r="AI112" s="90">
        <v>8</v>
      </c>
      <c r="AJ112" s="90">
        <v>46</v>
      </c>
    </row>
    <row r="113" spans="1:36">
      <c r="A113" s="88">
        <v>8</v>
      </c>
      <c r="B113" s="95" t="s">
        <v>85</v>
      </c>
      <c r="C113" s="96"/>
      <c r="D113" s="86">
        <v>3</v>
      </c>
      <c r="E113" s="86" t="s">
        <v>34</v>
      </c>
      <c r="F113" s="87">
        <v>6301</v>
      </c>
      <c r="G113" s="86">
        <v>1</v>
      </c>
      <c r="H113" s="88">
        <v>8</v>
      </c>
      <c r="I113" s="89"/>
      <c r="J113" s="90">
        <v>59</v>
      </c>
      <c r="K113" s="90">
        <v>74</v>
      </c>
      <c r="L113" s="90">
        <v>0</v>
      </c>
      <c r="M113" s="91"/>
      <c r="N113" s="92">
        <v>117</v>
      </c>
      <c r="O113" s="90">
        <v>718</v>
      </c>
      <c r="P113" s="90">
        <v>22</v>
      </c>
      <c r="Q113" s="90">
        <v>19</v>
      </c>
      <c r="R113" s="90">
        <v>48</v>
      </c>
      <c r="S113" s="90">
        <v>11</v>
      </c>
      <c r="T113" s="90">
        <v>59</v>
      </c>
      <c r="U113" s="91"/>
      <c r="V113" s="92">
        <v>117</v>
      </c>
      <c r="W113" s="90">
        <v>772</v>
      </c>
      <c r="X113" s="90">
        <v>2</v>
      </c>
      <c r="Y113" s="90">
        <v>25</v>
      </c>
      <c r="Z113" s="90">
        <v>59</v>
      </c>
      <c r="AA113" s="90">
        <v>15</v>
      </c>
      <c r="AB113" s="90">
        <v>74</v>
      </c>
      <c r="AC113" s="91"/>
      <c r="AD113" s="92">
        <v>0</v>
      </c>
      <c r="AE113" s="90">
        <v>0</v>
      </c>
      <c r="AF113" s="90">
        <v>0</v>
      </c>
      <c r="AG113" s="90">
        <v>0</v>
      </c>
      <c r="AH113" s="90">
        <v>0</v>
      </c>
      <c r="AI113" s="90">
        <v>0</v>
      </c>
      <c r="AJ113" s="90">
        <v>0</v>
      </c>
    </row>
    <row r="114" spans="1:36">
      <c r="A114" s="67" t="s">
        <v>71</v>
      </c>
      <c r="B114" s="97" t="s">
        <v>85</v>
      </c>
      <c r="C114" s="98"/>
      <c r="D114" s="93">
        <v>3</v>
      </c>
      <c r="E114" s="93" t="s">
        <v>34</v>
      </c>
      <c r="F114" s="94">
        <v>6301</v>
      </c>
      <c r="G114" s="67">
        <v>1</v>
      </c>
      <c r="H114" s="67" t="s">
        <v>71</v>
      </c>
      <c r="I114" s="68"/>
      <c r="J114" s="20">
        <v>73.456193353474333</v>
      </c>
      <c r="K114" s="20">
        <v>72.370090634441084</v>
      </c>
      <c r="L114" s="20">
        <v>40.698198198198199</v>
      </c>
      <c r="M114" s="69"/>
      <c r="N114" s="16">
        <v>662</v>
      </c>
      <c r="O114" s="20"/>
      <c r="P114" s="20">
        <v>10.285498489425981</v>
      </c>
      <c r="Q114" s="20">
        <v>16.270392749244714</v>
      </c>
      <c r="R114" s="20">
        <v>39.645015105740185</v>
      </c>
      <c r="S114" s="20">
        <v>33.811178247734141</v>
      </c>
      <c r="T114" s="20">
        <v>73.456193353474333</v>
      </c>
      <c r="U114" s="69"/>
      <c r="V114" s="16">
        <v>662</v>
      </c>
      <c r="W114" s="20"/>
      <c r="X114" s="20">
        <v>5.2220543806646536</v>
      </c>
      <c r="Y114" s="20">
        <v>22.410876132930515</v>
      </c>
      <c r="Z114" s="20">
        <v>44.28851963746223</v>
      </c>
      <c r="AA114" s="20">
        <v>28.081570996978851</v>
      </c>
      <c r="AB114" s="20">
        <v>72.370090634441084</v>
      </c>
      <c r="AC114" s="69"/>
      <c r="AD114" s="16">
        <v>222</v>
      </c>
      <c r="AE114" s="20"/>
      <c r="AF114" s="20">
        <v>17.963963963963963</v>
      </c>
      <c r="AG114" s="20">
        <v>41.81981981981982</v>
      </c>
      <c r="AH114" s="20">
        <v>34.144144144144143</v>
      </c>
      <c r="AI114" s="20">
        <v>6.5540540540540544</v>
      </c>
      <c r="AJ114" s="20">
        <v>40.698198198198199</v>
      </c>
    </row>
    <row r="115" spans="1:36">
      <c r="A115" s="81">
        <v>3</v>
      </c>
      <c r="B115" s="77" t="s">
        <v>86</v>
      </c>
      <c r="C115" s="78"/>
      <c r="D115" s="79">
        <v>2</v>
      </c>
      <c r="E115" s="79" t="s">
        <v>33</v>
      </c>
      <c r="F115" s="80">
        <v>1601</v>
      </c>
      <c r="G115" s="86">
        <v>1</v>
      </c>
      <c r="H115" s="81">
        <v>3</v>
      </c>
      <c r="I115" s="82"/>
      <c r="J115" s="83">
        <v>94</v>
      </c>
      <c r="K115" s="83">
        <v>85</v>
      </c>
      <c r="L115" s="83">
        <v>0</v>
      </c>
      <c r="M115" s="84"/>
      <c r="N115" s="85">
        <v>47</v>
      </c>
      <c r="O115" s="83">
        <v>634</v>
      </c>
      <c r="P115" s="83">
        <v>0</v>
      </c>
      <c r="Q115" s="83">
        <v>6</v>
      </c>
      <c r="R115" s="83">
        <v>17</v>
      </c>
      <c r="S115" s="83">
        <v>77</v>
      </c>
      <c r="T115" s="83">
        <v>94</v>
      </c>
      <c r="U115" s="84"/>
      <c r="V115" s="85">
        <v>47</v>
      </c>
      <c r="W115" s="83">
        <v>651</v>
      </c>
      <c r="X115" s="83">
        <v>4</v>
      </c>
      <c r="Y115" s="83">
        <v>11</v>
      </c>
      <c r="Z115" s="83">
        <v>30</v>
      </c>
      <c r="AA115" s="83">
        <v>55</v>
      </c>
      <c r="AB115" s="83">
        <v>85</v>
      </c>
      <c r="AC115" s="84"/>
      <c r="AD115" s="85">
        <v>0</v>
      </c>
      <c r="AE115" s="83">
        <v>0</v>
      </c>
      <c r="AF115" s="83">
        <v>0</v>
      </c>
      <c r="AG115" s="83">
        <v>0</v>
      </c>
      <c r="AH115" s="83">
        <v>0</v>
      </c>
      <c r="AI115" s="83">
        <v>0</v>
      </c>
      <c r="AJ115" s="83">
        <v>0</v>
      </c>
    </row>
    <row r="116" spans="1:36">
      <c r="A116" s="88">
        <v>4</v>
      </c>
      <c r="B116" s="95" t="s">
        <v>86</v>
      </c>
      <c r="C116" s="96"/>
      <c r="D116" s="86">
        <v>2</v>
      </c>
      <c r="E116" s="86" t="s">
        <v>33</v>
      </c>
      <c r="F116" s="87">
        <v>1601</v>
      </c>
      <c r="G116" s="86">
        <v>1</v>
      </c>
      <c r="H116" s="88">
        <v>4</v>
      </c>
      <c r="I116" s="89"/>
      <c r="J116" s="90">
        <v>77</v>
      </c>
      <c r="K116" s="90">
        <v>79</v>
      </c>
      <c r="L116" s="90">
        <v>0</v>
      </c>
      <c r="M116" s="91"/>
      <c r="N116" s="92">
        <v>39</v>
      </c>
      <c r="O116" s="90">
        <v>615</v>
      </c>
      <c r="P116" s="90">
        <v>10</v>
      </c>
      <c r="Q116" s="90">
        <v>13</v>
      </c>
      <c r="R116" s="90">
        <v>44</v>
      </c>
      <c r="S116" s="90">
        <v>33</v>
      </c>
      <c r="T116" s="90">
        <v>77</v>
      </c>
      <c r="U116" s="91"/>
      <c r="V116" s="92">
        <v>39</v>
      </c>
      <c r="W116" s="90">
        <v>693</v>
      </c>
      <c r="X116" s="90">
        <v>0</v>
      </c>
      <c r="Y116" s="90">
        <v>21</v>
      </c>
      <c r="Z116" s="90">
        <v>38</v>
      </c>
      <c r="AA116" s="90">
        <v>41</v>
      </c>
      <c r="AB116" s="90">
        <v>79</v>
      </c>
      <c r="AC116" s="91"/>
      <c r="AD116" s="92">
        <v>0</v>
      </c>
      <c r="AE116" s="90">
        <v>0</v>
      </c>
      <c r="AF116" s="90">
        <v>0</v>
      </c>
      <c r="AG116" s="90">
        <v>0</v>
      </c>
      <c r="AH116" s="90">
        <v>0</v>
      </c>
      <c r="AI116" s="90">
        <v>0</v>
      </c>
      <c r="AJ116" s="90">
        <v>0</v>
      </c>
    </row>
    <row r="117" spans="1:36">
      <c r="A117" s="88">
        <v>5</v>
      </c>
      <c r="B117" s="95" t="s">
        <v>86</v>
      </c>
      <c r="C117" s="96"/>
      <c r="D117" s="86">
        <v>2</v>
      </c>
      <c r="E117" s="86" t="s">
        <v>33</v>
      </c>
      <c r="F117" s="87">
        <v>1601</v>
      </c>
      <c r="G117" s="86">
        <v>1</v>
      </c>
      <c r="H117" s="88">
        <v>5</v>
      </c>
      <c r="I117" s="89"/>
      <c r="J117" s="90">
        <v>70</v>
      </c>
      <c r="K117" s="90">
        <v>76</v>
      </c>
      <c r="L117" s="90">
        <v>55</v>
      </c>
      <c r="M117" s="91"/>
      <c r="N117" s="92">
        <v>47</v>
      </c>
      <c r="O117" s="90">
        <v>635</v>
      </c>
      <c r="P117" s="90">
        <v>19</v>
      </c>
      <c r="Q117" s="90">
        <v>11</v>
      </c>
      <c r="R117" s="90">
        <v>40</v>
      </c>
      <c r="S117" s="90">
        <v>30</v>
      </c>
      <c r="T117" s="90">
        <v>70</v>
      </c>
      <c r="U117" s="91"/>
      <c r="V117" s="92">
        <v>47</v>
      </c>
      <c r="W117" s="90">
        <v>730</v>
      </c>
      <c r="X117" s="90">
        <v>4</v>
      </c>
      <c r="Y117" s="90">
        <v>19</v>
      </c>
      <c r="Z117" s="90">
        <v>38</v>
      </c>
      <c r="AA117" s="90">
        <v>38</v>
      </c>
      <c r="AB117" s="90">
        <v>76</v>
      </c>
      <c r="AC117" s="91"/>
      <c r="AD117" s="92">
        <v>47</v>
      </c>
      <c r="AE117" s="90">
        <v>197</v>
      </c>
      <c r="AF117" s="90">
        <v>17</v>
      </c>
      <c r="AG117" s="90">
        <v>28</v>
      </c>
      <c r="AH117" s="90">
        <v>51</v>
      </c>
      <c r="AI117" s="90">
        <v>4</v>
      </c>
      <c r="AJ117" s="90">
        <v>55</v>
      </c>
    </row>
    <row r="118" spans="1:36">
      <c r="A118" s="88">
        <v>6</v>
      </c>
      <c r="B118" s="95" t="s">
        <v>86</v>
      </c>
      <c r="C118" s="96"/>
      <c r="D118" s="86">
        <v>2</v>
      </c>
      <c r="E118" s="86" t="s">
        <v>33</v>
      </c>
      <c r="F118" s="87">
        <v>1601</v>
      </c>
      <c r="G118" s="88">
        <v>1</v>
      </c>
      <c r="H118" s="88">
        <v>6</v>
      </c>
      <c r="I118" s="89"/>
      <c r="J118" s="90">
        <v>77</v>
      </c>
      <c r="K118" s="90">
        <v>82</v>
      </c>
      <c r="L118" s="90">
        <v>0</v>
      </c>
      <c r="M118" s="91"/>
      <c r="N118" s="92">
        <v>34</v>
      </c>
      <c r="O118" s="90">
        <v>727</v>
      </c>
      <c r="P118" s="90">
        <v>12</v>
      </c>
      <c r="Q118" s="90">
        <v>12</v>
      </c>
      <c r="R118" s="90">
        <v>15</v>
      </c>
      <c r="S118" s="90">
        <v>62</v>
      </c>
      <c r="T118" s="90">
        <v>77</v>
      </c>
      <c r="U118" s="91"/>
      <c r="V118" s="92">
        <v>34</v>
      </c>
      <c r="W118" s="90">
        <v>753</v>
      </c>
      <c r="X118" s="90">
        <v>9</v>
      </c>
      <c r="Y118" s="90">
        <v>9</v>
      </c>
      <c r="Z118" s="90">
        <v>41</v>
      </c>
      <c r="AA118" s="90">
        <v>41</v>
      </c>
      <c r="AB118" s="90">
        <v>82</v>
      </c>
      <c r="AC118" s="91"/>
      <c r="AD118" s="92">
        <v>0</v>
      </c>
      <c r="AE118" s="90">
        <v>0</v>
      </c>
      <c r="AF118" s="90">
        <v>0</v>
      </c>
      <c r="AG118" s="90">
        <v>0</v>
      </c>
      <c r="AH118" s="90">
        <v>0</v>
      </c>
      <c r="AI118" s="90">
        <v>0</v>
      </c>
      <c r="AJ118" s="90">
        <v>0</v>
      </c>
    </row>
    <row r="119" spans="1:36" s="63" customFormat="1">
      <c r="A119" s="88">
        <v>7</v>
      </c>
      <c r="B119" s="95" t="s">
        <v>86</v>
      </c>
      <c r="C119" s="96"/>
      <c r="D119" s="86">
        <v>2</v>
      </c>
      <c r="E119" s="86" t="s">
        <v>33</v>
      </c>
      <c r="F119" s="87">
        <v>1601</v>
      </c>
      <c r="G119" s="88">
        <v>1</v>
      </c>
      <c r="H119" s="88">
        <v>7</v>
      </c>
      <c r="I119" s="89"/>
      <c r="J119" s="90">
        <v>54</v>
      </c>
      <c r="K119" s="90">
        <v>66</v>
      </c>
      <c r="L119" s="90">
        <v>20</v>
      </c>
      <c r="M119" s="91"/>
      <c r="N119" s="92">
        <v>44</v>
      </c>
      <c r="O119" s="90">
        <v>683</v>
      </c>
      <c r="P119" s="90">
        <v>20</v>
      </c>
      <c r="Q119" s="90">
        <v>25</v>
      </c>
      <c r="R119" s="90">
        <v>36</v>
      </c>
      <c r="S119" s="90">
        <v>18</v>
      </c>
      <c r="T119" s="90">
        <v>54</v>
      </c>
      <c r="U119" s="91"/>
      <c r="V119" s="92">
        <v>44</v>
      </c>
      <c r="W119" s="90">
        <v>693</v>
      </c>
      <c r="X119" s="90">
        <v>7</v>
      </c>
      <c r="Y119" s="90">
        <v>27</v>
      </c>
      <c r="Z119" s="90">
        <v>52</v>
      </c>
      <c r="AA119" s="90">
        <v>14</v>
      </c>
      <c r="AB119" s="90">
        <v>66</v>
      </c>
      <c r="AC119" s="91"/>
      <c r="AD119" s="92">
        <v>44</v>
      </c>
      <c r="AE119" s="90">
        <v>159</v>
      </c>
      <c r="AF119" s="90">
        <v>34</v>
      </c>
      <c r="AG119" s="90">
        <v>45</v>
      </c>
      <c r="AH119" s="90">
        <v>20</v>
      </c>
      <c r="AI119" s="90">
        <v>0</v>
      </c>
      <c r="AJ119" s="90">
        <v>20</v>
      </c>
    </row>
    <row r="120" spans="1:36">
      <c r="A120" s="88">
        <v>8</v>
      </c>
      <c r="B120" s="95" t="s">
        <v>86</v>
      </c>
      <c r="C120" s="96"/>
      <c r="D120" s="86">
        <v>2</v>
      </c>
      <c r="E120" s="86" t="s">
        <v>33</v>
      </c>
      <c r="F120" s="87">
        <v>1601</v>
      </c>
      <c r="G120" s="88">
        <v>1</v>
      </c>
      <c r="H120" s="88">
        <v>8</v>
      </c>
      <c r="I120" s="89"/>
      <c r="J120" s="90">
        <v>66</v>
      </c>
      <c r="K120" s="90">
        <v>66</v>
      </c>
      <c r="L120" s="90">
        <v>0</v>
      </c>
      <c r="M120" s="91"/>
      <c r="N120" s="92">
        <v>40</v>
      </c>
      <c r="O120" s="90">
        <v>722</v>
      </c>
      <c r="P120" s="90">
        <v>15</v>
      </c>
      <c r="Q120" s="90">
        <v>20</v>
      </c>
      <c r="R120" s="90">
        <v>43</v>
      </c>
      <c r="S120" s="90">
        <v>23</v>
      </c>
      <c r="T120" s="90">
        <v>66</v>
      </c>
      <c r="U120" s="91"/>
      <c r="V120" s="92">
        <v>40</v>
      </c>
      <c r="W120" s="90">
        <v>744</v>
      </c>
      <c r="X120" s="90">
        <v>8</v>
      </c>
      <c r="Y120" s="90">
        <v>28</v>
      </c>
      <c r="Z120" s="90">
        <v>53</v>
      </c>
      <c r="AA120" s="90">
        <v>13</v>
      </c>
      <c r="AB120" s="90">
        <v>66</v>
      </c>
      <c r="AC120" s="91"/>
      <c r="AD120" s="92">
        <v>0</v>
      </c>
      <c r="AE120" s="90">
        <v>0</v>
      </c>
      <c r="AF120" s="90">
        <v>0</v>
      </c>
      <c r="AG120" s="90">
        <v>0</v>
      </c>
      <c r="AH120" s="90">
        <v>0</v>
      </c>
      <c r="AI120" s="90">
        <v>0</v>
      </c>
      <c r="AJ120" s="90">
        <v>0</v>
      </c>
    </row>
    <row r="121" spans="1:36">
      <c r="A121" s="67" t="s">
        <v>71</v>
      </c>
      <c r="B121" s="97" t="s">
        <v>86</v>
      </c>
      <c r="C121" s="98"/>
      <c r="D121" s="93">
        <v>2</v>
      </c>
      <c r="E121" s="93" t="s">
        <v>33</v>
      </c>
      <c r="F121" s="94">
        <v>1601</v>
      </c>
      <c r="G121" s="93">
        <v>1</v>
      </c>
      <c r="H121" s="67" t="s">
        <v>71</v>
      </c>
      <c r="I121" s="68"/>
      <c r="J121" s="20">
        <v>73.08764940239044</v>
      </c>
      <c r="K121" s="20">
        <v>75.617529880478088</v>
      </c>
      <c r="L121" s="20">
        <v>38.076923076923073</v>
      </c>
      <c r="M121" s="69"/>
      <c r="N121" s="16">
        <v>251</v>
      </c>
      <c r="O121" s="20"/>
      <c r="P121" s="20">
        <v>12.633466135458168</v>
      </c>
      <c r="Q121" s="20">
        <v>14.398406374501992</v>
      </c>
      <c r="R121" s="20">
        <v>32.705179282868528</v>
      </c>
      <c r="S121" s="20">
        <v>40.382470119521912</v>
      </c>
      <c r="T121" s="20">
        <v>73.08764940239044</v>
      </c>
      <c r="U121" s="69"/>
      <c r="V121" s="16">
        <v>251</v>
      </c>
      <c r="W121" s="20"/>
      <c r="X121" s="20">
        <v>5.2191235059760954</v>
      </c>
      <c r="Y121" s="20">
        <v>19.294820717131476</v>
      </c>
      <c r="Z121" s="20">
        <v>41.752988047808763</v>
      </c>
      <c r="AA121" s="20">
        <v>33.864541832669325</v>
      </c>
      <c r="AB121" s="20">
        <v>75.617529880478088</v>
      </c>
      <c r="AC121" s="69"/>
      <c r="AD121" s="16">
        <v>91</v>
      </c>
      <c r="AE121" s="20"/>
      <c r="AF121" s="20">
        <v>25.219780219780219</v>
      </c>
      <c r="AG121" s="20">
        <v>36.219780219780219</v>
      </c>
      <c r="AH121" s="20">
        <v>36.010989010989007</v>
      </c>
      <c r="AI121" s="20">
        <v>2.0659340659340661</v>
      </c>
      <c r="AJ121" s="20">
        <v>38.076923076923073</v>
      </c>
    </row>
    <row r="122" spans="1:36">
      <c r="A122" s="81">
        <v>3</v>
      </c>
      <c r="B122" s="77" t="s">
        <v>87</v>
      </c>
      <c r="C122" s="78"/>
      <c r="D122" s="79">
        <v>4</v>
      </c>
      <c r="E122" s="79" t="s">
        <v>35</v>
      </c>
      <c r="F122" s="80">
        <v>5201</v>
      </c>
      <c r="G122" s="86">
        <v>1</v>
      </c>
      <c r="H122" s="81">
        <v>3</v>
      </c>
      <c r="I122" s="82"/>
      <c r="J122" s="83">
        <v>85</v>
      </c>
      <c r="K122" s="83">
        <v>79</v>
      </c>
      <c r="L122" s="83">
        <v>0</v>
      </c>
      <c r="M122" s="84"/>
      <c r="N122" s="85">
        <v>42</v>
      </c>
      <c r="O122" s="83">
        <v>599</v>
      </c>
      <c r="P122" s="83">
        <v>0</v>
      </c>
      <c r="Q122" s="83">
        <v>14</v>
      </c>
      <c r="R122" s="83">
        <v>14</v>
      </c>
      <c r="S122" s="83">
        <v>71</v>
      </c>
      <c r="T122" s="83">
        <v>85</v>
      </c>
      <c r="U122" s="84"/>
      <c r="V122" s="85">
        <v>42</v>
      </c>
      <c r="W122" s="83">
        <v>592</v>
      </c>
      <c r="X122" s="83">
        <v>5</v>
      </c>
      <c r="Y122" s="83">
        <v>17</v>
      </c>
      <c r="Z122" s="83">
        <v>36</v>
      </c>
      <c r="AA122" s="83">
        <v>43</v>
      </c>
      <c r="AB122" s="83">
        <v>79</v>
      </c>
      <c r="AC122" s="84"/>
      <c r="AD122" s="85">
        <v>0</v>
      </c>
      <c r="AE122" s="83">
        <v>0</v>
      </c>
      <c r="AF122" s="83">
        <v>0</v>
      </c>
      <c r="AG122" s="83">
        <v>0</v>
      </c>
      <c r="AH122" s="83">
        <v>0</v>
      </c>
      <c r="AI122" s="83">
        <v>0</v>
      </c>
      <c r="AJ122" s="83">
        <v>0</v>
      </c>
    </row>
    <row r="123" spans="1:36">
      <c r="A123" s="88">
        <v>4</v>
      </c>
      <c r="B123" s="95" t="s">
        <v>87</v>
      </c>
      <c r="C123" s="96"/>
      <c r="D123" s="86">
        <v>4</v>
      </c>
      <c r="E123" s="86" t="s">
        <v>35</v>
      </c>
      <c r="F123" s="87">
        <v>5201</v>
      </c>
      <c r="G123" s="86">
        <v>1</v>
      </c>
      <c r="H123" s="88">
        <v>4</v>
      </c>
      <c r="I123" s="89"/>
      <c r="J123" s="90">
        <v>57</v>
      </c>
      <c r="K123" s="90">
        <v>65</v>
      </c>
      <c r="L123" s="90">
        <v>0</v>
      </c>
      <c r="M123" s="91"/>
      <c r="N123" s="92">
        <v>46</v>
      </c>
      <c r="O123" s="90">
        <v>571</v>
      </c>
      <c r="P123" s="90">
        <v>24</v>
      </c>
      <c r="Q123" s="90">
        <v>20</v>
      </c>
      <c r="R123" s="90">
        <v>24</v>
      </c>
      <c r="S123" s="90">
        <v>33</v>
      </c>
      <c r="T123" s="90">
        <v>57</v>
      </c>
      <c r="U123" s="91"/>
      <c r="V123" s="92">
        <v>46</v>
      </c>
      <c r="W123" s="90">
        <v>592</v>
      </c>
      <c r="X123" s="90">
        <v>4</v>
      </c>
      <c r="Y123" s="90">
        <v>30</v>
      </c>
      <c r="Z123" s="90">
        <v>52</v>
      </c>
      <c r="AA123" s="90">
        <v>13</v>
      </c>
      <c r="AB123" s="90">
        <v>65</v>
      </c>
      <c r="AC123" s="91"/>
      <c r="AD123" s="92">
        <v>0</v>
      </c>
      <c r="AE123" s="90">
        <v>0</v>
      </c>
      <c r="AF123" s="90">
        <v>0</v>
      </c>
      <c r="AG123" s="90">
        <v>0</v>
      </c>
      <c r="AH123" s="90">
        <v>0</v>
      </c>
      <c r="AI123" s="90">
        <v>0</v>
      </c>
      <c r="AJ123" s="90">
        <v>0</v>
      </c>
    </row>
    <row r="124" spans="1:36">
      <c r="A124" s="88">
        <v>5</v>
      </c>
      <c r="B124" s="95" t="s">
        <v>87</v>
      </c>
      <c r="C124" s="96"/>
      <c r="D124" s="86">
        <v>4</v>
      </c>
      <c r="E124" s="86" t="s">
        <v>321</v>
      </c>
      <c r="F124" s="87">
        <v>5201</v>
      </c>
      <c r="G124" s="86">
        <v>1</v>
      </c>
      <c r="H124" s="88">
        <v>5</v>
      </c>
      <c r="I124" s="89"/>
      <c r="J124" s="90">
        <v>64</v>
      </c>
      <c r="K124" s="90">
        <v>77</v>
      </c>
      <c r="L124" s="90">
        <v>33</v>
      </c>
      <c r="M124" s="91"/>
      <c r="N124" s="92">
        <v>39</v>
      </c>
      <c r="O124" s="90">
        <v>627</v>
      </c>
      <c r="P124" s="90">
        <v>10</v>
      </c>
      <c r="Q124" s="90">
        <v>26</v>
      </c>
      <c r="R124" s="90">
        <v>41</v>
      </c>
      <c r="S124" s="90">
        <v>23</v>
      </c>
      <c r="T124" s="90">
        <v>64</v>
      </c>
      <c r="U124" s="91"/>
      <c r="V124" s="92">
        <v>39</v>
      </c>
      <c r="W124" s="90">
        <v>689</v>
      </c>
      <c r="X124" s="90">
        <v>0</v>
      </c>
      <c r="Y124" s="90">
        <v>23</v>
      </c>
      <c r="Z124" s="90">
        <v>56</v>
      </c>
      <c r="AA124" s="90">
        <v>21</v>
      </c>
      <c r="AB124" s="90">
        <v>77</v>
      </c>
      <c r="AC124" s="91"/>
      <c r="AD124" s="92">
        <v>39</v>
      </c>
      <c r="AE124" s="90">
        <v>189</v>
      </c>
      <c r="AF124" s="90">
        <v>5</v>
      </c>
      <c r="AG124" s="90">
        <v>62</v>
      </c>
      <c r="AH124" s="90">
        <v>33</v>
      </c>
      <c r="AI124" s="90">
        <v>0</v>
      </c>
      <c r="AJ124" s="90">
        <v>33</v>
      </c>
    </row>
    <row r="125" spans="1:36">
      <c r="A125" s="88">
        <v>6</v>
      </c>
      <c r="B125" s="95" t="s">
        <v>87</v>
      </c>
      <c r="C125" s="96"/>
      <c r="D125" s="86">
        <v>4</v>
      </c>
      <c r="E125" s="86" t="s">
        <v>35</v>
      </c>
      <c r="F125" s="87">
        <v>5201</v>
      </c>
      <c r="G125" s="88">
        <v>1</v>
      </c>
      <c r="H125" s="88">
        <v>6</v>
      </c>
      <c r="I125" s="89"/>
      <c r="J125" s="90">
        <v>55</v>
      </c>
      <c r="K125" s="90">
        <v>55</v>
      </c>
      <c r="L125" s="90">
        <v>0</v>
      </c>
      <c r="M125" s="91"/>
      <c r="N125" s="92">
        <v>38</v>
      </c>
      <c r="O125" s="90">
        <v>662</v>
      </c>
      <c r="P125" s="90">
        <v>0</v>
      </c>
      <c r="Q125" s="90">
        <v>45</v>
      </c>
      <c r="R125" s="90">
        <v>37</v>
      </c>
      <c r="S125" s="90">
        <v>18</v>
      </c>
      <c r="T125" s="90">
        <v>55</v>
      </c>
      <c r="U125" s="91"/>
      <c r="V125" s="92">
        <v>38</v>
      </c>
      <c r="W125" s="90">
        <v>663</v>
      </c>
      <c r="X125" s="90">
        <v>3</v>
      </c>
      <c r="Y125" s="90">
        <v>42</v>
      </c>
      <c r="Z125" s="90">
        <v>42</v>
      </c>
      <c r="AA125" s="90">
        <v>13</v>
      </c>
      <c r="AB125" s="90">
        <v>55</v>
      </c>
      <c r="AC125" s="91"/>
      <c r="AD125" s="92">
        <v>0</v>
      </c>
      <c r="AE125" s="90">
        <v>0</v>
      </c>
      <c r="AF125" s="90">
        <v>0</v>
      </c>
      <c r="AG125" s="90">
        <v>0</v>
      </c>
      <c r="AH125" s="90">
        <v>0</v>
      </c>
      <c r="AI125" s="90">
        <v>0</v>
      </c>
      <c r="AJ125" s="90">
        <v>0</v>
      </c>
    </row>
    <row r="126" spans="1:36" s="63" customFormat="1">
      <c r="A126" s="88">
        <v>7</v>
      </c>
      <c r="B126" s="95" t="s">
        <v>87</v>
      </c>
      <c r="C126" s="96"/>
      <c r="D126" s="86">
        <v>4</v>
      </c>
      <c r="E126" s="86" t="s">
        <v>35</v>
      </c>
      <c r="F126" s="87">
        <v>5201</v>
      </c>
      <c r="G126" s="88">
        <v>1</v>
      </c>
      <c r="H126" s="88">
        <v>7</v>
      </c>
      <c r="I126" s="89"/>
      <c r="J126" s="90">
        <v>68</v>
      </c>
      <c r="K126" s="90">
        <v>45</v>
      </c>
      <c r="L126" s="90">
        <v>15</v>
      </c>
      <c r="M126" s="91"/>
      <c r="N126" s="92">
        <v>55</v>
      </c>
      <c r="O126" s="90">
        <v>711</v>
      </c>
      <c r="P126" s="90">
        <v>7</v>
      </c>
      <c r="Q126" s="90">
        <v>25</v>
      </c>
      <c r="R126" s="90">
        <v>44</v>
      </c>
      <c r="S126" s="90">
        <v>24</v>
      </c>
      <c r="T126" s="90">
        <v>68</v>
      </c>
      <c r="U126" s="91"/>
      <c r="V126" s="92">
        <v>55</v>
      </c>
      <c r="W126" s="90">
        <v>651</v>
      </c>
      <c r="X126" s="90">
        <v>9</v>
      </c>
      <c r="Y126" s="90">
        <v>45</v>
      </c>
      <c r="Z126" s="90">
        <v>36</v>
      </c>
      <c r="AA126" s="90">
        <v>9</v>
      </c>
      <c r="AB126" s="90">
        <v>45</v>
      </c>
      <c r="AC126" s="91"/>
      <c r="AD126" s="92">
        <v>55</v>
      </c>
      <c r="AE126" s="90">
        <v>156</v>
      </c>
      <c r="AF126" s="90">
        <v>36</v>
      </c>
      <c r="AG126" s="90">
        <v>49</v>
      </c>
      <c r="AH126" s="90">
        <v>15</v>
      </c>
      <c r="AI126" s="90">
        <v>0</v>
      </c>
      <c r="AJ126" s="90">
        <v>15</v>
      </c>
    </row>
    <row r="127" spans="1:36">
      <c r="A127" s="88">
        <v>8</v>
      </c>
      <c r="B127" s="95" t="s">
        <v>87</v>
      </c>
      <c r="C127" s="96"/>
      <c r="D127" s="86">
        <v>4</v>
      </c>
      <c r="E127" s="86" t="s">
        <v>35</v>
      </c>
      <c r="F127" s="87">
        <v>5201</v>
      </c>
      <c r="G127" s="86">
        <v>1</v>
      </c>
      <c r="H127" s="88">
        <v>8</v>
      </c>
      <c r="I127" s="89"/>
      <c r="J127" s="90">
        <v>53</v>
      </c>
      <c r="K127" s="90">
        <v>80</v>
      </c>
      <c r="L127" s="90">
        <v>0</v>
      </c>
      <c r="M127" s="91"/>
      <c r="N127" s="92">
        <v>51</v>
      </c>
      <c r="O127" s="90">
        <v>706</v>
      </c>
      <c r="P127" s="90">
        <v>18</v>
      </c>
      <c r="Q127" s="90">
        <v>29</v>
      </c>
      <c r="R127" s="90">
        <v>47</v>
      </c>
      <c r="S127" s="90">
        <v>6</v>
      </c>
      <c r="T127" s="90">
        <v>53</v>
      </c>
      <c r="U127" s="91"/>
      <c r="V127" s="92">
        <v>51</v>
      </c>
      <c r="W127" s="90">
        <v>804</v>
      </c>
      <c r="X127" s="90">
        <v>0</v>
      </c>
      <c r="Y127" s="90">
        <v>20</v>
      </c>
      <c r="Z127" s="90">
        <v>49</v>
      </c>
      <c r="AA127" s="90">
        <v>31</v>
      </c>
      <c r="AB127" s="90">
        <v>80</v>
      </c>
      <c r="AC127" s="91"/>
      <c r="AD127" s="92">
        <v>0</v>
      </c>
      <c r="AE127" s="90">
        <v>0</v>
      </c>
      <c r="AF127" s="90">
        <v>0</v>
      </c>
      <c r="AG127" s="90">
        <v>0</v>
      </c>
      <c r="AH127" s="90">
        <v>0</v>
      </c>
      <c r="AI127" s="90">
        <v>0</v>
      </c>
      <c r="AJ127" s="90">
        <v>0</v>
      </c>
    </row>
    <row r="128" spans="1:36">
      <c r="A128" s="67" t="s">
        <v>71</v>
      </c>
      <c r="B128" s="97" t="s">
        <v>87</v>
      </c>
      <c r="C128" s="98"/>
      <c r="D128" s="93">
        <v>4</v>
      </c>
      <c r="E128" s="93" t="s">
        <v>35</v>
      </c>
      <c r="F128" s="94">
        <v>5201</v>
      </c>
      <c r="G128" s="67">
        <v>1</v>
      </c>
      <c r="H128" s="67" t="s">
        <v>71</v>
      </c>
      <c r="I128" s="68"/>
      <c r="J128" s="20">
        <v>63.546125461254611</v>
      </c>
      <c r="K128" s="20">
        <v>66.258302583025824</v>
      </c>
      <c r="L128" s="20">
        <v>22.468085106382979</v>
      </c>
      <c r="M128" s="69"/>
      <c r="N128" s="16">
        <v>271</v>
      </c>
      <c r="O128" s="20"/>
      <c r="P128" s="20">
        <v>10.321033210332104</v>
      </c>
      <c r="Q128" s="20">
        <v>26.147601476014756</v>
      </c>
      <c r="R128" s="20">
        <v>35.107011070110701</v>
      </c>
      <c r="S128" s="20">
        <v>28.43911439114391</v>
      </c>
      <c r="T128" s="20">
        <v>63.546125461254611</v>
      </c>
      <c r="U128" s="69"/>
      <c r="V128" s="16">
        <v>271</v>
      </c>
      <c r="W128" s="20"/>
      <c r="X128" s="20">
        <v>3.7011070110701105</v>
      </c>
      <c r="Y128" s="20">
        <v>29.82287822878229</v>
      </c>
      <c r="Z128" s="20">
        <v>44.881918819188193</v>
      </c>
      <c r="AA128" s="20">
        <v>21.376383763837637</v>
      </c>
      <c r="AB128" s="20">
        <v>66.258302583025824</v>
      </c>
      <c r="AC128" s="69"/>
      <c r="AD128" s="16">
        <v>94</v>
      </c>
      <c r="AE128" s="20"/>
      <c r="AF128" s="20">
        <v>23.138297872340424</v>
      </c>
      <c r="AG128" s="20">
        <v>54.393617021276597</v>
      </c>
      <c r="AH128" s="20">
        <v>22.468085106382979</v>
      </c>
      <c r="AI128" s="20">
        <v>0</v>
      </c>
      <c r="AJ128" s="20">
        <v>22.468085106382979</v>
      </c>
    </row>
    <row r="129" spans="1:36">
      <c r="A129" s="81">
        <v>3</v>
      </c>
      <c r="B129" s="77" t="s">
        <v>88</v>
      </c>
      <c r="C129" s="78"/>
      <c r="D129" s="79">
        <v>2</v>
      </c>
      <c r="E129" s="79" t="s">
        <v>33</v>
      </c>
      <c r="F129" s="80">
        <v>7302</v>
      </c>
      <c r="G129" s="86">
        <v>1</v>
      </c>
      <c r="H129" s="81">
        <v>3</v>
      </c>
      <c r="I129" s="82"/>
      <c r="J129" s="83">
        <v>84</v>
      </c>
      <c r="K129" s="83">
        <v>68</v>
      </c>
      <c r="L129" s="83">
        <v>0</v>
      </c>
      <c r="M129" s="84"/>
      <c r="N129" s="85">
        <v>253</v>
      </c>
      <c r="O129" s="83">
        <v>586</v>
      </c>
      <c r="P129" s="83">
        <v>4</v>
      </c>
      <c r="Q129" s="83">
        <v>12</v>
      </c>
      <c r="R129" s="83">
        <v>30</v>
      </c>
      <c r="S129" s="83">
        <v>54</v>
      </c>
      <c r="T129" s="83">
        <v>84</v>
      </c>
      <c r="U129" s="84"/>
      <c r="V129" s="85">
        <v>253</v>
      </c>
      <c r="W129" s="83">
        <v>559</v>
      </c>
      <c r="X129" s="83">
        <v>14</v>
      </c>
      <c r="Y129" s="83">
        <v>17</v>
      </c>
      <c r="Z129" s="83">
        <v>36</v>
      </c>
      <c r="AA129" s="83">
        <v>32</v>
      </c>
      <c r="AB129" s="83">
        <v>68</v>
      </c>
      <c r="AC129" s="84"/>
      <c r="AD129" s="85">
        <v>0</v>
      </c>
      <c r="AE129" s="83">
        <v>0</v>
      </c>
      <c r="AF129" s="83">
        <v>0</v>
      </c>
      <c r="AG129" s="83">
        <v>0</v>
      </c>
      <c r="AH129" s="83">
        <v>0</v>
      </c>
      <c r="AI129" s="83">
        <v>0</v>
      </c>
      <c r="AJ129" s="83">
        <v>0</v>
      </c>
    </row>
    <row r="130" spans="1:36">
      <c r="A130" s="88">
        <v>4</v>
      </c>
      <c r="B130" s="95" t="s">
        <v>88</v>
      </c>
      <c r="C130" s="96"/>
      <c r="D130" s="86">
        <v>2</v>
      </c>
      <c r="E130" s="86" t="s">
        <v>33</v>
      </c>
      <c r="F130" s="87">
        <v>7302</v>
      </c>
      <c r="G130" s="86">
        <v>1</v>
      </c>
      <c r="H130" s="88">
        <v>4</v>
      </c>
      <c r="I130" s="89"/>
      <c r="J130" s="90">
        <v>87</v>
      </c>
      <c r="K130" s="90">
        <v>85</v>
      </c>
      <c r="L130" s="90">
        <v>0</v>
      </c>
      <c r="M130" s="91"/>
      <c r="N130" s="92">
        <v>247</v>
      </c>
      <c r="O130" s="90">
        <v>658</v>
      </c>
      <c r="P130" s="90">
        <v>4</v>
      </c>
      <c r="Q130" s="90">
        <v>9</v>
      </c>
      <c r="R130" s="90">
        <v>25</v>
      </c>
      <c r="S130" s="90">
        <v>62</v>
      </c>
      <c r="T130" s="90">
        <v>87</v>
      </c>
      <c r="U130" s="91"/>
      <c r="V130" s="92">
        <v>247</v>
      </c>
      <c r="W130" s="90">
        <v>708</v>
      </c>
      <c r="X130" s="90">
        <v>1</v>
      </c>
      <c r="Y130" s="90">
        <v>15</v>
      </c>
      <c r="Z130" s="90">
        <v>40</v>
      </c>
      <c r="AA130" s="90">
        <v>45</v>
      </c>
      <c r="AB130" s="90">
        <v>85</v>
      </c>
      <c r="AC130" s="91"/>
      <c r="AD130" s="92">
        <v>0</v>
      </c>
      <c r="AE130" s="90">
        <v>0</v>
      </c>
      <c r="AF130" s="90">
        <v>0</v>
      </c>
      <c r="AG130" s="90">
        <v>0</v>
      </c>
      <c r="AH130" s="90">
        <v>0</v>
      </c>
      <c r="AI130" s="90">
        <v>0</v>
      </c>
      <c r="AJ130" s="90">
        <v>0</v>
      </c>
    </row>
    <row r="131" spans="1:36">
      <c r="A131" s="88">
        <v>5</v>
      </c>
      <c r="B131" s="95" t="s">
        <v>88</v>
      </c>
      <c r="C131" s="96"/>
      <c r="D131" s="86">
        <v>2</v>
      </c>
      <c r="E131" s="86" t="s">
        <v>33</v>
      </c>
      <c r="F131" s="87">
        <v>7302</v>
      </c>
      <c r="G131" s="88">
        <v>1</v>
      </c>
      <c r="H131" s="88">
        <v>5</v>
      </c>
      <c r="I131" s="89"/>
      <c r="J131" s="90">
        <v>77</v>
      </c>
      <c r="K131" s="90">
        <v>83</v>
      </c>
      <c r="L131" s="90">
        <v>46</v>
      </c>
      <c r="M131" s="91"/>
      <c r="N131" s="92">
        <v>258</v>
      </c>
      <c r="O131" s="90">
        <v>669</v>
      </c>
      <c r="P131" s="90">
        <v>7</v>
      </c>
      <c r="Q131" s="90">
        <v>16</v>
      </c>
      <c r="R131" s="90">
        <v>42</v>
      </c>
      <c r="S131" s="90">
        <v>35</v>
      </c>
      <c r="T131" s="90">
        <v>77</v>
      </c>
      <c r="U131" s="91"/>
      <c r="V131" s="92">
        <v>258</v>
      </c>
      <c r="W131" s="90">
        <v>726</v>
      </c>
      <c r="X131" s="90">
        <v>2</v>
      </c>
      <c r="Y131" s="90">
        <v>15</v>
      </c>
      <c r="Z131" s="90">
        <v>53</v>
      </c>
      <c r="AA131" s="90">
        <v>30</v>
      </c>
      <c r="AB131" s="90">
        <v>83</v>
      </c>
      <c r="AC131" s="91"/>
      <c r="AD131" s="92">
        <v>258</v>
      </c>
      <c r="AE131" s="90">
        <v>196</v>
      </c>
      <c r="AF131" s="90">
        <v>8</v>
      </c>
      <c r="AG131" s="90">
        <v>45</v>
      </c>
      <c r="AH131" s="90">
        <v>43</v>
      </c>
      <c r="AI131" s="90">
        <v>3</v>
      </c>
      <c r="AJ131" s="90">
        <v>46</v>
      </c>
    </row>
    <row r="132" spans="1:36">
      <c r="A132" s="88">
        <v>6</v>
      </c>
      <c r="B132" s="95" t="s">
        <v>88</v>
      </c>
      <c r="C132" s="96"/>
      <c r="D132" s="86">
        <v>2</v>
      </c>
      <c r="E132" s="86" t="s">
        <v>33</v>
      </c>
      <c r="F132" s="87">
        <v>7302</v>
      </c>
      <c r="G132" s="88">
        <v>1</v>
      </c>
      <c r="H132" s="88">
        <v>6</v>
      </c>
      <c r="I132" s="89"/>
      <c r="J132" s="90">
        <v>82</v>
      </c>
      <c r="K132" s="90">
        <v>75</v>
      </c>
      <c r="L132" s="90">
        <v>0</v>
      </c>
      <c r="M132" s="91"/>
      <c r="N132" s="92">
        <v>248</v>
      </c>
      <c r="O132" s="90">
        <v>713</v>
      </c>
      <c r="P132" s="90">
        <v>4</v>
      </c>
      <c r="Q132" s="90">
        <v>13</v>
      </c>
      <c r="R132" s="90">
        <v>37</v>
      </c>
      <c r="S132" s="90">
        <v>45</v>
      </c>
      <c r="T132" s="90">
        <v>82</v>
      </c>
      <c r="U132" s="91"/>
      <c r="V132" s="92">
        <v>248</v>
      </c>
      <c r="W132" s="90">
        <v>713</v>
      </c>
      <c r="X132" s="90">
        <v>6</v>
      </c>
      <c r="Y132" s="90">
        <v>19</v>
      </c>
      <c r="Z132" s="90">
        <v>48</v>
      </c>
      <c r="AA132" s="90">
        <v>27</v>
      </c>
      <c r="AB132" s="90">
        <v>75</v>
      </c>
      <c r="AC132" s="91"/>
      <c r="AD132" s="92">
        <v>0</v>
      </c>
      <c r="AE132" s="90">
        <v>0</v>
      </c>
      <c r="AF132" s="90">
        <v>0</v>
      </c>
      <c r="AG132" s="90">
        <v>0</v>
      </c>
      <c r="AH132" s="90">
        <v>0</v>
      </c>
      <c r="AI132" s="90">
        <v>0</v>
      </c>
      <c r="AJ132" s="90">
        <v>0</v>
      </c>
    </row>
    <row r="133" spans="1:36" s="63" customFormat="1">
      <c r="A133" s="88">
        <v>7</v>
      </c>
      <c r="B133" s="95" t="s">
        <v>88</v>
      </c>
      <c r="C133" s="96"/>
      <c r="D133" s="86">
        <v>2</v>
      </c>
      <c r="E133" s="86" t="s">
        <v>33</v>
      </c>
      <c r="F133" s="87">
        <v>7302</v>
      </c>
      <c r="G133" s="88">
        <v>1</v>
      </c>
      <c r="H133" s="88">
        <v>7</v>
      </c>
      <c r="I133" s="89"/>
      <c r="J133" s="90">
        <v>77</v>
      </c>
      <c r="K133" s="90">
        <v>72</v>
      </c>
      <c r="L133" s="90">
        <v>41</v>
      </c>
      <c r="M133" s="91"/>
      <c r="N133" s="92">
        <v>254</v>
      </c>
      <c r="O133" s="90">
        <v>734</v>
      </c>
      <c r="P133" s="90">
        <v>9</v>
      </c>
      <c r="Q133" s="90">
        <v>14</v>
      </c>
      <c r="R133" s="90">
        <v>38</v>
      </c>
      <c r="S133" s="90">
        <v>39</v>
      </c>
      <c r="T133" s="90">
        <v>77</v>
      </c>
      <c r="U133" s="91"/>
      <c r="V133" s="92">
        <v>254</v>
      </c>
      <c r="W133" s="90">
        <v>742</v>
      </c>
      <c r="X133" s="90">
        <v>4</v>
      </c>
      <c r="Y133" s="90">
        <v>24</v>
      </c>
      <c r="Z133" s="90">
        <v>49</v>
      </c>
      <c r="AA133" s="90">
        <v>23</v>
      </c>
      <c r="AB133" s="90">
        <v>72</v>
      </c>
      <c r="AC133" s="91"/>
      <c r="AD133" s="92">
        <v>254</v>
      </c>
      <c r="AE133" s="90">
        <v>186</v>
      </c>
      <c r="AF133" s="90">
        <v>21</v>
      </c>
      <c r="AG133" s="90">
        <v>38</v>
      </c>
      <c r="AH133" s="90">
        <v>37</v>
      </c>
      <c r="AI133" s="90">
        <v>4</v>
      </c>
      <c r="AJ133" s="90">
        <v>41</v>
      </c>
    </row>
    <row r="134" spans="1:36">
      <c r="A134" s="88">
        <v>8</v>
      </c>
      <c r="B134" s="95" t="s">
        <v>88</v>
      </c>
      <c r="C134" s="96"/>
      <c r="D134" s="86">
        <v>2</v>
      </c>
      <c r="E134" s="86" t="s">
        <v>33</v>
      </c>
      <c r="F134" s="87">
        <v>7302</v>
      </c>
      <c r="G134" s="86">
        <v>1</v>
      </c>
      <c r="H134" s="88">
        <v>8</v>
      </c>
      <c r="I134" s="89"/>
      <c r="J134" s="90">
        <v>63</v>
      </c>
      <c r="K134" s="90">
        <v>77</v>
      </c>
      <c r="L134" s="90">
        <v>0</v>
      </c>
      <c r="M134" s="91"/>
      <c r="N134" s="92">
        <v>236</v>
      </c>
      <c r="O134" s="90">
        <v>735</v>
      </c>
      <c r="P134" s="90">
        <v>22</v>
      </c>
      <c r="Q134" s="90">
        <v>14</v>
      </c>
      <c r="R134" s="90">
        <v>39</v>
      </c>
      <c r="S134" s="90">
        <v>24</v>
      </c>
      <c r="T134" s="90">
        <v>63</v>
      </c>
      <c r="U134" s="91"/>
      <c r="V134" s="92">
        <v>236</v>
      </c>
      <c r="W134" s="90">
        <v>799</v>
      </c>
      <c r="X134" s="90">
        <v>4</v>
      </c>
      <c r="Y134" s="90">
        <v>19</v>
      </c>
      <c r="Z134" s="90">
        <v>46</v>
      </c>
      <c r="AA134" s="90">
        <v>31</v>
      </c>
      <c r="AB134" s="90">
        <v>77</v>
      </c>
      <c r="AC134" s="91"/>
      <c r="AD134" s="92">
        <v>0</v>
      </c>
      <c r="AE134" s="90">
        <v>0</v>
      </c>
      <c r="AF134" s="90">
        <v>0</v>
      </c>
      <c r="AG134" s="90">
        <v>0</v>
      </c>
      <c r="AH134" s="90">
        <v>0</v>
      </c>
      <c r="AI134" s="90">
        <v>0</v>
      </c>
      <c r="AJ134" s="90">
        <v>0</v>
      </c>
    </row>
    <row r="135" spans="1:36">
      <c r="A135" s="67" t="s">
        <v>71</v>
      </c>
      <c r="B135" s="97" t="s">
        <v>88</v>
      </c>
      <c r="C135" s="98"/>
      <c r="D135" s="93">
        <v>2</v>
      </c>
      <c r="E135" s="93" t="s">
        <v>33</v>
      </c>
      <c r="F135" s="94">
        <v>7302</v>
      </c>
      <c r="G135" s="93">
        <v>1</v>
      </c>
      <c r="H135" s="67" t="s">
        <v>71</v>
      </c>
      <c r="I135" s="68"/>
      <c r="J135" s="20">
        <v>78.455213903743328</v>
      </c>
      <c r="K135" s="20">
        <v>76.653074866310163</v>
      </c>
      <c r="L135" s="20">
        <v>43.51953125</v>
      </c>
      <c r="M135" s="69"/>
      <c r="N135" s="16">
        <v>1496</v>
      </c>
      <c r="O135" s="20"/>
      <c r="P135" s="20">
        <v>8.2058823529411775</v>
      </c>
      <c r="Q135" s="20">
        <v>13.015374331550802</v>
      </c>
      <c r="R135" s="20">
        <v>35.182486631016047</v>
      </c>
      <c r="S135" s="20">
        <v>43.272727272727273</v>
      </c>
      <c r="T135" s="20">
        <v>78.455213903743328</v>
      </c>
      <c r="U135" s="69"/>
      <c r="V135" s="16">
        <v>1496</v>
      </c>
      <c r="W135" s="20"/>
      <c r="X135" s="20">
        <v>5.182486631016042</v>
      </c>
      <c r="Y135" s="20">
        <v>18.160427807486631</v>
      </c>
      <c r="Z135" s="20">
        <v>45.366310160427808</v>
      </c>
      <c r="AA135" s="20">
        <v>31.286764705882355</v>
      </c>
      <c r="AB135" s="20">
        <v>76.653074866310163</v>
      </c>
      <c r="AC135" s="69"/>
      <c r="AD135" s="16">
        <v>512</v>
      </c>
      <c r="AE135" s="20"/>
      <c r="AF135" s="20">
        <v>14.44921875</v>
      </c>
      <c r="AG135" s="20">
        <v>41.52734375</v>
      </c>
      <c r="AH135" s="20">
        <v>40.0234375</v>
      </c>
      <c r="AI135" s="20">
        <v>3.49609375</v>
      </c>
      <c r="AJ135" s="20">
        <v>43.51953125</v>
      </c>
    </row>
    <row r="136" spans="1:36">
      <c r="A136" s="81">
        <v>3</v>
      </c>
      <c r="B136" s="77" t="s">
        <v>90</v>
      </c>
      <c r="C136" s="78"/>
      <c r="D136" s="79">
        <v>3</v>
      </c>
      <c r="E136" s="79" t="s">
        <v>34</v>
      </c>
      <c r="F136" s="80">
        <v>6302</v>
      </c>
      <c r="G136" s="86">
        <v>1</v>
      </c>
      <c r="H136" s="81">
        <v>3</v>
      </c>
      <c r="I136" s="82"/>
      <c r="J136" s="83">
        <v>88</v>
      </c>
      <c r="K136" s="83">
        <v>78</v>
      </c>
      <c r="L136" s="83">
        <v>0</v>
      </c>
      <c r="M136" s="84"/>
      <c r="N136" s="85">
        <v>346</v>
      </c>
      <c r="O136" s="83">
        <v>617</v>
      </c>
      <c r="P136" s="83">
        <v>1</v>
      </c>
      <c r="Q136" s="83">
        <v>11</v>
      </c>
      <c r="R136" s="83">
        <v>23</v>
      </c>
      <c r="S136" s="83">
        <v>65</v>
      </c>
      <c r="T136" s="83">
        <v>88</v>
      </c>
      <c r="U136" s="84"/>
      <c r="V136" s="85">
        <v>346</v>
      </c>
      <c r="W136" s="83">
        <v>614</v>
      </c>
      <c r="X136" s="83">
        <v>10</v>
      </c>
      <c r="Y136" s="83">
        <v>12</v>
      </c>
      <c r="Z136" s="83">
        <v>35</v>
      </c>
      <c r="AA136" s="83">
        <v>43</v>
      </c>
      <c r="AB136" s="83">
        <v>78</v>
      </c>
      <c r="AC136" s="84"/>
      <c r="AD136" s="85">
        <v>0</v>
      </c>
      <c r="AE136" s="83">
        <v>0</v>
      </c>
      <c r="AF136" s="83">
        <v>0</v>
      </c>
      <c r="AG136" s="83">
        <v>0</v>
      </c>
      <c r="AH136" s="83">
        <v>0</v>
      </c>
      <c r="AI136" s="83">
        <v>0</v>
      </c>
      <c r="AJ136" s="83">
        <v>0</v>
      </c>
    </row>
    <row r="137" spans="1:36">
      <c r="A137" s="88">
        <v>4</v>
      </c>
      <c r="B137" s="95" t="s">
        <v>90</v>
      </c>
      <c r="C137" s="96"/>
      <c r="D137" s="86">
        <v>3</v>
      </c>
      <c r="E137" s="86" t="s">
        <v>34</v>
      </c>
      <c r="F137" s="87">
        <v>6302</v>
      </c>
      <c r="G137" s="86">
        <v>1</v>
      </c>
      <c r="H137" s="88">
        <v>4</v>
      </c>
      <c r="I137" s="89"/>
      <c r="J137" s="90">
        <v>90</v>
      </c>
      <c r="K137" s="90">
        <v>84</v>
      </c>
      <c r="L137" s="90">
        <v>0</v>
      </c>
      <c r="M137" s="91"/>
      <c r="N137" s="92">
        <v>373</v>
      </c>
      <c r="O137" s="90">
        <v>673</v>
      </c>
      <c r="P137" s="90">
        <v>4</v>
      </c>
      <c r="Q137" s="90">
        <v>7</v>
      </c>
      <c r="R137" s="90">
        <v>22</v>
      </c>
      <c r="S137" s="90">
        <v>68</v>
      </c>
      <c r="T137" s="90">
        <v>90</v>
      </c>
      <c r="U137" s="91"/>
      <c r="V137" s="92">
        <v>373</v>
      </c>
      <c r="W137" s="90">
        <v>699</v>
      </c>
      <c r="X137" s="90">
        <v>4</v>
      </c>
      <c r="Y137" s="90">
        <v>13</v>
      </c>
      <c r="Z137" s="90">
        <v>44</v>
      </c>
      <c r="AA137" s="90">
        <v>40</v>
      </c>
      <c r="AB137" s="90">
        <v>84</v>
      </c>
      <c r="AC137" s="91"/>
      <c r="AD137" s="92">
        <v>0</v>
      </c>
      <c r="AE137" s="90">
        <v>0</v>
      </c>
      <c r="AF137" s="90">
        <v>0</v>
      </c>
      <c r="AG137" s="90">
        <v>0</v>
      </c>
      <c r="AH137" s="90">
        <v>0</v>
      </c>
      <c r="AI137" s="90">
        <v>0</v>
      </c>
      <c r="AJ137" s="90">
        <v>0</v>
      </c>
    </row>
    <row r="138" spans="1:36">
      <c r="A138" s="88">
        <v>5</v>
      </c>
      <c r="B138" s="95" t="s">
        <v>90</v>
      </c>
      <c r="C138" s="96"/>
      <c r="D138" s="86">
        <v>3</v>
      </c>
      <c r="E138" s="86" t="s">
        <v>34</v>
      </c>
      <c r="F138" s="87">
        <v>6302</v>
      </c>
      <c r="G138" s="86">
        <v>1</v>
      </c>
      <c r="H138" s="88">
        <v>5</v>
      </c>
      <c r="I138" s="89"/>
      <c r="J138" s="90">
        <v>83</v>
      </c>
      <c r="K138" s="90">
        <v>84</v>
      </c>
      <c r="L138" s="90">
        <v>65</v>
      </c>
      <c r="M138" s="91"/>
      <c r="N138" s="92">
        <v>349</v>
      </c>
      <c r="O138" s="90">
        <v>683</v>
      </c>
      <c r="P138" s="90">
        <v>6</v>
      </c>
      <c r="Q138" s="90">
        <v>11</v>
      </c>
      <c r="R138" s="90">
        <v>35</v>
      </c>
      <c r="S138" s="90">
        <v>48</v>
      </c>
      <c r="T138" s="90">
        <v>83</v>
      </c>
      <c r="U138" s="91"/>
      <c r="V138" s="92">
        <v>349</v>
      </c>
      <c r="W138" s="90">
        <v>743</v>
      </c>
      <c r="X138" s="90">
        <v>3</v>
      </c>
      <c r="Y138" s="90">
        <v>13</v>
      </c>
      <c r="Z138" s="90">
        <v>44</v>
      </c>
      <c r="AA138" s="90">
        <v>40</v>
      </c>
      <c r="AB138" s="90">
        <v>84</v>
      </c>
      <c r="AC138" s="91"/>
      <c r="AD138" s="92">
        <v>349</v>
      </c>
      <c r="AE138" s="90">
        <v>212</v>
      </c>
      <c r="AF138" s="90">
        <v>6</v>
      </c>
      <c r="AG138" s="90">
        <v>28</v>
      </c>
      <c r="AH138" s="90">
        <v>52</v>
      </c>
      <c r="AI138" s="90">
        <v>13</v>
      </c>
      <c r="AJ138" s="90">
        <v>65</v>
      </c>
    </row>
    <row r="139" spans="1:36">
      <c r="A139" s="88">
        <v>6</v>
      </c>
      <c r="B139" s="95" t="s">
        <v>90</v>
      </c>
      <c r="C139" s="96"/>
      <c r="D139" s="86">
        <v>3</v>
      </c>
      <c r="E139" s="86" t="s">
        <v>34</v>
      </c>
      <c r="F139" s="87">
        <v>6302</v>
      </c>
      <c r="G139" s="86">
        <v>1</v>
      </c>
      <c r="H139" s="88">
        <v>6</v>
      </c>
      <c r="I139" s="89"/>
      <c r="J139" s="90">
        <v>81</v>
      </c>
      <c r="K139" s="90">
        <v>80</v>
      </c>
      <c r="L139" s="90">
        <v>0</v>
      </c>
      <c r="M139" s="91"/>
      <c r="N139" s="92">
        <v>365</v>
      </c>
      <c r="O139" s="90">
        <v>733</v>
      </c>
      <c r="P139" s="90">
        <v>4</v>
      </c>
      <c r="Q139" s="90">
        <v>15</v>
      </c>
      <c r="R139" s="90">
        <v>23</v>
      </c>
      <c r="S139" s="90">
        <v>58</v>
      </c>
      <c r="T139" s="90">
        <v>81</v>
      </c>
      <c r="U139" s="91"/>
      <c r="V139" s="92">
        <v>365</v>
      </c>
      <c r="W139" s="90">
        <v>758</v>
      </c>
      <c r="X139" s="90">
        <v>4</v>
      </c>
      <c r="Y139" s="90">
        <v>17</v>
      </c>
      <c r="Z139" s="90">
        <v>38</v>
      </c>
      <c r="AA139" s="90">
        <v>42</v>
      </c>
      <c r="AB139" s="90">
        <v>80</v>
      </c>
      <c r="AC139" s="91"/>
      <c r="AD139" s="92">
        <v>0</v>
      </c>
      <c r="AE139" s="90">
        <v>0</v>
      </c>
      <c r="AF139" s="90">
        <v>0</v>
      </c>
      <c r="AG139" s="90">
        <v>0</v>
      </c>
      <c r="AH139" s="90">
        <v>0</v>
      </c>
      <c r="AI139" s="90">
        <v>0</v>
      </c>
      <c r="AJ139" s="90">
        <v>0</v>
      </c>
    </row>
    <row r="140" spans="1:36" s="63" customFormat="1">
      <c r="A140" s="88">
        <v>7</v>
      </c>
      <c r="B140" s="95" t="s">
        <v>90</v>
      </c>
      <c r="C140" s="96"/>
      <c r="D140" s="86">
        <v>3</v>
      </c>
      <c r="E140" s="86" t="s">
        <v>34</v>
      </c>
      <c r="F140" s="87">
        <v>6302</v>
      </c>
      <c r="G140" s="86">
        <v>1</v>
      </c>
      <c r="H140" s="88">
        <v>7</v>
      </c>
      <c r="I140" s="89"/>
      <c r="J140" s="90">
        <v>87</v>
      </c>
      <c r="K140" s="90">
        <v>85</v>
      </c>
      <c r="L140" s="90">
        <v>69</v>
      </c>
      <c r="M140" s="91"/>
      <c r="N140" s="92">
        <v>382</v>
      </c>
      <c r="O140" s="90">
        <v>783</v>
      </c>
      <c r="P140" s="90">
        <v>5</v>
      </c>
      <c r="Q140" s="90">
        <v>7</v>
      </c>
      <c r="R140" s="90">
        <v>32</v>
      </c>
      <c r="S140" s="90">
        <v>55</v>
      </c>
      <c r="T140" s="90">
        <v>87</v>
      </c>
      <c r="U140" s="91"/>
      <c r="V140" s="92">
        <v>382</v>
      </c>
      <c r="W140" s="90">
        <v>792</v>
      </c>
      <c r="X140" s="90">
        <v>2</v>
      </c>
      <c r="Y140" s="90">
        <v>14</v>
      </c>
      <c r="Z140" s="90">
        <v>49</v>
      </c>
      <c r="AA140" s="90">
        <v>36</v>
      </c>
      <c r="AB140" s="90">
        <v>85</v>
      </c>
      <c r="AC140" s="91"/>
      <c r="AD140" s="92">
        <v>382</v>
      </c>
      <c r="AE140" s="90">
        <v>216</v>
      </c>
      <c r="AF140" s="90">
        <v>6</v>
      </c>
      <c r="AG140" s="90">
        <v>25</v>
      </c>
      <c r="AH140" s="90">
        <v>49</v>
      </c>
      <c r="AI140" s="90">
        <v>20</v>
      </c>
      <c r="AJ140" s="90">
        <v>69</v>
      </c>
    </row>
    <row r="141" spans="1:36">
      <c r="A141" s="88">
        <v>8</v>
      </c>
      <c r="B141" s="95" t="s">
        <v>90</v>
      </c>
      <c r="C141" s="96"/>
      <c r="D141" s="86">
        <v>3</v>
      </c>
      <c r="E141" s="86" t="s">
        <v>34</v>
      </c>
      <c r="F141" s="87">
        <v>6302</v>
      </c>
      <c r="G141" s="86">
        <v>1</v>
      </c>
      <c r="H141" s="88">
        <v>8</v>
      </c>
      <c r="I141" s="89"/>
      <c r="J141" s="90">
        <v>78</v>
      </c>
      <c r="K141" s="90">
        <v>89</v>
      </c>
      <c r="L141" s="90">
        <v>0</v>
      </c>
      <c r="M141" s="91"/>
      <c r="N141" s="92">
        <v>327</v>
      </c>
      <c r="O141" s="90">
        <v>769</v>
      </c>
      <c r="P141" s="90">
        <v>9</v>
      </c>
      <c r="Q141" s="90">
        <v>12</v>
      </c>
      <c r="R141" s="90">
        <v>41</v>
      </c>
      <c r="S141" s="90">
        <v>37</v>
      </c>
      <c r="T141" s="90">
        <v>78</v>
      </c>
      <c r="U141" s="91"/>
      <c r="V141" s="92">
        <v>327</v>
      </c>
      <c r="W141" s="90">
        <v>856</v>
      </c>
      <c r="X141" s="90">
        <v>3</v>
      </c>
      <c r="Y141" s="90">
        <v>8</v>
      </c>
      <c r="Z141" s="90">
        <v>41</v>
      </c>
      <c r="AA141" s="90">
        <v>48</v>
      </c>
      <c r="AB141" s="90">
        <v>89</v>
      </c>
      <c r="AC141" s="91"/>
      <c r="AD141" s="92">
        <v>0</v>
      </c>
      <c r="AE141" s="90">
        <v>0</v>
      </c>
      <c r="AF141" s="90">
        <v>0</v>
      </c>
      <c r="AG141" s="90">
        <v>0</v>
      </c>
      <c r="AH141" s="90">
        <v>0</v>
      </c>
      <c r="AI141" s="90">
        <v>0</v>
      </c>
      <c r="AJ141" s="90">
        <v>0</v>
      </c>
    </row>
    <row r="142" spans="1:36">
      <c r="A142" s="67" t="s">
        <v>71</v>
      </c>
      <c r="B142" s="97" t="s">
        <v>90</v>
      </c>
      <c r="C142" s="98"/>
      <c r="D142" s="93">
        <v>3</v>
      </c>
      <c r="E142" s="93" t="s">
        <v>34</v>
      </c>
      <c r="F142" s="94">
        <v>6302</v>
      </c>
      <c r="G142" s="93">
        <v>1</v>
      </c>
      <c r="H142" s="67" t="s">
        <v>71</v>
      </c>
      <c r="I142" s="68"/>
      <c r="J142" s="20">
        <v>84.635854341736703</v>
      </c>
      <c r="K142" s="20">
        <v>83.290849673202615</v>
      </c>
      <c r="L142" s="20">
        <v>67.090287277701776</v>
      </c>
      <c r="M142" s="69"/>
      <c r="N142" s="16">
        <v>2142</v>
      </c>
      <c r="O142" s="20"/>
      <c r="P142" s="20">
        <v>4.7829131652661063</v>
      </c>
      <c r="Q142" s="20">
        <v>10.42436974789916</v>
      </c>
      <c r="R142" s="20">
        <v>29.133986928104576</v>
      </c>
      <c r="S142" s="20">
        <v>55.501867413632127</v>
      </c>
      <c r="T142" s="20">
        <v>84.635854341736703</v>
      </c>
      <c r="U142" s="69"/>
      <c r="V142" s="16">
        <v>2142</v>
      </c>
      <c r="W142" s="20"/>
      <c r="X142" s="20">
        <v>4.2969187675070026</v>
      </c>
      <c r="Y142" s="20">
        <v>12.935107376283849</v>
      </c>
      <c r="Z142" s="20">
        <v>41.957516339869287</v>
      </c>
      <c r="AA142" s="20">
        <v>41.333333333333336</v>
      </c>
      <c r="AB142" s="20">
        <v>83.290849673202615</v>
      </c>
      <c r="AC142" s="69"/>
      <c r="AD142" s="16">
        <v>731</v>
      </c>
      <c r="AE142" s="20"/>
      <c r="AF142" s="20">
        <v>6</v>
      </c>
      <c r="AG142" s="20">
        <v>26.432284541723668</v>
      </c>
      <c r="AH142" s="20">
        <v>50.432284541723661</v>
      </c>
      <c r="AI142" s="20">
        <v>16.658002735978112</v>
      </c>
      <c r="AJ142" s="20">
        <v>67.090287277701776</v>
      </c>
    </row>
    <row r="143" spans="1:36">
      <c r="A143" s="81">
        <v>3</v>
      </c>
      <c r="B143" s="77" t="s">
        <v>89</v>
      </c>
      <c r="C143" s="78"/>
      <c r="D143" s="79">
        <v>1</v>
      </c>
      <c r="E143" s="79" t="s">
        <v>32</v>
      </c>
      <c r="F143" s="80">
        <v>440</v>
      </c>
      <c r="G143" s="81">
        <v>2</v>
      </c>
      <c r="H143" s="81">
        <v>3</v>
      </c>
      <c r="I143" s="82"/>
      <c r="J143" s="83">
        <v>80</v>
      </c>
      <c r="K143" s="83">
        <v>65</v>
      </c>
      <c r="L143" s="83">
        <v>0</v>
      </c>
      <c r="M143" s="84"/>
      <c r="N143" s="85">
        <v>55</v>
      </c>
      <c r="O143" s="83">
        <v>560</v>
      </c>
      <c r="P143" s="83">
        <v>7</v>
      </c>
      <c r="Q143" s="83">
        <v>13</v>
      </c>
      <c r="R143" s="83">
        <v>44</v>
      </c>
      <c r="S143" s="83">
        <v>36</v>
      </c>
      <c r="T143" s="83">
        <v>80</v>
      </c>
      <c r="U143" s="84"/>
      <c r="V143" s="85">
        <v>55</v>
      </c>
      <c r="W143" s="83">
        <v>562</v>
      </c>
      <c r="X143" s="83">
        <v>5</v>
      </c>
      <c r="Y143" s="83">
        <v>29</v>
      </c>
      <c r="Z143" s="83">
        <v>36</v>
      </c>
      <c r="AA143" s="83">
        <v>29</v>
      </c>
      <c r="AB143" s="83">
        <v>65</v>
      </c>
      <c r="AC143" s="84"/>
      <c r="AD143" s="85">
        <v>0</v>
      </c>
      <c r="AE143" s="83">
        <v>0</v>
      </c>
      <c r="AF143" s="83">
        <v>0</v>
      </c>
      <c r="AG143" s="83">
        <v>0</v>
      </c>
      <c r="AH143" s="83">
        <v>0</v>
      </c>
      <c r="AI143" s="83">
        <v>0</v>
      </c>
      <c r="AJ143" s="83">
        <v>0</v>
      </c>
    </row>
    <row r="144" spans="1:36">
      <c r="A144" s="88">
        <v>4</v>
      </c>
      <c r="B144" s="95" t="s">
        <v>89</v>
      </c>
      <c r="C144" s="96"/>
      <c r="D144" s="86">
        <v>1</v>
      </c>
      <c r="E144" s="86" t="s">
        <v>32</v>
      </c>
      <c r="F144" s="87">
        <v>440</v>
      </c>
      <c r="G144" s="81">
        <v>2</v>
      </c>
      <c r="H144" s="88">
        <v>4</v>
      </c>
      <c r="I144" s="89"/>
      <c r="J144" s="90">
        <v>73</v>
      </c>
      <c r="K144" s="90">
        <v>75</v>
      </c>
      <c r="L144" s="90">
        <v>0</v>
      </c>
      <c r="M144" s="91"/>
      <c r="N144" s="92">
        <v>60</v>
      </c>
      <c r="O144" s="90">
        <v>612</v>
      </c>
      <c r="P144" s="90">
        <v>3</v>
      </c>
      <c r="Q144" s="90">
        <v>23</v>
      </c>
      <c r="R144" s="90">
        <v>30</v>
      </c>
      <c r="S144" s="90">
        <v>43</v>
      </c>
      <c r="T144" s="90">
        <v>73</v>
      </c>
      <c r="U144" s="91"/>
      <c r="V144" s="92">
        <v>60</v>
      </c>
      <c r="W144" s="90">
        <v>646</v>
      </c>
      <c r="X144" s="90">
        <v>3</v>
      </c>
      <c r="Y144" s="90">
        <v>22</v>
      </c>
      <c r="Z144" s="90">
        <v>55</v>
      </c>
      <c r="AA144" s="90">
        <v>20</v>
      </c>
      <c r="AB144" s="90">
        <v>75</v>
      </c>
      <c r="AC144" s="91"/>
      <c r="AD144" s="92">
        <v>0</v>
      </c>
      <c r="AE144" s="90">
        <v>0</v>
      </c>
      <c r="AF144" s="90">
        <v>0</v>
      </c>
      <c r="AG144" s="90">
        <v>0</v>
      </c>
      <c r="AH144" s="90">
        <v>0</v>
      </c>
      <c r="AI144" s="90">
        <v>0</v>
      </c>
      <c r="AJ144" s="90">
        <v>0</v>
      </c>
    </row>
    <row r="145" spans="1:36">
      <c r="A145" s="88">
        <v>5</v>
      </c>
      <c r="B145" s="95" t="s">
        <v>89</v>
      </c>
      <c r="C145" s="96"/>
      <c r="D145" s="86">
        <v>1</v>
      </c>
      <c r="E145" s="86" t="s">
        <v>32</v>
      </c>
      <c r="F145" s="87">
        <v>440</v>
      </c>
      <c r="G145" s="81">
        <v>2</v>
      </c>
      <c r="H145" s="88">
        <v>5</v>
      </c>
      <c r="I145" s="89"/>
      <c r="J145" s="90">
        <v>70</v>
      </c>
      <c r="K145" s="90">
        <v>87</v>
      </c>
      <c r="L145" s="90">
        <v>60</v>
      </c>
      <c r="M145" s="91"/>
      <c r="N145" s="92">
        <v>58</v>
      </c>
      <c r="O145" s="90">
        <v>637</v>
      </c>
      <c r="P145" s="90">
        <v>12</v>
      </c>
      <c r="Q145" s="90">
        <v>17</v>
      </c>
      <c r="R145" s="90">
        <v>53</v>
      </c>
      <c r="S145" s="90">
        <v>17</v>
      </c>
      <c r="T145" s="90">
        <v>70</v>
      </c>
      <c r="U145" s="91"/>
      <c r="V145" s="92">
        <v>58</v>
      </c>
      <c r="W145" s="90">
        <v>713</v>
      </c>
      <c r="X145" s="90">
        <v>0</v>
      </c>
      <c r="Y145" s="90">
        <v>14</v>
      </c>
      <c r="Z145" s="90">
        <v>59</v>
      </c>
      <c r="AA145" s="90">
        <v>28</v>
      </c>
      <c r="AB145" s="90">
        <v>87</v>
      </c>
      <c r="AC145" s="91"/>
      <c r="AD145" s="92">
        <v>58</v>
      </c>
      <c r="AE145" s="90">
        <v>209</v>
      </c>
      <c r="AF145" s="90">
        <v>2</v>
      </c>
      <c r="AG145" s="90">
        <v>38</v>
      </c>
      <c r="AH145" s="90">
        <v>57</v>
      </c>
      <c r="AI145" s="90">
        <v>3</v>
      </c>
      <c r="AJ145" s="90">
        <v>60</v>
      </c>
    </row>
    <row r="146" spans="1:36">
      <c r="A146" s="88">
        <v>6</v>
      </c>
      <c r="B146" s="95" t="s">
        <v>89</v>
      </c>
      <c r="C146" s="96"/>
      <c r="D146" s="86">
        <v>1</v>
      </c>
      <c r="E146" s="86" t="s">
        <v>32</v>
      </c>
      <c r="F146" s="87">
        <v>440</v>
      </c>
      <c r="G146" s="81">
        <v>2</v>
      </c>
      <c r="H146" s="88">
        <v>6</v>
      </c>
      <c r="I146" s="89"/>
      <c r="J146" s="90">
        <v>66</v>
      </c>
      <c r="K146" s="90">
        <v>71</v>
      </c>
      <c r="L146" s="90">
        <v>0</v>
      </c>
      <c r="M146" s="91"/>
      <c r="N146" s="92">
        <v>58</v>
      </c>
      <c r="O146" s="90">
        <v>670</v>
      </c>
      <c r="P146" s="90">
        <v>5</v>
      </c>
      <c r="Q146" s="90">
        <v>29</v>
      </c>
      <c r="R146" s="90">
        <v>38</v>
      </c>
      <c r="S146" s="90">
        <v>28</v>
      </c>
      <c r="T146" s="90">
        <v>66</v>
      </c>
      <c r="U146" s="91"/>
      <c r="V146" s="92">
        <v>58</v>
      </c>
      <c r="W146" s="90">
        <v>744</v>
      </c>
      <c r="X146" s="90">
        <v>3</v>
      </c>
      <c r="Y146" s="90">
        <v>26</v>
      </c>
      <c r="Z146" s="90">
        <v>28</v>
      </c>
      <c r="AA146" s="90">
        <v>43</v>
      </c>
      <c r="AB146" s="90">
        <v>71</v>
      </c>
      <c r="AC146" s="91"/>
      <c r="AD146" s="92">
        <v>0</v>
      </c>
      <c r="AE146" s="90">
        <v>0</v>
      </c>
      <c r="AF146" s="90">
        <v>0</v>
      </c>
      <c r="AG146" s="90">
        <v>0</v>
      </c>
      <c r="AH146" s="90">
        <v>0</v>
      </c>
      <c r="AI146" s="90">
        <v>0</v>
      </c>
      <c r="AJ146" s="90">
        <v>0</v>
      </c>
    </row>
    <row r="147" spans="1:36" s="63" customFormat="1">
      <c r="A147" s="88">
        <v>7</v>
      </c>
      <c r="B147" s="95" t="s">
        <v>89</v>
      </c>
      <c r="C147" s="96"/>
      <c r="D147" s="86">
        <v>1</v>
      </c>
      <c r="E147" s="86" t="s">
        <v>32</v>
      </c>
      <c r="F147" s="87">
        <v>440</v>
      </c>
      <c r="G147" s="81">
        <v>2</v>
      </c>
      <c r="H147" s="88">
        <v>7</v>
      </c>
      <c r="I147" s="89"/>
      <c r="J147" s="90">
        <v>76</v>
      </c>
      <c r="K147" s="90">
        <v>90</v>
      </c>
      <c r="L147" s="90">
        <v>36</v>
      </c>
      <c r="M147" s="91"/>
      <c r="N147" s="92">
        <v>50</v>
      </c>
      <c r="O147" s="90">
        <v>752</v>
      </c>
      <c r="P147" s="90">
        <v>8</v>
      </c>
      <c r="Q147" s="90">
        <v>16</v>
      </c>
      <c r="R147" s="90">
        <v>26</v>
      </c>
      <c r="S147" s="90">
        <v>50</v>
      </c>
      <c r="T147" s="90">
        <v>76</v>
      </c>
      <c r="U147" s="91"/>
      <c r="V147" s="92">
        <v>50</v>
      </c>
      <c r="W147" s="90">
        <v>808</v>
      </c>
      <c r="X147" s="90">
        <v>0</v>
      </c>
      <c r="Y147" s="90">
        <v>10</v>
      </c>
      <c r="Z147" s="90">
        <v>54</v>
      </c>
      <c r="AA147" s="90">
        <v>36</v>
      </c>
      <c r="AB147" s="90">
        <v>90</v>
      </c>
      <c r="AC147" s="91"/>
      <c r="AD147" s="92">
        <v>50</v>
      </c>
      <c r="AE147" s="90">
        <v>187</v>
      </c>
      <c r="AF147" s="90">
        <v>10</v>
      </c>
      <c r="AG147" s="90">
        <v>54</v>
      </c>
      <c r="AH147" s="90">
        <v>34</v>
      </c>
      <c r="AI147" s="90">
        <v>2</v>
      </c>
      <c r="AJ147" s="90">
        <v>36</v>
      </c>
    </row>
    <row r="148" spans="1:36">
      <c r="A148" s="88">
        <v>8</v>
      </c>
      <c r="B148" s="95" t="s">
        <v>89</v>
      </c>
      <c r="C148" s="96"/>
      <c r="D148" s="86">
        <v>1</v>
      </c>
      <c r="E148" s="86" t="s">
        <v>32</v>
      </c>
      <c r="F148" s="87">
        <v>440</v>
      </c>
      <c r="G148" s="81">
        <v>2</v>
      </c>
      <c r="H148" s="88">
        <v>8</v>
      </c>
      <c r="I148" s="89"/>
      <c r="J148" s="90">
        <v>63</v>
      </c>
      <c r="K148" s="90">
        <v>88</v>
      </c>
      <c r="L148" s="90">
        <v>0</v>
      </c>
      <c r="M148" s="91"/>
      <c r="N148" s="92">
        <v>40</v>
      </c>
      <c r="O148" s="90">
        <v>749</v>
      </c>
      <c r="P148" s="90">
        <v>5</v>
      </c>
      <c r="Q148" s="90">
        <v>33</v>
      </c>
      <c r="R148" s="90">
        <v>40</v>
      </c>
      <c r="S148" s="90">
        <v>23</v>
      </c>
      <c r="T148" s="90">
        <v>63</v>
      </c>
      <c r="U148" s="91"/>
      <c r="V148" s="92">
        <v>40</v>
      </c>
      <c r="W148" s="90">
        <v>866</v>
      </c>
      <c r="X148" s="90">
        <v>0</v>
      </c>
      <c r="Y148" s="90">
        <v>13</v>
      </c>
      <c r="Z148" s="90">
        <v>40</v>
      </c>
      <c r="AA148" s="90">
        <v>48</v>
      </c>
      <c r="AB148" s="90">
        <v>88</v>
      </c>
      <c r="AC148" s="91"/>
      <c r="AD148" s="92">
        <v>0</v>
      </c>
      <c r="AE148" s="90">
        <v>0</v>
      </c>
      <c r="AF148" s="90">
        <v>0</v>
      </c>
      <c r="AG148" s="90">
        <v>0</v>
      </c>
      <c r="AH148" s="90">
        <v>0</v>
      </c>
      <c r="AI148" s="90">
        <v>0</v>
      </c>
      <c r="AJ148" s="90">
        <v>0</v>
      </c>
    </row>
    <row r="149" spans="1:36">
      <c r="A149" s="67" t="s">
        <v>71</v>
      </c>
      <c r="B149" s="97" t="s">
        <v>89</v>
      </c>
      <c r="C149" s="98"/>
      <c r="D149" s="93">
        <v>1</v>
      </c>
      <c r="E149" s="93" t="s">
        <v>32</v>
      </c>
      <c r="F149" s="94">
        <v>440</v>
      </c>
      <c r="G149" s="67">
        <v>2</v>
      </c>
      <c r="H149" s="67" t="s">
        <v>71</v>
      </c>
      <c r="I149" s="68"/>
      <c r="J149" s="20">
        <v>71.613707165109048</v>
      </c>
      <c r="K149" s="20">
        <v>78.688473520249218</v>
      </c>
      <c r="L149" s="20">
        <v>48.888888888888886</v>
      </c>
      <c r="M149" s="69"/>
      <c r="N149" s="16">
        <v>321</v>
      </c>
      <c r="O149" s="20"/>
      <c r="P149" s="20">
        <v>6.7009345794392523</v>
      </c>
      <c r="Q149" s="20">
        <v>21.442367601246104</v>
      </c>
      <c r="R149" s="20">
        <v>38.623052959501564</v>
      </c>
      <c r="S149" s="20">
        <v>32.990654205607477</v>
      </c>
      <c r="T149" s="20">
        <v>71.613707165109048</v>
      </c>
      <c r="U149" s="69"/>
      <c r="V149" s="16">
        <v>321</v>
      </c>
      <c r="W149" s="20"/>
      <c r="X149" s="20">
        <v>1.9595015576323984</v>
      </c>
      <c r="Y149" s="20">
        <v>19.485981308411215</v>
      </c>
      <c r="Z149" s="20">
        <v>45.563862928348911</v>
      </c>
      <c r="AA149" s="20">
        <v>33.124610591900307</v>
      </c>
      <c r="AB149" s="20">
        <v>78.688473520249218</v>
      </c>
      <c r="AC149" s="69"/>
      <c r="AD149" s="16">
        <v>108</v>
      </c>
      <c r="AE149" s="20"/>
      <c r="AF149" s="20">
        <v>5.7037037037037042</v>
      </c>
      <c r="AG149" s="20">
        <v>45.407407407407405</v>
      </c>
      <c r="AH149" s="20">
        <v>46.351851851851848</v>
      </c>
      <c r="AI149" s="20">
        <v>2.5370370370370372</v>
      </c>
      <c r="AJ149" s="20">
        <v>48.888888888888886</v>
      </c>
    </row>
    <row r="150" spans="1:36">
      <c r="A150" s="81">
        <v>3</v>
      </c>
      <c r="B150" s="77" t="s">
        <v>91</v>
      </c>
      <c r="C150" s="78"/>
      <c r="D150" s="79">
        <v>1</v>
      </c>
      <c r="E150" s="79" t="s">
        <v>32</v>
      </c>
      <c r="F150" s="80">
        <v>401</v>
      </c>
      <c r="G150" s="88">
        <v>1</v>
      </c>
      <c r="H150" s="81">
        <v>3</v>
      </c>
      <c r="I150" s="82"/>
      <c r="J150" s="83">
        <v>93</v>
      </c>
      <c r="K150" s="83">
        <v>83</v>
      </c>
      <c r="L150" s="83">
        <v>0</v>
      </c>
      <c r="M150" s="84"/>
      <c r="N150" s="85">
        <v>1102</v>
      </c>
      <c r="O150" s="83">
        <v>630</v>
      </c>
      <c r="P150" s="83">
        <v>1</v>
      </c>
      <c r="Q150" s="83">
        <v>6</v>
      </c>
      <c r="R150" s="83">
        <v>21</v>
      </c>
      <c r="S150" s="83">
        <v>72</v>
      </c>
      <c r="T150" s="83">
        <v>93</v>
      </c>
      <c r="U150" s="84"/>
      <c r="V150" s="85">
        <v>1102</v>
      </c>
      <c r="W150" s="83">
        <v>641</v>
      </c>
      <c r="X150" s="83">
        <v>7</v>
      </c>
      <c r="Y150" s="83">
        <v>10</v>
      </c>
      <c r="Z150" s="83">
        <v>32</v>
      </c>
      <c r="AA150" s="83">
        <v>51</v>
      </c>
      <c r="AB150" s="83">
        <v>83</v>
      </c>
      <c r="AC150" s="84"/>
      <c r="AD150" s="85">
        <v>0</v>
      </c>
      <c r="AE150" s="83">
        <v>0</v>
      </c>
      <c r="AF150" s="83">
        <v>0</v>
      </c>
      <c r="AG150" s="83">
        <v>0</v>
      </c>
      <c r="AH150" s="83">
        <v>0</v>
      </c>
      <c r="AI150" s="83">
        <v>0</v>
      </c>
      <c r="AJ150" s="83">
        <v>0</v>
      </c>
    </row>
    <row r="151" spans="1:36">
      <c r="A151" s="88">
        <v>4</v>
      </c>
      <c r="B151" s="95" t="s">
        <v>91</v>
      </c>
      <c r="C151" s="96"/>
      <c r="D151" s="86">
        <v>1</v>
      </c>
      <c r="E151" s="86" t="s">
        <v>32</v>
      </c>
      <c r="F151" s="87">
        <v>401</v>
      </c>
      <c r="G151" s="86">
        <v>1</v>
      </c>
      <c r="H151" s="88">
        <v>4</v>
      </c>
      <c r="I151" s="89"/>
      <c r="J151" s="90">
        <v>92</v>
      </c>
      <c r="K151" s="90">
        <v>89</v>
      </c>
      <c r="L151" s="90">
        <v>0</v>
      </c>
      <c r="M151" s="91"/>
      <c r="N151" s="92">
        <v>1090</v>
      </c>
      <c r="O151" s="90">
        <v>680</v>
      </c>
      <c r="P151" s="90">
        <v>2</v>
      </c>
      <c r="Q151" s="90">
        <v>5</v>
      </c>
      <c r="R151" s="90">
        <v>21</v>
      </c>
      <c r="S151" s="90">
        <v>71</v>
      </c>
      <c r="T151" s="90">
        <v>92</v>
      </c>
      <c r="U151" s="91"/>
      <c r="V151" s="92">
        <v>1090</v>
      </c>
      <c r="W151" s="90">
        <v>738</v>
      </c>
      <c r="X151" s="90">
        <v>1</v>
      </c>
      <c r="Y151" s="90">
        <v>10</v>
      </c>
      <c r="Z151" s="90">
        <v>39</v>
      </c>
      <c r="AA151" s="90">
        <v>50</v>
      </c>
      <c r="AB151" s="90">
        <v>89</v>
      </c>
      <c r="AC151" s="91"/>
      <c r="AD151" s="92">
        <v>0</v>
      </c>
      <c r="AE151" s="90">
        <v>0</v>
      </c>
      <c r="AF151" s="90">
        <v>0</v>
      </c>
      <c r="AG151" s="90">
        <v>0</v>
      </c>
      <c r="AH151" s="90">
        <v>0</v>
      </c>
      <c r="AI151" s="90">
        <v>0</v>
      </c>
      <c r="AJ151" s="90">
        <v>0</v>
      </c>
    </row>
    <row r="152" spans="1:36">
      <c r="A152" s="88">
        <v>5</v>
      </c>
      <c r="B152" s="95" t="s">
        <v>91</v>
      </c>
      <c r="C152" s="96"/>
      <c r="D152" s="86">
        <v>1</v>
      </c>
      <c r="E152" s="86" t="s">
        <v>32</v>
      </c>
      <c r="F152" s="87">
        <v>401</v>
      </c>
      <c r="G152" s="86">
        <v>1</v>
      </c>
      <c r="H152" s="88">
        <v>5</v>
      </c>
      <c r="I152" s="89"/>
      <c r="J152" s="90">
        <v>90</v>
      </c>
      <c r="K152" s="90">
        <v>86</v>
      </c>
      <c r="L152" s="90">
        <v>73</v>
      </c>
      <c r="M152" s="91"/>
      <c r="N152" s="92">
        <v>1071</v>
      </c>
      <c r="O152" s="90">
        <v>714</v>
      </c>
      <c r="P152" s="90">
        <v>3</v>
      </c>
      <c r="Q152" s="90">
        <v>7</v>
      </c>
      <c r="R152" s="90">
        <v>30</v>
      </c>
      <c r="S152" s="90">
        <v>60</v>
      </c>
      <c r="T152" s="90">
        <v>90</v>
      </c>
      <c r="U152" s="91"/>
      <c r="V152" s="92">
        <v>1071</v>
      </c>
      <c r="W152" s="90">
        <v>772</v>
      </c>
      <c r="X152" s="90">
        <v>1</v>
      </c>
      <c r="Y152" s="90">
        <v>12</v>
      </c>
      <c r="Z152" s="90">
        <v>38</v>
      </c>
      <c r="AA152" s="90">
        <v>48</v>
      </c>
      <c r="AB152" s="90">
        <v>86</v>
      </c>
      <c r="AC152" s="91"/>
      <c r="AD152" s="92">
        <v>1071</v>
      </c>
      <c r="AE152" s="90">
        <v>218</v>
      </c>
      <c r="AF152" s="90">
        <v>2</v>
      </c>
      <c r="AG152" s="90">
        <v>25</v>
      </c>
      <c r="AH152" s="90">
        <v>58</v>
      </c>
      <c r="AI152" s="90">
        <v>15</v>
      </c>
      <c r="AJ152" s="90">
        <v>73</v>
      </c>
    </row>
    <row r="153" spans="1:36">
      <c r="A153" s="88">
        <v>6</v>
      </c>
      <c r="B153" s="95" t="s">
        <v>91</v>
      </c>
      <c r="C153" s="96"/>
      <c r="D153" s="86">
        <v>1</v>
      </c>
      <c r="E153" s="86" t="s">
        <v>32</v>
      </c>
      <c r="F153" s="87">
        <v>401</v>
      </c>
      <c r="G153" s="86">
        <v>1</v>
      </c>
      <c r="H153" s="88">
        <v>6</v>
      </c>
      <c r="I153" s="89"/>
      <c r="J153" s="90">
        <v>89</v>
      </c>
      <c r="K153" s="90">
        <v>82</v>
      </c>
      <c r="L153" s="90">
        <v>0</v>
      </c>
      <c r="M153" s="91"/>
      <c r="N153" s="92">
        <v>994</v>
      </c>
      <c r="O153" s="90">
        <v>753</v>
      </c>
      <c r="P153" s="90">
        <v>2</v>
      </c>
      <c r="Q153" s="90">
        <v>9</v>
      </c>
      <c r="R153" s="90">
        <v>25</v>
      </c>
      <c r="S153" s="90">
        <v>64</v>
      </c>
      <c r="T153" s="90">
        <v>89</v>
      </c>
      <c r="U153" s="91"/>
      <c r="V153" s="92">
        <v>994</v>
      </c>
      <c r="W153" s="90">
        <v>772</v>
      </c>
      <c r="X153" s="90">
        <v>2</v>
      </c>
      <c r="Y153" s="90">
        <v>16</v>
      </c>
      <c r="Z153" s="90">
        <v>39</v>
      </c>
      <c r="AA153" s="90">
        <v>43</v>
      </c>
      <c r="AB153" s="90">
        <v>82</v>
      </c>
      <c r="AC153" s="91"/>
      <c r="AD153" s="92">
        <v>0</v>
      </c>
      <c r="AE153" s="90">
        <v>0</v>
      </c>
      <c r="AF153" s="90">
        <v>0</v>
      </c>
      <c r="AG153" s="90">
        <v>0</v>
      </c>
      <c r="AH153" s="90">
        <v>0</v>
      </c>
      <c r="AI153" s="90">
        <v>0</v>
      </c>
      <c r="AJ153" s="90">
        <v>0</v>
      </c>
    </row>
    <row r="154" spans="1:36" s="63" customFormat="1">
      <c r="A154" s="88">
        <v>7</v>
      </c>
      <c r="B154" s="95" t="s">
        <v>91</v>
      </c>
      <c r="C154" s="96"/>
      <c r="D154" s="86">
        <v>1</v>
      </c>
      <c r="E154" s="86" t="s">
        <v>32</v>
      </c>
      <c r="F154" s="87">
        <v>401</v>
      </c>
      <c r="G154" s="86">
        <v>1</v>
      </c>
      <c r="H154" s="88">
        <v>7</v>
      </c>
      <c r="I154" s="89"/>
      <c r="J154" s="90">
        <v>95</v>
      </c>
      <c r="K154" s="90">
        <v>89</v>
      </c>
      <c r="L154" s="90">
        <v>58</v>
      </c>
      <c r="M154" s="91"/>
      <c r="N154" s="92">
        <v>947</v>
      </c>
      <c r="O154" s="90">
        <v>801</v>
      </c>
      <c r="P154" s="90">
        <v>2</v>
      </c>
      <c r="Q154" s="90">
        <v>4</v>
      </c>
      <c r="R154" s="90">
        <v>23</v>
      </c>
      <c r="S154" s="90">
        <v>72</v>
      </c>
      <c r="T154" s="90">
        <v>95</v>
      </c>
      <c r="U154" s="91"/>
      <c r="V154" s="92">
        <v>947</v>
      </c>
      <c r="W154" s="90">
        <v>838</v>
      </c>
      <c r="X154" s="90">
        <v>1</v>
      </c>
      <c r="Y154" s="90">
        <v>10</v>
      </c>
      <c r="Z154" s="90">
        <v>38</v>
      </c>
      <c r="AA154" s="90">
        <v>51</v>
      </c>
      <c r="AB154" s="90">
        <v>89</v>
      </c>
      <c r="AC154" s="91"/>
      <c r="AD154" s="92">
        <v>947</v>
      </c>
      <c r="AE154" s="90">
        <v>209</v>
      </c>
      <c r="AF154" s="90">
        <v>8</v>
      </c>
      <c r="AG154" s="90">
        <v>33</v>
      </c>
      <c r="AH154" s="90">
        <v>41</v>
      </c>
      <c r="AI154" s="90">
        <v>17</v>
      </c>
      <c r="AJ154" s="90">
        <v>58</v>
      </c>
    </row>
    <row r="155" spans="1:36">
      <c r="A155" s="88">
        <v>8</v>
      </c>
      <c r="B155" s="95" t="s">
        <v>91</v>
      </c>
      <c r="C155" s="96"/>
      <c r="D155" s="86">
        <v>1</v>
      </c>
      <c r="E155" s="86" t="s">
        <v>32</v>
      </c>
      <c r="F155" s="87">
        <v>401</v>
      </c>
      <c r="G155" s="86">
        <v>1</v>
      </c>
      <c r="H155" s="88">
        <v>8</v>
      </c>
      <c r="I155" s="89"/>
      <c r="J155" s="90">
        <v>89</v>
      </c>
      <c r="K155" s="90">
        <v>91</v>
      </c>
      <c r="L155" s="90">
        <v>0</v>
      </c>
      <c r="M155" s="91"/>
      <c r="N155" s="92">
        <v>924</v>
      </c>
      <c r="O155" s="90">
        <v>790</v>
      </c>
      <c r="P155" s="90">
        <v>4</v>
      </c>
      <c r="Q155" s="90">
        <v>7</v>
      </c>
      <c r="R155" s="90">
        <v>46</v>
      </c>
      <c r="S155" s="90">
        <v>43</v>
      </c>
      <c r="T155" s="90">
        <v>89</v>
      </c>
      <c r="U155" s="91"/>
      <c r="V155" s="92">
        <v>924</v>
      </c>
      <c r="W155" s="90">
        <v>870</v>
      </c>
      <c r="X155" s="90">
        <v>1</v>
      </c>
      <c r="Y155" s="90">
        <v>8</v>
      </c>
      <c r="Z155" s="90">
        <v>40</v>
      </c>
      <c r="AA155" s="90">
        <v>51</v>
      </c>
      <c r="AB155" s="90">
        <v>91</v>
      </c>
      <c r="AC155" s="91"/>
      <c r="AD155" s="92">
        <v>0</v>
      </c>
      <c r="AE155" s="90">
        <v>0</v>
      </c>
      <c r="AF155" s="90">
        <v>0</v>
      </c>
      <c r="AG155" s="90">
        <v>0</v>
      </c>
      <c r="AH155" s="90">
        <v>0</v>
      </c>
      <c r="AI155" s="90">
        <v>0</v>
      </c>
      <c r="AJ155" s="90">
        <v>0</v>
      </c>
    </row>
    <row r="156" spans="1:36">
      <c r="A156" s="67" t="s">
        <v>71</v>
      </c>
      <c r="B156" s="97" t="s">
        <v>91</v>
      </c>
      <c r="C156" s="98"/>
      <c r="D156" s="93">
        <v>1</v>
      </c>
      <c r="E156" s="93" t="s">
        <v>32</v>
      </c>
      <c r="F156" s="94">
        <v>401</v>
      </c>
      <c r="G156" s="93">
        <v>1</v>
      </c>
      <c r="H156" s="67" t="s">
        <v>71</v>
      </c>
      <c r="I156" s="68"/>
      <c r="J156" s="20">
        <v>91.354928198433413</v>
      </c>
      <c r="K156" s="20">
        <v>86.562826370757179</v>
      </c>
      <c r="L156" s="20">
        <v>65.960852329038659</v>
      </c>
      <c r="M156" s="69"/>
      <c r="N156" s="16">
        <v>6128</v>
      </c>
      <c r="O156" s="20"/>
      <c r="P156" s="20">
        <v>2.2965078328981718</v>
      </c>
      <c r="Q156" s="20">
        <v>6.3252284595300265</v>
      </c>
      <c r="R156" s="20">
        <v>27.300424281984334</v>
      </c>
      <c r="S156" s="20">
        <v>64.054503916449079</v>
      </c>
      <c r="T156" s="20">
        <v>91.354928198433413</v>
      </c>
      <c r="U156" s="69"/>
      <c r="V156" s="16">
        <v>6128</v>
      </c>
      <c r="W156" s="20"/>
      <c r="X156" s="20">
        <v>2.2411879895561357</v>
      </c>
      <c r="Y156" s="20">
        <v>11.02121409921671</v>
      </c>
      <c r="Z156" s="20">
        <v>37.562663185378597</v>
      </c>
      <c r="AA156" s="20">
        <v>49.000163185378582</v>
      </c>
      <c r="AB156" s="20">
        <v>86.562826370757179</v>
      </c>
      <c r="AC156" s="69"/>
      <c r="AD156" s="16">
        <v>2018</v>
      </c>
      <c r="AE156" s="20"/>
      <c r="AF156" s="20">
        <v>4.8156590683845391</v>
      </c>
      <c r="AG156" s="20">
        <v>28.754212091179387</v>
      </c>
      <c r="AH156" s="20">
        <v>50.022299306243809</v>
      </c>
      <c r="AI156" s="20">
        <v>15.938553022794846</v>
      </c>
      <c r="AJ156" s="20">
        <v>65.960852329038659</v>
      </c>
    </row>
    <row r="157" spans="1:36">
      <c r="A157" s="81">
        <v>3</v>
      </c>
      <c r="B157" s="77" t="s">
        <v>92</v>
      </c>
      <c r="C157" s="78"/>
      <c r="D157" s="79">
        <v>1</v>
      </c>
      <c r="E157" s="79" t="s">
        <v>32</v>
      </c>
      <c r="F157" s="80">
        <v>502</v>
      </c>
      <c r="G157" s="86">
        <v>1</v>
      </c>
      <c r="H157" s="81">
        <v>3</v>
      </c>
      <c r="I157" s="82"/>
      <c r="J157" s="83">
        <v>97</v>
      </c>
      <c r="K157" s="83">
        <v>85</v>
      </c>
      <c r="L157" s="83">
        <v>0</v>
      </c>
      <c r="M157" s="84"/>
      <c r="N157" s="85">
        <v>74</v>
      </c>
      <c r="O157" s="83">
        <v>650</v>
      </c>
      <c r="P157" s="83">
        <v>0</v>
      </c>
      <c r="Q157" s="83">
        <v>3</v>
      </c>
      <c r="R157" s="83">
        <v>19</v>
      </c>
      <c r="S157" s="83">
        <v>78</v>
      </c>
      <c r="T157" s="83">
        <v>97</v>
      </c>
      <c r="U157" s="84"/>
      <c r="V157" s="85">
        <v>74</v>
      </c>
      <c r="W157" s="83">
        <v>674</v>
      </c>
      <c r="X157" s="83">
        <v>3</v>
      </c>
      <c r="Y157" s="83">
        <v>12</v>
      </c>
      <c r="Z157" s="83">
        <v>30</v>
      </c>
      <c r="AA157" s="83">
        <v>55</v>
      </c>
      <c r="AB157" s="83">
        <v>85</v>
      </c>
      <c r="AC157" s="84"/>
      <c r="AD157" s="85">
        <v>0</v>
      </c>
      <c r="AE157" s="83">
        <v>0</v>
      </c>
      <c r="AF157" s="83">
        <v>0</v>
      </c>
      <c r="AG157" s="83">
        <v>0</v>
      </c>
      <c r="AH157" s="83">
        <v>0</v>
      </c>
      <c r="AI157" s="83">
        <v>0</v>
      </c>
      <c r="AJ157" s="83">
        <v>0</v>
      </c>
    </row>
    <row r="158" spans="1:36">
      <c r="A158" s="88">
        <v>4</v>
      </c>
      <c r="B158" s="95" t="s">
        <v>92</v>
      </c>
      <c r="C158" s="96"/>
      <c r="D158" s="86">
        <v>1</v>
      </c>
      <c r="E158" s="86" t="s">
        <v>32</v>
      </c>
      <c r="F158" s="87">
        <v>502</v>
      </c>
      <c r="G158" s="86">
        <v>1</v>
      </c>
      <c r="H158" s="88">
        <v>4</v>
      </c>
      <c r="I158" s="89"/>
      <c r="J158" s="90">
        <v>89</v>
      </c>
      <c r="K158" s="90">
        <v>88</v>
      </c>
      <c r="L158" s="90">
        <v>0</v>
      </c>
      <c r="M158" s="91"/>
      <c r="N158" s="92">
        <v>82</v>
      </c>
      <c r="O158" s="90">
        <v>660</v>
      </c>
      <c r="P158" s="90">
        <v>1</v>
      </c>
      <c r="Q158" s="90">
        <v>10</v>
      </c>
      <c r="R158" s="90">
        <v>23</v>
      </c>
      <c r="S158" s="90">
        <v>66</v>
      </c>
      <c r="T158" s="90">
        <v>89</v>
      </c>
      <c r="U158" s="91"/>
      <c r="V158" s="92">
        <v>82</v>
      </c>
      <c r="W158" s="90">
        <v>698</v>
      </c>
      <c r="X158" s="90">
        <v>1</v>
      </c>
      <c r="Y158" s="90">
        <v>11</v>
      </c>
      <c r="Z158" s="90">
        <v>50</v>
      </c>
      <c r="AA158" s="90">
        <v>38</v>
      </c>
      <c r="AB158" s="90">
        <v>88</v>
      </c>
      <c r="AC158" s="91"/>
      <c r="AD158" s="92">
        <v>0</v>
      </c>
      <c r="AE158" s="90">
        <v>0</v>
      </c>
      <c r="AF158" s="90">
        <v>0</v>
      </c>
      <c r="AG158" s="90">
        <v>0</v>
      </c>
      <c r="AH158" s="90">
        <v>0</v>
      </c>
      <c r="AI158" s="90">
        <v>0</v>
      </c>
      <c r="AJ158" s="90">
        <v>0</v>
      </c>
    </row>
    <row r="159" spans="1:36">
      <c r="A159" s="88">
        <v>5</v>
      </c>
      <c r="B159" s="95" t="s">
        <v>92</v>
      </c>
      <c r="C159" s="96"/>
      <c r="D159" s="86">
        <v>1</v>
      </c>
      <c r="E159" s="86" t="s">
        <v>32</v>
      </c>
      <c r="F159" s="87">
        <v>502</v>
      </c>
      <c r="G159" s="86">
        <v>1</v>
      </c>
      <c r="H159" s="88">
        <v>5</v>
      </c>
      <c r="I159" s="89"/>
      <c r="J159" s="90">
        <v>87</v>
      </c>
      <c r="K159" s="90">
        <v>91</v>
      </c>
      <c r="L159" s="90">
        <v>71</v>
      </c>
      <c r="M159" s="91"/>
      <c r="N159" s="92">
        <v>99</v>
      </c>
      <c r="O159" s="90">
        <v>690</v>
      </c>
      <c r="P159" s="90">
        <v>5</v>
      </c>
      <c r="Q159" s="90">
        <v>8</v>
      </c>
      <c r="R159" s="90">
        <v>36</v>
      </c>
      <c r="S159" s="90">
        <v>51</v>
      </c>
      <c r="T159" s="90">
        <v>87</v>
      </c>
      <c r="U159" s="91"/>
      <c r="V159" s="92">
        <v>99</v>
      </c>
      <c r="W159" s="90">
        <v>762</v>
      </c>
      <c r="X159" s="90">
        <v>4</v>
      </c>
      <c r="Y159" s="90">
        <v>5</v>
      </c>
      <c r="Z159" s="90">
        <v>40</v>
      </c>
      <c r="AA159" s="90">
        <v>51</v>
      </c>
      <c r="AB159" s="90">
        <v>91</v>
      </c>
      <c r="AC159" s="91"/>
      <c r="AD159" s="92">
        <v>99</v>
      </c>
      <c r="AE159" s="90">
        <v>210</v>
      </c>
      <c r="AF159" s="90">
        <v>4</v>
      </c>
      <c r="AG159" s="90">
        <v>25</v>
      </c>
      <c r="AH159" s="90">
        <v>65</v>
      </c>
      <c r="AI159" s="90">
        <v>6</v>
      </c>
      <c r="AJ159" s="90">
        <v>71</v>
      </c>
    </row>
    <row r="160" spans="1:36">
      <c r="A160" s="88">
        <v>6</v>
      </c>
      <c r="B160" s="95" t="s">
        <v>92</v>
      </c>
      <c r="C160" s="96"/>
      <c r="D160" s="86">
        <v>1</v>
      </c>
      <c r="E160" s="86" t="s">
        <v>32</v>
      </c>
      <c r="F160" s="87">
        <v>502</v>
      </c>
      <c r="G160" s="88">
        <v>1</v>
      </c>
      <c r="H160" s="88">
        <v>6</v>
      </c>
      <c r="I160" s="89"/>
      <c r="J160" s="90">
        <v>82</v>
      </c>
      <c r="K160" s="90">
        <v>79</v>
      </c>
      <c r="L160" s="90">
        <v>0</v>
      </c>
      <c r="M160" s="91"/>
      <c r="N160" s="92">
        <v>82</v>
      </c>
      <c r="O160" s="90">
        <v>719</v>
      </c>
      <c r="P160" s="90">
        <v>5</v>
      </c>
      <c r="Q160" s="90">
        <v>13</v>
      </c>
      <c r="R160" s="90">
        <v>34</v>
      </c>
      <c r="S160" s="90">
        <v>48</v>
      </c>
      <c r="T160" s="90">
        <v>82</v>
      </c>
      <c r="U160" s="91"/>
      <c r="V160" s="92">
        <v>82</v>
      </c>
      <c r="W160" s="90">
        <v>756</v>
      </c>
      <c r="X160" s="90">
        <v>2</v>
      </c>
      <c r="Y160" s="90">
        <v>18</v>
      </c>
      <c r="Z160" s="90">
        <v>44</v>
      </c>
      <c r="AA160" s="90">
        <v>35</v>
      </c>
      <c r="AB160" s="90">
        <v>79</v>
      </c>
      <c r="AC160" s="91"/>
      <c r="AD160" s="92">
        <v>0</v>
      </c>
      <c r="AE160" s="90">
        <v>0</v>
      </c>
      <c r="AF160" s="90">
        <v>0</v>
      </c>
      <c r="AG160" s="90">
        <v>0</v>
      </c>
      <c r="AH160" s="90">
        <v>0</v>
      </c>
      <c r="AI160" s="90">
        <v>0</v>
      </c>
      <c r="AJ160" s="90">
        <v>0</v>
      </c>
    </row>
    <row r="161" spans="1:36" s="63" customFormat="1">
      <c r="A161" s="88">
        <v>7</v>
      </c>
      <c r="B161" s="95" t="s">
        <v>92</v>
      </c>
      <c r="C161" s="96"/>
      <c r="D161" s="86">
        <v>1</v>
      </c>
      <c r="E161" s="86" t="s">
        <v>32</v>
      </c>
      <c r="F161" s="87">
        <v>502</v>
      </c>
      <c r="G161" s="88">
        <v>1</v>
      </c>
      <c r="H161" s="88">
        <v>7</v>
      </c>
      <c r="I161" s="89"/>
      <c r="J161" s="90">
        <v>92</v>
      </c>
      <c r="K161" s="90">
        <v>82</v>
      </c>
      <c r="L161" s="90">
        <v>66</v>
      </c>
      <c r="M161" s="91"/>
      <c r="N161" s="92">
        <v>79</v>
      </c>
      <c r="O161" s="90">
        <v>778</v>
      </c>
      <c r="P161" s="90">
        <v>3</v>
      </c>
      <c r="Q161" s="90">
        <v>5</v>
      </c>
      <c r="R161" s="90">
        <v>33</v>
      </c>
      <c r="S161" s="90">
        <v>59</v>
      </c>
      <c r="T161" s="90">
        <v>92</v>
      </c>
      <c r="U161" s="91"/>
      <c r="V161" s="92">
        <v>79</v>
      </c>
      <c r="W161" s="90">
        <v>809</v>
      </c>
      <c r="X161" s="90">
        <v>3</v>
      </c>
      <c r="Y161" s="90">
        <v>15</v>
      </c>
      <c r="Z161" s="90">
        <v>38</v>
      </c>
      <c r="AA161" s="90">
        <v>44</v>
      </c>
      <c r="AB161" s="90">
        <v>82</v>
      </c>
      <c r="AC161" s="91"/>
      <c r="AD161" s="92">
        <v>79</v>
      </c>
      <c r="AE161" s="90">
        <v>206</v>
      </c>
      <c r="AF161" s="90">
        <v>6</v>
      </c>
      <c r="AG161" s="90">
        <v>28</v>
      </c>
      <c r="AH161" s="90">
        <v>61</v>
      </c>
      <c r="AI161" s="90">
        <v>5</v>
      </c>
      <c r="AJ161" s="90">
        <v>66</v>
      </c>
    </row>
    <row r="162" spans="1:36">
      <c r="A162" s="88">
        <v>8</v>
      </c>
      <c r="B162" s="95" t="s">
        <v>92</v>
      </c>
      <c r="C162" s="96"/>
      <c r="D162" s="86">
        <v>1</v>
      </c>
      <c r="E162" s="86" t="s">
        <v>32</v>
      </c>
      <c r="F162" s="87">
        <v>502</v>
      </c>
      <c r="G162" s="86">
        <v>1</v>
      </c>
      <c r="H162" s="88">
        <v>8</v>
      </c>
      <c r="I162" s="89"/>
      <c r="J162" s="90">
        <v>77</v>
      </c>
      <c r="K162" s="90">
        <v>88</v>
      </c>
      <c r="L162" s="90">
        <v>0</v>
      </c>
      <c r="M162" s="91"/>
      <c r="N162" s="92">
        <v>80</v>
      </c>
      <c r="O162" s="90">
        <v>761</v>
      </c>
      <c r="P162" s="90">
        <v>9</v>
      </c>
      <c r="Q162" s="90">
        <v>15</v>
      </c>
      <c r="R162" s="90">
        <v>43</v>
      </c>
      <c r="S162" s="90">
        <v>34</v>
      </c>
      <c r="T162" s="90">
        <v>77</v>
      </c>
      <c r="U162" s="91"/>
      <c r="V162" s="92">
        <v>80</v>
      </c>
      <c r="W162" s="90">
        <v>843</v>
      </c>
      <c r="X162" s="90">
        <v>3</v>
      </c>
      <c r="Y162" s="90">
        <v>10</v>
      </c>
      <c r="Z162" s="90">
        <v>49</v>
      </c>
      <c r="AA162" s="90">
        <v>39</v>
      </c>
      <c r="AB162" s="90">
        <v>88</v>
      </c>
      <c r="AC162" s="91"/>
      <c r="AD162" s="92">
        <v>0</v>
      </c>
      <c r="AE162" s="90">
        <v>0</v>
      </c>
      <c r="AF162" s="90">
        <v>0</v>
      </c>
      <c r="AG162" s="90">
        <v>0</v>
      </c>
      <c r="AH162" s="90">
        <v>0</v>
      </c>
      <c r="AI162" s="90">
        <v>0</v>
      </c>
      <c r="AJ162" s="90">
        <v>0</v>
      </c>
    </row>
    <row r="163" spans="1:36">
      <c r="A163" s="67" t="s">
        <v>71</v>
      </c>
      <c r="B163" s="97" t="s">
        <v>92</v>
      </c>
      <c r="C163" s="98"/>
      <c r="D163" s="93">
        <v>1</v>
      </c>
      <c r="E163" s="93" t="s">
        <v>32</v>
      </c>
      <c r="F163" s="94">
        <v>502</v>
      </c>
      <c r="G163" s="93">
        <v>1</v>
      </c>
      <c r="H163" s="67" t="s">
        <v>71</v>
      </c>
      <c r="I163" s="68"/>
      <c r="J163" s="20">
        <v>87.179435483870975</v>
      </c>
      <c r="K163" s="20">
        <v>85.707661290322591</v>
      </c>
      <c r="L163" s="20">
        <v>68.780898876404493</v>
      </c>
      <c r="M163" s="69"/>
      <c r="N163" s="16">
        <v>496</v>
      </c>
      <c r="O163" s="20"/>
      <c r="P163" s="20">
        <v>3.9193548387096775</v>
      </c>
      <c r="Q163" s="20">
        <v>9.0625000000000018</v>
      </c>
      <c r="R163" s="20">
        <v>31.635080645161295</v>
      </c>
      <c r="S163" s="20">
        <v>55.54435483870968</v>
      </c>
      <c r="T163" s="20">
        <v>87.179435483870975</v>
      </c>
      <c r="U163" s="69"/>
      <c r="V163" s="16">
        <v>496</v>
      </c>
      <c r="W163" s="20"/>
      <c r="X163" s="20">
        <v>2.7036290322580645</v>
      </c>
      <c r="Y163" s="20">
        <v>11.584677419354838</v>
      </c>
      <c r="Z163" s="20">
        <v>41.955645161290327</v>
      </c>
      <c r="AA163" s="20">
        <v>43.752016129032256</v>
      </c>
      <c r="AB163" s="20">
        <v>85.707661290322591</v>
      </c>
      <c r="AC163" s="69"/>
      <c r="AD163" s="16">
        <v>178</v>
      </c>
      <c r="AE163" s="20"/>
      <c r="AF163" s="20">
        <v>4.8876404494382024</v>
      </c>
      <c r="AG163" s="20">
        <v>26.331460674157306</v>
      </c>
      <c r="AH163" s="20">
        <v>63.224719101123597</v>
      </c>
      <c r="AI163" s="20">
        <v>5.5561797752808992</v>
      </c>
      <c r="AJ163" s="20">
        <v>68.780898876404493</v>
      </c>
    </row>
    <row r="164" spans="1:36">
      <c r="A164" s="81">
        <v>3</v>
      </c>
      <c r="B164" s="77" t="s">
        <v>93</v>
      </c>
      <c r="C164" s="78"/>
      <c r="D164" s="79">
        <v>1</v>
      </c>
      <c r="E164" s="79" t="s">
        <v>32</v>
      </c>
      <c r="F164" s="80">
        <v>801</v>
      </c>
      <c r="G164" s="86">
        <v>1</v>
      </c>
      <c r="H164" s="81">
        <v>3</v>
      </c>
      <c r="I164" s="82"/>
      <c r="J164" s="83">
        <v>90</v>
      </c>
      <c r="K164" s="83">
        <v>79</v>
      </c>
      <c r="L164" s="83">
        <v>0</v>
      </c>
      <c r="M164" s="84"/>
      <c r="N164" s="85">
        <v>158</v>
      </c>
      <c r="O164" s="83">
        <v>614</v>
      </c>
      <c r="P164" s="83">
        <v>1</v>
      </c>
      <c r="Q164" s="83">
        <v>9</v>
      </c>
      <c r="R164" s="83">
        <v>25</v>
      </c>
      <c r="S164" s="83">
        <v>65</v>
      </c>
      <c r="T164" s="83">
        <v>90</v>
      </c>
      <c r="U164" s="84"/>
      <c r="V164" s="85">
        <v>158</v>
      </c>
      <c r="W164" s="83">
        <v>618</v>
      </c>
      <c r="X164" s="83">
        <v>9</v>
      </c>
      <c r="Y164" s="83">
        <v>12</v>
      </c>
      <c r="Z164" s="83">
        <v>33</v>
      </c>
      <c r="AA164" s="83">
        <v>46</v>
      </c>
      <c r="AB164" s="83">
        <v>79</v>
      </c>
      <c r="AC164" s="84"/>
      <c r="AD164" s="85">
        <v>0</v>
      </c>
      <c r="AE164" s="83">
        <v>0</v>
      </c>
      <c r="AF164" s="83">
        <v>0</v>
      </c>
      <c r="AG164" s="83">
        <v>0</v>
      </c>
      <c r="AH164" s="83">
        <v>0</v>
      </c>
      <c r="AI164" s="83">
        <v>0</v>
      </c>
      <c r="AJ164" s="83">
        <v>0</v>
      </c>
    </row>
    <row r="165" spans="1:36">
      <c r="A165" s="88">
        <v>4</v>
      </c>
      <c r="B165" s="95" t="s">
        <v>93</v>
      </c>
      <c r="C165" s="96"/>
      <c r="D165" s="86">
        <v>1</v>
      </c>
      <c r="E165" s="86" t="s">
        <v>32</v>
      </c>
      <c r="F165" s="87">
        <v>801</v>
      </c>
      <c r="G165" s="86">
        <v>1</v>
      </c>
      <c r="H165" s="88">
        <v>4</v>
      </c>
      <c r="I165" s="89"/>
      <c r="J165" s="90">
        <v>93</v>
      </c>
      <c r="K165" s="90">
        <v>83</v>
      </c>
      <c r="L165" s="90">
        <v>0</v>
      </c>
      <c r="M165" s="91"/>
      <c r="N165" s="92">
        <v>152</v>
      </c>
      <c r="O165" s="90">
        <v>671</v>
      </c>
      <c r="P165" s="90">
        <v>1</v>
      </c>
      <c r="Q165" s="90">
        <v>5</v>
      </c>
      <c r="R165" s="90">
        <v>30</v>
      </c>
      <c r="S165" s="90">
        <v>63</v>
      </c>
      <c r="T165" s="90">
        <v>93</v>
      </c>
      <c r="U165" s="91"/>
      <c r="V165" s="92">
        <v>152</v>
      </c>
      <c r="W165" s="90">
        <v>691</v>
      </c>
      <c r="X165" s="90">
        <v>3</v>
      </c>
      <c r="Y165" s="90">
        <v>14</v>
      </c>
      <c r="Z165" s="90">
        <v>45</v>
      </c>
      <c r="AA165" s="90">
        <v>38</v>
      </c>
      <c r="AB165" s="90">
        <v>83</v>
      </c>
      <c r="AC165" s="91"/>
      <c r="AD165" s="92">
        <v>0</v>
      </c>
      <c r="AE165" s="90">
        <v>0</v>
      </c>
      <c r="AF165" s="90">
        <v>0</v>
      </c>
      <c r="AG165" s="90">
        <v>0</v>
      </c>
      <c r="AH165" s="90">
        <v>0</v>
      </c>
      <c r="AI165" s="90">
        <v>0</v>
      </c>
      <c r="AJ165" s="90">
        <v>0</v>
      </c>
    </row>
    <row r="166" spans="1:36">
      <c r="A166" s="88">
        <v>5</v>
      </c>
      <c r="B166" s="95" t="s">
        <v>93</v>
      </c>
      <c r="C166" s="96"/>
      <c r="D166" s="86">
        <v>1</v>
      </c>
      <c r="E166" s="86" t="s">
        <v>32</v>
      </c>
      <c r="F166" s="87">
        <v>801</v>
      </c>
      <c r="G166" s="86">
        <v>1</v>
      </c>
      <c r="H166" s="88">
        <v>5</v>
      </c>
      <c r="I166" s="89"/>
      <c r="J166" s="90">
        <v>86</v>
      </c>
      <c r="K166" s="90">
        <v>81</v>
      </c>
      <c r="L166" s="90">
        <v>68</v>
      </c>
      <c r="M166" s="91"/>
      <c r="N166" s="92">
        <v>157</v>
      </c>
      <c r="O166" s="90">
        <v>696</v>
      </c>
      <c r="P166" s="90">
        <v>1</v>
      </c>
      <c r="Q166" s="90">
        <v>13</v>
      </c>
      <c r="R166" s="90">
        <v>36</v>
      </c>
      <c r="S166" s="90">
        <v>50</v>
      </c>
      <c r="T166" s="90">
        <v>86</v>
      </c>
      <c r="U166" s="91"/>
      <c r="V166" s="92">
        <v>157</v>
      </c>
      <c r="W166" s="90">
        <v>747</v>
      </c>
      <c r="X166" s="90">
        <v>2</v>
      </c>
      <c r="Y166" s="90">
        <v>17</v>
      </c>
      <c r="Z166" s="90">
        <v>43</v>
      </c>
      <c r="AA166" s="90">
        <v>38</v>
      </c>
      <c r="AB166" s="90">
        <v>81</v>
      </c>
      <c r="AC166" s="91"/>
      <c r="AD166" s="92">
        <v>157</v>
      </c>
      <c r="AE166" s="90">
        <v>212</v>
      </c>
      <c r="AF166" s="90">
        <v>4</v>
      </c>
      <c r="AG166" s="90">
        <v>29</v>
      </c>
      <c r="AH166" s="90">
        <v>57</v>
      </c>
      <c r="AI166" s="90">
        <v>11</v>
      </c>
      <c r="AJ166" s="90">
        <v>68</v>
      </c>
    </row>
    <row r="167" spans="1:36">
      <c r="A167" s="88">
        <v>6</v>
      </c>
      <c r="B167" s="95" t="s">
        <v>93</v>
      </c>
      <c r="C167" s="96"/>
      <c r="D167" s="86">
        <v>1</v>
      </c>
      <c r="E167" s="86" t="s">
        <v>32</v>
      </c>
      <c r="F167" s="87">
        <v>801</v>
      </c>
      <c r="G167" s="88">
        <v>1</v>
      </c>
      <c r="H167" s="88">
        <v>6</v>
      </c>
      <c r="I167" s="89"/>
      <c r="J167" s="90">
        <v>89</v>
      </c>
      <c r="K167" s="90">
        <v>72</v>
      </c>
      <c r="L167" s="90">
        <v>0</v>
      </c>
      <c r="M167" s="91"/>
      <c r="N167" s="92">
        <v>135</v>
      </c>
      <c r="O167" s="90">
        <v>740</v>
      </c>
      <c r="P167" s="90">
        <v>1</v>
      </c>
      <c r="Q167" s="90">
        <v>10</v>
      </c>
      <c r="R167" s="90">
        <v>31</v>
      </c>
      <c r="S167" s="90">
        <v>58</v>
      </c>
      <c r="T167" s="90">
        <v>89</v>
      </c>
      <c r="U167" s="91"/>
      <c r="V167" s="92">
        <v>135</v>
      </c>
      <c r="W167" s="90">
        <v>733</v>
      </c>
      <c r="X167" s="90">
        <v>2</v>
      </c>
      <c r="Y167" s="90">
        <v>26</v>
      </c>
      <c r="Z167" s="90">
        <v>42</v>
      </c>
      <c r="AA167" s="90">
        <v>30</v>
      </c>
      <c r="AB167" s="90">
        <v>72</v>
      </c>
      <c r="AC167" s="91"/>
      <c r="AD167" s="92">
        <v>0</v>
      </c>
      <c r="AE167" s="90">
        <v>0</v>
      </c>
      <c r="AF167" s="90">
        <v>0</v>
      </c>
      <c r="AG167" s="90">
        <v>0</v>
      </c>
      <c r="AH167" s="90">
        <v>0</v>
      </c>
      <c r="AI167" s="90">
        <v>0</v>
      </c>
      <c r="AJ167" s="90">
        <v>0</v>
      </c>
    </row>
    <row r="168" spans="1:36" s="63" customFormat="1">
      <c r="A168" s="88">
        <v>7</v>
      </c>
      <c r="B168" s="95" t="s">
        <v>93</v>
      </c>
      <c r="C168" s="96"/>
      <c r="D168" s="86">
        <v>1</v>
      </c>
      <c r="E168" s="86" t="s">
        <v>32</v>
      </c>
      <c r="F168" s="87">
        <v>801</v>
      </c>
      <c r="G168" s="88">
        <v>1</v>
      </c>
      <c r="H168" s="88">
        <v>7</v>
      </c>
      <c r="I168" s="89"/>
      <c r="J168" s="90">
        <v>84</v>
      </c>
      <c r="K168" s="90">
        <v>75</v>
      </c>
      <c r="L168" s="90">
        <v>31</v>
      </c>
      <c r="M168" s="91"/>
      <c r="N168" s="92">
        <v>135</v>
      </c>
      <c r="O168" s="90">
        <v>745</v>
      </c>
      <c r="P168" s="90">
        <v>5</v>
      </c>
      <c r="Q168" s="90">
        <v>10</v>
      </c>
      <c r="R168" s="90">
        <v>41</v>
      </c>
      <c r="S168" s="90">
        <v>43</v>
      </c>
      <c r="T168" s="90">
        <v>84</v>
      </c>
      <c r="U168" s="91"/>
      <c r="V168" s="92">
        <v>135</v>
      </c>
      <c r="W168" s="90">
        <v>777</v>
      </c>
      <c r="X168" s="90">
        <v>4</v>
      </c>
      <c r="Y168" s="90">
        <v>21</v>
      </c>
      <c r="Z168" s="90">
        <v>44</v>
      </c>
      <c r="AA168" s="90">
        <v>31</v>
      </c>
      <c r="AB168" s="90">
        <v>75</v>
      </c>
      <c r="AC168" s="91"/>
      <c r="AD168" s="92">
        <v>135</v>
      </c>
      <c r="AE168" s="90">
        <v>178</v>
      </c>
      <c r="AF168" s="90">
        <v>18</v>
      </c>
      <c r="AG168" s="90">
        <v>51</v>
      </c>
      <c r="AH168" s="90">
        <v>30</v>
      </c>
      <c r="AI168" s="90">
        <v>1</v>
      </c>
      <c r="AJ168" s="90">
        <v>31</v>
      </c>
    </row>
    <row r="169" spans="1:36">
      <c r="A169" s="88">
        <v>8</v>
      </c>
      <c r="B169" s="95" t="s">
        <v>93</v>
      </c>
      <c r="C169" s="96"/>
      <c r="D169" s="86">
        <v>1</v>
      </c>
      <c r="E169" s="86" t="s">
        <v>32</v>
      </c>
      <c r="F169" s="87">
        <v>801</v>
      </c>
      <c r="G169" s="88">
        <v>1</v>
      </c>
      <c r="H169" s="88">
        <v>8</v>
      </c>
      <c r="I169" s="89"/>
      <c r="J169" s="90">
        <v>75</v>
      </c>
      <c r="K169" s="90">
        <v>82</v>
      </c>
      <c r="L169" s="90">
        <v>0</v>
      </c>
      <c r="M169" s="91"/>
      <c r="N169" s="92">
        <v>147</v>
      </c>
      <c r="O169" s="90">
        <v>747</v>
      </c>
      <c r="P169" s="90">
        <v>10</v>
      </c>
      <c r="Q169" s="90">
        <v>15</v>
      </c>
      <c r="R169" s="90">
        <v>50</v>
      </c>
      <c r="S169" s="90">
        <v>25</v>
      </c>
      <c r="T169" s="90">
        <v>75</v>
      </c>
      <c r="U169" s="91"/>
      <c r="V169" s="92">
        <v>147</v>
      </c>
      <c r="W169" s="90">
        <v>803</v>
      </c>
      <c r="X169" s="90">
        <v>3</v>
      </c>
      <c r="Y169" s="90">
        <v>16</v>
      </c>
      <c r="Z169" s="90">
        <v>56</v>
      </c>
      <c r="AA169" s="90">
        <v>26</v>
      </c>
      <c r="AB169" s="90">
        <v>82</v>
      </c>
      <c r="AC169" s="91"/>
      <c r="AD169" s="92">
        <v>0</v>
      </c>
      <c r="AE169" s="90">
        <v>0</v>
      </c>
      <c r="AF169" s="90">
        <v>0</v>
      </c>
      <c r="AG169" s="90">
        <v>0</v>
      </c>
      <c r="AH169" s="90">
        <v>0</v>
      </c>
      <c r="AI169" s="90">
        <v>0</v>
      </c>
      <c r="AJ169" s="90">
        <v>0</v>
      </c>
    </row>
    <row r="170" spans="1:36">
      <c r="A170" s="67" t="s">
        <v>71</v>
      </c>
      <c r="B170" s="97" t="s">
        <v>93</v>
      </c>
      <c r="C170" s="98"/>
      <c r="D170" s="93">
        <v>1</v>
      </c>
      <c r="E170" s="93" t="s">
        <v>32</v>
      </c>
      <c r="F170" s="94">
        <v>801</v>
      </c>
      <c r="G170" s="93">
        <v>1</v>
      </c>
      <c r="H170" s="67" t="s">
        <v>71</v>
      </c>
      <c r="I170" s="68"/>
      <c r="J170" s="20">
        <v>86.242081447963812</v>
      </c>
      <c r="K170" s="20">
        <v>78.861990950226243</v>
      </c>
      <c r="L170" s="20">
        <v>50.893835616438352</v>
      </c>
      <c r="M170" s="69"/>
      <c r="N170" s="16">
        <v>884</v>
      </c>
      <c r="O170" s="20"/>
      <c r="P170" s="20">
        <v>3.1074660633484164</v>
      </c>
      <c r="Q170" s="20">
        <v>10.325791855203619</v>
      </c>
      <c r="R170" s="20">
        <v>35.33031674208145</v>
      </c>
      <c r="S170" s="20">
        <v>50.911764705882355</v>
      </c>
      <c r="T170" s="20">
        <v>86.242081447963812</v>
      </c>
      <c r="U170" s="69"/>
      <c r="V170" s="16">
        <v>884</v>
      </c>
      <c r="W170" s="20"/>
      <c r="X170" s="20">
        <v>3.8947963800904977</v>
      </c>
      <c r="Y170" s="20">
        <v>17.409502262443439</v>
      </c>
      <c r="Z170" s="20">
        <v>43.718325791855207</v>
      </c>
      <c r="AA170" s="20">
        <v>35.143665158371036</v>
      </c>
      <c r="AB170" s="20">
        <v>78.861990950226243</v>
      </c>
      <c r="AC170" s="69"/>
      <c r="AD170" s="16">
        <v>292</v>
      </c>
      <c r="AE170" s="20"/>
      <c r="AF170" s="20">
        <v>10.472602739726028</v>
      </c>
      <c r="AG170" s="20">
        <v>39.171232876712331</v>
      </c>
      <c r="AH170" s="20">
        <v>44.517123287671232</v>
      </c>
      <c r="AI170" s="20">
        <v>6.3767123287671232</v>
      </c>
      <c r="AJ170" s="20">
        <v>50.893835616438352</v>
      </c>
    </row>
    <row r="171" spans="1:36">
      <c r="A171" s="81">
        <v>3</v>
      </c>
      <c r="B171" s="77" t="s">
        <v>94</v>
      </c>
      <c r="C171" s="78"/>
      <c r="D171" s="79">
        <v>3</v>
      </c>
      <c r="E171" s="79" t="s">
        <v>34</v>
      </c>
      <c r="F171" s="80">
        <v>3001</v>
      </c>
      <c r="G171" s="86">
        <v>1</v>
      </c>
      <c r="H171" s="81">
        <v>3</v>
      </c>
      <c r="I171" s="82"/>
      <c r="J171" s="83">
        <v>86</v>
      </c>
      <c r="K171" s="83">
        <v>76</v>
      </c>
      <c r="L171" s="83">
        <v>0</v>
      </c>
      <c r="M171" s="84"/>
      <c r="N171" s="85">
        <v>63</v>
      </c>
      <c r="O171" s="83">
        <v>607</v>
      </c>
      <c r="P171" s="83">
        <v>0</v>
      </c>
      <c r="Q171" s="83">
        <v>14</v>
      </c>
      <c r="R171" s="83">
        <v>21</v>
      </c>
      <c r="S171" s="83">
        <v>65</v>
      </c>
      <c r="T171" s="83">
        <v>86</v>
      </c>
      <c r="U171" s="84"/>
      <c r="V171" s="85">
        <v>63</v>
      </c>
      <c r="W171" s="83">
        <v>614</v>
      </c>
      <c r="X171" s="83">
        <v>10</v>
      </c>
      <c r="Y171" s="83">
        <v>14</v>
      </c>
      <c r="Z171" s="83">
        <v>32</v>
      </c>
      <c r="AA171" s="83">
        <v>44</v>
      </c>
      <c r="AB171" s="83">
        <v>76</v>
      </c>
      <c r="AC171" s="84"/>
      <c r="AD171" s="85">
        <v>0</v>
      </c>
      <c r="AE171" s="83">
        <v>0</v>
      </c>
      <c r="AF171" s="83">
        <v>0</v>
      </c>
      <c r="AG171" s="83">
        <v>0</v>
      </c>
      <c r="AH171" s="83">
        <v>0</v>
      </c>
      <c r="AI171" s="83">
        <v>0</v>
      </c>
      <c r="AJ171" s="83">
        <v>0</v>
      </c>
    </row>
    <row r="172" spans="1:36">
      <c r="A172" s="88">
        <v>4</v>
      </c>
      <c r="B172" s="95" t="s">
        <v>94</v>
      </c>
      <c r="C172" s="96"/>
      <c r="D172" s="86">
        <v>3</v>
      </c>
      <c r="E172" s="86" t="s">
        <v>34</v>
      </c>
      <c r="F172" s="87">
        <v>3001</v>
      </c>
      <c r="G172" s="86">
        <v>1</v>
      </c>
      <c r="H172" s="88">
        <v>4</v>
      </c>
      <c r="I172" s="89"/>
      <c r="J172" s="90">
        <v>75</v>
      </c>
      <c r="K172" s="90">
        <v>84</v>
      </c>
      <c r="L172" s="90">
        <v>0</v>
      </c>
      <c r="M172" s="91"/>
      <c r="N172" s="92">
        <v>81</v>
      </c>
      <c r="O172" s="90">
        <v>621</v>
      </c>
      <c r="P172" s="90">
        <v>12</v>
      </c>
      <c r="Q172" s="90">
        <v>12</v>
      </c>
      <c r="R172" s="90">
        <v>21</v>
      </c>
      <c r="S172" s="90">
        <v>54</v>
      </c>
      <c r="T172" s="90">
        <v>75</v>
      </c>
      <c r="U172" s="91"/>
      <c r="V172" s="92">
        <v>81</v>
      </c>
      <c r="W172" s="90">
        <v>692</v>
      </c>
      <c r="X172" s="90">
        <v>6</v>
      </c>
      <c r="Y172" s="90">
        <v>10</v>
      </c>
      <c r="Z172" s="90">
        <v>48</v>
      </c>
      <c r="AA172" s="90">
        <v>36</v>
      </c>
      <c r="AB172" s="90">
        <v>84</v>
      </c>
      <c r="AC172" s="91"/>
      <c r="AD172" s="92">
        <v>0</v>
      </c>
      <c r="AE172" s="90">
        <v>0</v>
      </c>
      <c r="AF172" s="90">
        <v>0</v>
      </c>
      <c r="AG172" s="90">
        <v>0</v>
      </c>
      <c r="AH172" s="90">
        <v>0</v>
      </c>
      <c r="AI172" s="90">
        <v>0</v>
      </c>
      <c r="AJ172" s="90">
        <v>0</v>
      </c>
    </row>
    <row r="173" spans="1:36">
      <c r="A173" s="88">
        <v>5</v>
      </c>
      <c r="B173" s="95" t="s">
        <v>94</v>
      </c>
      <c r="C173" s="96"/>
      <c r="D173" s="86">
        <v>3</v>
      </c>
      <c r="E173" s="86" t="s">
        <v>34</v>
      </c>
      <c r="F173" s="87">
        <v>3001</v>
      </c>
      <c r="G173" s="88">
        <v>1</v>
      </c>
      <c r="H173" s="88">
        <v>5</v>
      </c>
      <c r="I173" s="89"/>
      <c r="J173" s="90">
        <v>84</v>
      </c>
      <c r="K173" s="90">
        <v>82</v>
      </c>
      <c r="L173" s="90">
        <v>58</v>
      </c>
      <c r="M173" s="91"/>
      <c r="N173" s="92">
        <v>71</v>
      </c>
      <c r="O173" s="90">
        <v>680</v>
      </c>
      <c r="P173" s="90">
        <v>6</v>
      </c>
      <c r="Q173" s="90">
        <v>10</v>
      </c>
      <c r="R173" s="90">
        <v>42</v>
      </c>
      <c r="S173" s="90">
        <v>42</v>
      </c>
      <c r="T173" s="90">
        <v>84</v>
      </c>
      <c r="U173" s="91"/>
      <c r="V173" s="92">
        <v>71</v>
      </c>
      <c r="W173" s="90">
        <v>696</v>
      </c>
      <c r="X173" s="90">
        <v>1</v>
      </c>
      <c r="Y173" s="90">
        <v>17</v>
      </c>
      <c r="Z173" s="90">
        <v>58</v>
      </c>
      <c r="AA173" s="90">
        <v>24</v>
      </c>
      <c r="AB173" s="90">
        <v>82</v>
      </c>
      <c r="AC173" s="91"/>
      <c r="AD173" s="92">
        <v>71</v>
      </c>
      <c r="AE173" s="90">
        <v>206</v>
      </c>
      <c r="AF173" s="90">
        <v>4</v>
      </c>
      <c r="AG173" s="90">
        <v>38</v>
      </c>
      <c r="AH173" s="90">
        <v>51</v>
      </c>
      <c r="AI173" s="90">
        <v>7</v>
      </c>
      <c r="AJ173" s="90">
        <v>58</v>
      </c>
    </row>
    <row r="174" spans="1:36">
      <c r="A174" s="88">
        <v>6</v>
      </c>
      <c r="B174" s="95" t="s">
        <v>94</v>
      </c>
      <c r="C174" s="96"/>
      <c r="D174" s="86">
        <v>3</v>
      </c>
      <c r="E174" s="86" t="s">
        <v>34</v>
      </c>
      <c r="F174" s="87">
        <v>3001</v>
      </c>
      <c r="G174" s="86">
        <v>1</v>
      </c>
      <c r="H174" s="88">
        <v>6</v>
      </c>
      <c r="I174" s="89"/>
      <c r="J174" s="90">
        <v>78</v>
      </c>
      <c r="K174" s="90">
        <v>80</v>
      </c>
      <c r="L174" s="90">
        <v>0</v>
      </c>
      <c r="M174" s="91"/>
      <c r="N174" s="92">
        <v>71</v>
      </c>
      <c r="O174" s="90">
        <v>692</v>
      </c>
      <c r="P174" s="90">
        <v>8</v>
      </c>
      <c r="Q174" s="90">
        <v>13</v>
      </c>
      <c r="R174" s="90">
        <v>46</v>
      </c>
      <c r="S174" s="90">
        <v>32</v>
      </c>
      <c r="T174" s="90">
        <v>78</v>
      </c>
      <c r="U174" s="91"/>
      <c r="V174" s="92">
        <v>71</v>
      </c>
      <c r="W174" s="90">
        <v>758</v>
      </c>
      <c r="X174" s="90">
        <v>4</v>
      </c>
      <c r="Y174" s="90">
        <v>15</v>
      </c>
      <c r="Z174" s="90">
        <v>45</v>
      </c>
      <c r="AA174" s="90">
        <v>35</v>
      </c>
      <c r="AB174" s="90">
        <v>80</v>
      </c>
      <c r="AC174" s="91"/>
      <c r="AD174" s="92">
        <v>0</v>
      </c>
      <c r="AE174" s="90">
        <v>0</v>
      </c>
      <c r="AF174" s="90">
        <v>0</v>
      </c>
      <c r="AG174" s="90">
        <v>0</v>
      </c>
      <c r="AH174" s="90">
        <v>0</v>
      </c>
      <c r="AI174" s="90">
        <v>0</v>
      </c>
      <c r="AJ174" s="90">
        <v>0</v>
      </c>
    </row>
    <row r="175" spans="1:36" s="63" customFormat="1">
      <c r="A175" s="88">
        <v>7</v>
      </c>
      <c r="B175" s="95" t="s">
        <v>94</v>
      </c>
      <c r="C175" s="96"/>
      <c r="D175" s="86">
        <v>3</v>
      </c>
      <c r="E175" s="86" t="s">
        <v>34</v>
      </c>
      <c r="F175" s="87">
        <v>3001</v>
      </c>
      <c r="G175" s="86">
        <v>1</v>
      </c>
      <c r="H175" s="88">
        <v>7</v>
      </c>
      <c r="I175" s="89"/>
      <c r="J175" s="90">
        <v>80</v>
      </c>
      <c r="K175" s="90">
        <v>72</v>
      </c>
      <c r="L175" s="90">
        <v>60</v>
      </c>
      <c r="M175" s="91"/>
      <c r="N175" s="92">
        <v>93</v>
      </c>
      <c r="O175" s="90">
        <v>745</v>
      </c>
      <c r="P175" s="90">
        <v>11</v>
      </c>
      <c r="Q175" s="90">
        <v>9</v>
      </c>
      <c r="R175" s="90">
        <v>35</v>
      </c>
      <c r="S175" s="90">
        <v>45</v>
      </c>
      <c r="T175" s="90">
        <v>80</v>
      </c>
      <c r="U175" s="91"/>
      <c r="V175" s="92">
        <v>93</v>
      </c>
      <c r="W175" s="90">
        <v>753</v>
      </c>
      <c r="X175" s="90">
        <v>6</v>
      </c>
      <c r="Y175" s="90">
        <v>22</v>
      </c>
      <c r="Z175" s="90">
        <v>41</v>
      </c>
      <c r="AA175" s="90">
        <v>31</v>
      </c>
      <c r="AB175" s="90">
        <v>72</v>
      </c>
      <c r="AC175" s="91"/>
      <c r="AD175" s="92">
        <v>93</v>
      </c>
      <c r="AE175" s="90">
        <v>197</v>
      </c>
      <c r="AF175" s="90">
        <v>16</v>
      </c>
      <c r="AG175" s="90">
        <v>25</v>
      </c>
      <c r="AH175" s="90">
        <v>51</v>
      </c>
      <c r="AI175" s="90">
        <v>9</v>
      </c>
      <c r="AJ175" s="90">
        <v>60</v>
      </c>
    </row>
    <row r="176" spans="1:36">
      <c r="A176" s="88">
        <v>8</v>
      </c>
      <c r="B176" s="95" t="s">
        <v>94</v>
      </c>
      <c r="C176" s="96"/>
      <c r="D176" s="86">
        <v>3</v>
      </c>
      <c r="E176" s="86" t="s">
        <v>34</v>
      </c>
      <c r="F176" s="87">
        <v>3001</v>
      </c>
      <c r="G176" s="86">
        <v>1</v>
      </c>
      <c r="H176" s="88">
        <v>8</v>
      </c>
      <c r="I176" s="89"/>
      <c r="J176" s="90">
        <v>67</v>
      </c>
      <c r="K176" s="90">
        <v>84</v>
      </c>
      <c r="L176" s="90">
        <v>0</v>
      </c>
      <c r="M176" s="91"/>
      <c r="N176" s="92">
        <v>70</v>
      </c>
      <c r="O176" s="90">
        <v>743</v>
      </c>
      <c r="P176" s="90">
        <v>20</v>
      </c>
      <c r="Q176" s="90">
        <v>13</v>
      </c>
      <c r="R176" s="90">
        <v>40</v>
      </c>
      <c r="S176" s="90">
        <v>27</v>
      </c>
      <c r="T176" s="90">
        <v>67</v>
      </c>
      <c r="U176" s="91"/>
      <c r="V176" s="92">
        <v>70</v>
      </c>
      <c r="W176" s="90">
        <v>827</v>
      </c>
      <c r="X176" s="90">
        <v>3</v>
      </c>
      <c r="Y176" s="90">
        <v>13</v>
      </c>
      <c r="Z176" s="90">
        <v>51</v>
      </c>
      <c r="AA176" s="90">
        <v>33</v>
      </c>
      <c r="AB176" s="90">
        <v>84</v>
      </c>
      <c r="AC176" s="91"/>
      <c r="AD176" s="92">
        <v>0</v>
      </c>
      <c r="AE176" s="90">
        <v>0</v>
      </c>
      <c r="AF176" s="90">
        <v>0</v>
      </c>
      <c r="AG176" s="90">
        <v>0</v>
      </c>
      <c r="AH176" s="90">
        <v>0</v>
      </c>
      <c r="AI176" s="90">
        <v>0</v>
      </c>
      <c r="AJ176" s="90">
        <v>0</v>
      </c>
    </row>
    <row r="177" spans="1:36">
      <c r="A177" s="67" t="s">
        <v>71</v>
      </c>
      <c r="B177" s="97" t="s">
        <v>94</v>
      </c>
      <c r="C177" s="98"/>
      <c r="D177" s="93">
        <v>3</v>
      </c>
      <c r="E177" s="93" t="s">
        <v>34</v>
      </c>
      <c r="F177" s="94">
        <v>3001</v>
      </c>
      <c r="G177" s="67">
        <v>1</v>
      </c>
      <c r="H177" s="67" t="s">
        <v>71</v>
      </c>
      <c r="I177" s="68"/>
      <c r="J177" s="20">
        <v>78.229398663697097</v>
      </c>
      <c r="K177" s="20">
        <v>79.443207126948778</v>
      </c>
      <c r="L177" s="20">
        <v>59.134146341463413</v>
      </c>
      <c r="M177" s="69"/>
      <c r="N177" s="16">
        <v>449</v>
      </c>
      <c r="O177" s="20"/>
      <c r="P177" s="20">
        <v>9.7750556792873056</v>
      </c>
      <c r="Q177" s="20">
        <v>11.657015590200446</v>
      </c>
      <c r="R177" s="20">
        <v>34.1358574610245</v>
      </c>
      <c r="S177" s="20">
        <v>44.093541202672597</v>
      </c>
      <c r="T177" s="20">
        <v>78.229398663697097</v>
      </c>
      <c r="U177" s="69"/>
      <c r="V177" s="16">
        <v>449</v>
      </c>
      <c r="W177" s="20"/>
      <c r="X177" s="20">
        <v>4.98663697104677</v>
      </c>
      <c r="Y177" s="20">
        <v>15.412026726057906</v>
      </c>
      <c r="Z177" s="20">
        <v>45.879732739420938</v>
      </c>
      <c r="AA177" s="20">
        <v>33.56347438752784</v>
      </c>
      <c r="AB177" s="20">
        <v>79.443207126948778</v>
      </c>
      <c r="AC177" s="69"/>
      <c r="AD177" s="16">
        <v>164</v>
      </c>
      <c r="AE177" s="20"/>
      <c r="AF177" s="20">
        <v>10.804878048780488</v>
      </c>
      <c r="AG177" s="20">
        <v>30.628048780487809</v>
      </c>
      <c r="AH177" s="20">
        <v>51</v>
      </c>
      <c r="AI177" s="20">
        <v>8.1341463414634134</v>
      </c>
      <c r="AJ177" s="20">
        <v>59.134146341463413</v>
      </c>
    </row>
    <row r="178" spans="1:36">
      <c r="A178" s="81">
        <v>3</v>
      </c>
      <c r="B178" s="77" t="s">
        <v>95</v>
      </c>
      <c r="C178" s="78"/>
      <c r="D178" s="79">
        <v>4</v>
      </c>
      <c r="E178" s="79" t="s">
        <v>35</v>
      </c>
      <c r="F178" s="80">
        <v>2901</v>
      </c>
      <c r="G178" s="86">
        <v>1</v>
      </c>
      <c r="H178" s="81">
        <v>3</v>
      </c>
      <c r="I178" s="82"/>
      <c r="J178" s="83">
        <v>62</v>
      </c>
      <c r="K178" s="83">
        <v>52</v>
      </c>
      <c r="L178" s="83">
        <v>0</v>
      </c>
      <c r="M178" s="84"/>
      <c r="N178" s="85">
        <v>42</v>
      </c>
      <c r="O178" s="83">
        <v>536</v>
      </c>
      <c r="P178" s="83">
        <v>5</v>
      </c>
      <c r="Q178" s="83">
        <v>33</v>
      </c>
      <c r="R178" s="83">
        <v>38</v>
      </c>
      <c r="S178" s="83">
        <v>24</v>
      </c>
      <c r="T178" s="83">
        <v>62</v>
      </c>
      <c r="U178" s="84"/>
      <c r="V178" s="85">
        <v>42</v>
      </c>
      <c r="W178" s="83">
        <v>507</v>
      </c>
      <c r="X178" s="83">
        <v>14</v>
      </c>
      <c r="Y178" s="83">
        <v>33</v>
      </c>
      <c r="Z178" s="83">
        <v>33</v>
      </c>
      <c r="AA178" s="83">
        <v>19</v>
      </c>
      <c r="AB178" s="83">
        <v>52</v>
      </c>
      <c r="AC178" s="84"/>
      <c r="AD178" s="85">
        <v>0</v>
      </c>
      <c r="AE178" s="83">
        <v>0</v>
      </c>
      <c r="AF178" s="83">
        <v>0</v>
      </c>
      <c r="AG178" s="83">
        <v>0</v>
      </c>
      <c r="AH178" s="83">
        <v>0</v>
      </c>
      <c r="AI178" s="83">
        <v>0</v>
      </c>
      <c r="AJ178" s="83">
        <v>0</v>
      </c>
    </row>
    <row r="179" spans="1:36">
      <c r="A179" s="88">
        <v>4</v>
      </c>
      <c r="B179" s="95" t="s">
        <v>95</v>
      </c>
      <c r="C179" s="96"/>
      <c r="D179" s="86">
        <v>4</v>
      </c>
      <c r="E179" s="86" t="s">
        <v>35</v>
      </c>
      <c r="F179" s="87">
        <v>2901</v>
      </c>
      <c r="G179" s="86">
        <v>1</v>
      </c>
      <c r="H179" s="88">
        <v>4</v>
      </c>
      <c r="I179" s="89"/>
      <c r="J179" s="90">
        <v>52</v>
      </c>
      <c r="K179" s="90">
        <v>61</v>
      </c>
      <c r="L179" s="90">
        <v>0</v>
      </c>
      <c r="M179" s="91"/>
      <c r="N179" s="92">
        <v>36</v>
      </c>
      <c r="O179" s="90">
        <v>581</v>
      </c>
      <c r="P179" s="90">
        <v>17</v>
      </c>
      <c r="Q179" s="90">
        <v>31</v>
      </c>
      <c r="R179" s="90">
        <v>19</v>
      </c>
      <c r="S179" s="90">
        <v>33</v>
      </c>
      <c r="T179" s="90">
        <v>52</v>
      </c>
      <c r="U179" s="91"/>
      <c r="V179" s="92">
        <v>36</v>
      </c>
      <c r="W179" s="90">
        <v>624</v>
      </c>
      <c r="X179" s="90">
        <v>0</v>
      </c>
      <c r="Y179" s="90">
        <v>39</v>
      </c>
      <c r="Z179" s="90">
        <v>36</v>
      </c>
      <c r="AA179" s="90">
        <v>25</v>
      </c>
      <c r="AB179" s="90">
        <v>61</v>
      </c>
      <c r="AC179" s="91"/>
      <c r="AD179" s="92">
        <v>0</v>
      </c>
      <c r="AE179" s="90">
        <v>0</v>
      </c>
      <c r="AF179" s="90">
        <v>0</v>
      </c>
      <c r="AG179" s="90">
        <v>0</v>
      </c>
      <c r="AH179" s="90">
        <v>0</v>
      </c>
      <c r="AI179" s="90">
        <v>0</v>
      </c>
      <c r="AJ179" s="90">
        <v>0</v>
      </c>
    </row>
    <row r="180" spans="1:36">
      <c r="A180" s="88">
        <v>5</v>
      </c>
      <c r="B180" s="95" t="s">
        <v>95</v>
      </c>
      <c r="C180" s="96"/>
      <c r="D180" s="86">
        <v>4</v>
      </c>
      <c r="E180" s="86" t="s">
        <v>321</v>
      </c>
      <c r="F180" s="87">
        <v>2901</v>
      </c>
      <c r="G180" s="86">
        <v>1</v>
      </c>
      <c r="H180" s="88">
        <v>5</v>
      </c>
      <c r="I180" s="89"/>
      <c r="J180" s="90">
        <v>70</v>
      </c>
      <c r="K180" s="90">
        <v>70</v>
      </c>
      <c r="L180" s="90">
        <v>58</v>
      </c>
      <c r="M180" s="91"/>
      <c r="N180" s="92">
        <v>50</v>
      </c>
      <c r="O180" s="90">
        <v>635</v>
      </c>
      <c r="P180" s="90">
        <v>18</v>
      </c>
      <c r="Q180" s="90">
        <v>12</v>
      </c>
      <c r="R180" s="90">
        <v>44</v>
      </c>
      <c r="S180" s="90">
        <v>26</v>
      </c>
      <c r="T180" s="90">
        <v>70</v>
      </c>
      <c r="U180" s="91"/>
      <c r="V180" s="92">
        <v>50</v>
      </c>
      <c r="W180" s="90">
        <v>677</v>
      </c>
      <c r="X180" s="90">
        <v>2</v>
      </c>
      <c r="Y180" s="90">
        <v>28</v>
      </c>
      <c r="Z180" s="90">
        <v>54</v>
      </c>
      <c r="AA180" s="90">
        <v>16</v>
      </c>
      <c r="AB180" s="90">
        <v>70</v>
      </c>
      <c r="AC180" s="91"/>
      <c r="AD180" s="92">
        <v>50</v>
      </c>
      <c r="AE180" s="90">
        <v>199</v>
      </c>
      <c r="AF180" s="90">
        <v>14</v>
      </c>
      <c r="AG180" s="90">
        <v>28</v>
      </c>
      <c r="AH180" s="90">
        <v>48</v>
      </c>
      <c r="AI180" s="90">
        <v>10</v>
      </c>
      <c r="AJ180" s="90">
        <v>58</v>
      </c>
    </row>
    <row r="181" spans="1:36">
      <c r="A181" s="88">
        <v>6</v>
      </c>
      <c r="B181" s="95" t="s">
        <v>95</v>
      </c>
      <c r="C181" s="96"/>
      <c r="D181" s="86">
        <v>4</v>
      </c>
      <c r="E181" s="86" t="s">
        <v>35</v>
      </c>
      <c r="F181" s="87">
        <v>2901</v>
      </c>
      <c r="G181" s="88">
        <v>1</v>
      </c>
      <c r="H181" s="88">
        <v>6</v>
      </c>
      <c r="I181" s="89"/>
      <c r="J181" s="90">
        <v>67</v>
      </c>
      <c r="K181" s="90">
        <v>67</v>
      </c>
      <c r="L181" s="90">
        <v>0</v>
      </c>
      <c r="M181" s="91"/>
      <c r="N181" s="92">
        <v>57</v>
      </c>
      <c r="O181" s="90">
        <v>684</v>
      </c>
      <c r="P181" s="90">
        <v>18</v>
      </c>
      <c r="Q181" s="90">
        <v>16</v>
      </c>
      <c r="R181" s="90">
        <v>32</v>
      </c>
      <c r="S181" s="90">
        <v>35</v>
      </c>
      <c r="T181" s="90">
        <v>67</v>
      </c>
      <c r="U181" s="91"/>
      <c r="V181" s="92">
        <v>57</v>
      </c>
      <c r="W181" s="90">
        <v>687</v>
      </c>
      <c r="X181" s="90">
        <v>7</v>
      </c>
      <c r="Y181" s="90">
        <v>26</v>
      </c>
      <c r="Z181" s="90">
        <v>44</v>
      </c>
      <c r="AA181" s="90">
        <v>23</v>
      </c>
      <c r="AB181" s="90">
        <v>67</v>
      </c>
      <c r="AC181" s="91"/>
      <c r="AD181" s="92">
        <v>0</v>
      </c>
      <c r="AE181" s="90">
        <v>0</v>
      </c>
      <c r="AF181" s="90">
        <v>0</v>
      </c>
      <c r="AG181" s="90">
        <v>0</v>
      </c>
      <c r="AH181" s="90">
        <v>0</v>
      </c>
      <c r="AI181" s="90">
        <v>0</v>
      </c>
      <c r="AJ181" s="90">
        <v>0</v>
      </c>
    </row>
    <row r="182" spans="1:36" s="63" customFormat="1">
      <c r="A182" s="88">
        <v>7</v>
      </c>
      <c r="B182" s="95" t="s">
        <v>95</v>
      </c>
      <c r="C182" s="96"/>
      <c r="D182" s="86">
        <v>4</v>
      </c>
      <c r="E182" s="86" t="s">
        <v>35</v>
      </c>
      <c r="F182" s="87">
        <v>2901</v>
      </c>
      <c r="G182" s="88">
        <v>1</v>
      </c>
      <c r="H182" s="88">
        <v>7</v>
      </c>
      <c r="I182" s="89"/>
      <c r="J182" s="90">
        <v>68</v>
      </c>
      <c r="K182" s="90">
        <v>64</v>
      </c>
      <c r="L182" s="90">
        <v>24</v>
      </c>
      <c r="M182" s="91"/>
      <c r="N182" s="92">
        <v>50</v>
      </c>
      <c r="O182" s="90">
        <v>705</v>
      </c>
      <c r="P182" s="90">
        <v>26</v>
      </c>
      <c r="Q182" s="90">
        <v>6</v>
      </c>
      <c r="R182" s="90">
        <v>36</v>
      </c>
      <c r="S182" s="90">
        <v>32</v>
      </c>
      <c r="T182" s="90">
        <v>68</v>
      </c>
      <c r="U182" s="91"/>
      <c r="V182" s="92">
        <v>50</v>
      </c>
      <c r="W182" s="90">
        <v>699</v>
      </c>
      <c r="X182" s="90">
        <v>6</v>
      </c>
      <c r="Y182" s="90">
        <v>30</v>
      </c>
      <c r="Z182" s="90">
        <v>48</v>
      </c>
      <c r="AA182" s="90">
        <v>16</v>
      </c>
      <c r="AB182" s="90">
        <v>64</v>
      </c>
      <c r="AC182" s="91"/>
      <c r="AD182" s="92">
        <v>50</v>
      </c>
      <c r="AE182" s="90">
        <v>171</v>
      </c>
      <c r="AF182" s="90">
        <v>26</v>
      </c>
      <c r="AG182" s="90">
        <v>50</v>
      </c>
      <c r="AH182" s="90">
        <v>22</v>
      </c>
      <c r="AI182" s="90">
        <v>2</v>
      </c>
      <c r="AJ182" s="90">
        <v>24</v>
      </c>
    </row>
    <row r="183" spans="1:36">
      <c r="A183" s="81">
        <v>8</v>
      </c>
      <c r="B183" s="99" t="s">
        <v>95</v>
      </c>
      <c r="C183" s="100"/>
      <c r="D183" s="79">
        <v>4</v>
      </c>
      <c r="E183" s="86" t="s">
        <v>35</v>
      </c>
      <c r="F183" s="80">
        <v>2901</v>
      </c>
      <c r="G183" s="79">
        <v>1</v>
      </c>
      <c r="H183" s="81">
        <v>8</v>
      </c>
      <c r="I183" s="82"/>
      <c r="J183" s="83">
        <v>46</v>
      </c>
      <c r="K183" s="83">
        <v>73</v>
      </c>
      <c r="L183" s="83">
        <v>0</v>
      </c>
      <c r="M183" s="84"/>
      <c r="N183" s="85">
        <v>55</v>
      </c>
      <c r="O183" s="83">
        <v>689</v>
      </c>
      <c r="P183" s="83">
        <v>31</v>
      </c>
      <c r="Q183" s="83">
        <v>24</v>
      </c>
      <c r="R183" s="83">
        <v>42</v>
      </c>
      <c r="S183" s="83">
        <v>4</v>
      </c>
      <c r="T183" s="83">
        <v>46</v>
      </c>
      <c r="U183" s="84"/>
      <c r="V183" s="85">
        <v>55</v>
      </c>
      <c r="W183" s="83">
        <v>740</v>
      </c>
      <c r="X183" s="83">
        <v>11</v>
      </c>
      <c r="Y183" s="83">
        <v>16</v>
      </c>
      <c r="Z183" s="83">
        <v>62</v>
      </c>
      <c r="AA183" s="83">
        <v>11</v>
      </c>
      <c r="AB183" s="83">
        <v>73</v>
      </c>
      <c r="AC183" s="84"/>
      <c r="AD183" s="85">
        <v>0</v>
      </c>
      <c r="AE183" s="83">
        <v>0</v>
      </c>
      <c r="AF183" s="83">
        <v>0</v>
      </c>
      <c r="AG183" s="83">
        <v>0</v>
      </c>
      <c r="AH183" s="83">
        <v>0</v>
      </c>
      <c r="AI183" s="83">
        <v>0</v>
      </c>
      <c r="AJ183" s="83">
        <v>0</v>
      </c>
    </row>
    <row r="184" spans="1:36">
      <c r="A184" s="67" t="s">
        <v>71</v>
      </c>
      <c r="B184" s="97" t="s">
        <v>95</v>
      </c>
      <c r="C184" s="98"/>
      <c r="D184" s="93">
        <v>4</v>
      </c>
      <c r="E184" s="93" t="s">
        <v>35</v>
      </c>
      <c r="F184" s="94">
        <v>2901</v>
      </c>
      <c r="G184" s="93">
        <v>1</v>
      </c>
      <c r="H184" s="67" t="s">
        <v>71</v>
      </c>
      <c r="I184" s="68"/>
      <c r="J184" s="20">
        <v>61.120689655172413</v>
      </c>
      <c r="K184" s="20">
        <v>65.220689655172407</v>
      </c>
      <c r="L184" s="20">
        <v>41</v>
      </c>
      <c r="M184" s="69"/>
      <c r="N184" s="16">
        <v>290</v>
      </c>
      <c r="O184" s="20"/>
      <c r="P184" s="20">
        <v>19.837931034482757</v>
      </c>
      <c r="Q184" s="20">
        <v>19.427586206896553</v>
      </c>
      <c r="R184" s="20">
        <v>35.910344827586208</v>
      </c>
      <c r="S184" s="20">
        <v>25.210344827586205</v>
      </c>
      <c r="T184" s="20">
        <v>61.120689655172413</v>
      </c>
      <c r="U184" s="69"/>
      <c r="V184" s="16">
        <v>290</v>
      </c>
      <c r="W184" s="20"/>
      <c r="X184" s="20">
        <v>6.8689655172413797</v>
      </c>
      <c r="Y184" s="20">
        <v>27.76551724137931</v>
      </c>
      <c r="Z184" s="20">
        <v>47.241379310344826</v>
      </c>
      <c r="AA184" s="20">
        <v>17.979310344827589</v>
      </c>
      <c r="AB184" s="20">
        <v>65.220689655172407</v>
      </c>
      <c r="AC184" s="69"/>
      <c r="AD184" s="16">
        <v>100</v>
      </c>
      <c r="AE184" s="20"/>
      <c r="AF184" s="20">
        <v>20</v>
      </c>
      <c r="AG184" s="20">
        <v>39</v>
      </c>
      <c r="AH184" s="20">
        <v>35</v>
      </c>
      <c r="AI184" s="20">
        <v>6</v>
      </c>
      <c r="AJ184" s="20">
        <v>41</v>
      </c>
    </row>
    <row r="185" spans="1:36">
      <c r="A185" s="81">
        <v>3</v>
      </c>
      <c r="B185" s="77" t="s">
        <v>96</v>
      </c>
      <c r="C185" s="78"/>
      <c r="D185" s="79">
        <v>2</v>
      </c>
      <c r="E185" s="79" t="s">
        <v>33</v>
      </c>
      <c r="F185" s="80">
        <v>4702</v>
      </c>
      <c r="G185" s="86">
        <v>1</v>
      </c>
      <c r="H185" s="81">
        <v>3</v>
      </c>
      <c r="I185" s="82"/>
      <c r="J185" s="83">
        <v>65</v>
      </c>
      <c r="K185" s="83">
        <v>50</v>
      </c>
      <c r="L185" s="83">
        <v>0</v>
      </c>
      <c r="M185" s="84"/>
      <c r="N185" s="85">
        <v>270</v>
      </c>
      <c r="O185" s="83">
        <v>531</v>
      </c>
      <c r="P185" s="83">
        <v>6</v>
      </c>
      <c r="Q185" s="83">
        <v>29</v>
      </c>
      <c r="R185" s="83">
        <v>38</v>
      </c>
      <c r="S185" s="83">
        <v>27</v>
      </c>
      <c r="T185" s="83">
        <v>65</v>
      </c>
      <c r="U185" s="84"/>
      <c r="V185" s="85">
        <v>270</v>
      </c>
      <c r="W185" s="83">
        <v>492</v>
      </c>
      <c r="X185" s="83">
        <v>24</v>
      </c>
      <c r="Y185" s="83">
        <v>26</v>
      </c>
      <c r="Z185" s="83">
        <v>30</v>
      </c>
      <c r="AA185" s="83">
        <v>20</v>
      </c>
      <c r="AB185" s="83">
        <v>50</v>
      </c>
      <c r="AC185" s="84"/>
      <c r="AD185" s="85">
        <v>0</v>
      </c>
      <c r="AE185" s="83">
        <v>0</v>
      </c>
      <c r="AF185" s="83">
        <v>0</v>
      </c>
      <c r="AG185" s="83">
        <v>0</v>
      </c>
      <c r="AH185" s="83">
        <v>0</v>
      </c>
      <c r="AI185" s="83">
        <v>0</v>
      </c>
      <c r="AJ185" s="83">
        <v>0</v>
      </c>
    </row>
    <row r="186" spans="1:36">
      <c r="A186" s="88">
        <v>4</v>
      </c>
      <c r="B186" s="95" t="s">
        <v>96</v>
      </c>
      <c r="C186" s="96"/>
      <c r="D186" s="86">
        <v>2</v>
      </c>
      <c r="E186" s="86" t="s">
        <v>33</v>
      </c>
      <c r="F186" s="87">
        <v>4702</v>
      </c>
      <c r="G186" s="86">
        <v>1</v>
      </c>
      <c r="H186" s="88">
        <v>4</v>
      </c>
      <c r="I186" s="89"/>
      <c r="J186" s="90">
        <v>69</v>
      </c>
      <c r="K186" s="90">
        <v>63</v>
      </c>
      <c r="L186" s="90">
        <v>0</v>
      </c>
      <c r="M186" s="91"/>
      <c r="N186" s="92">
        <v>251</v>
      </c>
      <c r="O186" s="90">
        <v>596</v>
      </c>
      <c r="P186" s="90">
        <v>16</v>
      </c>
      <c r="Q186" s="90">
        <v>15</v>
      </c>
      <c r="R186" s="90">
        <v>37</v>
      </c>
      <c r="S186" s="90">
        <v>32</v>
      </c>
      <c r="T186" s="90">
        <v>69</v>
      </c>
      <c r="U186" s="91"/>
      <c r="V186" s="92">
        <v>251</v>
      </c>
      <c r="W186" s="90">
        <v>602</v>
      </c>
      <c r="X186" s="90">
        <v>6</v>
      </c>
      <c r="Y186" s="90">
        <v>31</v>
      </c>
      <c r="Z186" s="90">
        <v>45</v>
      </c>
      <c r="AA186" s="90">
        <v>18</v>
      </c>
      <c r="AB186" s="90">
        <v>63</v>
      </c>
      <c r="AC186" s="91"/>
      <c r="AD186" s="92">
        <v>0</v>
      </c>
      <c r="AE186" s="90">
        <v>0</v>
      </c>
      <c r="AF186" s="90">
        <v>0</v>
      </c>
      <c r="AG186" s="90">
        <v>0</v>
      </c>
      <c r="AH186" s="90">
        <v>0</v>
      </c>
      <c r="AI186" s="90">
        <v>0</v>
      </c>
      <c r="AJ186" s="90">
        <v>0</v>
      </c>
    </row>
    <row r="187" spans="1:36">
      <c r="A187" s="88">
        <v>5</v>
      </c>
      <c r="B187" s="95" t="s">
        <v>96</v>
      </c>
      <c r="C187" s="96"/>
      <c r="D187" s="86">
        <v>2</v>
      </c>
      <c r="E187" s="86" t="s">
        <v>33</v>
      </c>
      <c r="F187" s="87">
        <v>4702</v>
      </c>
      <c r="G187" s="86">
        <v>1</v>
      </c>
      <c r="H187" s="88">
        <v>5</v>
      </c>
      <c r="I187" s="89"/>
      <c r="J187" s="90">
        <v>55</v>
      </c>
      <c r="K187" s="90">
        <v>52</v>
      </c>
      <c r="L187" s="90">
        <v>27</v>
      </c>
      <c r="M187" s="91"/>
      <c r="N187" s="92">
        <v>219</v>
      </c>
      <c r="O187" s="90">
        <v>615</v>
      </c>
      <c r="P187" s="90">
        <v>21</v>
      </c>
      <c r="Q187" s="90">
        <v>24</v>
      </c>
      <c r="R187" s="90">
        <v>35</v>
      </c>
      <c r="S187" s="90">
        <v>20</v>
      </c>
      <c r="T187" s="90">
        <v>55</v>
      </c>
      <c r="U187" s="91"/>
      <c r="V187" s="92">
        <v>219</v>
      </c>
      <c r="W187" s="90">
        <v>592</v>
      </c>
      <c r="X187" s="90">
        <v>12</v>
      </c>
      <c r="Y187" s="90">
        <v>36</v>
      </c>
      <c r="Z187" s="90">
        <v>42</v>
      </c>
      <c r="AA187" s="90">
        <v>10</v>
      </c>
      <c r="AB187" s="90">
        <v>52</v>
      </c>
      <c r="AC187" s="91"/>
      <c r="AD187" s="92">
        <v>219</v>
      </c>
      <c r="AE187" s="90">
        <v>179</v>
      </c>
      <c r="AF187" s="90">
        <v>24</v>
      </c>
      <c r="AG187" s="90">
        <v>49</v>
      </c>
      <c r="AH187" s="90">
        <v>25</v>
      </c>
      <c r="AI187" s="90">
        <v>2</v>
      </c>
      <c r="AJ187" s="90">
        <v>27</v>
      </c>
    </row>
    <row r="188" spans="1:36">
      <c r="A188" s="88">
        <v>6</v>
      </c>
      <c r="B188" s="95" t="s">
        <v>96</v>
      </c>
      <c r="C188" s="96"/>
      <c r="D188" s="86">
        <v>2</v>
      </c>
      <c r="E188" s="86" t="s">
        <v>33</v>
      </c>
      <c r="F188" s="87">
        <v>4702</v>
      </c>
      <c r="G188" s="88">
        <v>1</v>
      </c>
      <c r="H188" s="88">
        <v>6</v>
      </c>
      <c r="I188" s="89"/>
      <c r="J188" s="90">
        <v>51</v>
      </c>
      <c r="K188" s="90">
        <v>42</v>
      </c>
      <c r="L188" s="90">
        <v>0</v>
      </c>
      <c r="M188" s="91"/>
      <c r="N188" s="92">
        <v>225</v>
      </c>
      <c r="O188" s="90">
        <v>647</v>
      </c>
      <c r="P188" s="90">
        <v>21</v>
      </c>
      <c r="Q188" s="90">
        <v>29</v>
      </c>
      <c r="R188" s="90">
        <v>27</v>
      </c>
      <c r="S188" s="90">
        <v>24</v>
      </c>
      <c r="T188" s="90">
        <v>51</v>
      </c>
      <c r="U188" s="91"/>
      <c r="V188" s="92">
        <v>225</v>
      </c>
      <c r="W188" s="90">
        <v>599</v>
      </c>
      <c r="X188" s="90">
        <v>14</v>
      </c>
      <c r="Y188" s="90">
        <v>44</v>
      </c>
      <c r="Z188" s="90">
        <v>31</v>
      </c>
      <c r="AA188" s="90">
        <v>11</v>
      </c>
      <c r="AB188" s="90">
        <v>42</v>
      </c>
      <c r="AC188" s="91"/>
      <c r="AD188" s="92">
        <v>0</v>
      </c>
      <c r="AE188" s="90">
        <v>0</v>
      </c>
      <c r="AF188" s="90">
        <v>0</v>
      </c>
      <c r="AG188" s="90">
        <v>0</v>
      </c>
      <c r="AH188" s="90">
        <v>0</v>
      </c>
      <c r="AI188" s="90">
        <v>0</v>
      </c>
      <c r="AJ188" s="90">
        <v>0</v>
      </c>
    </row>
    <row r="189" spans="1:36" s="63" customFormat="1">
      <c r="A189" s="88">
        <v>7</v>
      </c>
      <c r="B189" s="95" t="s">
        <v>96</v>
      </c>
      <c r="C189" s="96"/>
      <c r="D189" s="86">
        <v>2</v>
      </c>
      <c r="E189" s="86" t="s">
        <v>33</v>
      </c>
      <c r="F189" s="87">
        <v>4702</v>
      </c>
      <c r="G189" s="88">
        <v>1</v>
      </c>
      <c r="H189" s="88">
        <v>7</v>
      </c>
      <c r="I189" s="89"/>
      <c r="J189" s="90">
        <v>53</v>
      </c>
      <c r="K189" s="90">
        <v>41</v>
      </c>
      <c r="L189" s="90">
        <v>8</v>
      </c>
      <c r="M189" s="91"/>
      <c r="N189" s="92">
        <v>227</v>
      </c>
      <c r="O189" s="90">
        <v>679</v>
      </c>
      <c r="P189" s="90">
        <v>23</v>
      </c>
      <c r="Q189" s="90">
        <v>24</v>
      </c>
      <c r="R189" s="90">
        <v>37</v>
      </c>
      <c r="S189" s="90">
        <v>16</v>
      </c>
      <c r="T189" s="90">
        <v>53</v>
      </c>
      <c r="U189" s="91"/>
      <c r="V189" s="92">
        <v>227</v>
      </c>
      <c r="W189" s="90">
        <v>615</v>
      </c>
      <c r="X189" s="90">
        <v>15</v>
      </c>
      <c r="Y189" s="90">
        <v>44</v>
      </c>
      <c r="Z189" s="90">
        <v>35</v>
      </c>
      <c r="AA189" s="90">
        <v>6</v>
      </c>
      <c r="AB189" s="90">
        <v>41</v>
      </c>
      <c r="AC189" s="91"/>
      <c r="AD189" s="92">
        <v>227</v>
      </c>
      <c r="AE189" s="90">
        <v>135</v>
      </c>
      <c r="AF189" s="90">
        <v>63</v>
      </c>
      <c r="AG189" s="90">
        <v>28</v>
      </c>
      <c r="AH189" s="90">
        <v>8</v>
      </c>
      <c r="AI189" s="90">
        <v>0</v>
      </c>
      <c r="AJ189" s="90">
        <v>8</v>
      </c>
    </row>
    <row r="190" spans="1:36">
      <c r="A190" s="88">
        <v>8</v>
      </c>
      <c r="B190" s="95" t="s">
        <v>96</v>
      </c>
      <c r="C190" s="96"/>
      <c r="D190" s="86">
        <v>2</v>
      </c>
      <c r="E190" s="86" t="s">
        <v>33</v>
      </c>
      <c r="F190" s="87">
        <v>4702</v>
      </c>
      <c r="G190" s="86">
        <v>1</v>
      </c>
      <c r="H190" s="88">
        <v>8</v>
      </c>
      <c r="I190" s="89"/>
      <c r="J190" s="90">
        <v>40</v>
      </c>
      <c r="K190" s="90">
        <v>54</v>
      </c>
      <c r="L190" s="90">
        <v>0</v>
      </c>
      <c r="M190" s="91"/>
      <c r="N190" s="92">
        <v>224</v>
      </c>
      <c r="O190" s="90">
        <v>683</v>
      </c>
      <c r="P190" s="90">
        <v>38</v>
      </c>
      <c r="Q190" s="90">
        <v>21</v>
      </c>
      <c r="R190" s="90">
        <v>31</v>
      </c>
      <c r="S190" s="90">
        <v>9</v>
      </c>
      <c r="T190" s="90">
        <v>40</v>
      </c>
      <c r="U190" s="91"/>
      <c r="V190" s="92">
        <v>224</v>
      </c>
      <c r="W190" s="90">
        <v>713</v>
      </c>
      <c r="X190" s="90">
        <v>8</v>
      </c>
      <c r="Y190" s="90">
        <v>37</v>
      </c>
      <c r="Z190" s="90">
        <v>42</v>
      </c>
      <c r="AA190" s="90">
        <v>12</v>
      </c>
      <c r="AB190" s="90">
        <v>54</v>
      </c>
      <c r="AC190" s="91"/>
      <c r="AD190" s="92">
        <v>0</v>
      </c>
      <c r="AE190" s="90">
        <v>0</v>
      </c>
      <c r="AF190" s="90">
        <v>0</v>
      </c>
      <c r="AG190" s="90">
        <v>0</v>
      </c>
      <c r="AH190" s="90">
        <v>0</v>
      </c>
      <c r="AI190" s="90">
        <v>0</v>
      </c>
      <c r="AJ190" s="90">
        <v>0</v>
      </c>
    </row>
    <row r="191" spans="1:36">
      <c r="A191" s="67" t="s">
        <v>71</v>
      </c>
      <c r="B191" s="97" t="s">
        <v>96</v>
      </c>
      <c r="C191" s="98"/>
      <c r="D191" s="93">
        <v>2</v>
      </c>
      <c r="E191" s="93" t="s">
        <v>33</v>
      </c>
      <c r="F191" s="94">
        <v>4702</v>
      </c>
      <c r="G191" s="67">
        <v>1</v>
      </c>
      <c r="H191" s="67" t="s">
        <v>71</v>
      </c>
      <c r="I191" s="68"/>
      <c r="J191" s="20">
        <v>56.059322033898312</v>
      </c>
      <c r="K191" s="20">
        <v>50.532485875706215</v>
      </c>
      <c r="L191" s="20">
        <v>17.329596412556054</v>
      </c>
      <c r="M191" s="69"/>
      <c r="N191" s="16">
        <v>1416</v>
      </c>
      <c r="O191" s="20"/>
      <c r="P191" s="20">
        <v>20.263418079096045</v>
      </c>
      <c r="Q191" s="20">
        <v>23.677966101694913</v>
      </c>
      <c r="R191" s="20">
        <v>34.343220338983052</v>
      </c>
      <c r="S191" s="20">
        <v>21.716101694915256</v>
      </c>
      <c r="T191" s="20">
        <v>56.059322033898312</v>
      </c>
      <c r="U191" s="69"/>
      <c r="V191" s="16">
        <v>1416</v>
      </c>
      <c r="W191" s="20"/>
      <c r="X191" s="20">
        <v>13.390536723163843</v>
      </c>
      <c r="Y191" s="20">
        <v>35.918785310734464</v>
      </c>
      <c r="Z191" s="20">
        <v>37.373587570621467</v>
      </c>
      <c r="AA191" s="20">
        <v>13.158898305084746</v>
      </c>
      <c r="AB191" s="20">
        <v>50.532485875706215</v>
      </c>
      <c r="AC191" s="69"/>
      <c r="AD191" s="16">
        <v>446</v>
      </c>
      <c r="AE191" s="20"/>
      <c r="AF191" s="20">
        <v>43.849775784753362</v>
      </c>
      <c r="AG191" s="20">
        <v>38.311659192825111</v>
      </c>
      <c r="AH191" s="20">
        <v>16.347533632286996</v>
      </c>
      <c r="AI191" s="20">
        <v>0.98206278026905824</v>
      </c>
      <c r="AJ191" s="20">
        <v>17.329596412556054</v>
      </c>
    </row>
    <row r="192" spans="1:36">
      <c r="A192" s="81">
        <v>3</v>
      </c>
      <c r="B192" s="77" t="s">
        <v>97</v>
      </c>
      <c r="C192" s="78"/>
      <c r="D192" s="79">
        <v>1</v>
      </c>
      <c r="E192" s="79" t="s">
        <v>32</v>
      </c>
      <c r="F192" s="80">
        <v>4201</v>
      </c>
      <c r="G192" s="86">
        <v>1</v>
      </c>
      <c r="H192" s="81">
        <v>3</v>
      </c>
      <c r="I192" s="82"/>
      <c r="J192" s="83">
        <v>76</v>
      </c>
      <c r="K192" s="83">
        <v>60</v>
      </c>
      <c r="L192" s="83">
        <v>0</v>
      </c>
      <c r="M192" s="84"/>
      <c r="N192" s="85">
        <v>117</v>
      </c>
      <c r="O192" s="83">
        <v>561</v>
      </c>
      <c r="P192" s="83">
        <v>5</v>
      </c>
      <c r="Q192" s="83">
        <v>19</v>
      </c>
      <c r="R192" s="83">
        <v>38</v>
      </c>
      <c r="S192" s="83">
        <v>38</v>
      </c>
      <c r="T192" s="83">
        <v>76</v>
      </c>
      <c r="U192" s="84"/>
      <c r="V192" s="85">
        <v>117</v>
      </c>
      <c r="W192" s="83">
        <v>524</v>
      </c>
      <c r="X192" s="83">
        <v>14</v>
      </c>
      <c r="Y192" s="83">
        <v>26</v>
      </c>
      <c r="Z192" s="83">
        <v>38</v>
      </c>
      <c r="AA192" s="83">
        <v>22</v>
      </c>
      <c r="AB192" s="83">
        <v>60</v>
      </c>
      <c r="AC192" s="84"/>
      <c r="AD192" s="85">
        <v>0</v>
      </c>
      <c r="AE192" s="83">
        <v>0</v>
      </c>
      <c r="AF192" s="83">
        <v>0</v>
      </c>
      <c r="AG192" s="83">
        <v>0</v>
      </c>
      <c r="AH192" s="83">
        <v>0</v>
      </c>
      <c r="AI192" s="83">
        <v>0</v>
      </c>
      <c r="AJ192" s="83">
        <v>0</v>
      </c>
    </row>
    <row r="193" spans="1:36">
      <c r="A193" s="88">
        <v>4</v>
      </c>
      <c r="B193" s="95" t="s">
        <v>97</v>
      </c>
      <c r="C193" s="96"/>
      <c r="D193" s="86">
        <v>1</v>
      </c>
      <c r="E193" s="86" t="s">
        <v>32</v>
      </c>
      <c r="F193" s="87">
        <v>4201</v>
      </c>
      <c r="G193" s="86">
        <v>1</v>
      </c>
      <c r="H193" s="88">
        <v>4</v>
      </c>
      <c r="I193" s="89"/>
      <c r="J193" s="90">
        <v>87</v>
      </c>
      <c r="K193" s="90">
        <v>83</v>
      </c>
      <c r="L193" s="90">
        <v>0</v>
      </c>
      <c r="M193" s="91"/>
      <c r="N193" s="92">
        <v>115</v>
      </c>
      <c r="O193" s="90">
        <v>640</v>
      </c>
      <c r="P193" s="90">
        <v>3</v>
      </c>
      <c r="Q193" s="90">
        <v>10</v>
      </c>
      <c r="R193" s="90">
        <v>30</v>
      </c>
      <c r="S193" s="90">
        <v>57</v>
      </c>
      <c r="T193" s="90">
        <v>87</v>
      </c>
      <c r="U193" s="91"/>
      <c r="V193" s="92">
        <v>115</v>
      </c>
      <c r="W193" s="90">
        <v>716</v>
      </c>
      <c r="X193" s="90">
        <v>1</v>
      </c>
      <c r="Y193" s="90">
        <v>16</v>
      </c>
      <c r="Z193" s="90">
        <v>38</v>
      </c>
      <c r="AA193" s="90">
        <v>45</v>
      </c>
      <c r="AB193" s="90">
        <v>83</v>
      </c>
      <c r="AC193" s="91"/>
      <c r="AD193" s="92">
        <v>0</v>
      </c>
      <c r="AE193" s="90">
        <v>0</v>
      </c>
      <c r="AF193" s="90">
        <v>0</v>
      </c>
      <c r="AG193" s="90">
        <v>0</v>
      </c>
      <c r="AH193" s="90">
        <v>0</v>
      </c>
      <c r="AI193" s="90">
        <v>0</v>
      </c>
      <c r="AJ193" s="90">
        <v>0</v>
      </c>
    </row>
    <row r="194" spans="1:36">
      <c r="A194" s="88">
        <v>5</v>
      </c>
      <c r="B194" s="95" t="s">
        <v>97</v>
      </c>
      <c r="C194" s="96"/>
      <c r="D194" s="86">
        <v>1</v>
      </c>
      <c r="E194" s="86" t="s">
        <v>32</v>
      </c>
      <c r="F194" s="87">
        <v>4201</v>
      </c>
      <c r="G194" s="86">
        <v>1</v>
      </c>
      <c r="H194" s="88">
        <v>5</v>
      </c>
      <c r="I194" s="89"/>
      <c r="J194" s="90">
        <v>80</v>
      </c>
      <c r="K194" s="90">
        <v>74</v>
      </c>
      <c r="L194" s="90">
        <v>53</v>
      </c>
      <c r="M194" s="91"/>
      <c r="N194" s="92">
        <v>106</v>
      </c>
      <c r="O194" s="90">
        <v>669</v>
      </c>
      <c r="P194" s="90">
        <v>5</v>
      </c>
      <c r="Q194" s="90">
        <v>16</v>
      </c>
      <c r="R194" s="90">
        <v>42</v>
      </c>
      <c r="S194" s="90">
        <v>38</v>
      </c>
      <c r="T194" s="90">
        <v>80</v>
      </c>
      <c r="U194" s="91"/>
      <c r="V194" s="92">
        <v>106</v>
      </c>
      <c r="W194" s="90">
        <v>700</v>
      </c>
      <c r="X194" s="90">
        <v>3</v>
      </c>
      <c r="Y194" s="90">
        <v>23</v>
      </c>
      <c r="Z194" s="90">
        <v>48</v>
      </c>
      <c r="AA194" s="90">
        <v>26</v>
      </c>
      <c r="AB194" s="90">
        <v>74</v>
      </c>
      <c r="AC194" s="91"/>
      <c r="AD194" s="92">
        <v>106</v>
      </c>
      <c r="AE194" s="90">
        <v>198</v>
      </c>
      <c r="AF194" s="90">
        <v>8</v>
      </c>
      <c r="AG194" s="90">
        <v>40</v>
      </c>
      <c r="AH194" s="90">
        <v>50</v>
      </c>
      <c r="AI194" s="90">
        <v>3</v>
      </c>
      <c r="AJ194" s="90">
        <v>53</v>
      </c>
    </row>
    <row r="195" spans="1:36">
      <c r="A195" s="88">
        <v>6</v>
      </c>
      <c r="B195" s="95" t="s">
        <v>97</v>
      </c>
      <c r="C195" s="96"/>
      <c r="D195" s="86">
        <v>1</v>
      </c>
      <c r="E195" s="86" t="s">
        <v>32</v>
      </c>
      <c r="F195" s="87">
        <v>4201</v>
      </c>
      <c r="G195" s="86">
        <v>1</v>
      </c>
      <c r="H195" s="88">
        <v>6</v>
      </c>
      <c r="I195" s="89"/>
      <c r="J195" s="90">
        <v>84</v>
      </c>
      <c r="K195" s="90">
        <v>74</v>
      </c>
      <c r="L195" s="90">
        <v>0</v>
      </c>
      <c r="M195" s="91"/>
      <c r="N195" s="92">
        <v>108</v>
      </c>
      <c r="O195" s="90">
        <v>716</v>
      </c>
      <c r="P195" s="90">
        <v>2</v>
      </c>
      <c r="Q195" s="90">
        <v>14</v>
      </c>
      <c r="R195" s="90">
        <v>35</v>
      </c>
      <c r="S195" s="90">
        <v>49</v>
      </c>
      <c r="T195" s="90">
        <v>84</v>
      </c>
      <c r="U195" s="91"/>
      <c r="V195" s="92">
        <v>108</v>
      </c>
      <c r="W195" s="90">
        <v>723</v>
      </c>
      <c r="X195" s="90">
        <v>5</v>
      </c>
      <c r="Y195" s="90">
        <v>21</v>
      </c>
      <c r="Z195" s="90">
        <v>48</v>
      </c>
      <c r="AA195" s="90">
        <v>26</v>
      </c>
      <c r="AB195" s="90">
        <v>74</v>
      </c>
      <c r="AC195" s="91"/>
      <c r="AD195" s="92">
        <v>0</v>
      </c>
      <c r="AE195" s="90">
        <v>0</v>
      </c>
      <c r="AF195" s="90">
        <v>0</v>
      </c>
      <c r="AG195" s="90">
        <v>0</v>
      </c>
      <c r="AH195" s="90">
        <v>0</v>
      </c>
      <c r="AI195" s="90">
        <v>0</v>
      </c>
      <c r="AJ195" s="90">
        <v>0</v>
      </c>
    </row>
    <row r="196" spans="1:36" s="63" customFormat="1">
      <c r="A196" s="88">
        <v>7</v>
      </c>
      <c r="B196" s="95" t="s">
        <v>97</v>
      </c>
      <c r="C196" s="96"/>
      <c r="D196" s="86">
        <v>1</v>
      </c>
      <c r="E196" s="86" t="s">
        <v>32</v>
      </c>
      <c r="F196" s="87">
        <v>4201</v>
      </c>
      <c r="G196" s="86">
        <v>1</v>
      </c>
      <c r="H196" s="88">
        <v>7</v>
      </c>
      <c r="I196" s="89"/>
      <c r="J196" s="90">
        <v>85</v>
      </c>
      <c r="K196" s="90">
        <v>73</v>
      </c>
      <c r="L196" s="90">
        <v>42</v>
      </c>
      <c r="M196" s="91"/>
      <c r="N196" s="92">
        <v>93</v>
      </c>
      <c r="O196" s="90">
        <v>758</v>
      </c>
      <c r="P196" s="90">
        <v>9</v>
      </c>
      <c r="Q196" s="90">
        <v>6</v>
      </c>
      <c r="R196" s="90">
        <v>34</v>
      </c>
      <c r="S196" s="90">
        <v>51</v>
      </c>
      <c r="T196" s="90">
        <v>85</v>
      </c>
      <c r="U196" s="91"/>
      <c r="V196" s="92">
        <v>93</v>
      </c>
      <c r="W196" s="90">
        <v>767</v>
      </c>
      <c r="X196" s="90">
        <v>2</v>
      </c>
      <c r="Y196" s="90">
        <v>25</v>
      </c>
      <c r="Z196" s="90">
        <v>34</v>
      </c>
      <c r="AA196" s="90">
        <v>39</v>
      </c>
      <c r="AB196" s="90">
        <v>73</v>
      </c>
      <c r="AC196" s="91"/>
      <c r="AD196" s="92">
        <v>93</v>
      </c>
      <c r="AE196" s="90">
        <v>186</v>
      </c>
      <c r="AF196" s="90">
        <v>19</v>
      </c>
      <c r="AG196" s="90">
        <v>39</v>
      </c>
      <c r="AH196" s="90">
        <v>38</v>
      </c>
      <c r="AI196" s="90">
        <v>4</v>
      </c>
      <c r="AJ196" s="90">
        <v>42</v>
      </c>
    </row>
    <row r="197" spans="1:36">
      <c r="A197" s="88">
        <v>8</v>
      </c>
      <c r="B197" s="95" t="s">
        <v>97</v>
      </c>
      <c r="C197" s="96"/>
      <c r="D197" s="86">
        <v>1</v>
      </c>
      <c r="E197" s="86" t="s">
        <v>32</v>
      </c>
      <c r="F197" s="87">
        <v>4201</v>
      </c>
      <c r="G197" s="86">
        <v>1</v>
      </c>
      <c r="H197" s="88">
        <v>8</v>
      </c>
      <c r="I197" s="89"/>
      <c r="J197" s="90">
        <v>60</v>
      </c>
      <c r="K197" s="90">
        <v>75</v>
      </c>
      <c r="L197" s="90">
        <v>0</v>
      </c>
      <c r="M197" s="91"/>
      <c r="N197" s="92">
        <v>105</v>
      </c>
      <c r="O197" s="90">
        <v>722</v>
      </c>
      <c r="P197" s="90">
        <v>21</v>
      </c>
      <c r="Q197" s="90">
        <v>19</v>
      </c>
      <c r="R197" s="90">
        <v>38</v>
      </c>
      <c r="S197" s="90">
        <v>22</v>
      </c>
      <c r="T197" s="90">
        <v>60</v>
      </c>
      <c r="U197" s="91"/>
      <c r="V197" s="92">
        <v>105</v>
      </c>
      <c r="W197" s="90">
        <v>786</v>
      </c>
      <c r="X197" s="90">
        <v>5</v>
      </c>
      <c r="Y197" s="90">
        <v>21</v>
      </c>
      <c r="Z197" s="90">
        <v>50</v>
      </c>
      <c r="AA197" s="90">
        <v>25</v>
      </c>
      <c r="AB197" s="90">
        <v>75</v>
      </c>
      <c r="AC197" s="91"/>
      <c r="AD197" s="92">
        <v>0</v>
      </c>
      <c r="AE197" s="90">
        <v>0</v>
      </c>
      <c r="AF197" s="90">
        <v>0</v>
      </c>
      <c r="AG197" s="90">
        <v>0</v>
      </c>
      <c r="AH197" s="90">
        <v>0</v>
      </c>
      <c r="AI197" s="90">
        <v>0</v>
      </c>
      <c r="AJ197" s="90">
        <v>0</v>
      </c>
    </row>
    <row r="198" spans="1:36">
      <c r="A198" s="67" t="s">
        <v>71</v>
      </c>
      <c r="B198" s="97" t="s">
        <v>97</v>
      </c>
      <c r="C198" s="98"/>
      <c r="D198" s="93">
        <v>1</v>
      </c>
      <c r="E198" s="93" t="s">
        <v>32</v>
      </c>
      <c r="F198" s="94">
        <v>4201</v>
      </c>
      <c r="G198" s="93">
        <v>1</v>
      </c>
      <c r="H198" s="67" t="s">
        <v>71</v>
      </c>
      <c r="I198" s="68"/>
      <c r="J198" s="20">
        <v>78.655279503105589</v>
      </c>
      <c r="K198" s="20">
        <v>73.08229813664596</v>
      </c>
      <c r="L198" s="20">
        <v>47.859296482412063</v>
      </c>
      <c r="M198" s="69"/>
      <c r="N198" s="16">
        <v>644</v>
      </c>
      <c r="O198" s="20"/>
      <c r="P198" s="20">
        <v>7.3260869565217392</v>
      </c>
      <c r="Q198" s="20">
        <v>14.183229813664596</v>
      </c>
      <c r="R198" s="20">
        <v>36.149068322981364</v>
      </c>
      <c r="S198" s="20">
        <v>42.506211180124232</v>
      </c>
      <c r="T198" s="20">
        <v>78.655279503105589</v>
      </c>
      <c r="U198" s="69"/>
      <c r="V198" s="16">
        <v>644</v>
      </c>
      <c r="W198" s="20"/>
      <c r="X198" s="20">
        <v>5.158385093167702</v>
      </c>
      <c r="Y198" s="20">
        <v>21.922360248447205</v>
      </c>
      <c r="Z198" s="20">
        <v>42.701863354037265</v>
      </c>
      <c r="AA198" s="20">
        <v>30.380434782608695</v>
      </c>
      <c r="AB198" s="20">
        <v>73.08229813664596</v>
      </c>
      <c r="AC198" s="69"/>
      <c r="AD198" s="16">
        <v>199</v>
      </c>
      <c r="AE198" s="20"/>
      <c r="AF198" s="20">
        <v>13.140703517587941</v>
      </c>
      <c r="AG198" s="20">
        <v>39.532663316582912</v>
      </c>
      <c r="AH198" s="20">
        <v>44.391959798994975</v>
      </c>
      <c r="AI198" s="20">
        <v>3.4673366834170856</v>
      </c>
      <c r="AJ198" s="20">
        <v>47.859296482412063</v>
      </c>
    </row>
    <row r="199" spans="1:36">
      <c r="A199" s="81">
        <v>3</v>
      </c>
      <c r="B199" s="77" t="s">
        <v>98</v>
      </c>
      <c r="C199" s="78"/>
      <c r="D199" s="79">
        <v>2</v>
      </c>
      <c r="E199" s="79" t="s">
        <v>33</v>
      </c>
      <c r="F199" s="80">
        <v>7303</v>
      </c>
      <c r="G199" s="86">
        <v>1</v>
      </c>
      <c r="H199" s="81">
        <v>3</v>
      </c>
      <c r="I199" s="82"/>
      <c r="J199" s="83">
        <v>100</v>
      </c>
      <c r="K199" s="83">
        <v>82</v>
      </c>
      <c r="L199" s="83">
        <v>0</v>
      </c>
      <c r="M199" s="84"/>
      <c r="N199" s="85">
        <v>28</v>
      </c>
      <c r="O199" s="83">
        <v>658</v>
      </c>
      <c r="P199" s="83">
        <v>0</v>
      </c>
      <c r="Q199" s="83">
        <v>0</v>
      </c>
      <c r="R199" s="83">
        <v>36</v>
      </c>
      <c r="S199" s="83">
        <v>64</v>
      </c>
      <c r="T199" s="83">
        <v>100</v>
      </c>
      <c r="U199" s="84"/>
      <c r="V199" s="85">
        <v>28</v>
      </c>
      <c r="W199" s="83">
        <v>618</v>
      </c>
      <c r="X199" s="83">
        <v>4</v>
      </c>
      <c r="Y199" s="83">
        <v>14</v>
      </c>
      <c r="Z199" s="83">
        <v>39</v>
      </c>
      <c r="AA199" s="83">
        <v>43</v>
      </c>
      <c r="AB199" s="83">
        <v>82</v>
      </c>
      <c r="AC199" s="84"/>
      <c r="AD199" s="85">
        <v>0</v>
      </c>
      <c r="AE199" s="83">
        <v>0</v>
      </c>
      <c r="AF199" s="83">
        <v>0</v>
      </c>
      <c r="AG199" s="83">
        <v>0</v>
      </c>
      <c r="AH199" s="83">
        <v>0</v>
      </c>
      <c r="AI199" s="83">
        <v>0</v>
      </c>
      <c r="AJ199" s="83">
        <v>0</v>
      </c>
    </row>
    <row r="200" spans="1:36">
      <c r="A200" s="88">
        <v>4</v>
      </c>
      <c r="B200" s="95" t="s">
        <v>98</v>
      </c>
      <c r="C200" s="96"/>
      <c r="D200" s="86">
        <v>2</v>
      </c>
      <c r="E200" s="86" t="s">
        <v>33</v>
      </c>
      <c r="F200" s="87">
        <v>7303</v>
      </c>
      <c r="G200" s="86">
        <v>1</v>
      </c>
      <c r="H200" s="88">
        <v>4</v>
      </c>
      <c r="I200" s="89"/>
      <c r="J200" s="90">
        <v>81</v>
      </c>
      <c r="K200" s="90">
        <v>76</v>
      </c>
      <c r="L200" s="90">
        <v>0</v>
      </c>
      <c r="M200" s="91"/>
      <c r="N200" s="92">
        <v>42</v>
      </c>
      <c r="O200" s="90">
        <v>619</v>
      </c>
      <c r="P200" s="90">
        <v>5</v>
      </c>
      <c r="Q200" s="90">
        <v>14</v>
      </c>
      <c r="R200" s="90">
        <v>43</v>
      </c>
      <c r="S200" s="90">
        <v>38</v>
      </c>
      <c r="T200" s="90">
        <v>81</v>
      </c>
      <c r="U200" s="91"/>
      <c r="V200" s="92">
        <v>42</v>
      </c>
      <c r="W200" s="90">
        <v>657</v>
      </c>
      <c r="X200" s="90">
        <v>0</v>
      </c>
      <c r="Y200" s="90">
        <v>24</v>
      </c>
      <c r="Z200" s="90">
        <v>57</v>
      </c>
      <c r="AA200" s="90">
        <v>19</v>
      </c>
      <c r="AB200" s="90">
        <v>76</v>
      </c>
      <c r="AC200" s="91"/>
      <c r="AD200" s="92">
        <v>0</v>
      </c>
      <c r="AE200" s="90">
        <v>0</v>
      </c>
      <c r="AF200" s="90">
        <v>0</v>
      </c>
      <c r="AG200" s="90">
        <v>0</v>
      </c>
      <c r="AH200" s="90">
        <v>0</v>
      </c>
      <c r="AI200" s="90">
        <v>0</v>
      </c>
      <c r="AJ200" s="90">
        <v>0</v>
      </c>
    </row>
    <row r="201" spans="1:36">
      <c r="A201" s="88">
        <v>5</v>
      </c>
      <c r="B201" s="95" t="s">
        <v>98</v>
      </c>
      <c r="C201" s="96"/>
      <c r="D201" s="86">
        <v>2</v>
      </c>
      <c r="E201" s="86" t="s">
        <v>33</v>
      </c>
      <c r="F201" s="87">
        <v>7303</v>
      </c>
      <c r="G201" s="88">
        <v>1</v>
      </c>
      <c r="H201" s="88">
        <v>5</v>
      </c>
      <c r="I201" s="89"/>
      <c r="J201" s="90">
        <v>80</v>
      </c>
      <c r="K201" s="90">
        <v>69</v>
      </c>
      <c r="L201" s="90">
        <v>34</v>
      </c>
      <c r="M201" s="91"/>
      <c r="N201" s="92">
        <v>35</v>
      </c>
      <c r="O201" s="90">
        <v>661</v>
      </c>
      <c r="P201" s="90">
        <v>9</v>
      </c>
      <c r="Q201" s="90">
        <v>11</v>
      </c>
      <c r="R201" s="90">
        <v>40</v>
      </c>
      <c r="S201" s="90">
        <v>40</v>
      </c>
      <c r="T201" s="90">
        <v>80</v>
      </c>
      <c r="U201" s="91"/>
      <c r="V201" s="92">
        <v>35</v>
      </c>
      <c r="W201" s="90">
        <v>674</v>
      </c>
      <c r="X201" s="90">
        <v>3</v>
      </c>
      <c r="Y201" s="90">
        <v>29</v>
      </c>
      <c r="Z201" s="90">
        <v>49</v>
      </c>
      <c r="AA201" s="90">
        <v>20</v>
      </c>
      <c r="AB201" s="90">
        <v>69</v>
      </c>
      <c r="AC201" s="91"/>
      <c r="AD201" s="92">
        <v>35</v>
      </c>
      <c r="AE201" s="90">
        <v>187</v>
      </c>
      <c r="AF201" s="90">
        <v>11</v>
      </c>
      <c r="AG201" s="90">
        <v>54</v>
      </c>
      <c r="AH201" s="90">
        <v>31</v>
      </c>
      <c r="AI201" s="90">
        <v>3</v>
      </c>
      <c r="AJ201" s="90">
        <v>34</v>
      </c>
    </row>
    <row r="202" spans="1:36">
      <c r="A202" s="88">
        <v>6</v>
      </c>
      <c r="B202" s="95" t="s">
        <v>98</v>
      </c>
      <c r="C202" s="96"/>
      <c r="D202" s="86">
        <v>2</v>
      </c>
      <c r="E202" s="86" t="s">
        <v>33</v>
      </c>
      <c r="F202" s="87">
        <v>7303</v>
      </c>
      <c r="G202" s="88">
        <v>1</v>
      </c>
      <c r="H202" s="88">
        <v>6</v>
      </c>
      <c r="I202" s="89"/>
      <c r="J202" s="90">
        <v>88</v>
      </c>
      <c r="K202" s="90">
        <v>87</v>
      </c>
      <c r="L202" s="90">
        <v>0</v>
      </c>
      <c r="M202" s="91"/>
      <c r="N202" s="92">
        <v>33</v>
      </c>
      <c r="O202" s="90">
        <v>771</v>
      </c>
      <c r="P202" s="90">
        <v>3</v>
      </c>
      <c r="Q202" s="90">
        <v>9</v>
      </c>
      <c r="R202" s="90">
        <v>24</v>
      </c>
      <c r="S202" s="90">
        <v>64</v>
      </c>
      <c r="T202" s="90">
        <v>88</v>
      </c>
      <c r="U202" s="91"/>
      <c r="V202" s="92">
        <v>33</v>
      </c>
      <c r="W202" s="90">
        <v>775</v>
      </c>
      <c r="X202" s="90">
        <v>6</v>
      </c>
      <c r="Y202" s="90">
        <v>6</v>
      </c>
      <c r="Z202" s="90">
        <v>45</v>
      </c>
      <c r="AA202" s="90">
        <v>42</v>
      </c>
      <c r="AB202" s="90">
        <v>87</v>
      </c>
      <c r="AC202" s="91"/>
      <c r="AD202" s="92">
        <v>0</v>
      </c>
      <c r="AE202" s="90">
        <v>0</v>
      </c>
      <c r="AF202" s="90">
        <v>0</v>
      </c>
      <c r="AG202" s="90">
        <v>0</v>
      </c>
      <c r="AH202" s="90">
        <v>0</v>
      </c>
      <c r="AI202" s="90">
        <v>0</v>
      </c>
      <c r="AJ202" s="90">
        <v>0</v>
      </c>
    </row>
    <row r="203" spans="1:36" s="63" customFormat="1">
      <c r="A203" s="88">
        <v>7</v>
      </c>
      <c r="B203" s="95" t="s">
        <v>98</v>
      </c>
      <c r="C203" s="96"/>
      <c r="D203" s="86">
        <v>2</v>
      </c>
      <c r="E203" s="86" t="s">
        <v>33</v>
      </c>
      <c r="F203" s="87">
        <v>7303</v>
      </c>
      <c r="G203" s="88">
        <v>1</v>
      </c>
      <c r="H203" s="88">
        <v>7</v>
      </c>
      <c r="I203" s="89"/>
      <c r="J203" s="90">
        <v>68</v>
      </c>
      <c r="K203" s="90">
        <v>38</v>
      </c>
      <c r="L203" s="90">
        <v>33</v>
      </c>
      <c r="M203" s="91"/>
      <c r="N203" s="92">
        <v>40</v>
      </c>
      <c r="O203" s="90">
        <v>709</v>
      </c>
      <c r="P203" s="90">
        <v>13</v>
      </c>
      <c r="Q203" s="90">
        <v>20</v>
      </c>
      <c r="R203" s="90">
        <v>33</v>
      </c>
      <c r="S203" s="90">
        <v>35</v>
      </c>
      <c r="T203" s="90">
        <v>68</v>
      </c>
      <c r="U203" s="91"/>
      <c r="V203" s="92">
        <v>40</v>
      </c>
      <c r="W203" s="90">
        <v>652</v>
      </c>
      <c r="X203" s="90">
        <v>8</v>
      </c>
      <c r="Y203" s="90">
        <v>55</v>
      </c>
      <c r="Z203" s="90">
        <v>28</v>
      </c>
      <c r="AA203" s="90">
        <v>10</v>
      </c>
      <c r="AB203" s="90">
        <v>38</v>
      </c>
      <c r="AC203" s="91"/>
      <c r="AD203" s="92">
        <v>40</v>
      </c>
      <c r="AE203" s="90">
        <v>176</v>
      </c>
      <c r="AF203" s="90">
        <v>18</v>
      </c>
      <c r="AG203" s="90">
        <v>50</v>
      </c>
      <c r="AH203" s="90">
        <v>30</v>
      </c>
      <c r="AI203" s="90">
        <v>3</v>
      </c>
      <c r="AJ203" s="90">
        <v>33</v>
      </c>
    </row>
    <row r="204" spans="1:36">
      <c r="A204" s="88">
        <v>8</v>
      </c>
      <c r="B204" s="95" t="s">
        <v>98</v>
      </c>
      <c r="C204" s="96"/>
      <c r="D204" s="86">
        <v>2</v>
      </c>
      <c r="E204" s="86" t="s">
        <v>33</v>
      </c>
      <c r="F204" s="87">
        <v>7303</v>
      </c>
      <c r="G204" s="86">
        <v>1</v>
      </c>
      <c r="H204" s="88">
        <v>8</v>
      </c>
      <c r="I204" s="89"/>
      <c r="J204" s="90">
        <v>53</v>
      </c>
      <c r="K204" s="90">
        <v>81</v>
      </c>
      <c r="L204" s="90">
        <v>0</v>
      </c>
      <c r="M204" s="91"/>
      <c r="N204" s="92">
        <v>41</v>
      </c>
      <c r="O204" s="90">
        <v>697</v>
      </c>
      <c r="P204" s="90">
        <v>24</v>
      </c>
      <c r="Q204" s="90">
        <v>22</v>
      </c>
      <c r="R204" s="90">
        <v>41</v>
      </c>
      <c r="S204" s="90">
        <v>12</v>
      </c>
      <c r="T204" s="90">
        <v>53</v>
      </c>
      <c r="U204" s="91"/>
      <c r="V204" s="92">
        <v>41</v>
      </c>
      <c r="W204" s="90">
        <v>793</v>
      </c>
      <c r="X204" s="90">
        <v>10</v>
      </c>
      <c r="Y204" s="90">
        <v>10</v>
      </c>
      <c r="Z204" s="90">
        <v>59</v>
      </c>
      <c r="AA204" s="90">
        <v>22</v>
      </c>
      <c r="AB204" s="90">
        <v>81</v>
      </c>
      <c r="AC204" s="91"/>
      <c r="AD204" s="92">
        <v>0</v>
      </c>
      <c r="AE204" s="90">
        <v>0</v>
      </c>
      <c r="AF204" s="90">
        <v>0</v>
      </c>
      <c r="AG204" s="90">
        <v>0</v>
      </c>
      <c r="AH204" s="90">
        <v>0</v>
      </c>
      <c r="AI204" s="90">
        <v>0</v>
      </c>
      <c r="AJ204" s="90">
        <v>0</v>
      </c>
    </row>
    <row r="205" spans="1:36">
      <c r="A205" s="67" t="s">
        <v>71</v>
      </c>
      <c r="B205" s="97" t="s">
        <v>98</v>
      </c>
      <c r="C205" s="98"/>
      <c r="D205" s="93">
        <v>2</v>
      </c>
      <c r="E205" s="93" t="s">
        <v>33</v>
      </c>
      <c r="F205" s="94">
        <v>7303</v>
      </c>
      <c r="G205" s="93">
        <v>1</v>
      </c>
      <c r="H205" s="67" t="s">
        <v>71</v>
      </c>
      <c r="I205" s="68"/>
      <c r="J205" s="20">
        <v>76.707762557077615</v>
      </c>
      <c r="K205" s="20">
        <v>71.30136986301369</v>
      </c>
      <c r="L205" s="20">
        <v>33.466666666666669</v>
      </c>
      <c r="M205" s="69"/>
      <c r="N205" s="16">
        <v>219</v>
      </c>
      <c r="O205" s="20"/>
      <c r="P205" s="20">
        <v>9.7168949771689501</v>
      </c>
      <c r="Q205" s="20">
        <v>13.570776255707763</v>
      </c>
      <c r="R205" s="20">
        <v>36.561643835616437</v>
      </c>
      <c r="S205" s="20">
        <v>40.146118721461185</v>
      </c>
      <c r="T205" s="20">
        <v>76.707762557077615</v>
      </c>
      <c r="U205" s="69"/>
      <c r="V205" s="16">
        <v>219</v>
      </c>
      <c r="W205" s="20"/>
      <c r="X205" s="20">
        <v>5.2283105022831045</v>
      </c>
      <c r="Y205" s="20">
        <v>23.849315068493148</v>
      </c>
      <c r="Z205" s="20">
        <v>46.689497716894977</v>
      </c>
      <c r="AA205" s="20">
        <v>24.611872146118721</v>
      </c>
      <c r="AB205" s="20">
        <v>71.30136986301369</v>
      </c>
      <c r="AC205" s="69"/>
      <c r="AD205" s="16">
        <v>75</v>
      </c>
      <c r="AE205" s="20"/>
      <c r="AF205" s="20">
        <v>14.733333333333334</v>
      </c>
      <c r="AG205" s="20">
        <v>51.866666666666667</v>
      </c>
      <c r="AH205" s="20">
        <v>30.466666666666669</v>
      </c>
      <c r="AI205" s="20">
        <v>3</v>
      </c>
      <c r="AJ205" s="20">
        <v>33.466666666666669</v>
      </c>
    </row>
    <row r="206" spans="1:36">
      <c r="A206" s="81">
        <v>3</v>
      </c>
      <c r="B206" s="77" t="s">
        <v>99</v>
      </c>
      <c r="C206" s="78"/>
      <c r="D206" s="79">
        <v>4</v>
      </c>
      <c r="E206" s="79" t="s">
        <v>35</v>
      </c>
      <c r="F206" s="80">
        <v>3701</v>
      </c>
      <c r="G206" s="88">
        <v>1</v>
      </c>
      <c r="H206" s="81">
        <v>3</v>
      </c>
      <c r="I206" s="82"/>
      <c r="J206" s="83">
        <v>84</v>
      </c>
      <c r="K206" s="83">
        <v>84</v>
      </c>
      <c r="L206" s="83">
        <v>0</v>
      </c>
      <c r="M206" s="84"/>
      <c r="N206" s="85">
        <v>25</v>
      </c>
      <c r="O206" s="83">
        <v>632</v>
      </c>
      <c r="P206" s="83">
        <v>0</v>
      </c>
      <c r="Q206" s="83">
        <v>16</v>
      </c>
      <c r="R206" s="83">
        <v>8</v>
      </c>
      <c r="S206" s="83">
        <v>76</v>
      </c>
      <c r="T206" s="83">
        <v>84</v>
      </c>
      <c r="U206" s="84"/>
      <c r="V206" s="85">
        <v>25</v>
      </c>
      <c r="W206" s="83">
        <v>651</v>
      </c>
      <c r="X206" s="83">
        <v>8</v>
      </c>
      <c r="Y206" s="83">
        <v>8</v>
      </c>
      <c r="Z206" s="83">
        <v>28</v>
      </c>
      <c r="AA206" s="83">
        <v>56</v>
      </c>
      <c r="AB206" s="83">
        <v>84</v>
      </c>
      <c r="AC206" s="84"/>
      <c r="AD206" s="85">
        <v>0</v>
      </c>
      <c r="AE206" s="83">
        <v>0</v>
      </c>
      <c r="AF206" s="83">
        <v>0</v>
      </c>
      <c r="AG206" s="83">
        <v>0</v>
      </c>
      <c r="AH206" s="83">
        <v>0</v>
      </c>
      <c r="AI206" s="83">
        <v>0</v>
      </c>
      <c r="AJ206" s="83">
        <v>0</v>
      </c>
    </row>
    <row r="207" spans="1:36">
      <c r="A207" s="88">
        <v>4</v>
      </c>
      <c r="B207" s="95" t="s">
        <v>99</v>
      </c>
      <c r="C207" s="96"/>
      <c r="D207" s="86">
        <v>4</v>
      </c>
      <c r="E207" s="86" t="s">
        <v>35</v>
      </c>
      <c r="F207" s="87">
        <v>3701</v>
      </c>
      <c r="G207" s="86">
        <v>1</v>
      </c>
      <c r="H207" s="88">
        <v>4</v>
      </c>
      <c r="I207" s="89"/>
      <c r="J207" s="90">
        <v>85</v>
      </c>
      <c r="K207" s="90">
        <v>75</v>
      </c>
      <c r="L207" s="90">
        <v>0</v>
      </c>
      <c r="M207" s="91"/>
      <c r="N207" s="92">
        <v>32</v>
      </c>
      <c r="O207" s="90">
        <v>613</v>
      </c>
      <c r="P207" s="90">
        <v>6</v>
      </c>
      <c r="Q207" s="90">
        <v>9</v>
      </c>
      <c r="R207" s="90">
        <v>44</v>
      </c>
      <c r="S207" s="90">
        <v>41</v>
      </c>
      <c r="T207" s="90">
        <v>85</v>
      </c>
      <c r="U207" s="91"/>
      <c r="V207" s="92">
        <v>32</v>
      </c>
      <c r="W207" s="90">
        <v>653</v>
      </c>
      <c r="X207" s="90">
        <v>3</v>
      </c>
      <c r="Y207" s="90">
        <v>22</v>
      </c>
      <c r="Z207" s="90">
        <v>50</v>
      </c>
      <c r="AA207" s="90">
        <v>25</v>
      </c>
      <c r="AB207" s="90">
        <v>75</v>
      </c>
      <c r="AC207" s="91"/>
      <c r="AD207" s="92">
        <v>0</v>
      </c>
      <c r="AE207" s="90">
        <v>0</v>
      </c>
      <c r="AF207" s="90">
        <v>0</v>
      </c>
      <c r="AG207" s="90">
        <v>0</v>
      </c>
      <c r="AH207" s="90">
        <v>0</v>
      </c>
      <c r="AI207" s="90">
        <v>0</v>
      </c>
      <c r="AJ207" s="90">
        <v>0</v>
      </c>
    </row>
    <row r="208" spans="1:36">
      <c r="A208" s="88">
        <v>5</v>
      </c>
      <c r="B208" s="95" t="s">
        <v>99</v>
      </c>
      <c r="C208" s="96"/>
      <c r="D208" s="86">
        <v>4</v>
      </c>
      <c r="E208" s="86" t="s">
        <v>321</v>
      </c>
      <c r="F208" s="87">
        <v>3701</v>
      </c>
      <c r="G208" s="86">
        <v>1</v>
      </c>
      <c r="H208" s="88">
        <v>5</v>
      </c>
      <c r="I208" s="89"/>
      <c r="J208" s="90">
        <v>63</v>
      </c>
      <c r="K208" s="90">
        <v>51</v>
      </c>
      <c r="L208" s="90">
        <v>36</v>
      </c>
      <c r="M208" s="91"/>
      <c r="N208" s="92">
        <v>33</v>
      </c>
      <c r="O208" s="90">
        <v>622</v>
      </c>
      <c r="P208" s="90">
        <v>21</v>
      </c>
      <c r="Q208" s="90">
        <v>15</v>
      </c>
      <c r="R208" s="90">
        <v>42</v>
      </c>
      <c r="S208" s="90">
        <v>21</v>
      </c>
      <c r="T208" s="90">
        <v>63</v>
      </c>
      <c r="U208" s="91"/>
      <c r="V208" s="92">
        <v>33</v>
      </c>
      <c r="W208" s="90">
        <v>598</v>
      </c>
      <c r="X208" s="90">
        <v>6</v>
      </c>
      <c r="Y208" s="90">
        <v>42</v>
      </c>
      <c r="Z208" s="90">
        <v>36</v>
      </c>
      <c r="AA208" s="90">
        <v>15</v>
      </c>
      <c r="AB208" s="90">
        <v>51</v>
      </c>
      <c r="AC208" s="91"/>
      <c r="AD208" s="92">
        <v>33</v>
      </c>
      <c r="AE208" s="90">
        <v>186</v>
      </c>
      <c r="AF208" s="90">
        <v>18</v>
      </c>
      <c r="AG208" s="90">
        <v>45</v>
      </c>
      <c r="AH208" s="90">
        <v>30</v>
      </c>
      <c r="AI208" s="90">
        <v>6</v>
      </c>
      <c r="AJ208" s="90">
        <v>36</v>
      </c>
    </row>
    <row r="209" spans="1:36">
      <c r="A209" s="88">
        <v>6</v>
      </c>
      <c r="B209" s="95" t="s">
        <v>99</v>
      </c>
      <c r="C209" s="96"/>
      <c r="D209" s="86">
        <v>4</v>
      </c>
      <c r="E209" s="86" t="s">
        <v>35</v>
      </c>
      <c r="F209" s="87">
        <v>3701</v>
      </c>
      <c r="G209" s="86">
        <v>1</v>
      </c>
      <c r="H209" s="88">
        <v>6</v>
      </c>
      <c r="I209" s="89"/>
      <c r="J209" s="90">
        <v>77</v>
      </c>
      <c r="K209" s="90">
        <v>64</v>
      </c>
      <c r="L209" s="90">
        <v>0</v>
      </c>
      <c r="M209" s="91"/>
      <c r="N209" s="92">
        <v>30</v>
      </c>
      <c r="O209" s="90">
        <v>703</v>
      </c>
      <c r="P209" s="90">
        <v>0</v>
      </c>
      <c r="Q209" s="90">
        <v>23</v>
      </c>
      <c r="R209" s="90">
        <v>40</v>
      </c>
      <c r="S209" s="90">
        <v>37</v>
      </c>
      <c r="T209" s="90">
        <v>77</v>
      </c>
      <c r="U209" s="91"/>
      <c r="V209" s="92">
        <v>30</v>
      </c>
      <c r="W209" s="90">
        <v>704</v>
      </c>
      <c r="X209" s="90">
        <v>0</v>
      </c>
      <c r="Y209" s="90">
        <v>37</v>
      </c>
      <c r="Z209" s="90">
        <v>47</v>
      </c>
      <c r="AA209" s="90">
        <v>17</v>
      </c>
      <c r="AB209" s="90">
        <v>64</v>
      </c>
      <c r="AC209" s="91"/>
      <c r="AD209" s="92">
        <v>0</v>
      </c>
      <c r="AE209" s="90">
        <v>0</v>
      </c>
      <c r="AF209" s="90">
        <v>0</v>
      </c>
      <c r="AG209" s="90">
        <v>0</v>
      </c>
      <c r="AH209" s="90">
        <v>0</v>
      </c>
      <c r="AI209" s="90">
        <v>0</v>
      </c>
      <c r="AJ209" s="90">
        <v>0</v>
      </c>
    </row>
    <row r="210" spans="1:36" s="63" customFormat="1">
      <c r="A210" s="88">
        <v>7</v>
      </c>
      <c r="B210" s="95" t="s">
        <v>99</v>
      </c>
      <c r="C210" s="96"/>
      <c r="D210" s="86">
        <v>4</v>
      </c>
      <c r="E210" s="86" t="s">
        <v>35</v>
      </c>
      <c r="F210" s="87">
        <v>3701</v>
      </c>
      <c r="G210" s="86">
        <v>1</v>
      </c>
      <c r="H210" s="88">
        <v>7</v>
      </c>
      <c r="I210" s="89"/>
      <c r="J210" s="90">
        <v>66</v>
      </c>
      <c r="K210" s="90">
        <v>60</v>
      </c>
      <c r="L210" s="90">
        <v>27</v>
      </c>
      <c r="M210" s="91"/>
      <c r="N210" s="92">
        <v>33</v>
      </c>
      <c r="O210" s="90">
        <v>684</v>
      </c>
      <c r="P210" s="90">
        <v>18</v>
      </c>
      <c r="Q210" s="90">
        <v>15</v>
      </c>
      <c r="R210" s="90">
        <v>48</v>
      </c>
      <c r="S210" s="90">
        <v>18</v>
      </c>
      <c r="T210" s="90">
        <v>66</v>
      </c>
      <c r="U210" s="91"/>
      <c r="V210" s="92">
        <v>33</v>
      </c>
      <c r="W210" s="90">
        <v>683</v>
      </c>
      <c r="X210" s="90">
        <v>9</v>
      </c>
      <c r="Y210" s="90">
        <v>30</v>
      </c>
      <c r="Z210" s="90">
        <v>42</v>
      </c>
      <c r="AA210" s="90">
        <v>18</v>
      </c>
      <c r="AB210" s="90">
        <v>60</v>
      </c>
      <c r="AC210" s="91"/>
      <c r="AD210" s="92">
        <v>33</v>
      </c>
      <c r="AE210" s="90">
        <v>168</v>
      </c>
      <c r="AF210" s="90">
        <v>36</v>
      </c>
      <c r="AG210" s="90">
        <v>36</v>
      </c>
      <c r="AH210" s="90">
        <v>24</v>
      </c>
      <c r="AI210" s="90">
        <v>3</v>
      </c>
      <c r="AJ210" s="90">
        <v>27</v>
      </c>
    </row>
    <row r="211" spans="1:36">
      <c r="A211" s="88">
        <v>8</v>
      </c>
      <c r="B211" s="95" t="s">
        <v>99</v>
      </c>
      <c r="C211" s="96"/>
      <c r="D211" s="86">
        <v>4</v>
      </c>
      <c r="E211" s="86" t="s">
        <v>35</v>
      </c>
      <c r="F211" s="87">
        <v>3701</v>
      </c>
      <c r="G211" s="86">
        <v>1</v>
      </c>
      <c r="H211" s="88">
        <v>8</v>
      </c>
      <c r="I211" s="89"/>
      <c r="J211" s="90">
        <v>65</v>
      </c>
      <c r="K211" s="90">
        <v>74</v>
      </c>
      <c r="L211" s="90">
        <v>0</v>
      </c>
      <c r="M211" s="91"/>
      <c r="N211" s="92">
        <v>34</v>
      </c>
      <c r="O211" s="90">
        <v>708</v>
      </c>
      <c r="P211" s="90">
        <v>24</v>
      </c>
      <c r="Q211" s="90">
        <v>12</v>
      </c>
      <c r="R211" s="90">
        <v>59</v>
      </c>
      <c r="S211" s="90">
        <v>6</v>
      </c>
      <c r="T211" s="90">
        <v>65</v>
      </c>
      <c r="U211" s="91"/>
      <c r="V211" s="92">
        <v>34</v>
      </c>
      <c r="W211" s="90">
        <v>785</v>
      </c>
      <c r="X211" s="90">
        <v>9</v>
      </c>
      <c r="Y211" s="90">
        <v>18</v>
      </c>
      <c r="Z211" s="90">
        <v>53</v>
      </c>
      <c r="AA211" s="90">
        <v>21</v>
      </c>
      <c r="AB211" s="90">
        <v>74</v>
      </c>
      <c r="AC211" s="91"/>
      <c r="AD211" s="92">
        <v>0</v>
      </c>
      <c r="AE211" s="90">
        <v>0</v>
      </c>
      <c r="AF211" s="90">
        <v>0</v>
      </c>
      <c r="AG211" s="90">
        <v>0</v>
      </c>
      <c r="AH211" s="90">
        <v>0</v>
      </c>
      <c r="AI211" s="90">
        <v>0</v>
      </c>
      <c r="AJ211" s="90">
        <v>0</v>
      </c>
    </row>
    <row r="212" spans="1:36">
      <c r="A212" s="67" t="s">
        <v>71</v>
      </c>
      <c r="B212" s="97" t="s">
        <v>99</v>
      </c>
      <c r="C212" s="98"/>
      <c r="D212" s="93">
        <v>4</v>
      </c>
      <c r="E212" s="93" t="s">
        <v>35</v>
      </c>
      <c r="F212" s="94">
        <v>3701</v>
      </c>
      <c r="G212" s="67">
        <v>1</v>
      </c>
      <c r="H212" s="67" t="s">
        <v>71</v>
      </c>
      <c r="I212" s="68"/>
      <c r="J212" s="20">
        <v>72.711229946524071</v>
      </c>
      <c r="K212" s="20">
        <v>67.37433155080214</v>
      </c>
      <c r="L212" s="20">
        <v>31.5</v>
      </c>
      <c r="M212" s="69"/>
      <c r="N212" s="16">
        <v>187</v>
      </c>
      <c r="O212" s="20"/>
      <c r="P212" s="20">
        <v>12.272727272727272</v>
      </c>
      <c r="Q212" s="20">
        <v>14.844919786096256</v>
      </c>
      <c r="R212" s="20">
        <v>41.62566844919786</v>
      </c>
      <c r="S212" s="20">
        <v>31.085561497326204</v>
      </c>
      <c r="T212" s="20">
        <v>72.711229946524071</v>
      </c>
      <c r="U212" s="69"/>
      <c r="V212" s="16">
        <v>187</v>
      </c>
      <c r="W212" s="20"/>
      <c r="X212" s="20">
        <v>5.8663101604278074</v>
      </c>
      <c r="Y212" s="20">
        <v>26.748663101604276</v>
      </c>
      <c r="Z212" s="20">
        <v>43.240641711229941</v>
      </c>
      <c r="AA212" s="20">
        <v>24.133689839572192</v>
      </c>
      <c r="AB212" s="20">
        <v>67.37433155080214</v>
      </c>
      <c r="AC212" s="69"/>
      <c r="AD212" s="16">
        <v>66</v>
      </c>
      <c r="AE212" s="20"/>
      <c r="AF212" s="20">
        <v>27</v>
      </c>
      <c r="AG212" s="20">
        <v>40.5</v>
      </c>
      <c r="AH212" s="20">
        <v>27</v>
      </c>
      <c r="AI212" s="20">
        <v>4.5</v>
      </c>
      <c r="AJ212" s="20">
        <v>31.5</v>
      </c>
    </row>
    <row r="213" spans="1:36">
      <c r="A213" s="81">
        <v>3</v>
      </c>
      <c r="B213" s="77" t="s">
        <v>100</v>
      </c>
      <c r="C213" s="78"/>
      <c r="D213" s="79">
        <v>5</v>
      </c>
      <c r="E213" s="79" t="s">
        <v>36</v>
      </c>
      <c r="F213" s="80">
        <v>4801</v>
      </c>
      <c r="G213" s="86">
        <v>1</v>
      </c>
      <c r="H213" s="81">
        <v>3</v>
      </c>
      <c r="I213" s="82"/>
      <c r="J213" s="83">
        <v>86</v>
      </c>
      <c r="K213" s="83">
        <v>72</v>
      </c>
      <c r="L213" s="83">
        <v>0</v>
      </c>
      <c r="M213" s="84"/>
      <c r="N213" s="85">
        <v>51</v>
      </c>
      <c r="O213" s="83">
        <v>578</v>
      </c>
      <c r="P213" s="83">
        <v>6</v>
      </c>
      <c r="Q213" s="83">
        <v>8</v>
      </c>
      <c r="R213" s="83">
        <v>37</v>
      </c>
      <c r="S213" s="83">
        <v>49</v>
      </c>
      <c r="T213" s="83">
        <v>86</v>
      </c>
      <c r="U213" s="84"/>
      <c r="V213" s="85">
        <v>51</v>
      </c>
      <c r="W213" s="83">
        <v>597</v>
      </c>
      <c r="X213" s="83">
        <v>12</v>
      </c>
      <c r="Y213" s="83">
        <v>16</v>
      </c>
      <c r="Z213" s="83">
        <v>29</v>
      </c>
      <c r="AA213" s="83">
        <v>43</v>
      </c>
      <c r="AB213" s="83">
        <v>72</v>
      </c>
      <c r="AC213" s="84"/>
      <c r="AD213" s="85">
        <v>0</v>
      </c>
      <c r="AE213" s="83">
        <v>0</v>
      </c>
      <c r="AF213" s="83">
        <v>0</v>
      </c>
      <c r="AG213" s="83">
        <v>0</v>
      </c>
      <c r="AH213" s="83">
        <v>0</v>
      </c>
      <c r="AI213" s="83">
        <v>0</v>
      </c>
      <c r="AJ213" s="83">
        <v>0</v>
      </c>
    </row>
    <row r="214" spans="1:36">
      <c r="A214" s="88">
        <v>4</v>
      </c>
      <c r="B214" s="95" t="s">
        <v>100</v>
      </c>
      <c r="C214" s="96"/>
      <c r="D214" s="86">
        <v>5</v>
      </c>
      <c r="E214" s="86" t="s">
        <v>36</v>
      </c>
      <c r="F214" s="87">
        <v>4801</v>
      </c>
      <c r="G214" s="86">
        <v>1</v>
      </c>
      <c r="H214" s="88">
        <v>4</v>
      </c>
      <c r="I214" s="89"/>
      <c r="J214" s="90">
        <v>89</v>
      </c>
      <c r="K214" s="90">
        <v>73</v>
      </c>
      <c r="L214" s="90">
        <v>0</v>
      </c>
      <c r="M214" s="91"/>
      <c r="N214" s="92">
        <v>47</v>
      </c>
      <c r="O214" s="90">
        <v>648</v>
      </c>
      <c r="P214" s="90">
        <v>9</v>
      </c>
      <c r="Q214" s="90">
        <v>2</v>
      </c>
      <c r="R214" s="90">
        <v>34</v>
      </c>
      <c r="S214" s="90">
        <v>55</v>
      </c>
      <c r="T214" s="90">
        <v>89</v>
      </c>
      <c r="U214" s="91"/>
      <c r="V214" s="92">
        <v>47</v>
      </c>
      <c r="W214" s="90">
        <v>656</v>
      </c>
      <c r="X214" s="90">
        <v>2</v>
      </c>
      <c r="Y214" s="90">
        <v>26</v>
      </c>
      <c r="Z214" s="90">
        <v>45</v>
      </c>
      <c r="AA214" s="90">
        <v>28</v>
      </c>
      <c r="AB214" s="90">
        <v>73</v>
      </c>
      <c r="AC214" s="91"/>
      <c r="AD214" s="92">
        <v>0</v>
      </c>
      <c r="AE214" s="90">
        <v>0</v>
      </c>
      <c r="AF214" s="90">
        <v>0</v>
      </c>
      <c r="AG214" s="90">
        <v>0</v>
      </c>
      <c r="AH214" s="90">
        <v>0</v>
      </c>
      <c r="AI214" s="90">
        <v>0</v>
      </c>
      <c r="AJ214" s="90">
        <v>0</v>
      </c>
    </row>
    <row r="215" spans="1:36">
      <c r="A215" s="88">
        <v>5</v>
      </c>
      <c r="B215" s="95" t="s">
        <v>100</v>
      </c>
      <c r="C215" s="96"/>
      <c r="D215" s="86">
        <v>5</v>
      </c>
      <c r="E215" s="86" t="s">
        <v>36</v>
      </c>
      <c r="F215" s="87">
        <v>4801</v>
      </c>
      <c r="G215" s="86">
        <v>1</v>
      </c>
      <c r="H215" s="88">
        <v>5</v>
      </c>
      <c r="I215" s="89"/>
      <c r="J215" s="90">
        <v>65</v>
      </c>
      <c r="K215" s="90">
        <v>75</v>
      </c>
      <c r="L215" s="90">
        <v>47</v>
      </c>
      <c r="M215" s="91"/>
      <c r="N215" s="92">
        <v>65</v>
      </c>
      <c r="O215" s="90">
        <v>648</v>
      </c>
      <c r="P215" s="90">
        <v>9</v>
      </c>
      <c r="Q215" s="90">
        <v>26</v>
      </c>
      <c r="R215" s="90">
        <v>34</v>
      </c>
      <c r="S215" s="90">
        <v>31</v>
      </c>
      <c r="T215" s="90">
        <v>65</v>
      </c>
      <c r="U215" s="91"/>
      <c r="V215" s="92">
        <v>65</v>
      </c>
      <c r="W215" s="90">
        <v>698</v>
      </c>
      <c r="X215" s="90">
        <v>2</v>
      </c>
      <c r="Y215" s="90">
        <v>23</v>
      </c>
      <c r="Z215" s="90">
        <v>46</v>
      </c>
      <c r="AA215" s="90">
        <v>29</v>
      </c>
      <c r="AB215" s="90">
        <v>75</v>
      </c>
      <c r="AC215" s="91"/>
      <c r="AD215" s="92">
        <v>65</v>
      </c>
      <c r="AE215" s="90">
        <v>193</v>
      </c>
      <c r="AF215" s="90">
        <v>11</v>
      </c>
      <c r="AG215" s="90">
        <v>43</v>
      </c>
      <c r="AH215" s="90">
        <v>45</v>
      </c>
      <c r="AI215" s="90">
        <v>2</v>
      </c>
      <c r="AJ215" s="90">
        <v>47</v>
      </c>
    </row>
    <row r="216" spans="1:36">
      <c r="A216" s="88">
        <v>6</v>
      </c>
      <c r="B216" s="95" t="s">
        <v>100</v>
      </c>
      <c r="C216" s="96"/>
      <c r="D216" s="86">
        <v>5</v>
      </c>
      <c r="E216" s="86" t="s">
        <v>36</v>
      </c>
      <c r="F216" s="87">
        <v>4801</v>
      </c>
      <c r="G216" s="88">
        <v>1</v>
      </c>
      <c r="H216" s="88">
        <v>6</v>
      </c>
      <c r="I216" s="89"/>
      <c r="J216" s="90">
        <v>80</v>
      </c>
      <c r="K216" s="90">
        <v>66</v>
      </c>
      <c r="L216" s="90">
        <v>0</v>
      </c>
      <c r="M216" s="91"/>
      <c r="N216" s="92">
        <v>53</v>
      </c>
      <c r="O216" s="90">
        <v>712</v>
      </c>
      <c r="P216" s="90">
        <v>4</v>
      </c>
      <c r="Q216" s="90">
        <v>17</v>
      </c>
      <c r="R216" s="90">
        <v>38</v>
      </c>
      <c r="S216" s="90">
        <v>42</v>
      </c>
      <c r="T216" s="90">
        <v>80</v>
      </c>
      <c r="U216" s="91"/>
      <c r="V216" s="92">
        <v>53</v>
      </c>
      <c r="W216" s="90">
        <v>708</v>
      </c>
      <c r="X216" s="90">
        <v>0</v>
      </c>
      <c r="Y216" s="90">
        <v>34</v>
      </c>
      <c r="Z216" s="90">
        <v>43</v>
      </c>
      <c r="AA216" s="90">
        <v>23</v>
      </c>
      <c r="AB216" s="90">
        <v>66</v>
      </c>
      <c r="AC216" s="91"/>
      <c r="AD216" s="92">
        <v>0</v>
      </c>
      <c r="AE216" s="90">
        <v>0</v>
      </c>
      <c r="AF216" s="90">
        <v>0</v>
      </c>
      <c r="AG216" s="90">
        <v>0</v>
      </c>
      <c r="AH216" s="90">
        <v>0</v>
      </c>
      <c r="AI216" s="90">
        <v>0</v>
      </c>
      <c r="AJ216" s="90">
        <v>0</v>
      </c>
    </row>
    <row r="217" spans="1:36" s="63" customFormat="1">
      <c r="A217" s="88">
        <v>7</v>
      </c>
      <c r="B217" s="95" t="s">
        <v>100</v>
      </c>
      <c r="C217" s="96"/>
      <c r="D217" s="86">
        <v>5</v>
      </c>
      <c r="E217" s="86" t="s">
        <v>36</v>
      </c>
      <c r="F217" s="87">
        <v>4801</v>
      </c>
      <c r="G217" s="88">
        <v>1</v>
      </c>
      <c r="H217" s="88">
        <v>7</v>
      </c>
      <c r="I217" s="89"/>
      <c r="J217" s="90">
        <v>60</v>
      </c>
      <c r="K217" s="90">
        <v>48</v>
      </c>
      <c r="L217" s="90">
        <v>10</v>
      </c>
      <c r="M217" s="91"/>
      <c r="N217" s="92">
        <v>48</v>
      </c>
      <c r="O217" s="90">
        <v>707</v>
      </c>
      <c r="P217" s="90">
        <v>17</v>
      </c>
      <c r="Q217" s="90">
        <v>23</v>
      </c>
      <c r="R217" s="90">
        <v>29</v>
      </c>
      <c r="S217" s="90">
        <v>31</v>
      </c>
      <c r="T217" s="90">
        <v>60</v>
      </c>
      <c r="U217" s="91"/>
      <c r="V217" s="92">
        <v>48</v>
      </c>
      <c r="W217" s="90">
        <v>660</v>
      </c>
      <c r="X217" s="90">
        <v>8</v>
      </c>
      <c r="Y217" s="90">
        <v>44</v>
      </c>
      <c r="Z217" s="90">
        <v>31</v>
      </c>
      <c r="AA217" s="90">
        <v>17</v>
      </c>
      <c r="AB217" s="90">
        <v>48</v>
      </c>
      <c r="AC217" s="91"/>
      <c r="AD217" s="92">
        <v>48</v>
      </c>
      <c r="AE217" s="90">
        <v>145</v>
      </c>
      <c r="AF217" s="90">
        <v>54</v>
      </c>
      <c r="AG217" s="90">
        <v>35</v>
      </c>
      <c r="AH217" s="90">
        <v>10</v>
      </c>
      <c r="AI217" s="90">
        <v>0</v>
      </c>
      <c r="AJ217" s="90">
        <v>10</v>
      </c>
    </row>
    <row r="218" spans="1:36">
      <c r="A218" s="88">
        <v>8</v>
      </c>
      <c r="B218" s="95" t="s">
        <v>100</v>
      </c>
      <c r="C218" s="96"/>
      <c r="D218" s="86">
        <v>5</v>
      </c>
      <c r="E218" s="86" t="s">
        <v>36</v>
      </c>
      <c r="F218" s="87">
        <v>4801</v>
      </c>
      <c r="G218" s="86">
        <v>1</v>
      </c>
      <c r="H218" s="88">
        <v>8</v>
      </c>
      <c r="I218" s="89"/>
      <c r="J218" s="90">
        <v>49</v>
      </c>
      <c r="K218" s="90">
        <v>60</v>
      </c>
      <c r="L218" s="90">
        <v>0</v>
      </c>
      <c r="M218" s="91"/>
      <c r="N218" s="92">
        <v>55</v>
      </c>
      <c r="O218" s="90">
        <v>700</v>
      </c>
      <c r="P218" s="90">
        <v>27</v>
      </c>
      <c r="Q218" s="90">
        <v>24</v>
      </c>
      <c r="R218" s="90">
        <v>45</v>
      </c>
      <c r="S218" s="90">
        <v>4</v>
      </c>
      <c r="T218" s="90">
        <v>49</v>
      </c>
      <c r="U218" s="91"/>
      <c r="V218" s="92">
        <v>55</v>
      </c>
      <c r="W218" s="90">
        <v>717</v>
      </c>
      <c r="X218" s="90">
        <v>13</v>
      </c>
      <c r="Y218" s="90">
        <v>27</v>
      </c>
      <c r="Z218" s="90">
        <v>44</v>
      </c>
      <c r="AA218" s="90">
        <v>16</v>
      </c>
      <c r="AB218" s="90">
        <v>60</v>
      </c>
      <c r="AC218" s="91"/>
      <c r="AD218" s="92">
        <v>0</v>
      </c>
      <c r="AE218" s="90">
        <v>0</v>
      </c>
      <c r="AF218" s="90">
        <v>0</v>
      </c>
      <c r="AG218" s="90">
        <v>0</v>
      </c>
      <c r="AH218" s="90">
        <v>0</v>
      </c>
      <c r="AI218" s="90">
        <v>0</v>
      </c>
      <c r="AJ218" s="90">
        <v>0</v>
      </c>
    </row>
    <row r="219" spans="1:36">
      <c r="A219" s="67" t="s">
        <v>71</v>
      </c>
      <c r="B219" s="97" t="s">
        <v>100</v>
      </c>
      <c r="C219" s="98"/>
      <c r="D219" s="93">
        <v>5</v>
      </c>
      <c r="E219" s="93" t="s">
        <v>36</v>
      </c>
      <c r="F219" s="94">
        <v>4801</v>
      </c>
      <c r="G219" s="67">
        <v>1</v>
      </c>
      <c r="H219" s="67" t="s">
        <v>71</v>
      </c>
      <c r="I219" s="68"/>
      <c r="J219" s="20">
        <v>70.874608150470209</v>
      </c>
      <c r="K219" s="20">
        <v>66.081504702194366</v>
      </c>
      <c r="L219" s="20">
        <v>31.283185840707961</v>
      </c>
      <c r="M219" s="69"/>
      <c r="N219" s="16">
        <v>319</v>
      </c>
      <c r="O219" s="20"/>
      <c r="P219" s="20">
        <v>11.996865203761756</v>
      </c>
      <c r="Q219" s="20">
        <v>17.294670846394986</v>
      </c>
      <c r="R219" s="20">
        <v>36.288401253918494</v>
      </c>
      <c r="S219" s="20">
        <v>34.586206896551722</v>
      </c>
      <c r="T219" s="20">
        <v>70.874608150470209</v>
      </c>
      <c r="U219" s="69"/>
      <c r="V219" s="16">
        <v>319</v>
      </c>
      <c r="W219" s="20"/>
      <c r="X219" s="20">
        <v>6.0658307210031346</v>
      </c>
      <c r="Y219" s="20">
        <v>28</v>
      </c>
      <c r="Z219" s="20">
        <v>40.03448275862069</v>
      </c>
      <c r="AA219" s="20">
        <v>26.047021943573668</v>
      </c>
      <c r="AB219" s="20">
        <v>66.081504702194366</v>
      </c>
      <c r="AC219" s="69"/>
      <c r="AD219" s="16">
        <v>113</v>
      </c>
      <c r="AE219" s="20"/>
      <c r="AF219" s="20">
        <v>29.265486725663717</v>
      </c>
      <c r="AG219" s="20">
        <v>39.601769911504427</v>
      </c>
      <c r="AH219" s="20">
        <v>30.132743362831857</v>
      </c>
      <c r="AI219" s="20">
        <v>1.1504424778761062</v>
      </c>
      <c r="AJ219" s="20">
        <v>31.283185840707961</v>
      </c>
    </row>
    <row r="220" spans="1:36">
      <c r="A220" s="81">
        <v>3</v>
      </c>
      <c r="B220" s="77" t="s">
        <v>101</v>
      </c>
      <c r="C220" s="78"/>
      <c r="D220" s="79">
        <v>2</v>
      </c>
      <c r="E220" s="79" t="s">
        <v>33</v>
      </c>
      <c r="F220" s="80">
        <v>1603</v>
      </c>
      <c r="G220" s="86">
        <v>1</v>
      </c>
      <c r="H220" s="81">
        <v>3</v>
      </c>
      <c r="I220" s="82"/>
      <c r="J220" s="83">
        <v>90</v>
      </c>
      <c r="K220" s="83">
        <v>84</v>
      </c>
      <c r="L220" s="83">
        <v>0</v>
      </c>
      <c r="M220" s="84"/>
      <c r="N220" s="85">
        <v>116</v>
      </c>
      <c r="O220" s="83">
        <v>606</v>
      </c>
      <c r="P220" s="83">
        <v>0</v>
      </c>
      <c r="Q220" s="83">
        <v>10</v>
      </c>
      <c r="R220" s="83">
        <v>26</v>
      </c>
      <c r="S220" s="83">
        <v>64</v>
      </c>
      <c r="T220" s="83">
        <v>90</v>
      </c>
      <c r="U220" s="84"/>
      <c r="V220" s="85">
        <v>116</v>
      </c>
      <c r="W220" s="83">
        <v>631</v>
      </c>
      <c r="X220" s="83">
        <v>2</v>
      </c>
      <c r="Y220" s="83">
        <v>15</v>
      </c>
      <c r="Z220" s="83">
        <v>44</v>
      </c>
      <c r="AA220" s="83">
        <v>40</v>
      </c>
      <c r="AB220" s="83">
        <v>84</v>
      </c>
      <c r="AC220" s="84"/>
      <c r="AD220" s="85">
        <v>0</v>
      </c>
      <c r="AE220" s="83">
        <v>0</v>
      </c>
      <c r="AF220" s="83">
        <v>0</v>
      </c>
      <c r="AG220" s="83">
        <v>0</v>
      </c>
      <c r="AH220" s="83">
        <v>0</v>
      </c>
      <c r="AI220" s="83">
        <v>0</v>
      </c>
      <c r="AJ220" s="83">
        <v>0</v>
      </c>
    </row>
    <row r="221" spans="1:36">
      <c r="A221" s="88">
        <v>4</v>
      </c>
      <c r="B221" s="95" t="s">
        <v>101</v>
      </c>
      <c r="C221" s="96"/>
      <c r="D221" s="86">
        <v>2</v>
      </c>
      <c r="E221" s="86" t="s">
        <v>33</v>
      </c>
      <c r="F221" s="87">
        <v>1603</v>
      </c>
      <c r="G221" s="86">
        <v>1</v>
      </c>
      <c r="H221" s="88">
        <v>4</v>
      </c>
      <c r="I221" s="89"/>
      <c r="J221" s="90">
        <v>87</v>
      </c>
      <c r="K221" s="90">
        <v>91</v>
      </c>
      <c r="L221" s="90">
        <v>0</v>
      </c>
      <c r="M221" s="91"/>
      <c r="N221" s="92">
        <v>132</v>
      </c>
      <c r="O221" s="90">
        <v>650</v>
      </c>
      <c r="P221" s="90">
        <v>2</v>
      </c>
      <c r="Q221" s="90">
        <v>11</v>
      </c>
      <c r="R221" s="90">
        <v>30</v>
      </c>
      <c r="S221" s="90">
        <v>57</v>
      </c>
      <c r="T221" s="90">
        <v>87</v>
      </c>
      <c r="U221" s="91"/>
      <c r="V221" s="92">
        <v>132</v>
      </c>
      <c r="W221" s="90">
        <v>733</v>
      </c>
      <c r="X221" s="90">
        <v>1</v>
      </c>
      <c r="Y221" s="90">
        <v>8</v>
      </c>
      <c r="Z221" s="90">
        <v>38</v>
      </c>
      <c r="AA221" s="90">
        <v>53</v>
      </c>
      <c r="AB221" s="90">
        <v>91</v>
      </c>
      <c r="AC221" s="91"/>
      <c r="AD221" s="92">
        <v>0</v>
      </c>
      <c r="AE221" s="90">
        <v>0</v>
      </c>
      <c r="AF221" s="90">
        <v>0</v>
      </c>
      <c r="AG221" s="90">
        <v>0</v>
      </c>
      <c r="AH221" s="90">
        <v>0</v>
      </c>
      <c r="AI221" s="90">
        <v>0</v>
      </c>
      <c r="AJ221" s="90">
        <v>0</v>
      </c>
    </row>
    <row r="222" spans="1:36">
      <c r="A222" s="88">
        <v>5</v>
      </c>
      <c r="B222" s="95" t="s">
        <v>101</v>
      </c>
      <c r="C222" s="96"/>
      <c r="D222" s="86">
        <v>2</v>
      </c>
      <c r="E222" s="86" t="s">
        <v>33</v>
      </c>
      <c r="F222" s="87">
        <v>1603</v>
      </c>
      <c r="G222" s="88">
        <v>1</v>
      </c>
      <c r="H222" s="88">
        <v>5</v>
      </c>
      <c r="I222" s="89"/>
      <c r="J222" s="90">
        <v>85</v>
      </c>
      <c r="K222" s="90">
        <v>83</v>
      </c>
      <c r="L222" s="90">
        <v>70</v>
      </c>
      <c r="M222" s="91"/>
      <c r="N222" s="92">
        <v>121</v>
      </c>
      <c r="O222" s="90">
        <v>667</v>
      </c>
      <c r="P222" s="90">
        <v>6</v>
      </c>
      <c r="Q222" s="90">
        <v>9</v>
      </c>
      <c r="R222" s="90">
        <v>52</v>
      </c>
      <c r="S222" s="90">
        <v>33</v>
      </c>
      <c r="T222" s="90">
        <v>85</v>
      </c>
      <c r="U222" s="91"/>
      <c r="V222" s="92">
        <v>121</v>
      </c>
      <c r="W222" s="90">
        <v>731</v>
      </c>
      <c r="X222" s="90">
        <v>2</v>
      </c>
      <c r="Y222" s="90">
        <v>16</v>
      </c>
      <c r="Z222" s="90">
        <v>48</v>
      </c>
      <c r="AA222" s="90">
        <v>35</v>
      </c>
      <c r="AB222" s="90">
        <v>83</v>
      </c>
      <c r="AC222" s="91"/>
      <c r="AD222" s="92">
        <v>121</v>
      </c>
      <c r="AE222" s="90">
        <v>216</v>
      </c>
      <c r="AF222" s="90">
        <v>2</v>
      </c>
      <c r="AG222" s="90">
        <v>28</v>
      </c>
      <c r="AH222" s="90">
        <v>60</v>
      </c>
      <c r="AI222" s="90">
        <v>10</v>
      </c>
      <c r="AJ222" s="90">
        <v>70</v>
      </c>
    </row>
    <row r="223" spans="1:36">
      <c r="A223" s="88">
        <v>6</v>
      </c>
      <c r="B223" s="95" t="s">
        <v>101</v>
      </c>
      <c r="C223" s="96"/>
      <c r="D223" s="86">
        <v>2</v>
      </c>
      <c r="E223" s="86" t="s">
        <v>33</v>
      </c>
      <c r="F223" s="87">
        <v>1603</v>
      </c>
      <c r="G223" s="86">
        <v>1</v>
      </c>
      <c r="H223" s="88">
        <v>6</v>
      </c>
      <c r="I223" s="89"/>
      <c r="J223" s="90">
        <v>66</v>
      </c>
      <c r="K223" s="90">
        <v>74</v>
      </c>
      <c r="L223" s="90">
        <v>0</v>
      </c>
      <c r="M223" s="91"/>
      <c r="N223" s="92">
        <v>119</v>
      </c>
      <c r="O223" s="90">
        <v>672</v>
      </c>
      <c r="P223" s="90">
        <v>8</v>
      </c>
      <c r="Q223" s="90">
        <v>26</v>
      </c>
      <c r="R223" s="90">
        <v>37</v>
      </c>
      <c r="S223" s="90">
        <v>29</v>
      </c>
      <c r="T223" s="90">
        <v>66</v>
      </c>
      <c r="U223" s="91"/>
      <c r="V223" s="92">
        <v>119</v>
      </c>
      <c r="W223" s="90">
        <v>724</v>
      </c>
      <c r="X223" s="90">
        <v>3</v>
      </c>
      <c r="Y223" s="90">
        <v>23</v>
      </c>
      <c r="Z223" s="90">
        <v>50</v>
      </c>
      <c r="AA223" s="90">
        <v>24</v>
      </c>
      <c r="AB223" s="90">
        <v>74</v>
      </c>
      <c r="AC223" s="91"/>
      <c r="AD223" s="92">
        <v>0</v>
      </c>
      <c r="AE223" s="90">
        <v>0</v>
      </c>
      <c r="AF223" s="90">
        <v>0</v>
      </c>
      <c r="AG223" s="90">
        <v>0</v>
      </c>
      <c r="AH223" s="90">
        <v>0</v>
      </c>
      <c r="AI223" s="90">
        <v>0</v>
      </c>
      <c r="AJ223" s="90">
        <v>0</v>
      </c>
    </row>
    <row r="224" spans="1:36" s="63" customFormat="1">
      <c r="A224" s="88">
        <v>7</v>
      </c>
      <c r="B224" s="95" t="s">
        <v>101</v>
      </c>
      <c r="C224" s="96"/>
      <c r="D224" s="86">
        <v>2</v>
      </c>
      <c r="E224" s="86" t="s">
        <v>33</v>
      </c>
      <c r="F224" s="87">
        <v>1603</v>
      </c>
      <c r="G224" s="86">
        <v>1</v>
      </c>
      <c r="H224" s="88">
        <v>7</v>
      </c>
      <c r="I224" s="89"/>
      <c r="J224" s="90">
        <v>66</v>
      </c>
      <c r="K224" s="90">
        <v>64</v>
      </c>
      <c r="L224" s="90">
        <v>39</v>
      </c>
      <c r="M224" s="91"/>
      <c r="N224" s="92">
        <v>132</v>
      </c>
      <c r="O224" s="90">
        <v>701</v>
      </c>
      <c r="P224" s="90">
        <v>13</v>
      </c>
      <c r="Q224" s="90">
        <v>21</v>
      </c>
      <c r="R224" s="90">
        <v>43</v>
      </c>
      <c r="S224" s="90">
        <v>23</v>
      </c>
      <c r="T224" s="90">
        <v>66</v>
      </c>
      <c r="U224" s="91"/>
      <c r="V224" s="92">
        <v>132</v>
      </c>
      <c r="W224" s="90">
        <v>710</v>
      </c>
      <c r="X224" s="90">
        <v>4</v>
      </c>
      <c r="Y224" s="90">
        <v>32</v>
      </c>
      <c r="Z224" s="90">
        <v>48</v>
      </c>
      <c r="AA224" s="90">
        <v>16</v>
      </c>
      <c r="AB224" s="90">
        <v>64</v>
      </c>
      <c r="AC224" s="91"/>
      <c r="AD224" s="92">
        <v>132</v>
      </c>
      <c r="AE224" s="90">
        <v>180</v>
      </c>
      <c r="AF224" s="90">
        <v>22</v>
      </c>
      <c r="AG224" s="90">
        <v>39</v>
      </c>
      <c r="AH224" s="90">
        <v>34</v>
      </c>
      <c r="AI224" s="90">
        <v>5</v>
      </c>
      <c r="AJ224" s="90">
        <v>39</v>
      </c>
    </row>
    <row r="225" spans="1:36">
      <c r="A225" s="88">
        <v>8</v>
      </c>
      <c r="B225" s="95" t="s">
        <v>101</v>
      </c>
      <c r="C225" s="96"/>
      <c r="D225" s="86">
        <v>2</v>
      </c>
      <c r="E225" s="86" t="s">
        <v>33</v>
      </c>
      <c r="F225" s="87">
        <v>1603</v>
      </c>
      <c r="G225" s="86">
        <v>1</v>
      </c>
      <c r="H225" s="88">
        <v>8</v>
      </c>
      <c r="I225" s="89"/>
      <c r="J225" s="90">
        <v>53</v>
      </c>
      <c r="K225" s="90">
        <v>71</v>
      </c>
      <c r="L225" s="90">
        <v>0</v>
      </c>
      <c r="M225" s="91"/>
      <c r="N225" s="92">
        <v>104</v>
      </c>
      <c r="O225" s="90">
        <v>699</v>
      </c>
      <c r="P225" s="90">
        <v>28</v>
      </c>
      <c r="Q225" s="90">
        <v>19</v>
      </c>
      <c r="R225" s="90">
        <v>45</v>
      </c>
      <c r="S225" s="90">
        <v>8</v>
      </c>
      <c r="T225" s="90">
        <v>53</v>
      </c>
      <c r="U225" s="91"/>
      <c r="V225" s="92">
        <v>104</v>
      </c>
      <c r="W225" s="90">
        <v>780</v>
      </c>
      <c r="X225" s="90">
        <v>5</v>
      </c>
      <c r="Y225" s="90">
        <v>24</v>
      </c>
      <c r="Z225" s="90">
        <v>51</v>
      </c>
      <c r="AA225" s="90">
        <v>20</v>
      </c>
      <c r="AB225" s="90">
        <v>71</v>
      </c>
      <c r="AC225" s="91"/>
      <c r="AD225" s="92">
        <v>0</v>
      </c>
      <c r="AE225" s="90">
        <v>0</v>
      </c>
      <c r="AF225" s="90">
        <v>0</v>
      </c>
      <c r="AG225" s="90">
        <v>0</v>
      </c>
      <c r="AH225" s="90">
        <v>0</v>
      </c>
      <c r="AI225" s="90">
        <v>0</v>
      </c>
      <c r="AJ225" s="90">
        <v>0</v>
      </c>
    </row>
    <row r="226" spans="1:36">
      <c r="A226" s="67" t="s">
        <v>71</v>
      </c>
      <c r="B226" s="97" t="s">
        <v>101</v>
      </c>
      <c r="C226" s="98"/>
      <c r="D226" s="93">
        <v>2</v>
      </c>
      <c r="E226" s="93" t="s">
        <v>33</v>
      </c>
      <c r="F226" s="94">
        <v>1603</v>
      </c>
      <c r="G226" s="67">
        <v>1</v>
      </c>
      <c r="H226" s="67" t="s">
        <v>71</v>
      </c>
      <c r="I226" s="68"/>
      <c r="J226" s="20">
        <v>74.982044198895039</v>
      </c>
      <c r="K226" s="20">
        <v>77.951657458563531</v>
      </c>
      <c r="L226" s="20">
        <v>53.826086956521742</v>
      </c>
      <c r="M226" s="69"/>
      <c r="N226" s="16">
        <v>724</v>
      </c>
      <c r="O226" s="20"/>
      <c r="P226" s="20">
        <v>9.0745856353591172</v>
      </c>
      <c r="Q226" s="20">
        <v>15.943370165745856</v>
      </c>
      <c r="R226" s="20">
        <v>38.711325966850829</v>
      </c>
      <c r="S226" s="20">
        <v>36.270718232044203</v>
      </c>
      <c r="T226" s="20">
        <v>74.982044198895039</v>
      </c>
      <c r="U226" s="69"/>
      <c r="V226" s="16">
        <v>724</v>
      </c>
      <c r="W226" s="20"/>
      <c r="X226" s="20">
        <v>2.7776243093922655</v>
      </c>
      <c r="Y226" s="20">
        <v>19.598066298342541</v>
      </c>
      <c r="Z226" s="20">
        <v>46.295580110497234</v>
      </c>
      <c r="AA226" s="20">
        <v>31.656077348066297</v>
      </c>
      <c r="AB226" s="20">
        <v>77.951657458563531</v>
      </c>
      <c r="AC226" s="69"/>
      <c r="AD226" s="16">
        <v>253</v>
      </c>
      <c r="AE226" s="20"/>
      <c r="AF226" s="20">
        <v>12.434782608695652</v>
      </c>
      <c r="AG226" s="20">
        <v>33.739130434782609</v>
      </c>
      <c r="AH226" s="20">
        <v>46.434782608695656</v>
      </c>
      <c r="AI226" s="20">
        <v>7.3913043478260869</v>
      </c>
      <c r="AJ226" s="20">
        <v>53.826086956521742</v>
      </c>
    </row>
    <row r="227" spans="1:36">
      <c r="A227" s="81">
        <v>3</v>
      </c>
      <c r="B227" s="77" t="s">
        <v>102</v>
      </c>
      <c r="C227" s="78"/>
      <c r="D227" s="79">
        <v>3</v>
      </c>
      <c r="E227" s="79" t="s">
        <v>34</v>
      </c>
      <c r="F227" s="80">
        <v>6303</v>
      </c>
      <c r="G227" s="86">
        <v>1</v>
      </c>
      <c r="H227" s="81">
        <v>3</v>
      </c>
      <c r="I227" s="82"/>
      <c r="J227" s="83">
        <v>95</v>
      </c>
      <c r="K227" s="83">
        <v>85</v>
      </c>
      <c r="L227" s="83">
        <v>0</v>
      </c>
      <c r="M227" s="84"/>
      <c r="N227" s="85">
        <v>579</v>
      </c>
      <c r="O227" s="83">
        <v>639</v>
      </c>
      <c r="P227" s="83">
        <v>1</v>
      </c>
      <c r="Q227" s="83">
        <v>4</v>
      </c>
      <c r="R227" s="83">
        <v>18</v>
      </c>
      <c r="S227" s="83">
        <v>77</v>
      </c>
      <c r="T227" s="83">
        <v>95</v>
      </c>
      <c r="U227" s="84"/>
      <c r="V227" s="85">
        <v>579</v>
      </c>
      <c r="W227" s="83">
        <v>656</v>
      </c>
      <c r="X227" s="83">
        <v>5</v>
      </c>
      <c r="Y227" s="83">
        <v>9</v>
      </c>
      <c r="Z227" s="83">
        <v>31</v>
      </c>
      <c r="AA227" s="83">
        <v>54</v>
      </c>
      <c r="AB227" s="83">
        <v>85</v>
      </c>
      <c r="AC227" s="84"/>
      <c r="AD227" s="85">
        <v>0</v>
      </c>
      <c r="AE227" s="83">
        <v>0</v>
      </c>
      <c r="AF227" s="83">
        <v>0</v>
      </c>
      <c r="AG227" s="83">
        <v>0</v>
      </c>
      <c r="AH227" s="83">
        <v>0</v>
      </c>
      <c r="AI227" s="83">
        <v>0</v>
      </c>
      <c r="AJ227" s="83">
        <v>0</v>
      </c>
    </row>
    <row r="228" spans="1:36">
      <c r="A228" s="88">
        <v>4</v>
      </c>
      <c r="B228" s="95" t="s">
        <v>102</v>
      </c>
      <c r="C228" s="96"/>
      <c r="D228" s="86">
        <v>3</v>
      </c>
      <c r="E228" s="86" t="s">
        <v>34</v>
      </c>
      <c r="F228" s="87">
        <v>6303</v>
      </c>
      <c r="G228" s="86">
        <v>1</v>
      </c>
      <c r="H228" s="88">
        <v>4</v>
      </c>
      <c r="I228" s="89"/>
      <c r="J228" s="90">
        <v>88</v>
      </c>
      <c r="K228" s="90">
        <v>86</v>
      </c>
      <c r="L228" s="90">
        <v>0</v>
      </c>
      <c r="M228" s="91"/>
      <c r="N228" s="92">
        <v>610</v>
      </c>
      <c r="O228" s="90">
        <v>667</v>
      </c>
      <c r="P228" s="90">
        <v>4</v>
      </c>
      <c r="Q228" s="90">
        <v>8</v>
      </c>
      <c r="R228" s="90">
        <v>22</v>
      </c>
      <c r="S228" s="90">
        <v>66</v>
      </c>
      <c r="T228" s="90">
        <v>88</v>
      </c>
      <c r="U228" s="91"/>
      <c r="V228" s="92">
        <v>610</v>
      </c>
      <c r="W228" s="90">
        <v>714</v>
      </c>
      <c r="X228" s="90">
        <v>3</v>
      </c>
      <c r="Y228" s="90">
        <v>11</v>
      </c>
      <c r="Z228" s="90">
        <v>41</v>
      </c>
      <c r="AA228" s="90">
        <v>45</v>
      </c>
      <c r="AB228" s="90">
        <v>86</v>
      </c>
      <c r="AC228" s="91"/>
      <c r="AD228" s="92">
        <v>0</v>
      </c>
      <c r="AE228" s="90">
        <v>0</v>
      </c>
      <c r="AF228" s="90">
        <v>0</v>
      </c>
      <c r="AG228" s="90">
        <v>0</v>
      </c>
      <c r="AH228" s="90">
        <v>0</v>
      </c>
      <c r="AI228" s="90">
        <v>0</v>
      </c>
      <c r="AJ228" s="90">
        <v>0</v>
      </c>
    </row>
    <row r="229" spans="1:36">
      <c r="A229" s="88">
        <v>5</v>
      </c>
      <c r="B229" s="95" t="s">
        <v>102</v>
      </c>
      <c r="C229" s="96"/>
      <c r="D229" s="86">
        <v>3</v>
      </c>
      <c r="E229" s="86" t="s">
        <v>34</v>
      </c>
      <c r="F229" s="87">
        <v>6303</v>
      </c>
      <c r="G229" s="86">
        <v>1</v>
      </c>
      <c r="H229" s="88">
        <v>5</v>
      </c>
      <c r="I229" s="89"/>
      <c r="J229" s="90">
        <v>85</v>
      </c>
      <c r="K229" s="90">
        <v>84</v>
      </c>
      <c r="L229" s="90">
        <v>57</v>
      </c>
      <c r="M229" s="91"/>
      <c r="N229" s="92">
        <v>625</v>
      </c>
      <c r="O229" s="90">
        <v>697</v>
      </c>
      <c r="P229" s="90">
        <v>5</v>
      </c>
      <c r="Q229" s="90">
        <v>11</v>
      </c>
      <c r="R229" s="90">
        <v>33</v>
      </c>
      <c r="S229" s="90">
        <v>52</v>
      </c>
      <c r="T229" s="90">
        <v>85</v>
      </c>
      <c r="U229" s="91"/>
      <c r="V229" s="92">
        <v>625</v>
      </c>
      <c r="W229" s="90">
        <v>749</v>
      </c>
      <c r="X229" s="90">
        <v>2</v>
      </c>
      <c r="Y229" s="90">
        <v>15</v>
      </c>
      <c r="Z229" s="90">
        <v>43</v>
      </c>
      <c r="AA229" s="90">
        <v>41</v>
      </c>
      <c r="AB229" s="90">
        <v>84</v>
      </c>
      <c r="AC229" s="91"/>
      <c r="AD229" s="92">
        <v>625</v>
      </c>
      <c r="AE229" s="90">
        <v>204</v>
      </c>
      <c r="AF229" s="90">
        <v>7</v>
      </c>
      <c r="AG229" s="90">
        <v>36</v>
      </c>
      <c r="AH229" s="90">
        <v>49</v>
      </c>
      <c r="AI229" s="90">
        <v>8</v>
      </c>
      <c r="AJ229" s="90">
        <v>57</v>
      </c>
    </row>
    <row r="230" spans="1:36">
      <c r="A230" s="88">
        <v>6</v>
      </c>
      <c r="B230" s="95" t="s">
        <v>102</v>
      </c>
      <c r="C230" s="96"/>
      <c r="D230" s="86">
        <v>3</v>
      </c>
      <c r="E230" s="86" t="s">
        <v>34</v>
      </c>
      <c r="F230" s="87">
        <v>6303</v>
      </c>
      <c r="G230" s="88">
        <v>1</v>
      </c>
      <c r="H230" s="88">
        <v>6</v>
      </c>
      <c r="I230" s="89"/>
      <c r="J230" s="90">
        <v>86</v>
      </c>
      <c r="K230" s="90">
        <v>84</v>
      </c>
      <c r="L230" s="90">
        <v>0</v>
      </c>
      <c r="M230" s="91"/>
      <c r="N230" s="92">
        <v>598</v>
      </c>
      <c r="O230" s="90">
        <v>736</v>
      </c>
      <c r="P230" s="90">
        <v>3</v>
      </c>
      <c r="Q230" s="90">
        <v>11</v>
      </c>
      <c r="R230" s="90">
        <v>28</v>
      </c>
      <c r="S230" s="90">
        <v>58</v>
      </c>
      <c r="T230" s="90">
        <v>86</v>
      </c>
      <c r="U230" s="91"/>
      <c r="V230" s="92">
        <v>598</v>
      </c>
      <c r="W230" s="90">
        <v>778</v>
      </c>
      <c r="X230" s="90">
        <v>2</v>
      </c>
      <c r="Y230" s="90">
        <v>14</v>
      </c>
      <c r="Z230" s="90">
        <v>41</v>
      </c>
      <c r="AA230" s="90">
        <v>43</v>
      </c>
      <c r="AB230" s="90">
        <v>84</v>
      </c>
      <c r="AC230" s="91"/>
      <c r="AD230" s="92">
        <v>0</v>
      </c>
      <c r="AE230" s="90">
        <v>0</v>
      </c>
      <c r="AF230" s="90">
        <v>0</v>
      </c>
      <c r="AG230" s="90">
        <v>0</v>
      </c>
      <c r="AH230" s="90">
        <v>0</v>
      </c>
      <c r="AI230" s="90">
        <v>0</v>
      </c>
      <c r="AJ230" s="90">
        <v>0</v>
      </c>
    </row>
    <row r="231" spans="1:36" s="63" customFormat="1">
      <c r="A231" s="88">
        <v>7</v>
      </c>
      <c r="B231" s="95" t="s">
        <v>102</v>
      </c>
      <c r="C231" s="96"/>
      <c r="D231" s="86">
        <v>3</v>
      </c>
      <c r="E231" s="86" t="s">
        <v>34</v>
      </c>
      <c r="F231" s="87">
        <v>6303</v>
      </c>
      <c r="G231" s="88">
        <v>1</v>
      </c>
      <c r="H231" s="88">
        <v>7</v>
      </c>
      <c r="I231" s="89"/>
      <c r="J231" s="90">
        <v>83</v>
      </c>
      <c r="K231" s="90">
        <v>77</v>
      </c>
      <c r="L231" s="90">
        <v>42</v>
      </c>
      <c r="M231" s="91"/>
      <c r="N231" s="92">
        <v>592</v>
      </c>
      <c r="O231" s="90">
        <v>761</v>
      </c>
      <c r="P231" s="90">
        <v>7</v>
      </c>
      <c r="Q231" s="90">
        <v>10</v>
      </c>
      <c r="R231" s="90">
        <v>32</v>
      </c>
      <c r="S231" s="90">
        <v>51</v>
      </c>
      <c r="T231" s="90">
        <v>83</v>
      </c>
      <c r="U231" s="91"/>
      <c r="V231" s="92">
        <v>592</v>
      </c>
      <c r="W231" s="90">
        <v>777</v>
      </c>
      <c r="X231" s="90">
        <v>3</v>
      </c>
      <c r="Y231" s="90">
        <v>20</v>
      </c>
      <c r="Z231" s="90">
        <v>41</v>
      </c>
      <c r="AA231" s="90">
        <v>36</v>
      </c>
      <c r="AB231" s="90">
        <v>77</v>
      </c>
      <c r="AC231" s="91"/>
      <c r="AD231" s="92">
        <v>592</v>
      </c>
      <c r="AE231" s="90">
        <v>188</v>
      </c>
      <c r="AF231" s="90">
        <v>17</v>
      </c>
      <c r="AG231" s="90">
        <v>41</v>
      </c>
      <c r="AH231" s="90">
        <v>36</v>
      </c>
      <c r="AI231" s="90">
        <v>6</v>
      </c>
      <c r="AJ231" s="90">
        <v>42</v>
      </c>
    </row>
    <row r="232" spans="1:36">
      <c r="A232" s="88">
        <v>8</v>
      </c>
      <c r="B232" s="95" t="s">
        <v>102</v>
      </c>
      <c r="C232" s="96"/>
      <c r="D232" s="86">
        <v>3</v>
      </c>
      <c r="E232" s="86" t="s">
        <v>34</v>
      </c>
      <c r="F232" s="87">
        <v>6303</v>
      </c>
      <c r="G232" s="86">
        <v>1</v>
      </c>
      <c r="H232" s="88">
        <v>8</v>
      </c>
      <c r="I232" s="89"/>
      <c r="J232" s="90">
        <v>74</v>
      </c>
      <c r="K232" s="90">
        <v>81</v>
      </c>
      <c r="L232" s="90">
        <v>0</v>
      </c>
      <c r="M232" s="91"/>
      <c r="N232" s="92">
        <v>610</v>
      </c>
      <c r="O232" s="90">
        <v>756</v>
      </c>
      <c r="P232" s="90">
        <v>14</v>
      </c>
      <c r="Q232" s="90">
        <v>11</v>
      </c>
      <c r="R232" s="90">
        <v>43</v>
      </c>
      <c r="S232" s="90">
        <v>31</v>
      </c>
      <c r="T232" s="90">
        <v>74</v>
      </c>
      <c r="U232" s="91"/>
      <c r="V232" s="92">
        <v>610</v>
      </c>
      <c r="W232" s="90">
        <v>823</v>
      </c>
      <c r="X232" s="90">
        <v>3</v>
      </c>
      <c r="Y232" s="90">
        <v>16</v>
      </c>
      <c r="Z232" s="90">
        <v>46</v>
      </c>
      <c r="AA232" s="90">
        <v>35</v>
      </c>
      <c r="AB232" s="90">
        <v>81</v>
      </c>
      <c r="AC232" s="91"/>
      <c r="AD232" s="92">
        <v>0</v>
      </c>
      <c r="AE232" s="90">
        <v>0</v>
      </c>
      <c r="AF232" s="90">
        <v>0</v>
      </c>
      <c r="AG232" s="90">
        <v>0</v>
      </c>
      <c r="AH232" s="90">
        <v>0</v>
      </c>
      <c r="AI232" s="90">
        <v>0</v>
      </c>
      <c r="AJ232" s="90">
        <v>0</v>
      </c>
    </row>
    <row r="233" spans="1:36">
      <c r="A233" s="67" t="s">
        <v>71</v>
      </c>
      <c r="B233" s="97" t="s">
        <v>102</v>
      </c>
      <c r="C233" s="98"/>
      <c r="D233" s="93">
        <v>3</v>
      </c>
      <c r="E233" s="93" t="s">
        <v>34</v>
      </c>
      <c r="F233" s="94">
        <v>6303</v>
      </c>
      <c r="G233" s="93">
        <v>1</v>
      </c>
      <c r="H233" s="67" t="s">
        <v>71</v>
      </c>
      <c r="I233" s="68"/>
      <c r="J233" s="20">
        <v>85.089651355838413</v>
      </c>
      <c r="K233" s="20">
        <v>82.844770337576094</v>
      </c>
      <c r="L233" s="20">
        <v>49.703368940016432</v>
      </c>
      <c r="M233" s="69"/>
      <c r="N233" s="16">
        <v>3614</v>
      </c>
      <c r="O233" s="20"/>
      <c r="P233" s="20">
        <v>5.7061427780852245</v>
      </c>
      <c r="Q233" s="20">
        <v>9.2083563918096285</v>
      </c>
      <c r="R233" s="20">
        <v>29.436912008854456</v>
      </c>
      <c r="S233" s="20">
        <v>55.65273934698395</v>
      </c>
      <c r="T233" s="20">
        <v>85.089651355838413</v>
      </c>
      <c r="U233" s="69"/>
      <c r="V233" s="16">
        <v>3614</v>
      </c>
      <c r="W233" s="20"/>
      <c r="X233" s="20">
        <v>2.9820143884892083</v>
      </c>
      <c r="Y233" s="20">
        <v>14.185943552850027</v>
      </c>
      <c r="Z233" s="20">
        <v>40.587714443829555</v>
      </c>
      <c r="AA233" s="20">
        <v>42.257055893746539</v>
      </c>
      <c r="AB233" s="20">
        <v>82.844770337576094</v>
      </c>
      <c r="AC233" s="69"/>
      <c r="AD233" s="16">
        <v>1217</v>
      </c>
      <c r="AE233" s="20"/>
      <c r="AF233" s="20">
        <v>11.864420706655711</v>
      </c>
      <c r="AG233" s="20">
        <v>38.432210353327861</v>
      </c>
      <c r="AH233" s="20">
        <v>42.676253081347575</v>
      </c>
      <c r="AI233" s="20">
        <v>7.0271158586688571</v>
      </c>
      <c r="AJ233" s="20">
        <v>49.703368940016432</v>
      </c>
    </row>
    <row r="234" spans="1:36">
      <c r="A234" s="81">
        <v>3</v>
      </c>
      <c r="B234" s="77" t="s">
        <v>103</v>
      </c>
      <c r="C234" s="78"/>
      <c r="D234" s="79">
        <v>2</v>
      </c>
      <c r="E234" s="79" t="s">
        <v>33</v>
      </c>
      <c r="F234" s="80">
        <v>1605</v>
      </c>
      <c r="G234" s="86">
        <v>1</v>
      </c>
      <c r="H234" s="81">
        <v>3</v>
      </c>
      <c r="I234" s="82"/>
      <c r="J234" s="83">
        <v>90</v>
      </c>
      <c r="K234" s="83">
        <v>84</v>
      </c>
      <c r="L234" s="83">
        <v>0</v>
      </c>
      <c r="M234" s="84"/>
      <c r="N234" s="85">
        <v>76</v>
      </c>
      <c r="O234" s="83">
        <v>618</v>
      </c>
      <c r="P234" s="83">
        <v>1</v>
      </c>
      <c r="Q234" s="83">
        <v>9</v>
      </c>
      <c r="R234" s="83">
        <v>20</v>
      </c>
      <c r="S234" s="83">
        <v>70</v>
      </c>
      <c r="T234" s="83">
        <v>90</v>
      </c>
      <c r="U234" s="84"/>
      <c r="V234" s="85">
        <v>76</v>
      </c>
      <c r="W234" s="83">
        <v>622</v>
      </c>
      <c r="X234" s="83">
        <v>7</v>
      </c>
      <c r="Y234" s="83">
        <v>9</v>
      </c>
      <c r="Z234" s="83">
        <v>39</v>
      </c>
      <c r="AA234" s="83">
        <v>45</v>
      </c>
      <c r="AB234" s="83">
        <v>84</v>
      </c>
      <c r="AC234" s="84"/>
      <c r="AD234" s="85">
        <v>0</v>
      </c>
      <c r="AE234" s="83">
        <v>0</v>
      </c>
      <c r="AF234" s="83">
        <v>0</v>
      </c>
      <c r="AG234" s="83">
        <v>0</v>
      </c>
      <c r="AH234" s="83">
        <v>0</v>
      </c>
      <c r="AI234" s="83">
        <v>0</v>
      </c>
      <c r="AJ234" s="83">
        <v>0</v>
      </c>
    </row>
    <row r="235" spans="1:36">
      <c r="A235" s="88">
        <v>4</v>
      </c>
      <c r="B235" s="95" t="s">
        <v>103</v>
      </c>
      <c r="C235" s="96"/>
      <c r="D235" s="86">
        <v>2</v>
      </c>
      <c r="E235" s="86" t="s">
        <v>33</v>
      </c>
      <c r="F235" s="87">
        <v>1605</v>
      </c>
      <c r="G235" s="88">
        <v>1</v>
      </c>
      <c r="H235" s="88">
        <v>4</v>
      </c>
      <c r="I235" s="89"/>
      <c r="J235" s="90">
        <v>93</v>
      </c>
      <c r="K235" s="90">
        <v>82</v>
      </c>
      <c r="L235" s="90">
        <v>0</v>
      </c>
      <c r="M235" s="91"/>
      <c r="N235" s="92">
        <v>66</v>
      </c>
      <c r="O235" s="90">
        <v>659</v>
      </c>
      <c r="P235" s="90">
        <v>2</v>
      </c>
      <c r="Q235" s="90">
        <v>6</v>
      </c>
      <c r="R235" s="90">
        <v>41</v>
      </c>
      <c r="S235" s="90">
        <v>52</v>
      </c>
      <c r="T235" s="90">
        <v>93</v>
      </c>
      <c r="U235" s="91"/>
      <c r="V235" s="92">
        <v>66</v>
      </c>
      <c r="W235" s="90">
        <v>706</v>
      </c>
      <c r="X235" s="90">
        <v>0</v>
      </c>
      <c r="Y235" s="90">
        <v>18</v>
      </c>
      <c r="Z235" s="90">
        <v>44</v>
      </c>
      <c r="AA235" s="90">
        <v>38</v>
      </c>
      <c r="AB235" s="90">
        <v>82</v>
      </c>
      <c r="AC235" s="91"/>
      <c r="AD235" s="92">
        <v>0</v>
      </c>
      <c r="AE235" s="90">
        <v>0</v>
      </c>
      <c r="AF235" s="90">
        <v>0</v>
      </c>
      <c r="AG235" s="90">
        <v>0</v>
      </c>
      <c r="AH235" s="90">
        <v>0</v>
      </c>
      <c r="AI235" s="90">
        <v>0</v>
      </c>
      <c r="AJ235" s="90">
        <v>0</v>
      </c>
    </row>
    <row r="236" spans="1:36">
      <c r="A236" s="88">
        <v>5</v>
      </c>
      <c r="B236" s="95" t="s">
        <v>103</v>
      </c>
      <c r="C236" s="96"/>
      <c r="D236" s="86">
        <v>2</v>
      </c>
      <c r="E236" s="86" t="s">
        <v>33</v>
      </c>
      <c r="F236" s="87">
        <v>1605</v>
      </c>
      <c r="G236" s="88">
        <v>1</v>
      </c>
      <c r="H236" s="88">
        <v>5</v>
      </c>
      <c r="I236" s="89"/>
      <c r="J236" s="90">
        <v>81</v>
      </c>
      <c r="K236" s="90">
        <v>77</v>
      </c>
      <c r="L236" s="90">
        <v>58</v>
      </c>
      <c r="M236" s="91"/>
      <c r="N236" s="92">
        <v>60</v>
      </c>
      <c r="O236" s="90">
        <v>670</v>
      </c>
      <c r="P236" s="90">
        <v>5</v>
      </c>
      <c r="Q236" s="90">
        <v>13</v>
      </c>
      <c r="R236" s="90">
        <v>48</v>
      </c>
      <c r="S236" s="90">
        <v>33</v>
      </c>
      <c r="T236" s="90">
        <v>81</v>
      </c>
      <c r="U236" s="91"/>
      <c r="V236" s="92">
        <v>60</v>
      </c>
      <c r="W236" s="90">
        <v>707</v>
      </c>
      <c r="X236" s="90">
        <v>8</v>
      </c>
      <c r="Y236" s="90">
        <v>15</v>
      </c>
      <c r="Z236" s="90">
        <v>42</v>
      </c>
      <c r="AA236" s="90">
        <v>35</v>
      </c>
      <c r="AB236" s="90">
        <v>77</v>
      </c>
      <c r="AC236" s="91"/>
      <c r="AD236" s="92">
        <v>60</v>
      </c>
      <c r="AE236" s="90">
        <v>201</v>
      </c>
      <c r="AF236" s="90">
        <v>10</v>
      </c>
      <c r="AG236" s="90">
        <v>32</v>
      </c>
      <c r="AH236" s="90">
        <v>48</v>
      </c>
      <c r="AI236" s="90">
        <v>10</v>
      </c>
      <c r="AJ236" s="90">
        <v>58</v>
      </c>
    </row>
    <row r="237" spans="1:36">
      <c r="A237" s="88">
        <v>6</v>
      </c>
      <c r="B237" s="95" t="s">
        <v>103</v>
      </c>
      <c r="C237" s="96"/>
      <c r="D237" s="86">
        <v>2</v>
      </c>
      <c r="E237" s="86" t="s">
        <v>33</v>
      </c>
      <c r="F237" s="87">
        <v>1605</v>
      </c>
      <c r="G237" s="86">
        <v>1</v>
      </c>
      <c r="H237" s="88">
        <v>6</v>
      </c>
      <c r="I237" s="89"/>
      <c r="J237" s="90">
        <v>83</v>
      </c>
      <c r="K237" s="90">
        <v>84</v>
      </c>
      <c r="L237" s="90">
        <v>0</v>
      </c>
      <c r="M237" s="91"/>
      <c r="N237" s="92">
        <v>68</v>
      </c>
      <c r="O237" s="90">
        <v>729</v>
      </c>
      <c r="P237" s="90">
        <v>7</v>
      </c>
      <c r="Q237" s="90">
        <v>9</v>
      </c>
      <c r="R237" s="90">
        <v>26</v>
      </c>
      <c r="S237" s="90">
        <v>57</v>
      </c>
      <c r="T237" s="90">
        <v>83</v>
      </c>
      <c r="U237" s="91"/>
      <c r="V237" s="92">
        <v>68</v>
      </c>
      <c r="W237" s="90">
        <v>768</v>
      </c>
      <c r="X237" s="90">
        <v>1</v>
      </c>
      <c r="Y237" s="90">
        <v>15</v>
      </c>
      <c r="Z237" s="90">
        <v>46</v>
      </c>
      <c r="AA237" s="90">
        <v>38</v>
      </c>
      <c r="AB237" s="90">
        <v>84</v>
      </c>
      <c r="AC237" s="91"/>
      <c r="AD237" s="92">
        <v>0</v>
      </c>
      <c r="AE237" s="90">
        <v>0</v>
      </c>
      <c r="AF237" s="90">
        <v>0</v>
      </c>
      <c r="AG237" s="90">
        <v>0</v>
      </c>
      <c r="AH237" s="90">
        <v>0</v>
      </c>
      <c r="AI237" s="90">
        <v>0</v>
      </c>
      <c r="AJ237" s="90">
        <v>0</v>
      </c>
    </row>
    <row r="238" spans="1:36" s="63" customFormat="1">
      <c r="A238" s="88">
        <v>7</v>
      </c>
      <c r="B238" s="95" t="s">
        <v>103</v>
      </c>
      <c r="C238" s="96"/>
      <c r="D238" s="86">
        <v>2</v>
      </c>
      <c r="E238" s="86" t="s">
        <v>33</v>
      </c>
      <c r="F238" s="87">
        <v>1605</v>
      </c>
      <c r="G238" s="86">
        <v>1</v>
      </c>
      <c r="H238" s="88">
        <v>7</v>
      </c>
      <c r="I238" s="89"/>
      <c r="J238" s="90">
        <v>73</v>
      </c>
      <c r="K238" s="90">
        <v>67</v>
      </c>
      <c r="L238" s="90">
        <v>16</v>
      </c>
      <c r="M238" s="91"/>
      <c r="N238" s="92">
        <v>67</v>
      </c>
      <c r="O238" s="90">
        <v>721</v>
      </c>
      <c r="P238" s="90">
        <v>15</v>
      </c>
      <c r="Q238" s="90">
        <v>12</v>
      </c>
      <c r="R238" s="90">
        <v>37</v>
      </c>
      <c r="S238" s="90">
        <v>36</v>
      </c>
      <c r="T238" s="90">
        <v>73</v>
      </c>
      <c r="U238" s="91"/>
      <c r="V238" s="92">
        <v>67</v>
      </c>
      <c r="W238" s="90">
        <v>715</v>
      </c>
      <c r="X238" s="90">
        <v>10</v>
      </c>
      <c r="Y238" s="90">
        <v>22</v>
      </c>
      <c r="Z238" s="90">
        <v>40</v>
      </c>
      <c r="AA238" s="90">
        <v>27</v>
      </c>
      <c r="AB238" s="90">
        <v>67</v>
      </c>
      <c r="AC238" s="91"/>
      <c r="AD238" s="92">
        <v>67</v>
      </c>
      <c r="AE238" s="90">
        <v>166</v>
      </c>
      <c r="AF238" s="90">
        <v>31</v>
      </c>
      <c r="AG238" s="90">
        <v>52</v>
      </c>
      <c r="AH238" s="90">
        <v>16</v>
      </c>
      <c r="AI238" s="90">
        <v>0</v>
      </c>
      <c r="AJ238" s="90">
        <v>16</v>
      </c>
    </row>
    <row r="239" spans="1:36">
      <c r="A239" s="88">
        <v>8</v>
      </c>
      <c r="B239" s="95" t="s">
        <v>103</v>
      </c>
      <c r="C239" s="96"/>
      <c r="D239" s="86">
        <v>2</v>
      </c>
      <c r="E239" s="86" t="s">
        <v>33</v>
      </c>
      <c r="F239" s="87">
        <v>1605</v>
      </c>
      <c r="G239" s="86">
        <v>1</v>
      </c>
      <c r="H239" s="88">
        <v>8</v>
      </c>
      <c r="I239" s="89"/>
      <c r="J239" s="90">
        <v>41</v>
      </c>
      <c r="K239" s="90">
        <v>72</v>
      </c>
      <c r="L239" s="90">
        <v>0</v>
      </c>
      <c r="M239" s="91"/>
      <c r="N239" s="92">
        <v>53</v>
      </c>
      <c r="O239" s="90">
        <v>696</v>
      </c>
      <c r="P239" s="90">
        <v>34</v>
      </c>
      <c r="Q239" s="90">
        <v>25</v>
      </c>
      <c r="R239" s="90">
        <v>32</v>
      </c>
      <c r="S239" s="90">
        <v>9</v>
      </c>
      <c r="T239" s="90">
        <v>41</v>
      </c>
      <c r="U239" s="91"/>
      <c r="V239" s="92">
        <v>53</v>
      </c>
      <c r="W239" s="90">
        <v>784</v>
      </c>
      <c r="X239" s="90">
        <v>6</v>
      </c>
      <c r="Y239" s="90">
        <v>23</v>
      </c>
      <c r="Z239" s="90">
        <v>47</v>
      </c>
      <c r="AA239" s="90">
        <v>25</v>
      </c>
      <c r="AB239" s="90">
        <v>72</v>
      </c>
      <c r="AC239" s="91"/>
      <c r="AD239" s="92">
        <v>0</v>
      </c>
      <c r="AE239" s="90">
        <v>0</v>
      </c>
      <c r="AF239" s="90">
        <v>0</v>
      </c>
      <c r="AG239" s="90">
        <v>0</v>
      </c>
      <c r="AH239" s="90">
        <v>0</v>
      </c>
      <c r="AI239" s="90">
        <v>0</v>
      </c>
      <c r="AJ239" s="90">
        <v>0</v>
      </c>
    </row>
    <row r="240" spans="1:36">
      <c r="A240" s="67" t="s">
        <v>71</v>
      </c>
      <c r="B240" s="97" t="s">
        <v>103</v>
      </c>
      <c r="C240" s="98"/>
      <c r="D240" s="93">
        <v>2</v>
      </c>
      <c r="E240" s="93" t="s">
        <v>33</v>
      </c>
      <c r="F240" s="94">
        <v>1605</v>
      </c>
      <c r="G240" s="67">
        <v>1</v>
      </c>
      <c r="H240" s="67" t="s">
        <v>71</v>
      </c>
      <c r="I240" s="68"/>
      <c r="J240" s="20">
        <v>78.323076923076911</v>
      </c>
      <c r="K240" s="20">
        <v>78.033333333333331</v>
      </c>
      <c r="L240" s="20">
        <v>35.84251968503937</v>
      </c>
      <c r="M240" s="69"/>
      <c r="N240" s="16">
        <v>390</v>
      </c>
      <c r="O240" s="20"/>
      <c r="P240" s="20">
        <v>9.7205128205128197</v>
      </c>
      <c r="Q240" s="20">
        <v>11.797435897435896</v>
      </c>
      <c r="R240" s="20">
        <v>33.458974358974359</v>
      </c>
      <c r="S240" s="20">
        <v>44.864102564102559</v>
      </c>
      <c r="T240" s="20">
        <v>78.323076923076911</v>
      </c>
      <c r="U240" s="69"/>
      <c r="V240" s="16">
        <v>390</v>
      </c>
      <c r="W240" s="20"/>
      <c r="X240" s="20">
        <v>5.3025641025641024</v>
      </c>
      <c r="Y240" s="20">
        <v>16.628205128205128</v>
      </c>
      <c r="Z240" s="20">
        <v>42.787179487179486</v>
      </c>
      <c r="AA240" s="20">
        <v>35.246153846153845</v>
      </c>
      <c r="AB240" s="20">
        <v>78.033333333333331</v>
      </c>
      <c r="AC240" s="69"/>
      <c r="AD240" s="16">
        <v>127</v>
      </c>
      <c r="AE240" s="20"/>
      <c r="AF240" s="20">
        <v>21.078740157480315</v>
      </c>
      <c r="AG240" s="20">
        <v>42.551181102362207</v>
      </c>
      <c r="AH240" s="20">
        <v>31.11811023622047</v>
      </c>
      <c r="AI240" s="20">
        <v>4.7244094488188972</v>
      </c>
      <c r="AJ240" s="20">
        <v>35.84251968503937</v>
      </c>
    </row>
    <row r="241" spans="1:36">
      <c r="A241" s="81">
        <v>3</v>
      </c>
      <c r="B241" s="77" t="s">
        <v>104</v>
      </c>
      <c r="C241" s="78"/>
      <c r="D241" s="79">
        <v>3</v>
      </c>
      <c r="E241" s="79" t="s">
        <v>34</v>
      </c>
      <c r="F241" s="80">
        <v>4304</v>
      </c>
      <c r="G241" s="86">
        <v>1</v>
      </c>
      <c r="H241" s="81">
        <v>3</v>
      </c>
      <c r="I241" s="82"/>
      <c r="J241" s="83">
        <v>91</v>
      </c>
      <c r="K241" s="83">
        <v>79</v>
      </c>
      <c r="L241" s="83">
        <v>0</v>
      </c>
      <c r="M241" s="84"/>
      <c r="N241" s="85">
        <v>841</v>
      </c>
      <c r="O241" s="83">
        <v>612</v>
      </c>
      <c r="P241" s="83">
        <v>1</v>
      </c>
      <c r="Q241" s="83">
        <v>9</v>
      </c>
      <c r="R241" s="83">
        <v>26</v>
      </c>
      <c r="S241" s="83">
        <v>65</v>
      </c>
      <c r="T241" s="83">
        <v>91</v>
      </c>
      <c r="U241" s="84"/>
      <c r="V241" s="85">
        <v>841</v>
      </c>
      <c r="W241" s="83">
        <v>619</v>
      </c>
      <c r="X241" s="83">
        <v>8</v>
      </c>
      <c r="Y241" s="83">
        <v>13</v>
      </c>
      <c r="Z241" s="83">
        <v>34</v>
      </c>
      <c r="AA241" s="83">
        <v>45</v>
      </c>
      <c r="AB241" s="83">
        <v>79</v>
      </c>
      <c r="AC241" s="84"/>
      <c r="AD241" s="85">
        <v>0</v>
      </c>
      <c r="AE241" s="83">
        <v>0</v>
      </c>
      <c r="AF241" s="83">
        <v>0</v>
      </c>
      <c r="AG241" s="83">
        <v>0</v>
      </c>
      <c r="AH241" s="83">
        <v>0</v>
      </c>
      <c r="AI241" s="83">
        <v>0</v>
      </c>
      <c r="AJ241" s="83">
        <v>0</v>
      </c>
    </row>
    <row r="242" spans="1:36">
      <c r="A242" s="88">
        <v>4</v>
      </c>
      <c r="B242" s="95" t="s">
        <v>104</v>
      </c>
      <c r="C242" s="96"/>
      <c r="D242" s="86">
        <v>3</v>
      </c>
      <c r="E242" s="86" t="s">
        <v>34</v>
      </c>
      <c r="F242" s="87">
        <v>4304</v>
      </c>
      <c r="G242" s="86">
        <v>1</v>
      </c>
      <c r="H242" s="88">
        <v>4</v>
      </c>
      <c r="I242" s="89"/>
      <c r="J242" s="90">
        <v>88</v>
      </c>
      <c r="K242" s="90">
        <v>86</v>
      </c>
      <c r="L242" s="90">
        <v>0</v>
      </c>
      <c r="M242" s="91"/>
      <c r="N242" s="92">
        <v>748</v>
      </c>
      <c r="O242" s="90">
        <v>666</v>
      </c>
      <c r="P242" s="90">
        <v>5</v>
      </c>
      <c r="Q242" s="90">
        <v>8</v>
      </c>
      <c r="R242" s="90">
        <v>21</v>
      </c>
      <c r="S242" s="90">
        <v>67</v>
      </c>
      <c r="T242" s="90">
        <v>88</v>
      </c>
      <c r="U242" s="91"/>
      <c r="V242" s="92">
        <v>748</v>
      </c>
      <c r="W242" s="90">
        <v>709</v>
      </c>
      <c r="X242" s="90">
        <v>1</v>
      </c>
      <c r="Y242" s="90">
        <v>13</v>
      </c>
      <c r="Z242" s="90">
        <v>42</v>
      </c>
      <c r="AA242" s="90">
        <v>44</v>
      </c>
      <c r="AB242" s="90">
        <v>86</v>
      </c>
      <c r="AC242" s="91"/>
      <c r="AD242" s="92">
        <v>0</v>
      </c>
      <c r="AE242" s="90">
        <v>0</v>
      </c>
      <c r="AF242" s="90">
        <v>0</v>
      </c>
      <c r="AG242" s="90">
        <v>0</v>
      </c>
      <c r="AH242" s="90">
        <v>0</v>
      </c>
      <c r="AI242" s="90">
        <v>0</v>
      </c>
      <c r="AJ242" s="90">
        <v>0</v>
      </c>
    </row>
    <row r="243" spans="1:36">
      <c r="A243" s="88">
        <v>5</v>
      </c>
      <c r="B243" s="95" t="s">
        <v>104</v>
      </c>
      <c r="C243" s="96"/>
      <c r="D243" s="86">
        <v>3</v>
      </c>
      <c r="E243" s="86" t="s">
        <v>34</v>
      </c>
      <c r="F243" s="87">
        <v>4304</v>
      </c>
      <c r="G243" s="86">
        <v>1</v>
      </c>
      <c r="H243" s="88">
        <v>5</v>
      </c>
      <c r="I243" s="89"/>
      <c r="J243" s="90">
        <v>84</v>
      </c>
      <c r="K243" s="90">
        <v>84</v>
      </c>
      <c r="L243" s="90">
        <v>67</v>
      </c>
      <c r="M243" s="91"/>
      <c r="N243" s="92">
        <v>752</v>
      </c>
      <c r="O243" s="90">
        <v>685</v>
      </c>
      <c r="P243" s="90">
        <v>6</v>
      </c>
      <c r="Q243" s="90">
        <v>11</v>
      </c>
      <c r="R243" s="90">
        <v>36</v>
      </c>
      <c r="S243" s="90">
        <v>48</v>
      </c>
      <c r="T243" s="90">
        <v>84</v>
      </c>
      <c r="U243" s="91"/>
      <c r="V243" s="92">
        <v>752</v>
      </c>
      <c r="W243" s="90">
        <v>747</v>
      </c>
      <c r="X243" s="90">
        <v>2</v>
      </c>
      <c r="Y243" s="90">
        <v>13</v>
      </c>
      <c r="Z243" s="90">
        <v>44</v>
      </c>
      <c r="AA243" s="90">
        <v>40</v>
      </c>
      <c r="AB243" s="90">
        <v>84</v>
      </c>
      <c r="AC243" s="91"/>
      <c r="AD243" s="92">
        <v>752</v>
      </c>
      <c r="AE243" s="90">
        <v>212</v>
      </c>
      <c r="AF243" s="90">
        <v>4</v>
      </c>
      <c r="AG243" s="90">
        <v>28</v>
      </c>
      <c r="AH243" s="90">
        <v>57</v>
      </c>
      <c r="AI243" s="90">
        <v>10</v>
      </c>
      <c r="AJ243" s="90">
        <v>67</v>
      </c>
    </row>
    <row r="244" spans="1:36">
      <c r="A244" s="88">
        <v>6</v>
      </c>
      <c r="B244" s="95" t="s">
        <v>104</v>
      </c>
      <c r="C244" s="96"/>
      <c r="D244" s="86">
        <v>3</v>
      </c>
      <c r="E244" s="86" t="s">
        <v>34</v>
      </c>
      <c r="F244" s="87">
        <v>4304</v>
      </c>
      <c r="G244" s="86">
        <v>1</v>
      </c>
      <c r="H244" s="88">
        <v>6</v>
      </c>
      <c r="I244" s="89"/>
      <c r="J244" s="90">
        <v>87</v>
      </c>
      <c r="K244" s="90">
        <v>83</v>
      </c>
      <c r="L244" s="90">
        <v>0</v>
      </c>
      <c r="M244" s="91"/>
      <c r="N244" s="92">
        <v>724</v>
      </c>
      <c r="O244" s="90">
        <v>735</v>
      </c>
      <c r="P244" s="90">
        <v>4</v>
      </c>
      <c r="Q244" s="90">
        <v>10</v>
      </c>
      <c r="R244" s="90">
        <v>31</v>
      </c>
      <c r="S244" s="90">
        <v>56</v>
      </c>
      <c r="T244" s="90">
        <v>87</v>
      </c>
      <c r="U244" s="91"/>
      <c r="V244" s="92">
        <v>724</v>
      </c>
      <c r="W244" s="90">
        <v>770</v>
      </c>
      <c r="X244" s="90">
        <v>3</v>
      </c>
      <c r="Y244" s="90">
        <v>14</v>
      </c>
      <c r="Z244" s="90">
        <v>43</v>
      </c>
      <c r="AA244" s="90">
        <v>40</v>
      </c>
      <c r="AB244" s="90">
        <v>83</v>
      </c>
      <c r="AC244" s="91"/>
      <c r="AD244" s="92">
        <v>0</v>
      </c>
      <c r="AE244" s="90">
        <v>0</v>
      </c>
      <c r="AF244" s="90">
        <v>0</v>
      </c>
      <c r="AG244" s="90">
        <v>0</v>
      </c>
      <c r="AH244" s="90">
        <v>0</v>
      </c>
      <c r="AI244" s="90">
        <v>0</v>
      </c>
      <c r="AJ244" s="90">
        <v>0</v>
      </c>
    </row>
    <row r="245" spans="1:36" s="63" customFormat="1">
      <c r="A245" s="88">
        <v>7</v>
      </c>
      <c r="B245" s="95" t="s">
        <v>104</v>
      </c>
      <c r="C245" s="96"/>
      <c r="D245" s="86">
        <v>3</v>
      </c>
      <c r="E245" s="86" t="s">
        <v>34</v>
      </c>
      <c r="F245" s="87">
        <v>4304</v>
      </c>
      <c r="G245" s="86">
        <v>1</v>
      </c>
      <c r="H245" s="88">
        <v>7</v>
      </c>
      <c r="I245" s="89"/>
      <c r="J245" s="90">
        <v>79</v>
      </c>
      <c r="K245" s="90">
        <v>78</v>
      </c>
      <c r="L245" s="90">
        <v>45</v>
      </c>
      <c r="M245" s="91"/>
      <c r="N245" s="92">
        <v>761</v>
      </c>
      <c r="O245" s="90">
        <v>743</v>
      </c>
      <c r="P245" s="90">
        <v>7</v>
      </c>
      <c r="Q245" s="90">
        <v>14</v>
      </c>
      <c r="R245" s="90">
        <v>40</v>
      </c>
      <c r="S245" s="90">
        <v>39</v>
      </c>
      <c r="T245" s="90">
        <v>79</v>
      </c>
      <c r="U245" s="91"/>
      <c r="V245" s="92">
        <v>761</v>
      </c>
      <c r="W245" s="90">
        <v>775</v>
      </c>
      <c r="X245" s="90">
        <v>3</v>
      </c>
      <c r="Y245" s="90">
        <v>20</v>
      </c>
      <c r="Z245" s="90">
        <v>44</v>
      </c>
      <c r="AA245" s="90">
        <v>34</v>
      </c>
      <c r="AB245" s="90">
        <v>78</v>
      </c>
      <c r="AC245" s="91"/>
      <c r="AD245" s="92">
        <v>761</v>
      </c>
      <c r="AE245" s="90">
        <v>190</v>
      </c>
      <c r="AF245" s="90">
        <v>15</v>
      </c>
      <c r="AG245" s="90">
        <v>40</v>
      </c>
      <c r="AH245" s="90">
        <v>39</v>
      </c>
      <c r="AI245" s="90">
        <v>6</v>
      </c>
      <c r="AJ245" s="90">
        <v>45</v>
      </c>
    </row>
    <row r="246" spans="1:36">
      <c r="A246" s="88">
        <v>8</v>
      </c>
      <c r="B246" s="95" t="s">
        <v>104</v>
      </c>
      <c r="C246" s="96"/>
      <c r="D246" s="86">
        <v>3</v>
      </c>
      <c r="E246" s="86" t="s">
        <v>34</v>
      </c>
      <c r="F246" s="87">
        <v>4304</v>
      </c>
      <c r="G246" s="86">
        <v>1</v>
      </c>
      <c r="H246" s="88">
        <v>8</v>
      </c>
      <c r="I246" s="89"/>
      <c r="J246" s="90">
        <v>75</v>
      </c>
      <c r="K246" s="90">
        <v>89</v>
      </c>
      <c r="L246" s="90">
        <v>0</v>
      </c>
      <c r="M246" s="91"/>
      <c r="N246" s="92">
        <v>704</v>
      </c>
      <c r="O246" s="90">
        <v>758</v>
      </c>
      <c r="P246" s="90">
        <v>12</v>
      </c>
      <c r="Q246" s="90">
        <v>13</v>
      </c>
      <c r="R246" s="90">
        <v>45</v>
      </c>
      <c r="S246" s="90">
        <v>30</v>
      </c>
      <c r="T246" s="90">
        <v>75</v>
      </c>
      <c r="U246" s="91"/>
      <c r="V246" s="92">
        <v>704</v>
      </c>
      <c r="W246" s="90">
        <v>846</v>
      </c>
      <c r="X246" s="90">
        <v>2</v>
      </c>
      <c r="Y246" s="90">
        <v>10</v>
      </c>
      <c r="Z246" s="90">
        <v>48</v>
      </c>
      <c r="AA246" s="90">
        <v>41</v>
      </c>
      <c r="AB246" s="90">
        <v>89</v>
      </c>
      <c r="AC246" s="91"/>
      <c r="AD246" s="92">
        <v>0</v>
      </c>
      <c r="AE246" s="90">
        <v>0</v>
      </c>
      <c r="AF246" s="90">
        <v>0</v>
      </c>
      <c r="AG246" s="90">
        <v>0</v>
      </c>
      <c r="AH246" s="90">
        <v>0</v>
      </c>
      <c r="AI246" s="90">
        <v>0</v>
      </c>
      <c r="AJ246" s="90">
        <v>0</v>
      </c>
    </row>
    <row r="247" spans="1:36">
      <c r="A247" s="67" t="s">
        <v>71</v>
      </c>
      <c r="B247" s="97" t="s">
        <v>104</v>
      </c>
      <c r="C247" s="98"/>
      <c r="D247" s="93">
        <v>3</v>
      </c>
      <c r="E247" s="93" t="s">
        <v>34</v>
      </c>
      <c r="F247" s="94">
        <v>4304</v>
      </c>
      <c r="G247" s="93">
        <v>1</v>
      </c>
      <c r="H247" s="67" t="s">
        <v>71</v>
      </c>
      <c r="I247" s="68"/>
      <c r="J247" s="20">
        <v>84.200883002207505</v>
      </c>
      <c r="K247" s="20">
        <v>83.011258278145704</v>
      </c>
      <c r="L247" s="20">
        <v>55.934567085261065</v>
      </c>
      <c r="M247" s="69"/>
      <c r="N247" s="16">
        <v>4530</v>
      </c>
      <c r="O247" s="20"/>
      <c r="P247" s="20">
        <v>5.6874172185430467</v>
      </c>
      <c r="Q247" s="20">
        <v>10.788300220750553</v>
      </c>
      <c r="R247" s="20">
        <v>32.938189845474611</v>
      </c>
      <c r="S247" s="20">
        <v>51.262693156732894</v>
      </c>
      <c r="T247" s="20">
        <v>84.200883002207505</v>
      </c>
      <c r="U247" s="69"/>
      <c r="V247" s="16">
        <v>4530</v>
      </c>
      <c r="W247" s="20"/>
      <c r="X247" s="20">
        <v>3.2766004415011039</v>
      </c>
      <c r="Y247" s="20">
        <v>13.869536423841058</v>
      </c>
      <c r="Z247" s="20">
        <v>42.275055187637975</v>
      </c>
      <c r="AA247" s="20">
        <v>40.736203090507729</v>
      </c>
      <c r="AB247" s="20">
        <v>83.011258278145704</v>
      </c>
      <c r="AC247" s="69"/>
      <c r="AD247" s="16">
        <v>1513</v>
      </c>
      <c r="AE247" s="20"/>
      <c r="AF247" s="20">
        <v>9.5327164573694638</v>
      </c>
      <c r="AG247" s="20">
        <v>34.035690680766692</v>
      </c>
      <c r="AH247" s="20">
        <v>47.946463978849962</v>
      </c>
      <c r="AI247" s="20">
        <v>7.9881031064111045</v>
      </c>
      <c r="AJ247" s="20">
        <v>55.934567085261065</v>
      </c>
    </row>
    <row r="248" spans="1:36">
      <c r="A248" s="81">
        <v>3</v>
      </c>
      <c r="B248" s="77" t="s">
        <v>105</v>
      </c>
      <c r="C248" s="78"/>
      <c r="D248" s="79">
        <v>4</v>
      </c>
      <c r="E248" s="79" t="s">
        <v>35</v>
      </c>
      <c r="F248" s="80">
        <v>4901</v>
      </c>
      <c r="G248" s="86">
        <v>1</v>
      </c>
      <c r="H248" s="81">
        <v>3</v>
      </c>
      <c r="I248" s="82"/>
      <c r="J248" s="83">
        <v>96</v>
      </c>
      <c r="K248" s="83">
        <v>90</v>
      </c>
      <c r="L248" s="83">
        <v>0</v>
      </c>
      <c r="M248" s="84"/>
      <c r="N248" s="85">
        <v>40</v>
      </c>
      <c r="O248" s="83">
        <v>611</v>
      </c>
      <c r="P248" s="83">
        <v>0</v>
      </c>
      <c r="Q248" s="83">
        <v>5</v>
      </c>
      <c r="R248" s="83">
        <v>28</v>
      </c>
      <c r="S248" s="83">
        <v>68</v>
      </c>
      <c r="T248" s="83">
        <v>96</v>
      </c>
      <c r="U248" s="84"/>
      <c r="V248" s="85">
        <v>40</v>
      </c>
      <c r="W248" s="83">
        <v>663</v>
      </c>
      <c r="X248" s="83">
        <v>3</v>
      </c>
      <c r="Y248" s="83">
        <v>8</v>
      </c>
      <c r="Z248" s="83">
        <v>35</v>
      </c>
      <c r="AA248" s="83">
        <v>55</v>
      </c>
      <c r="AB248" s="83">
        <v>90</v>
      </c>
      <c r="AC248" s="84"/>
      <c r="AD248" s="85">
        <v>0</v>
      </c>
      <c r="AE248" s="83">
        <v>0</v>
      </c>
      <c r="AF248" s="83">
        <v>0</v>
      </c>
      <c r="AG248" s="83">
        <v>0</v>
      </c>
      <c r="AH248" s="83">
        <v>0</v>
      </c>
      <c r="AI248" s="83">
        <v>0</v>
      </c>
      <c r="AJ248" s="83">
        <v>0</v>
      </c>
    </row>
    <row r="249" spans="1:36">
      <c r="A249" s="88">
        <v>4</v>
      </c>
      <c r="B249" s="95" t="s">
        <v>105</v>
      </c>
      <c r="C249" s="96"/>
      <c r="D249" s="86">
        <v>4</v>
      </c>
      <c r="E249" s="86" t="s">
        <v>35</v>
      </c>
      <c r="F249" s="87">
        <v>4901</v>
      </c>
      <c r="G249" s="86">
        <v>1</v>
      </c>
      <c r="H249" s="88">
        <v>4</v>
      </c>
      <c r="I249" s="89"/>
      <c r="J249" s="90">
        <v>89</v>
      </c>
      <c r="K249" s="90">
        <v>86</v>
      </c>
      <c r="L249" s="90">
        <v>0</v>
      </c>
      <c r="M249" s="91"/>
      <c r="N249" s="92">
        <v>42</v>
      </c>
      <c r="O249" s="90">
        <v>642</v>
      </c>
      <c r="P249" s="90">
        <v>7</v>
      </c>
      <c r="Q249" s="90">
        <v>5</v>
      </c>
      <c r="R249" s="90">
        <v>29</v>
      </c>
      <c r="S249" s="90">
        <v>60</v>
      </c>
      <c r="T249" s="90">
        <v>89</v>
      </c>
      <c r="U249" s="91"/>
      <c r="V249" s="92">
        <v>42</v>
      </c>
      <c r="W249" s="90">
        <v>682</v>
      </c>
      <c r="X249" s="90">
        <v>5</v>
      </c>
      <c r="Y249" s="90">
        <v>10</v>
      </c>
      <c r="Z249" s="90">
        <v>50</v>
      </c>
      <c r="AA249" s="90">
        <v>36</v>
      </c>
      <c r="AB249" s="90">
        <v>86</v>
      </c>
      <c r="AC249" s="91"/>
      <c r="AD249" s="92">
        <v>0</v>
      </c>
      <c r="AE249" s="90">
        <v>0</v>
      </c>
      <c r="AF249" s="90">
        <v>0</v>
      </c>
      <c r="AG249" s="90">
        <v>0</v>
      </c>
      <c r="AH249" s="90">
        <v>0</v>
      </c>
      <c r="AI249" s="90">
        <v>0</v>
      </c>
      <c r="AJ249" s="90">
        <v>0</v>
      </c>
    </row>
    <row r="250" spans="1:36">
      <c r="A250" s="88">
        <v>5</v>
      </c>
      <c r="B250" s="95" t="s">
        <v>105</v>
      </c>
      <c r="C250" s="96"/>
      <c r="D250" s="86">
        <v>4</v>
      </c>
      <c r="E250" s="86" t="s">
        <v>321</v>
      </c>
      <c r="F250" s="87">
        <v>4901</v>
      </c>
      <c r="G250" s="86">
        <v>1</v>
      </c>
      <c r="H250" s="88">
        <v>5</v>
      </c>
      <c r="I250" s="89"/>
      <c r="J250" s="90">
        <v>69</v>
      </c>
      <c r="K250" s="90">
        <v>62</v>
      </c>
      <c r="L250" s="90">
        <v>38</v>
      </c>
      <c r="M250" s="91"/>
      <c r="N250" s="92">
        <v>45</v>
      </c>
      <c r="O250" s="90">
        <v>625</v>
      </c>
      <c r="P250" s="90">
        <v>11</v>
      </c>
      <c r="Q250" s="90">
        <v>20</v>
      </c>
      <c r="R250" s="90">
        <v>53</v>
      </c>
      <c r="S250" s="90">
        <v>16</v>
      </c>
      <c r="T250" s="90">
        <v>69</v>
      </c>
      <c r="U250" s="91"/>
      <c r="V250" s="92">
        <v>45</v>
      </c>
      <c r="W250" s="90">
        <v>647</v>
      </c>
      <c r="X250" s="90">
        <v>2</v>
      </c>
      <c r="Y250" s="90">
        <v>36</v>
      </c>
      <c r="Z250" s="90">
        <v>49</v>
      </c>
      <c r="AA250" s="90">
        <v>13</v>
      </c>
      <c r="AB250" s="90">
        <v>62</v>
      </c>
      <c r="AC250" s="91"/>
      <c r="AD250" s="92">
        <v>45</v>
      </c>
      <c r="AE250" s="90">
        <v>190</v>
      </c>
      <c r="AF250" s="90">
        <v>9</v>
      </c>
      <c r="AG250" s="90">
        <v>53</v>
      </c>
      <c r="AH250" s="90">
        <v>38</v>
      </c>
      <c r="AI250" s="90">
        <v>0</v>
      </c>
      <c r="AJ250" s="90">
        <v>38</v>
      </c>
    </row>
    <row r="251" spans="1:36">
      <c r="A251" s="88">
        <v>6</v>
      </c>
      <c r="B251" s="95" t="s">
        <v>105</v>
      </c>
      <c r="C251" s="96"/>
      <c r="D251" s="86">
        <v>4</v>
      </c>
      <c r="E251" s="86" t="s">
        <v>35</v>
      </c>
      <c r="F251" s="87">
        <v>4901</v>
      </c>
      <c r="G251" s="88">
        <v>1</v>
      </c>
      <c r="H251" s="88">
        <v>6</v>
      </c>
      <c r="I251" s="89"/>
      <c r="J251" s="90">
        <v>52</v>
      </c>
      <c r="K251" s="90">
        <v>58</v>
      </c>
      <c r="L251" s="90">
        <v>0</v>
      </c>
      <c r="M251" s="91"/>
      <c r="N251" s="92">
        <v>59</v>
      </c>
      <c r="O251" s="90">
        <v>644</v>
      </c>
      <c r="P251" s="90">
        <v>15</v>
      </c>
      <c r="Q251" s="90">
        <v>32</v>
      </c>
      <c r="R251" s="90">
        <v>37</v>
      </c>
      <c r="S251" s="90">
        <v>15</v>
      </c>
      <c r="T251" s="90">
        <v>52</v>
      </c>
      <c r="U251" s="91"/>
      <c r="V251" s="92">
        <v>59</v>
      </c>
      <c r="W251" s="90">
        <v>648</v>
      </c>
      <c r="X251" s="90">
        <v>14</v>
      </c>
      <c r="Y251" s="90">
        <v>29</v>
      </c>
      <c r="Z251" s="90">
        <v>39</v>
      </c>
      <c r="AA251" s="90">
        <v>19</v>
      </c>
      <c r="AB251" s="90">
        <v>58</v>
      </c>
      <c r="AC251" s="91"/>
      <c r="AD251" s="92">
        <v>0</v>
      </c>
      <c r="AE251" s="90">
        <v>0</v>
      </c>
      <c r="AF251" s="90">
        <v>0</v>
      </c>
      <c r="AG251" s="90">
        <v>0</v>
      </c>
      <c r="AH251" s="90">
        <v>0</v>
      </c>
      <c r="AI251" s="90">
        <v>0</v>
      </c>
      <c r="AJ251" s="90">
        <v>0</v>
      </c>
    </row>
    <row r="252" spans="1:36" s="63" customFormat="1">
      <c r="A252" s="88">
        <v>7</v>
      </c>
      <c r="B252" s="95" t="s">
        <v>105</v>
      </c>
      <c r="C252" s="96"/>
      <c r="D252" s="86">
        <v>4</v>
      </c>
      <c r="E252" s="86" t="s">
        <v>35</v>
      </c>
      <c r="F252" s="87">
        <v>4901</v>
      </c>
      <c r="G252" s="88">
        <v>1</v>
      </c>
      <c r="H252" s="88">
        <v>7</v>
      </c>
      <c r="I252" s="89"/>
      <c r="J252" s="90">
        <v>78</v>
      </c>
      <c r="K252" s="90">
        <v>76</v>
      </c>
      <c r="L252" s="90">
        <v>20</v>
      </c>
      <c r="M252" s="91"/>
      <c r="N252" s="92">
        <v>50</v>
      </c>
      <c r="O252" s="90">
        <v>726</v>
      </c>
      <c r="P252" s="90">
        <v>8</v>
      </c>
      <c r="Q252" s="90">
        <v>14</v>
      </c>
      <c r="R252" s="90">
        <v>44</v>
      </c>
      <c r="S252" s="90">
        <v>34</v>
      </c>
      <c r="T252" s="90">
        <v>78</v>
      </c>
      <c r="U252" s="91"/>
      <c r="V252" s="92">
        <v>50</v>
      </c>
      <c r="W252" s="90">
        <v>758</v>
      </c>
      <c r="X252" s="90">
        <v>0</v>
      </c>
      <c r="Y252" s="90">
        <v>24</v>
      </c>
      <c r="Z252" s="90">
        <v>56</v>
      </c>
      <c r="AA252" s="90">
        <v>20</v>
      </c>
      <c r="AB252" s="90">
        <v>76</v>
      </c>
      <c r="AC252" s="91"/>
      <c r="AD252" s="92">
        <v>50</v>
      </c>
      <c r="AE252" s="90">
        <v>167</v>
      </c>
      <c r="AF252" s="90">
        <v>34</v>
      </c>
      <c r="AG252" s="90">
        <v>46</v>
      </c>
      <c r="AH252" s="90">
        <v>20</v>
      </c>
      <c r="AI252" s="90">
        <v>0</v>
      </c>
      <c r="AJ252" s="90">
        <v>20</v>
      </c>
    </row>
    <row r="253" spans="1:36">
      <c r="A253" s="88">
        <v>8</v>
      </c>
      <c r="B253" s="95" t="s">
        <v>105</v>
      </c>
      <c r="C253" s="96"/>
      <c r="D253" s="86">
        <v>4</v>
      </c>
      <c r="E253" s="86" t="s">
        <v>35</v>
      </c>
      <c r="F253" s="87">
        <v>4901</v>
      </c>
      <c r="G253" s="86">
        <v>1</v>
      </c>
      <c r="H253" s="88">
        <v>8</v>
      </c>
      <c r="I253" s="89"/>
      <c r="J253" s="90">
        <v>66</v>
      </c>
      <c r="K253" s="90">
        <v>67</v>
      </c>
      <c r="L253" s="90">
        <v>0</v>
      </c>
      <c r="M253" s="91"/>
      <c r="N253" s="92">
        <v>42</v>
      </c>
      <c r="O253" s="90">
        <v>739</v>
      </c>
      <c r="P253" s="90">
        <v>17</v>
      </c>
      <c r="Q253" s="90">
        <v>17</v>
      </c>
      <c r="R253" s="90">
        <v>40</v>
      </c>
      <c r="S253" s="90">
        <v>26</v>
      </c>
      <c r="T253" s="90">
        <v>66</v>
      </c>
      <c r="U253" s="91"/>
      <c r="V253" s="92">
        <v>42</v>
      </c>
      <c r="W253" s="90">
        <v>787</v>
      </c>
      <c r="X253" s="90">
        <v>5</v>
      </c>
      <c r="Y253" s="90">
        <v>29</v>
      </c>
      <c r="Z253" s="90">
        <v>36</v>
      </c>
      <c r="AA253" s="90">
        <v>31</v>
      </c>
      <c r="AB253" s="90">
        <v>67</v>
      </c>
      <c r="AC253" s="91"/>
      <c r="AD253" s="92">
        <v>0</v>
      </c>
      <c r="AE253" s="90">
        <v>0</v>
      </c>
      <c r="AF253" s="90">
        <v>0</v>
      </c>
      <c r="AG253" s="90">
        <v>0</v>
      </c>
      <c r="AH253" s="90">
        <v>0</v>
      </c>
      <c r="AI253" s="90">
        <v>0</v>
      </c>
      <c r="AJ253" s="90">
        <v>0</v>
      </c>
    </row>
    <row r="254" spans="1:36">
      <c r="A254" s="67" t="s">
        <v>71</v>
      </c>
      <c r="B254" s="97" t="s">
        <v>105</v>
      </c>
      <c r="C254" s="98"/>
      <c r="D254" s="93">
        <v>4</v>
      </c>
      <c r="E254" s="93" t="s">
        <v>35</v>
      </c>
      <c r="F254" s="94">
        <v>4901</v>
      </c>
      <c r="G254" s="67">
        <v>1</v>
      </c>
      <c r="H254" s="67" t="s">
        <v>71</v>
      </c>
      <c r="I254" s="68"/>
      <c r="J254" s="20">
        <v>73.464028776978409</v>
      </c>
      <c r="K254" s="20">
        <v>72.079136690647488</v>
      </c>
      <c r="L254" s="20">
        <v>28.526315789473685</v>
      </c>
      <c r="M254" s="69"/>
      <c r="N254" s="16">
        <v>278</v>
      </c>
      <c r="O254" s="20"/>
      <c r="P254" s="20">
        <v>10.028776978417266</v>
      </c>
      <c r="Q254" s="20">
        <v>16.589928057553958</v>
      </c>
      <c r="R254" s="20">
        <v>38.798561151079134</v>
      </c>
      <c r="S254" s="20">
        <v>34.665467625899275</v>
      </c>
      <c r="T254" s="20">
        <v>73.464028776978409</v>
      </c>
      <c r="U254" s="69"/>
      <c r="V254" s="16">
        <v>278</v>
      </c>
      <c r="W254" s="20"/>
      <c r="X254" s="20">
        <v>5.2374100719424455</v>
      </c>
      <c r="Y254" s="20">
        <v>23.341726618705039</v>
      </c>
      <c r="Z254" s="20">
        <v>44.309352517985609</v>
      </c>
      <c r="AA254" s="20">
        <v>27.769784172661872</v>
      </c>
      <c r="AB254" s="20">
        <v>72.079136690647488</v>
      </c>
      <c r="AC254" s="69"/>
      <c r="AD254" s="16">
        <v>95</v>
      </c>
      <c r="AE254" s="20"/>
      <c r="AF254" s="20">
        <v>22.157894736842106</v>
      </c>
      <c r="AG254" s="20">
        <v>49.315789473684205</v>
      </c>
      <c r="AH254" s="20">
        <v>28.526315789473685</v>
      </c>
      <c r="AI254" s="20">
        <v>0</v>
      </c>
      <c r="AJ254" s="20">
        <v>28.526315789473685</v>
      </c>
    </row>
    <row r="255" spans="1:36">
      <c r="A255" s="81">
        <v>3</v>
      </c>
      <c r="B255" s="77" t="s">
        <v>106</v>
      </c>
      <c r="C255" s="78"/>
      <c r="D255" s="79">
        <v>2</v>
      </c>
      <c r="E255" s="79" t="s">
        <v>33</v>
      </c>
      <c r="F255" s="80">
        <v>3301</v>
      </c>
      <c r="G255" s="86">
        <v>1</v>
      </c>
      <c r="H255" s="81">
        <v>3</v>
      </c>
      <c r="I255" s="82"/>
      <c r="J255" s="83">
        <v>86</v>
      </c>
      <c r="K255" s="83">
        <v>92</v>
      </c>
      <c r="L255" s="83">
        <v>0</v>
      </c>
      <c r="M255" s="84"/>
      <c r="N255" s="85">
        <v>35</v>
      </c>
      <c r="O255" s="83">
        <v>599</v>
      </c>
      <c r="P255" s="83">
        <v>3</v>
      </c>
      <c r="Q255" s="83">
        <v>11</v>
      </c>
      <c r="R255" s="83">
        <v>29</v>
      </c>
      <c r="S255" s="83">
        <v>57</v>
      </c>
      <c r="T255" s="83">
        <v>86</v>
      </c>
      <c r="U255" s="84"/>
      <c r="V255" s="85">
        <v>35</v>
      </c>
      <c r="W255" s="83">
        <v>669</v>
      </c>
      <c r="X255" s="83">
        <v>6</v>
      </c>
      <c r="Y255" s="83">
        <v>3</v>
      </c>
      <c r="Z255" s="83">
        <v>43</v>
      </c>
      <c r="AA255" s="83">
        <v>49</v>
      </c>
      <c r="AB255" s="83">
        <v>92</v>
      </c>
      <c r="AC255" s="84"/>
      <c r="AD255" s="85">
        <v>0</v>
      </c>
      <c r="AE255" s="83">
        <v>0</v>
      </c>
      <c r="AF255" s="83">
        <v>0</v>
      </c>
      <c r="AG255" s="83">
        <v>0</v>
      </c>
      <c r="AH255" s="83">
        <v>0</v>
      </c>
      <c r="AI255" s="83">
        <v>0</v>
      </c>
      <c r="AJ255" s="83">
        <v>0</v>
      </c>
    </row>
    <row r="256" spans="1:36">
      <c r="A256" s="88">
        <v>4</v>
      </c>
      <c r="B256" s="95" t="s">
        <v>106</v>
      </c>
      <c r="C256" s="96"/>
      <c r="D256" s="86">
        <v>2</v>
      </c>
      <c r="E256" s="86" t="s">
        <v>33</v>
      </c>
      <c r="F256" s="87">
        <v>3301</v>
      </c>
      <c r="G256" s="86">
        <v>1</v>
      </c>
      <c r="H256" s="88">
        <v>4</v>
      </c>
      <c r="I256" s="89"/>
      <c r="J256" s="90">
        <v>94</v>
      </c>
      <c r="K256" s="90">
        <v>93</v>
      </c>
      <c r="L256" s="90">
        <v>0</v>
      </c>
      <c r="M256" s="91"/>
      <c r="N256" s="92">
        <v>30</v>
      </c>
      <c r="O256" s="90">
        <v>674</v>
      </c>
      <c r="P256" s="90">
        <v>0</v>
      </c>
      <c r="Q256" s="90">
        <v>7</v>
      </c>
      <c r="R256" s="90">
        <v>27</v>
      </c>
      <c r="S256" s="90">
        <v>67</v>
      </c>
      <c r="T256" s="90">
        <v>94</v>
      </c>
      <c r="U256" s="91"/>
      <c r="V256" s="92">
        <v>30</v>
      </c>
      <c r="W256" s="90">
        <v>732</v>
      </c>
      <c r="X256" s="90">
        <v>0</v>
      </c>
      <c r="Y256" s="90">
        <v>7</v>
      </c>
      <c r="Z256" s="90">
        <v>50</v>
      </c>
      <c r="AA256" s="90">
        <v>43</v>
      </c>
      <c r="AB256" s="90">
        <v>93</v>
      </c>
      <c r="AC256" s="91"/>
      <c r="AD256" s="92">
        <v>0</v>
      </c>
      <c r="AE256" s="90">
        <v>0</v>
      </c>
      <c r="AF256" s="90">
        <v>0</v>
      </c>
      <c r="AG256" s="90">
        <v>0</v>
      </c>
      <c r="AH256" s="90">
        <v>0</v>
      </c>
      <c r="AI256" s="90">
        <v>0</v>
      </c>
      <c r="AJ256" s="90">
        <v>0</v>
      </c>
    </row>
    <row r="257" spans="1:36">
      <c r="A257" s="88">
        <v>5</v>
      </c>
      <c r="B257" s="95" t="s">
        <v>106</v>
      </c>
      <c r="C257" s="96"/>
      <c r="D257" s="86">
        <v>2</v>
      </c>
      <c r="E257" s="86" t="s">
        <v>33</v>
      </c>
      <c r="F257" s="87">
        <v>3301</v>
      </c>
      <c r="G257" s="86">
        <v>1</v>
      </c>
      <c r="H257" s="88">
        <v>5</v>
      </c>
      <c r="I257" s="89"/>
      <c r="J257" s="90">
        <v>82</v>
      </c>
      <c r="K257" s="90">
        <v>82</v>
      </c>
      <c r="L257" s="90">
        <v>64</v>
      </c>
      <c r="M257" s="91"/>
      <c r="N257" s="92">
        <v>39</v>
      </c>
      <c r="O257" s="90">
        <v>652</v>
      </c>
      <c r="P257" s="90">
        <v>5</v>
      </c>
      <c r="Q257" s="90">
        <v>13</v>
      </c>
      <c r="R257" s="90">
        <v>54</v>
      </c>
      <c r="S257" s="90">
        <v>28</v>
      </c>
      <c r="T257" s="90">
        <v>82</v>
      </c>
      <c r="U257" s="91"/>
      <c r="V257" s="92">
        <v>39</v>
      </c>
      <c r="W257" s="90">
        <v>708</v>
      </c>
      <c r="X257" s="90">
        <v>3</v>
      </c>
      <c r="Y257" s="90">
        <v>15</v>
      </c>
      <c r="Z257" s="90">
        <v>49</v>
      </c>
      <c r="AA257" s="90">
        <v>33</v>
      </c>
      <c r="AB257" s="90">
        <v>82</v>
      </c>
      <c r="AC257" s="91"/>
      <c r="AD257" s="92">
        <v>39</v>
      </c>
      <c r="AE257" s="90">
        <v>211</v>
      </c>
      <c r="AF257" s="90">
        <v>3</v>
      </c>
      <c r="AG257" s="90">
        <v>33</v>
      </c>
      <c r="AH257" s="90">
        <v>51</v>
      </c>
      <c r="AI257" s="90">
        <v>13</v>
      </c>
      <c r="AJ257" s="90">
        <v>64</v>
      </c>
    </row>
    <row r="258" spans="1:36">
      <c r="A258" s="88">
        <v>6</v>
      </c>
      <c r="B258" s="95" t="s">
        <v>106</v>
      </c>
      <c r="C258" s="96"/>
      <c r="D258" s="86">
        <v>2</v>
      </c>
      <c r="E258" s="86" t="s">
        <v>33</v>
      </c>
      <c r="F258" s="87">
        <v>3301</v>
      </c>
      <c r="G258" s="88">
        <v>1</v>
      </c>
      <c r="H258" s="88">
        <v>6</v>
      </c>
      <c r="I258" s="89"/>
      <c r="J258" s="90">
        <v>91</v>
      </c>
      <c r="K258" s="90">
        <v>65</v>
      </c>
      <c r="L258" s="90">
        <v>0</v>
      </c>
      <c r="M258" s="91"/>
      <c r="N258" s="92">
        <v>31</v>
      </c>
      <c r="O258" s="90">
        <v>756</v>
      </c>
      <c r="P258" s="90">
        <v>3</v>
      </c>
      <c r="Q258" s="90">
        <v>6</v>
      </c>
      <c r="R258" s="90">
        <v>26</v>
      </c>
      <c r="S258" s="90">
        <v>65</v>
      </c>
      <c r="T258" s="90">
        <v>91</v>
      </c>
      <c r="U258" s="91"/>
      <c r="V258" s="92">
        <v>31</v>
      </c>
      <c r="W258" s="90">
        <v>722</v>
      </c>
      <c r="X258" s="90">
        <v>6</v>
      </c>
      <c r="Y258" s="90">
        <v>29</v>
      </c>
      <c r="Z258" s="90">
        <v>26</v>
      </c>
      <c r="AA258" s="90">
        <v>39</v>
      </c>
      <c r="AB258" s="90">
        <v>65</v>
      </c>
      <c r="AC258" s="91"/>
      <c r="AD258" s="92">
        <v>0</v>
      </c>
      <c r="AE258" s="90">
        <v>0</v>
      </c>
      <c r="AF258" s="90">
        <v>0</v>
      </c>
      <c r="AG258" s="90">
        <v>0</v>
      </c>
      <c r="AH258" s="90">
        <v>0</v>
      </c>
      <c r="AI258" s="90">
        <v>0</v>
      </c>
      <c r="AJ258" s="90">
        <v>0</v>
      </c>
    </row>
    <row r="259" spans="1:36" s="63" customFormat="1">
      <c r="A259" s="88">
        <v>7</v>
      </c>
      <c r="B259" s="95" t="s">
        <v>106</v>
      </c>
      <c r="C259" s="96"/>
      <c r="D259" s="86">
        <v>2</v>
      </c>
      <c r="E259" s="86" t="s">
        <v>33</v>
      </c>
      <c r="F259" s="87">
        <v>3301</v>
      </c>
      <c r="G259" s="88">
        <v>1</v>
      </c>
      <c r="H259" s="88">
        <v>7</v>
      </c>
      <c r="I259" s="89"/>
      <c r="J259" s="90">
        <v>88</v>
      </c>
      <c r="K259" s="90">
        <v>71</v>
      </c>
      <c r="L259" s="90">
        <v>30</v>
      </c>
      <c r="M259" s="91"/>
      <c r="N259" s="92">
        <v>17</v>
      </c>
      <c r="O259" s="90">
        <v>752</v>
      </c>
      <c r="P259" s="90">
        <v>12</v>
      </c>
      <c r="Q259" s="90">
        <v>0</v>
      </c>
      <c r="R259" s="90">
        <v>35</v>
      </c>
      <c r="S259" s="90">
        <v>53</v>
      </c>
      <c r="T259" s="90">
        <v>88</v>
      </c>
      <c r="U259" s="91"/>
      <c r="V259" s="92">
        <v>17</v>
      </c>
      <c r="W259" s="90">
        <v>701</v>
      </c>
      <c r="X259" s="90">
        <v>6</v>
      </c>
      <c r="Y259" s="90">
        <v>24</v>
      </c>
      <c r="Z259" s="90">
        <v>53</v>
      </c>
      <c r="AA259" s="90">
        <v>18</v>
      </c>
      <c r="AB259" s="90">
        <v>71</v>
      </c>
      <c r="AC259" s="91"/>
      <c r="AD259" s="92">
        <v>17</v>
      </c>
      <c r="AE259" s="90">
        <v>174</v>
      </c>
      <c r="AF259" s="90">
        <v>18</v>
      </c>
      <c r="AG259" s="90">
        <v>53</v>
      </c>
      <c r="AH259" s="90">
        <v>24</v>
      </c>
      <c r="AI259" s="90">
        <v>6</v>
      </c>
      <c r="AJ259" s="90">
        <v>30</v>
      </c>
    </row>
    <row r="260" spans="1:36">
      <c r="A260" s="88">
        <v>8</v>
      </c>
      <c r="B260" s="95" t="s">
        <v>106</v>
      </c>
      <c r="C260" s="96"/>
      <c r="D260" s="86">
        <v>2</v>
      </c>
      <c r="E260" s="86" t="s">
        <v>33</v>
      </c>
      <c r="F260" s="87">
        <v>3301</v>
      </c>
      <c r="G260" s="86">
        <v>1</v>
      </c>
      <c r="H260" s="88">
        <v>8</v>
      </c>
      <c r="I260" s="89"/>
      <c r="J260" s="90">
        <v>82</v>
      </c>
      <c r="K260" s="90">
        <v>90</v>
      </c>
      <c r="L260" s="90">
        <v>0</v>
      </c>
      <c r="M260" s="91"/>
      <c r="N260" s="92">
        <v>28</v>
      </c>
      <c r="O260" s="90">
        <v>744</v>
      </c>
      <c r="P260" s="90">
        <v>11</v>
      </c>
      <c r="Q260" s="90">
        <v>7</v>
      </c>
      <c r="R260" s="90">
        <v>71</v>
      </c>
      <c r="S260" s="90">
        <v>11</v>
      </c>
      <c r="T260" s="90">
        <v>82</v>
      </c>
      <c r="U260" s="91"/>
      <c r="V260" s="92">
        <v>28</v>
      </c>
      <c r="W260" s="90">
        <v>845</v>
      </c>
      <c r="X260" s="90">
        <v>4</v>
      </c>
      <c r="Y260" s="90">
        <v>7</v>
      </c>
      <c r="Z260" s="90">
        <v>54</v>
      </c>
      <c r="AA260" s="90">
        <v>36</v>
      </c>
      <c r="AB260" s="90">
        <v>90</v>
      </c>
      <c r="AC260" s="91"/>
      <c r="AD260" s="92">
        <v>0</v>
      </c>
      <c r="AE260" s="90">
        <v>0</v>
      </c>
      <c r="AF260" s="90">
        <v>0</v>
      </c>
      <c r="AG260" s="90">
        <v>0</v>
      </c>
      <c r="AH260" s="90">
        <v>0</v>
      </c>
      <c r="AI260" s="90">
        <v>0</v>
      </c>
      <c r="AJ260" s="90">
        <v>0</v>
      </c>
    </row>
    <row r="261" spans="1:36">
      <c r="A261" s="67" t="s">
        <v>71</v>
      </c>
      <c r="B261" s="97" t="s">
        <v>106</v>
      </c>
      <c r="C261" s="98"/>
      <c r="D261" s="93">
        <v>2</v>
      </c>
      <c r="E261" s="93" t="s">
        <v>33</v>
      </c>
      <c r="F261" s="94">
        <v>3301</v>
      </c>
      <c r="G261" s="93">
        <v>1</v>
      </c>
      <c r="H261" s="67" t="s">
        <v>71</v>
      </c>
      <c r="I261" s="68"/>
      <c r="J261" s="20">
        <v>86.894444444444446</v>
      </c>
      <c r="K261" s="20">
        <v>83.055555555555571</v>
      </c>
      <c r="L261" s="20">
        <v>53.678571428571431</v>
      </c>
      <c r="M261" s="69"/>
      <c r="N261" s="16">
        <v>180</v>
      </c>
      <c r="O261" s="20"/>
      <c r="P261" s="20">
        <v>5.0277777777777777</v>
      </c>
      <c r="Q261" s="20">
        <v>8.2444444444444436</v>
      </c>
      <c r="R261" s="20">
        <v>40.666666666666664</v>
      </c>
      <c r="S261" s="20">
        <v>46.227777777777774</v>
      </c>
      <c r="T261" s="20">
        <v>86.894444444444446</v>
      </c>
      <c r="U261" s="69"/>
      <c r="V261" s="16">
        <v>180</v>
      </c>
      <c r="W261" s="20"/>
      <c r="X261" s="20">
        <v>4.0388888888888896</v>
      </c>
      <c r="Y261" s="20">
        <v>13.349999999999998</v>
      </c>
      <c r="Z261" s="20">
        <v>45.194444444444443</v>
      </c>
      <c r="AA261" s="20">
        <v>37.861111111111121</v>
      </c>
      <c r="AB261" s="20">
        <v>83.055555555555571</v>
      </c>
      <c r="AC261" s="69"/>
      <c r="AD261" s="16">
        <v>56</v>
      </c>
      <c r="AE261" s="20"/>
      <c r="AF261" s="20">
        <v>7.5535714285714288</v>
      </c>
      <c r="AG261" s="20">
        <v>39.071428571428569</v>
      </c>
      <c r="AH261" s="20">
        <v>42.803571428571431</v>
      </c>
      <c r="AI261" s="20">
        <v>10.875</v>
      </c>
      <c r="AJ261" s="20">
        <v>53.678571428571431</v>
      </c>
    </row>
    <row r="262" spans="1:36">
      <c r="A262" s="81">
        <v>3</v>
      </c>
      <c r="B262" s="77" t="s">
        <v>107</v>
      </c>
      <c r="C262" s="78"/>
      <c r="D262" s="79">
        <v>4</v>
      </c>
      <c r="E262" s="79" t="s">
        <v>35</v>
      </c>
      <c r="F262" s="80">
        <v>5204</v>
      </c>
      <c r="G262" s="86">
        <v>1</v>
      </c>
      <c r="H262" s="81">
        <v>3</v>
      </c>
      <c r="I262" s="82"/>
      <c r="J262" s="83">
        <v>79</v>
      </c>
      <c r="K262" s="83">
        <v>63</v>
      </c>
      <c r="L262" s="83">
        <v>0</v>
      </c>
      <c r="M262" s="84"/>
      <c r="N262" s="85">
        <v>197</v>
      </c>
      <c r="O262" s="83">
        <v>578</v>
      </c>
      <c r="P262" s="83">
        <v>4</v>
      </c>
      <c r="Q262" s="83">
        <v>17</v>
      </c>
      <c r="R262" s="83">
        <v>29</v>
      </c>
      <c r="S262" s="83">
        <v>50</v>
      </c>
      <c r="T262" s="83">
        <v>79</v>
      </c>
      <c r="U262" s="84"/>
      <c r="V262" s="85">
        <v>197</v>
      </c>
      <c r="W262" s="83">
        <v>532</v>
      </c>
      <c r="X262" s="83">
        <v>16</v>
      </c>
      <c r="Y262" s="83">
        <v>21</v>
      </c>
      <c r="Z262" s="83">
        <v>36</v>
      </c>
      <c r="AA262" s="83">
        <v>27</v>
      </c>
      <c r="AB262" s="83">
        <v>63</v>
      </c>
      <c r="AC262" s="84"/>
      <c r="AD262" s="85">
        <v>0</v>
      </c>
      <c r="AE262" s="83">
        <v>0</v>
      </c>
      <c r="AF262" s="83">
        <v>0</v>
      </c>
      <c r="AG262" s="83">
        <v>0</v>
      </c>
      <c r="AH262" s="83">
        <v>0</v>
      </c>
      <c r="AI262" s="83">
        <v>0</v>
      </c>
      <c r="AJ262" s="83">
        <v>0</v>
      </c>
    </row>
    <row r="263" spans="1:36">
      <c r="A263" s="88">
        <v>4</v>
      </c>
      <c r="B263" s="95" t="s">
        <v>107</v>
      </c>
      <c r="C263" s="96"/>
      <c r="D263" s="86">
        <v>4</v>
      </c>
      <c r="E263" s="86" t="s">
        <v>35</v>
      </c>
      <c r="F263" s="87">
        <v>5204</v>
      </c>
      <c r="G263" s="86">
        <v>1</v>
      </c>
      <c r="H263" s="88">
        <v>4</v>
      </c>
      <c r="I263" s="89"/>
      <c r="J263" s="90">
        <v>65</v>
      </c>
      <c r="K263" s="90">
        <v>60</v>
      </c>
      <c r="L263" s="90">
        <v>0</v>
      </c>
      <c r="M263" s="91"/>
      <c r="N263" s="92">
        <v>183</v>
      </c>
      <c r="O263" s="90">
        <v>595</v>
      </c>
      <c r="P263" s="90">
        <v>18</v>
      </c>
      <c r="Q263" s="90">
        <v>17</v>
      </c>
      <c r="R263" s="90">
        <v>27</v>
      </c>
      <c r="S263" s="90">
        <v>38</v>
      </c>
      <c r="T263" s="90">
        <v>65</v>
      </c>
      <c r="U263" s="91"/>
      <c r="V263" s="92">
        <v>183</v>
      </c>
      <c r="W263" s="90">
        <v>583</v>
      </c>
      <c r="X263" s="90">
        <v>11</v>
      </c>
      <c r="Y263" s="90">
        <v>30</v>
      </c>
      <c r="Z263" s="90">
        <v>40</v>
      </c>
      <c r="AA263" s="90">
        <v>20</v>
      </c>
      <c r="AB263" s="90">
        <v>60</v>
      </c>
      <c r="AC263" s="91"/>
      <c r="AD263" s="92">
        <v>0</v>
      </c>
      <c r="AE263" s="90">
        <v>0</v>
      </c>
      <c r="AF263" s="90">
        <v>0</v>
      </c>
      <c r="AG263" s="90">
        <v>0</v>
      </c>
      <c r="AH263" s="90">
        <v>0</v>
      </c>
      <c r="AI263" s="90">
        <v>0</v>
      </c>
      <c r="AJ263" s="90">
        <v>0</v>
      </c>
    </row>
    <row r="264" spans="1:36">
      <c r="A264" s="88">
        <v>5</v>
      </c>
      <c r="B264" s="95" t="s">
        <v>107</v>
      </c>
      <c r="C264" s="96"/>
      <c r="D264" s="86">
        <v>4</v>
      </c>
      <c r="E264" s="86" t="s">
        <v>321</v>
      </c>
      <c r="F264" s="87">
        <v>5204</v>
      </c>
      <c r="G264" s="86">
        <v>1</v>
      </c>
      <c r="H264" s="88">
        <v>5</v>
      </c>
      <c r="I264" s="89"/>
      <c r="J264" s="90">
        <v>57</v>
      </c>
      <c r="K264" s="90">
        <v>56</v>
      </c>
      <c r="L264" s="90">
        <v>35</v>
      </c>
      <c r="M264" s="91"/>
      <c r="N264" s="92">
        <v>159</v>
      </c>
      <c r="O264" s="90">
        <v>630</v>
      </c>
      <c r="P264" s="90">
        <v>16</v>
      </c>
      <c r="Q264" s="90">
        <v>28</v>
      </c>
      <c r="R264" s="90">
        <v>27</v>
      </c>
      <c r="S264" s="90">
        <v>30</v>
      </c>
      <c r="T264" s="90">
        <v>57</v>
      </c>
      <c r="U264" s="91"/>
      <c r="V264" s="92">
        <v>159</v>
      </c>
      <c r="W264" s="90">
        <v>629</v>
      </c>
      <c r="X264" s="90">
        <v>7</v>
      </c>
      <c r="Y264" s="90">
        <v>36</v>
      </c>
      <c r="Z264" s="90">
        <v>40</v>
      </c>
      <c r="AA264" s="90">
        <v>16</v>
      </c>
      <c r="AB264" s="90">
        <v>56</v>
      </c>
      <c r="AC264" s="91"/>
      <c r="AD264" s="92">
        <v>159</v>
      </c>
      <c r="AE264" s="90">
        <v>188</v>
      </c>
      <c r="AF264" s="90">
        <v>15</v>
      </c>
      <c r="AG264" s="90">
        <v>50</v>
      </c>
      <c r="AH264" s="90">
        <v>32</v>
      </c>
      <c r="AI264" s="90">
        <v>3</v>
      </c>
      <c r="AJ264" s="90">
        <v>35</v>
      </c>
    </row>
    <row r="265" spans="1:36">
      <c r="A265" s="88">
        <v>6</v>
      </c>
      <c r="B265" s="95" t="s">
        <v>107</v>
      </c>
      <c r="C265" s="96"/>
      <c r="D265" s="86">
        <v>4</v>
      </c>
      <c r="E265" s="86" t="s">
        <v>35</v>
      </c>
      <c r="F265" s="87">
        <v>5204</v>
      </c>
      <c r="G265" s="88">
        <v>1</v>
      </c>
      <c r="H265" s="88">
        <v>6</v>
      </c>
      <c r="I265" s="89"/>
      <c r="J265" s="90">
        <v>64</v>
      </c>
      <c r="K265" s="90">
        <v>62</v>
      </c>
      <c r="L265" s="90">
        <v>0</v>
      </c>
      <c r="M265" s="91"/>
      <c r="N265" s="92">
        <v>168</v>
      </c>
      <c r="O265" s="90">
        <v>680</v>
      </c>
      <c r="P265" s="90">
        <v>11</v>
      </c>
      <c r="Q265" s="90">
        <v>26</v>
      </c>
      <c r="R265" s="90">
        <v>32</v>
      </c>
      <c r="S265" s="90">
        <v>32</v>
      </c>
      <c r="T265" s="90">
        <v>64</v>
      </c>
      <c r="U265" s="91"/>
      <c r="V265" s="92">
        <v>168</v>
      </c>
      <c r="W265" s="90">
        <v>683</v>
      </c>
      <c r="X265" s="90">
        <v>10</v>
      </c>
      <c r="Y265" s="90">
        <v>28</v>
      </c>
      <c r="Z265" s="90">
        <v>36</v>
      </c>
      <c r="AA265" s="90">
        <v>26</v>
      </c>
      <c r="AB265" s="90">
        <v>62</v>
      </c>
      <c r="AC265" s="91"/>
      <c r="AD265" s="92">
        <v>0</v>
      </c>
      <c r="AE265" s="90">
        <v>0</v>
      </c>
      <c r="AF265" s="90">
        <v>0</v>
      </c>
      <c r="AG265" s="90">
        <v>0</v>
      </c>
      <c r="AH265" s="90">
        <v>0</v>
      </c>
      <c r="AI265" s="90">
        <v>0</v>
      </c>
      <c r="AJ265" s="90">
        <v>0</v>
      </c>
    </row>
    <row r="266" spans="1:36" s="63" customFormat="1">
      <c r="A266" s="88">
        <v>7</v>
      </c>
      <c r="B266" s="95" t="s">
        <v>107</v>
      </c>
      <c r="C266" s="96"/>
      <c r="D266" s="86">
        <v>4</v>
      </c>
      <c r="E266" s="86" t="s">
        <v>35</v>
      </c>
      <c r="F266" s="87">
        <v>5204</v>
      </c>
      <c r="G266" s="88">
        <v>1</v>
      </c>
      <c r="H266" s="88">
        <v>7</v>
      </c>
      <c r="I266" s="89"/>
      <c r="J266" s="90">
        <v>54</v>
      </c>
      <c r="K266" s="90">
        <v>55</v>
      </c>
      <c r="L266" s="90">
        <v>17</v>
      </c>
      <c r="M266" s="91"/>
      <c r="N266" s="92">
        <v>174</v>
      </c>
      <c r="O266" s="90">
        <v>688</v>
      </c>
      <c r="P266" s="90">
        <v>25</v>
      </c>
      <c r="Q266" s="90">
        <v>21</v>
      </c>
      <c r="R266" s="90">
        <v>32</v>
      </c>
      <c r="S266" s="90">
        <v>22</v>
      </c>
      <c r="T266" s="90">
        <v>54</v>
      </c>
      <c r="U266" s="91"/>
      <c r="V266" s="92">
        <v>174</v>
      </c>
      <c r="W266" s="90">
        <v>679</v>
      </c>
      <c r="X266" s="90">
        <v>9</v>
      </c>
      <c r="Y266" s="90">
        <v>36</v>
      </c>
      <c r="Z266" s="90">
        <v>37</v>
      </c>
      <c r="AA266" s="90">
        <v>18</v>
      </c>
      <c r="AB266" s="90">
        <v>55</v>
      </c>
      <c r="AC266" s="91"/>
      <c r="AD266" s="92">
        <v>174</v>
      </c>
      <c r="AE266" s="90">
        <v>151</v>
      </c>
      <c r="AF266" s="90">
        <v>51</v>
      </c>
      <c r="AG266" s="90">
        <v>33</v>
      </c>
      <c r="AH266" s="90">
        <v>15</v>
      </c>
      <c r="AI266" s="90">
        <v>2</v>
      </c>
      <c r="AJ266" s="90">
        <v>17</v>
      </c>
    </row>
    <row r="267" spans="1:36">
      <c r="A267" s="88">
        <v>8</v>
      </c>
      <c r="B267" s="95" t="s">
        <v>107</v>
      </c>
      <c r="C267" s="96"/>
      <c r="D267" s="86">
        <v>4</v>
      </c>
      <c r="E267" s="86" t="s">
        <v>35</v>
      </c>
      <c r="F267" s="87">
        <v>5204</v>
      </c>
      <c r="G267" s="86">
        <v>1</v>
      </c>
      <c r="H267" s="88">
        <v>8</v>
      </c>
      <c r="I267" s="89"/>
      <c r="J267" s="90">
        <v>50</v>
      </c>
      <c r="K267" s="90">
        <v>75</v>
      </c>
      <c r="L267" s="90">
        <v>0</v>
      </c>
      <c r="M267" s="91"/>
      <c r="N267" s="92">
        <v>168</v>
      </c>
      <c r="O267" s="90">
        <v>712</v>
      </c>
      <c r="P267" s="90">
        <v>31</v>
      </c>
      <c r="Q267" s="90">
        <v>19</v>
      </c>
      <c r="R267" s="90">
        <v>31</v>
      </c>
      <c r="S267" s="90">
        <v>19</v>
      </c>
      <c r="T267" s="90">
        <v>50</v>
      </c>
      <c r="U267" s="91"/>
      <c r="V267" s="92">
        <v>168</v>
      </c>
      <c r="W267" s="90">
        <v>789</v>
      </c>
      <c r="X267" s="90">
        <v>3</v>
      </c>
      <c r="Y267" s="90">
        <v>22</v>
      </c>
      <c r="Z267" s="90">
        <v>49</v>
      </c>
      <c r="AA267" s="90">
        <v>26</v>
      </c>
      <c r="AB267" s="90">
        <v>75</v>
      </c>
      <c r="AC267" s="91"/>
      <c r="AD267" s="92">
        <v>0</v>
      </c>
      <c r="AE267" s="90">
        <v>0</v>
      </c>
      <c r="AF267" s="90">
        <v>0</v>
      </c>
      <c r="AG267" s="90">
        <v>0</v>
      </c>
      <c r="AH267" s="90">
        <v>0</v>
      </c>
      <c r="AI267" s="90">
        <v>0</v>
      </c>
      <c r="AJ267" s="90">
        <v>0</v>
      </c>
    </row>
    <row r="268" spans="1:36">
      <c r="A268" s="67" t="s">
        <v>71</v>
      </c>
      <c r="B268" s="97" t="s">
        <v>107</v>
      </c>
      <c r="C268" s="98"/>
      <c r="D268" s="93">
        <v>4</v>
      </c>
      <c r="E268" s="93" t="s">
        <v>35</v>
      </c>
      <c r="F268" s="94">
        <v>5204</v>
      </c>
      <c r="G268" s="67">
        <v>1</v>
      </c>
      <c r="H268" s="67" t="s">
        <v>71</v>
      </c>
      <c r="I268" s="68"/>
      <c r="J268" s="20">
        <v>62.029551954242137</v>
      </c>
      <c r="K268" s="20">
        <v>61.850333651096278</v>
      </c>
      <c r="L268" s="20">
        <v>25.594594594594597</v>
      </c>
      <c r="M268" s="69"/>
      <c r="N268" s="16">
        <v>1049</v>
      </c>
      <c r="O268" s="20"/>
      <c r="P268" s="20">
        <v>17.189704480457578</v>
      </c>
      <c r="Q268" s="20">
        <v>21.092469018112489</v>
      </c>
      <c r="R268" s="20">
        <v>29.646329837940897</v>
      </c>
      <c r="S268" s="20">
        <v>32.383222116301241</v>
      </c>
      <c r="T268" s="20">
        <v>62.029551954242137</v>
      </c>
      <c r="U268" s="69"/>
      <c r="V268" s="16">
        <v>1049</v>
      </c>
      <c r="W268" s="20"/>
      <c r="X268" s="20">
        <v>9.5595805529075317</v>
      </c>
      <c r="Y268" s="20">
        <v>28.612964728312683</v>
      </c>
      <c r="Z268" s="20">
        <v>39.551954242135366</v>
      </c>
      <c r="AA268" s="20">
        <v>22.298379408960916</v>
      </c>
      <c r="AB268" s="20">
        <v>61.850333651096278</v>
      </c>
      <c r="AC268" s="69"/>
      <c r="AD268" s="16">
        <v>333</v>
      </c>
      <c r="AE268" s="20"/>
      <c r="AF268" s="20">
        <v>33.810810810810814</v>
      </c>
      <c r="AG268" s="20">
        <v>41.117117117117118</v>
      </c>
      <c r="AH268" s="20">
        <v>23.117117117117118</v>
      </c>
      <c r="AI268" s="20">
        <v>2.4774774774774775</v>
      </c>
      <c r="AJ268" s="20">
        <v>25.594594594594597</v>
      </c>
    </row>
    <row r="269" spans="1:36">
      <c r="A269" s="81">
        <v>3</v>
      </c>
      <c r="B269" s="77" t="s">
        <v>108</v>
      </c>
      <c r="C269" s="78"/>
      <c r="D269" s="79">
        <v>3</v>
      </c>
      <c r="E269" s="79" t="s">
        <v>34</v>
      </c>
      <c r="F269" s="80">
        <v>4303</v>
      </c>
      <c r="G269" s="86">
        <v>1</v>
      </c>
      <c r="H269" s="81">
        <v>3</v>
      </c>
      <c r="I269" s="82"/>
      <c r="J269" s="83">
        <v>78</v>
      </c>
      <c r="K269" s="83">
        <v>70</v>
      </c>
      <c r="L269" s="83">
        <v>0</v>
      </c>
      <c r="M269" s="84"/>
      <c r="N269" s="85">
        <v>53</v>
      </c>
      <c r="O269" s="83">
        <v>552</v>
      </c>
      <c r="P269" s="83">
        <v>6</v>
      </c>
      <c r="Q269" s="83">
        <v>17</v>
      </c>
      <c r="R269" s="83">
        <v>36</v>
      </c>
      <c r="S269" s="83">
        <v>42</v>
      </c>
      <c r="T269" s="83">
        <v>78</v>
      </c>
      <c r="U269" s="84"/>
      <c r="V269" s="85">
        <v>53</v>
      </c>
      <c r="W269" s="83">
        <v>574</v>
      </c>
      <c r="X269" s="83">
        <v>11</v>
      </c>
      <c r="Y269" s="83">
        <v>19</v>
      </c>
      <c r="Z269" s="83">
        <v>34</v>
      </c>
      <c r="AA269" s="83">
        <v>36</v>
      </c>
      <c r="AB269" s="83">
        <v>70</v>
      </c>
      <c r="AC269" s="84"/>
      <c r="AD269" s="85">
        <v>0</v>
      </c>
      <c r="AE269" s="83">
        <v>0</v>
      </c>
      <c r="AF269" s="83">
        <v>0</v>
      </c>
      <c r="AG269" s="83">
        <v>0</v>
      </c>
      <c r="AH269" s="83">
        <v>0</v>
      </c>
      <c r="AI269" s="83">
        <v>0</v>
      </c>
      <c r="AJ269" s="83">
        <v>0</v>
      </c>
    </row>
    <row r="270" spans="1:36">
      <c r="A270" s="88">
        <v>4</v>
      </c>
      <c r="B270" s="95" t="s">
        <v>108</v>
      </c>
      <c r="C270" s="96"/>
      <c r="D270" s="86">
        <v>3</v>
      </c>
      <c r="E270" s="86" t="s">
        <v>34</v>
      </c>
      <c r="F270" s="87">
        <v>4303</v>
      </c>
      <c r="G270" s="86">
        <v>1</v>
      </c>
      <c r="H270" s="88">
        <v>4</v>
      </c>
      <c r="I270" s="89"/>
      <c r="J270" s="90">
        <v>87</v>
      </c>
      <c r="K270" s="90">
        <v>87</v>
      </c>
      <c r="L270" s="90">
        <v>0</v>
      </c>
      <c r="M270" s="91"/>
      <c r="N270" s="92">
        <v>53</v>
      </c>
      <c r="O270" s="90">
        <v>639</v>
      </c>
      <c r="P270" s="90">
        <v>9</v>
      </c>
      <c r="Q270" s="90">
        <v>4</v>
      </c>
      <c r="R270" s="90">
        <v>21</v>
      </c>
      <c r="S270" s="90">
        <v>66</v>
      </c>
      <c r="T270" s="90">
        <v>87</v>
      </c>
      <c r="U270" s="91"/>
      <c r="V270" s="92">
        <v>53</v>
      </c>
      <c r="W270" s="90">
        <v>678</v>
      </c>
      <c r="X270" s="90">
        <v>2</v>
      </c>
      <c r="Y270" s="90">
        <v>11</v>
      </c>
      <c r="Z270" s="90">
        <v>51</v>
      </c>
      <c r="AA270" s="90">
        <v>36</v>
      </c>
      <c r="AB270" s="90">
        <v>87</v>
      </c>
      <c r="AC270" s="91"/>
      <c r="AD270" s="92">
        <v>0</v>
      </c>
      <c r="AE270" s="90">
        <v>0</v>
      </c>
      <c r="AF270" s="90">
        <v>0</v>
      </c>
      <c r="AG270" s="90">
        <v>0</v>
      </c>
      <c r="AH270" s="90">
        <v>0</v>
      </c>
      <c r="AI270" s="90">
        <v>0</v>
      </c>
      <c r="AJ270" s="90">
        <v>0</v>
      </c>
    </row>
    <row r="271" spans="1:36">
      <c r="A271" s="88">
        <v>5</v>
      </c>
      <c r="B271" s="95" t="s">
        <v>108</v>
      </c>
      <c r="C271" s="96"/>
      <c r="D271" s="86">
        <v>3</v>
      </c>
      <c r="E271" s="86" t="s">
        <v>34</v>
      </c>
      <c r="F271" s="87">
        <v>4303</v>
      </c>
      <c r="G271" s="86">
        <v>1</v>
      </c>
      <c r="H271" s="88">
        <v>5</v>
      </c>
      <c r="I271" s="89"/>
      <c r="J271" s="90">
        <v>84</v>
      </c>
      <c r="K271" s="90">
        <v>84</v>
      </c>
      <c r="L271" s="90">
        <v>72</v>
      </c>
      <c r="M271" s="91"/>
      <c r="N271" s="92">
        <v>56</v>
      </c>
      <c r="O271" s="90">
        <v>659</v>
      </c>
      <c r="P271" s="90">
        <v>5</v>
      </c>
      <c r="Q271" s="90">
        <v>11</v>
      </c>
      <c r="R271" s="90">
        <v>55</v>
      </c>
      <c r="S271" s="90">
        <v>29</v>
      </c>
      <c r="T271" s="90">
        <v>84</v>
      </c>
      <c r="U271" s="91"/>
      <c r="V271" s="92">
        <v>56</v>
      </c>
      <c r="W271" s="90">
        <v>729</v>
      </c>
      <c r="X271" s="90">
        <v>2</v>
      </c>
      <c r="Y271" s="90">
        <v>14</v>
      </c>
      <c r="Z271" s="90">
        <v>50</v>
      </c>
      <c r="AA271" s="90">
        <v>34</v>
      </c>
      <c r="AB271" s="90">
        <v>84</v>
      </c>
      <c r="AC271" s="91"/>
      <c r="AD271" s="92">
        <v>56</v>
      </c>
      <c r="AE271" s="90">
        <v>218</v>
      </c>
      <c r="AF271" s="90">
        <v>0</v>
      </c>
      <c r="AG271" s="90">
        <v>29</v>
      </c>
      <c r="AH271" s="90">
        <v>52</v>
      </c>
      <c r="AI271" s="90">
        <v>20</v>
      </c>
      <c r="AJ271" s="90">
        <v>72</v>
      </c>
    </row>
    <row r="272" spans="1:36">
      <c r="A272" s="88">
        <v>6</v>
      </c>
      <c r="B272" s="95" t="s">
        <v>108</v>
      </c>
      <c r="C272" s="96"/>
      <c r="D272" s="86">
        <v>3</v>
      </c>
      <c r="E272" s="86" t="s">
        <v>34</v>
      </c>
      <c r="F272" s="87">
        <v>4303</v>
      </c>
      <c r="G272" s="88">
        <v>1</v>
      </c>
      <c r="H272" s="88">
        <v>6</v>
      </c>
      <c r="I272" s="89"/>
      <c r="J272" s="90">
        <v>80</v>
      </c>
      <c r="K272" s="90">
        <v>79</v>
      </c>
      <c r="L272" s="90">
        <v>0</v>
      </c>
      <c r="M272" s="91"/>
      <c r="N272" s="92">
        <v>58</v>
      </c>
      <c r="O272" s="90">
        <v>714</v>
      </c>
      <c r="P272" s="90">
        <v>2</v>
      </c>
      <c r="Q272" s="90">
        <v>19</v>
      </c>
      <c r="R272" s="90">
        <v>33</v>
      </c>
      <c r="S272" s="90">
        <v>47</v>
      </c>
      <c r="T272" s="90">
        <v>80</v>
      </c>
      <c r="U272" s="91"/>
      <c r="V272" s="92">
        <v>58</v>
      </c>
      <c r="W272" s="90">
        <v>757</v>
      </c>
      <c r="X272" s="90">
        <v>2</v>
      </c>
      <c r="Y272" s="90">
        <v>19</v>
      </c>
      <c r="Z272" s="90">
        <v>38</v>
      </c>
      <c r="AA272" s="90">
        <v>41</v>
      </c>
      <c r="AB272" s="90">
        <v>79</v>
      </c>
      <c r="AC272" s="91"/>
      <c r="AD272" s="92">
        <v>0</v>
      </c>
      <c r="AE272" s="90">
        <v>0</v>
      </c>
      <c r="AF272" s="90">
        <v>0</v>
      </c>
      <c r="AG272" s="90">
        <v>0</v>
      </c>
      <c r="AH272" s="90">
        <v>0</v>
      </c>
      <c r="AI272" s="90">
        <v>0</v>
      </c>
      <c r="AJ272" s="90">
        <v>0</v>
      </c>
    </row>
    <row r="273" spans="1:36" s="63" customFormat="1">
      <c r="A273" s="88">
        <v>7</v>
      </c>
      <c r="B273" s="95" t="s">
        <v>108</v>
      </c>
      <c r="C273" s="96"/>
      <c r="D273" s="86">
        <v>3</v>
      </c>
      <c r="E273" s="86" t="s">
        <v>34</v>
      </c>
      <c r="F273" s="87">
        <v>4303</v>
      </c>
      <c r="G273" s="88">
        <v>1</v>
      </c>
      <c r="H273" s="88">
        <v>7</v>
      </c>
      <c r="I273" s="89"/>
      <c r="J273" s="90">
        <v>68</v>
      </c>
      <c r="K273" s="90">
        <v>59</v>
      </c>
      <c r="L273" s="90">
        <v>54</v>
      </c>
      <c r="M273" s="91"/>
      <c r="N273" s="92">
        <v>59</v>
      </c>
      <c r="O273" s="90">
        <v>688</v>
      </c>
      <c r="P273" s="90">
        <v>20</v>
      </c>
      <c r="Q273" s="90">
        <v>12</v>
      </c>
      <c r="R273" s="90">
        <v>34</v>
      </c>
      <c r="S273" s="90">
        <v>34</v>
      </c>
      <c r="T273" s="90">
        <v>68</v>
      </c>
      <c r="U273" s="91"/>
      <c r="V273" s="92">
        <v>59</v>
      </c>
      <c r="W273" s="90">
        <v>672</v>
      </c>
      <c r="X273" s="90">
        <v>14</v>
      </c>
      <c r="Y273" s="90">
        <v>27</v>
      </c>
      <c r="Z273" s="90">
        <v>34</v>
      </c>
      <c r="AA273" s="90">
        <v>25</v>
      </c>
      <c r="AB273" s="90">
        <v>59</v>
      </c>
      <c r="AC273" s="91"/>
      <c r="AD273" s="92">
        <v>59</v>
      </c>
      <c r="AE273" s="90">
        <v>192</v>
      </c>
      <c r="AF273" s="90">
        <v>19</v>
      </c>
      <c r="AG273" s="90">
        <v>27</v>
      </c>
      <c r="AH273" s="90">
        <v>29</v>
      </c>
      <c r="AI273" s="90">
        <v>25</v>
      </c>
      <c r="AJ273" s="90">
        <v>54</v>
      </c>
    </row>
    <row r="274" spans="1:36">
      <c r="A274" s="88">
        <v>8</v>
      </c>
      <c r="B274" s="95" t="s">
        <v>108</v>
      </c>
      <c r="C274" s="96"/>
      <c r="D274" s="86">
        <v>3</v>
      </c>
      <c r="E274" s="86" t="s">
        <v>34</v>
      </c>
      <c r="F274" s="87">
        <v>4303</v>
      </c>
      <c r="G274" s="86">
        <v>1</v>
      </c>
      <c r="H274" s="88">
        <v>8</v>
      </c>
      <c r="I274" s="89"/>
      <c r="J274" s="90">
        <v>62</v>
      </c>
      <c r="K274" s="90">
        <v>63</v>
      </c>
      <c r="L274" s="90">
        <v>0</v>
      </c>
      <c r="M274" s="91"/>
      <c r="N274" s="92">
        <v>66</v>
      </c>
      <c r="O274" s="90">
        <v>710</v>
      </c>
      <c r="P274" s="90">
        <v>27</v>
      </c>
      <c r="Q274" s="90">
        <v>11</v>
      </c>
      <c r="R274" s="90">
        <v>47</v>
      </c>
      <c r="S274" s="90">
        <v>15</v>
      </c>
      <c r="T274" s="90">
        <v>62</v>
      </c>
      <c r="U274" s="91"/>
      <c r="V274" s="92">
        <v>66</v>
      </c>
      <c r="W274" s="90">
        <v>764</v>
      </c>
      <c r="X274" s="90">
        <v>11</v>
      </c>
      <c r="Y274" s="90">
        <v>26</v>
      </c>
      <c r="Z274" s="90">
        <v>30</v>
      </c>
      <c r="AA274" s="90">
        <v>33</v>
      </c>
      <c r="AB274" s="90">
        <v>63</v>
      </c>
      <c r="AC274" s="91"/>
      <c r="AD274" s="92">
        <v>0</v>
      </c>
      <c r="AE274" s="90">
        <v>0</v>
      </c>
      <c r="AF274" s="90">
        <v>0</v>
      </c>
      <c r="AG274" s="90">
        <v>0</v>
      </c>
      <c r="AH274" s="90">
        <v>0</v>
      </c>
      <c r="AI274" s="90">
        <v>0</v>
      </c>
      <c r="AJ274" s="90">
        <v>0</v>
      </c>
    </row>
    <row r="275" spans="1:36">
      <c r="A275" s="67" t="s">
        <v>71</v>
      </c>
      <c r="B275" s="97" t="s">
        <v>108</v>
      </c>
      <c r="C275" s="98"/>
      <c r="D275" s="93">
        <v>3</v>
      </c>
      <c r="E275" s="93" t="s">
        <v>34</v>
      </c>
      <c r="F275" s="94">
        <v>4303</v>
      </c>
      <c r="G275" s="93">
        <v>1</v>
      </c>
      <c r="H275" s="67" t="s">
        <v>71</v>
      </c>
      <c r="I275" s="68"/>
      <c r="J275" s="20">
        <v>75.921739130434787</v>
      </c>
      <c r="K275" s="20">
        <v>73.176811594202889</v>
      </c>
      <c r="L275" s="20">
        <v>62.765217391304347</v>
      </c>
      <c r="M275" s="69"/>
      <c r="N275" s="16">
        <v>345</v>
      </c>
      <c r="O275" s="20"/>
      <c r="P275" s="20">
        <v>12.037681159420291</v>
      </c>
      <c r="Q275" s="20">
        <v>12.362318840579711</v>
      </c>
      <c r="R275" s="20">
        <v>38.037681159420288</v>
      </c>
      <c r="S275" s="20">
        <v>37.884057971014492</v>
      </c>
      <c r="T275" s="20">
        <v>75.921739130434787</v>
      </c>
      <c r="U275" s="69"/>
      <c r="V275" s="16">
        <v>345</v>
      </c>
      <c r="W275" s="20"/>
      <c r="X275" s="20">
        <v>7.1565217391304348</v>
      </c>
      <c r="Y275" s="20">
        <v>19.666666666666664</v>
      </c>
      <c r="Z275" s="20">
        <v>39.115942028985508</v>
      </c>
      <c r="AA275" s="20">
        <v>34.060869565217388</v>
      </c>
      <c r="AB275" s="20">
        <v>73.176811594202889</v>
      </c>
      <c r="AC275" s="69"/>
      <c r="AD275" s="16">
        <v>115</v>
      </c>
      <c r="AE275" s="20"/>
      <c r="AF275" s="20">
        <v>9.7478260869565219</v>
      </c>
      <c r="AG275" s="20">
        <v>27.973913043478262</v>
      </c>
      <c r="AH275" s="20">
        <v>40.200000000000003</v>
      </c>
      <c r="AI275" s="20">
        <v>22.565217391304348</v>
      </c>
      <c r="AJ275" s="20">
        <v>62.765217391304347</v>
      </c>
    </row>
    <row r="276" spans="1:36">
      <c r="A276" s="81">
        <v>3</v>
      </c>
      <c r="B276" s="77" t="s">
        <v>109</v>
      </c>
      <c r="C276" s="78"/>
      <c r="D276" s="79">
        <v>2</v>
      </c>
      <c r="E276" s="79" t="s">
        <v>33</v>
      </c>
      <c r="F276" s="80">
        <v>6802</v>
      </c>
      <c r="G276" s="86">
        <v>1</v>
      </c>
      <c r="H276" s="81">
        <v>3</v>
      </c>
      <c r="I276" s="82"/>
      <c r="J276" s="83">
        <v>86</v>
      </c>
      <c r="K276" s="83">
        <v>76</v>
      </c>
      <c r="L276" s="83">
        <v>0</v>
      </c>
      <c r="M276" s="84"/>
      <c r="N276" s="85">
        <v>92</v>
      </c>
      <c r="O276" s="83">
        <v>596</v>
      </c>
      <c r="P276" s="83">
        <v>3</v>
      </c>
      <c r="Q276" s="83">
        <v>11</v>
      </c>
      <c r="R276" s="83">
        <v>28</v>
      </c>
      <c r="S276" s="83">
        <v>58</v>
      </c>
      <c r="T276" s="83">
        <v>86</v>
      </c>
      <c r="U276" s="84"/>
      <c r="V276" s="85">
        <v>92</v>
      </c>
      <c r="W276" s="83">
        <v>598</v>
      </c>
      <c r="X276" s="83">
        <v>9</v>
      </c>
      <c r="Y276" s="83">
        <v>15</v>
      </c>
      <c r="Z276" s="83">
        <v>38</v>
      </c>
      <c r="AA276" s="83">
        <v>38</v>
      </c>
      <c r="AB276" s="83">
        <v>76</v>
      </c>
      <c r="AC276" s="84"/>
      <c r="AD276" s="85">
        <v>0</v>
      </c>
      <c r="AE276" s="83">
        <v>0</v>
      </c>
      <c r="AF276" s="83">
        <v>0</v>
      </c>
      <c r="AG276" s="83">
        <v>0</v>
      </c>
      <c r="AH276" s="83">
        <v>0</v>
      </c>
      <c r="AI276" s="83">
        <v>0</v>
      </c>
      <c r="AJ276" s="83">
        <v>0</v>
      </c>
    </row>
    <row r="277" spans="1:36">
      <c r="A277" s="88">
        <v>4</v>
      </c>
      <c r="B277" s="95" t="s">
        <v>109</v>
      </c>
      <c r="C277" s="96"/>
      <c r="D277" s="86">
        <v>2</v>
      </c>
      <c r="E277" s="86" t="s">
        <v>33</v>
      </c>
      <c r="F277" s="87">
        <v>6802</v>
      </c>
      <c r="G277" s="86">
        <v>1</v>
      </c>
      <c r="H277" s="88">
        <v>4</v>
      </c>
      <c r="I277" s="89"/>
      <c r="J277" s="90">
        <v>89</v>
      </c>
      <c r="K277" s="90">
        <v>79</v>
      </c>
      <c r="L277" s="90">
        <v>0</v>
      </c>
      <c r="M277" s="91"/>
      <c r="N277" s="92">
        <v>83</v>
      </c>
      <c r="O277" s="90">
        <v>661</v>
      </c>
      <c r="P277" s="90">
        <v>5</v>
      </c>
      <c r="Q277" s="90">
        <v>6</v>
      </c>
      <c r="R277" s="90">
        <v>19</v>
      </c>
      <c r="S277" s="90">
        <v>70</v>
      </c>
      <c r="T277" s="90">
        <v>89</v>
      </c>
      <c r="U277" s="91"/>
      <c r="V277" s="92">
        <v>83</v>
      </c>
      <c r="W277" s="90">
        <v>701</v>
      </c>
      <c r="X277" s="90">
        <v>4</v>
      </c>
      <c r="Y277" s="90">
        <v>18</v>
      </c>
      <c r="Z277" s="90">
        <v>33</v>
      </c>
      <c r="AA277" s="90">
        <v>46</v>
      </c>
      <c r="AB277" s="90">
        <v>79</v>
      </c>
      <c r="AC277" s="91"/>
      <c r="AD277" s="92">
        <v>0</v>
      </c>
      <c r="AE277" s="90">
        <v>0</v>
      </c>
      <c r="AF277" s="90">
        <v>0</v>
      </c>
      <c r="AG277" s="90">
        <v>0</v>
      </c>
      <c r="AH277" s="90">
        <v>0</v>
      </c>
      <c r="AI277" s="90">
        <v>0</v>
      </c>
      <c r="AJ277" s="90">
        <v>0</v>
      </c>
    </row>
    <row r="278" spans="1:36">
      <c r="A278" s="88">
        <v>5</v>
      </c>
      <c r="B278" s="95" t="s">
        <v>109</v>
      </c>
      <c r="C278" s="96"/>
      <c r="D278" s="86">
        <v>2</v>
      </c>
      <c r="E278" s="86" t="s">
        <v>33</v>
      </c>
      <c r="F278" s="87">
        <v>6802</v>
      </c>
      <c r="G278" s="86">
        <v>1</v>
      </c>
      <c r="H278" s="88">
        <v>5</v>
      </c>
      <c r="I278" s="89"/>
      <c r="J278" s="90">
        <v>82</v>
      </c>
      <c r="K278" s="90">
        <v>77</v>
      </c>
      <c r="L278" s="90">
        <v>64</v>
      </c>
      <c r="M278" s="91"/>
      <c r="N278" s="92">
        <v>111</v>
      </c>
      <c r="O278" s="90">
        <v>675</v>
      </c>
      <c r="P278" s="90">
        <v>8</v>
      </c>
      <c r="Q278" s="90">
        <v>10</v>
      </c>
      <c r="R278" s="90">
        <v>32</v>
      </c>
      <c r="S278" s="90">
        <v>50</v>
      </c>
      <c r="T278" s="90">
        <v>82</v>
      </c>
      <c r="U278" s="91"/>
      <c r="V278" s="92">
        <v>111</v>
      </c>
      <c r="W278" s="90">
        <v>715</v>
      </c>
      <c r="X278" s="90">
        <v>4</v>
      </c>
      <c r="Y278" s="90">
        <v>19</v>
      </c>
      <c r="Z278" s="90">
        <v>44</v>
      </c>
      <c r="AA278" s="90">
        <v>33</v>
      </c>
      <c r="AB278" s="90">
        <v>77</v>
      </c>
      <c r="AC278" s="91"/>
      <c r="AD278" s="92">
        <v>111</v>
      </c>
      <c r="AE278" s="90">
        <v>212</v>
      </c>
      <c r="AF278" s="90">
        <v>4</v>
      </c>
      <c r="AG278" s="90">
        <v>32</v>
      </c>
      <c r="AH278" s="90">
        <v>48</v>
      </c>
      <c r="AI278" s="90">
        <v>16</v>
      </c>
      <c r="AJ278" s="90">
        <v>64</v>
      </c>
    </row>
    <row r="279" spans="1:36">
      <c r="A279" s="88">
        <v>6</v>
      </c>
      <c r="B279" s="95" t="s">
        <v>109</v>
      </c>
      <c r="C279" s="96"/>
      <c r="D279" s="86">
        <v>2</v>
      </c>
      <c r="E279" s="86" t="s">
        <v>33</v>
      </c>
      <c r="F279" s="87">
        <v>6802</v>
      </c>
      <c r="G279" s="86">
        <v>1</v>
      </c>
      <c r="H279" s="88">
        <v>6</v>
      </c>
      <c r="I279" s="89"/>
      <c r="J279" s="90">
        <v>71</v>
      </c>
      <c r="K279" s="90">
        <v>74</v>
      </c>
      <c r="L279" s="90">
        <v>0</v>
      </c>
      <c r="M279" s="91"/>
      <c r="N279" s="92">
        <v>82</v>
      </c>
      <c r="O279" s="90">
        <v>702</v>
      </c>
      <c r="P279" s="90">
        <v>5</v>
      </c>
      <c r="Q279" s="90">
        <v>24</v>
      </c>
      <c r="R279" s="90">
        <v>28</v>
      </c>
      <c r="S279" s="90">
        <v>43</v>
      </c>
      <c r="T279" s="90">
        <v>71</v>
      </c>
      <c r="U279" s="91"/>
      <c r="V279" s="92">
        <v>82</v>
      </c>
      <c r="W279" s="90">
        <v>719</v>
      </c>
      <c r="X279" s="90">
        <v>5</v>
      </c>
      <c r="Y279" s="90">
        <v>21</v>
      </c>
      <c r="Z279" s="90">
        <v>51</v>
      </c>
      <c r="AA279" s="90">
        <v>23</v>
      </c>
      <c r="AB279" s="90">
        <v>74</v>
      </c>
      <c r="AC279" s="91"/>
      <c r="AD279" s="92">
        <v>0</v>
      </c>
      <c r="AE279" s="90">
        <v>0</v>
      </c>
      <c r="AF279" s="90">
        <v>0</v>
      </c>
      <c r="AG279" s="90">
        <v>0</v>
      </c>
      <c r="AH279" s="90">
        <v>0</v>
      </c>
      <c r="AI279" s="90">
        <v>0</v>
      </c>
      <c r="AJ279" s="90">
        <v>0</v>
      </c>
    </row>
    <row r="280" spans="1:36" s="63" customFormat="1">
      <c r="A280" s="88">
        <v>7</v>
      </c>
      <c r="B280" s="95" t="s">
        <v>109</v>
      </c>
      <c r="C280" s="96"/>
      <c r="D280" s="86">
        <v>2</v>
      </c>
      <c r="E280" s="86" t="s">
        <v>33</v>
      </c>
      <c r="F280" s="87">
        <v>6802</v>
      </c>
      <c r="G280" s="86">
        <v>1</v>
      </c>
      <c r="H280" s="88">
        <v>7</v>
      </c>
      <c r="I280" s="89"/>
      <c r="J280" s="90">
        <v>77</v>
      </c>
      <c r="K280" s="90">
        <v>74</v>
      </c>
      <c r="L280" s="90">
        <v>43</v>
      </c>
      <c r="M280" s="91"/>
      <c r="N280" s="92">
        <v>116</v>
      </c>
      <c r="O280" s="90">
        <v>738</v>
      </c>
      <c r="P280" s="90">
        <v>13</v>
      </c>
      <c r="Q280" s="90">
        <v>9</v>
      </c>
      <c r="R280" s="90">
        <v>34</v>
      </c>
      <c r="S280" s="90">
        <v>43</v>
      </c>
      <c r="T280" s="90">
        <v>77</v>
      </c>
      <c r="U280" s="91"/>
      <c r="V280" s="92">
        <v>116</v>
      </c>
      <c r="W280" s="90">
        <v>745</v>
      </c>
      <c r="X280" s="90">
        <v>6</v>
      </c>
      <c r="Y280" s="90">
        <v>21</v>
      </c>
      <c r="Z280" s="90">
        <v>46</v>
      </c>
      <c r="AA280" s="90">
        <v>28</v>
      </c>
      <c r="AB280" s="90">
        <v>74</v>
      </c>
      <c r="AC280" s="91"/>
      <c r="AD280" s="92">
        <v>116</v>
      </c>
      <c r="AE280" s="90">
        <v>187</v>
      </c>
      <c r="AF280" s="90">
        <v>16</v>
      </c>
      <c r="AG280" s="90">
        <v>41</v>
      </c>
      <c r="AH280" s="90">
        <v>38</v>
      </c>
      <c r="AI280" s="90">
        <v>5</v>
      </c>
      <c r="AJ280" s="90">
        <v>43</v>
      </c>
    </row>
    <row r="281" spans="1:36">
      <c r="A281" s="88">
        <v>8</v>
      </c>
      <c r="B281" s="95" t="s">
        <v>109</v>
      </c>
      <c r="C281" s="96"/>
      <c r="D281" s="86">
        <v>2</v>
      </c>
      <c r="E281" s="86" t="s">
        <v>33</v>
      </c>
      <c r="F281" s="87">
        <v>6802</v>
      </c>
      <c r="G281" s="86">
        <v>1</v>
      </c>
      <c r="H281" s="88">
        <v>8</v>
      </c>
      <c r="I281" s="89"/>
      <c r="J281" s="90">
        <v>79</v>
      </c>
      <c r="K281" s="90">
        <v>87</v>
      </c>
      <c r="L281" s="90">
        <v>0</v>
      </c>
      <c r="M281" s="91"/>
      <c r="N281" s="92">
        <v>107</v>
      </c>
      <c r="O281" s="90">
        <v>765</v>
      </c>
      <c r="P281" s="90">
        <v>11</v>
      </c>
      <c r="Q281" s="90">
        <v>9</v>
      </c>
      <c r="R281" s="90">
        <v>39</v>
      </c>
      <c r="S281" s="90">
        <v>40</v>
      </c>
      <c r="T281" s="90">
        <v>79</v>
      </c>
      <c r="U281" s="91"/>
      <c r="V281" s="92">
        <v>107</v>
      </c>
      <c r="W281" s="90">
        <v>833</v>
      </c>
      <c r="X281" s="90">
        <v>2</v>
      </c>
      <c r="Y281" s="90">
        <v>11</v>
      </c>
      <c r="Z281" s="90">
        <v>48</v>
      </c>
      <c r="AA281" s="90">
        <v>39</v>
      </c>
      <c r="AB281" s="90">
        <v>87</v>
      </c>
      <c r="AC281" s="91"/>
      <c r="AD281" s="92">
        <v>0</v>
      </c>
      <c r="AE281" s="90">
        <v>0</v>
      </c>
      <c r="AF281" s="90">
        <v>0</v>
      </c>
      <c r="AG281" s="90">
        <v>0</v>
      </c>
      <c r="AH281" s="90">
        <v>0</v>
      </c>
      <c r="AI281" s="90">
        <v>0</v>
      </c>
      <c r="AJ281" s="90">
        <v>0</v>
      </c>
    </row>
    <row r="282" spans="1:36">
      <c r="A282" s="67" t="s">
        <v>71</v>
      </c>
      <c r="B282" s="97" t="s">
        <v>109</v>
      </c>
      <c r="C282" s="98"/>
      <c r="D282" s="93">
        <v>2</v>
      </c>
      <c r="E282" s="93" t="s">
        <v>33</v>
      </c>
      <c r="F282" s="94">
        <v>6802</v>
      </c>
      <c r="G282" s="93">
        <v>1</v>
      </c>
      <c r="H282" s="67" t="s">
        <v>71</v>
      </c>
      <c r="I282" s="68"/>
      <c r="J282" s="20">
        <v>80.554991539763108</v>
      </c>
      <c r="K282" s="20">
        <v>77.930626057529608</v>
      </c>
      <c r="L282" s="20">
        <v>53.268722466960355</v>
      </c>
      <c r="M282" s="69"/>
      <c r="N282" s="16">
        <v>591</v>
      </c>
      <c r="O282" s="20"/>
      <c r="P282" s="20">
        <v>7.908629441624365</v>
      </c>
      <c r="Q282" s="20">
        <v>11.159052453468698</v>
      </c>
      <c r="R282" s="20">
        <v>30.656514382402705</v>
      </c>
      <c r="S282" s="20">
        <v>49.898477157360411</v>
      </c>
      <c r="T282" s="20">
        <v>80.554991539763108</v>
      </c>
      <c r="U282" s="69"/>
      <c r="V282" s="16">
        <v>591</v>
      </c>
      <c r="W282" s="20"/>
      <c r="X282" s="20">
        <v>4.9475465313028764</v>
      </c>
      <c r="Y282" s="20">
        <v>17.458544839255499</v>
      </c>
      <c r="Z282" s="20">
        <v>43.609137055837564</v>
      </c>
      <c r="AA282" s="20">
        <v>34.321489001692044</v>
      </c>
      <c r="AB282" s="20">
        <v>77.930626057529608</v>
      </c>
      <c r="AC282" s="69"/>
      <c r="AD282" s="16">
        <v>227</v>
      </c>
      <c r="AE282" s="20"/>
      <c r="AF282" s="20">
        <v>10.13215859030837</v>
      </c>
      <c r="AG282" s="20">
        <v>36.59911894273128</v>
      </c>
      <c r="AH282" s="20">
        <v>42.889867841409696</v>
      </c>
      <c r="AI282" s="20">
        <v>10.378854625550661</v>
      </c>
      <c r="AJ282" s="20">
        <v>53.268722466960355</v>
      </c>
    </row>
    <row r="283" spans="1:36">
      <c r="A283" s="81">
        <v>3</v>
      </c>
      <c r="B283" s="77" t="s">
        <v>110</v>
      </c>
      <c r="C283" s="78"/>
      <c r="D283" s="79">
        <v>2</v>
      </c>
      <c r="E283" s="79" t="s">
        <v>33</v>
      </c>
      <c r="F283" s="80">
        <v>3212</v>
      </c>
      <c r="G283" s="86">
        <v>1</v>
      </c>
      <c r="H283" s="81">
        <v>3</v>
      </c>
      <c r="I283" s="82"/>
      <c r="J283" s="83">
        <v>88</v>
      </c>
      <c r="K283" s="83">
        <v>77</v>
      </c>
      <c r="L283" s="83">
        <v>0</v>
      </c>
      <c r="M283" s="84"/>
      <c r="N283" s="85">
        <v>61</v>
      </c>
      <c r="O283" s="83">
        <v>600</v>
      </c>
      <c r="P283" s="83">
        <v>0</v>
      </c>
      <c r="Q283" s="83">
        <v>11</v>
      </c>
      <c r="R283" s="83">
        <v>31</v>
      </c>
      <c r="S283" s="83">
        <v>57</v>
      </c>
      <c r="T283" s="83">
        <v>88</v>
      </c>
      <c r="U283" s="84"/>
      <c r="V283" s="85">
        <v>61</v>
      </c>
      <c r="W283" s="83">
        <v>609</v>
      </c>
      <c r="X283" s="83">
        <v>8</v>
      </c>
      <c r="Y283" s="83">
        <v>15</v>
      </c>
      <c r="Z283" s="83">
        <v>33</v>
      </c>
      <c r="AA283" s="83">
        <v>44</v>
      </c>
      <c r="AB283" s="83">
        <v>77</v>
      </c>
      <c r="AC283" s="84"/>
      <c r="AD283" s="85">
        <v>0</v>
      </c>
      <c r="AE283" s="83">
        <v>0</v>
      </c>
      <c r="AF283" s="83">
        <v>0</v>
      </c>
      <c r="AG283" s="83">
        <v>0</v>
      </c>
      <c r="AH283" s="83">
        <v>0</v>
      </c>
      <c r="AI283" s="83">
        <v>0</v>
      </c>
      <c r="AJ283" s="83">
        <v>0</v>
      </c>
    </row>
    <row r="284" spans="1:36">
      <c r="A284" s="88">
        <v>4</v>
      </c>
      <c r="B284" s="95" t="s">
        <v>110</v>
      </c>
      <c r="C284" s="96"/>
      <c r="D284" s="86">
        <v>2</v>
      </c>
      <c r="E284" s="86" t="s">
        <v>33</v>
      </c>
      <c r="F284" s="87">
        <v>3212</v>
      </c>
      <c r="G284" s="86">
        <v>1</v>
      </c>
      <c r="H284" s="88">
        <v>4</v>
      </c>
      <c r="I284" s="89"/>
      <c r="J284" s="90">
        <v>81</v>
      </c>
      <c r="K284" s="90">
        <v>88</v>
      </c>
      <c r="L284" s="90">
        <v>0</v>
      </c>
      <c r="M284" s="91"/>
      <c r="N284" s="92">
        <v>73</v>
      </c>
      <c r="O284" s="90">
        <v>638</v>
      </c>
      <c r="P284" s="90">
        <v>3</v>
      </c>
      <c r="Q284" s="90">
        <v>16</v>
      </c>
      <c r="R284" s="90">
        <v>26</v>
      </c>
      <c r="S284" s="90">
        <v>55</v>
      </c>
      <c r="T284" s="90">
        <v>81</v>
      </c>
      <c r="U284" s="91"/>
      <c r="V284" s="92">
        <v>73</v>
      </c>
      <c r="W284" s="90">
        <v>712</v>
      </c>
      <c r="X284" s="90">
        <v>0</v>
      </c>
      <c r="Y284" s="90">
        <v>12</v>
      </c>
      <c r="Z284" s="90">
        <v>44</v>
      </c>
      <c r="AA284" s="90">
        <v>44</v>
      </c>
      <c r="AB284" s="90">
        <v>88</v>
      </c>
      <c r="AC284" s="91"/>
      <c r="AD284" s="92">
        <v>0</v>
      </c>
      <c r="AE284" s="90">
        <v>0</v>
      </c>
      <c r="AF284" s="90">
        <v>0</v>
      </c>
      <c r="AG284" s="90">
        <v>0</v>
      </c>
      <c r="AH284" s="90">
        <v>0</v>
      </c>
      <c r="AI284" s="90">
        <v>0</v>
      </c>
      <c r="AJ284" s="90">
        <v>0</v>
      </c>
    </row>
    <row r="285" spans="1:36">
      <c r="A285" s="88">
        <v>5</v>
      </c>
      <c r="B285" s="95" t="s">
        <v>110</v>
      </c>
      <c r="C285" s="96"/>
      <c r="D285" s="86">
        <v>2</v>
      </c>
      <c r="E285" s="86" t="s">
        <v>33</v>
      </c>
      <c r="F285" s="87">
        <v>3212</v>
      </c>
      <c r="G285" s="86">
        <v>1</v>
      </c>
      <c r="H285" s="88">
        <v>5</v>
      </c>
      <c r="I285" s="89"/>
      <c r="J285" s="90">
        <v>66</v>
      </c>
      <c r="K285" s="90">
        <v>64</v>
      </c>
      <c r="L285" s="90">
        <v>66</v>
      </c>
      <c r="M285" s="91"/>
      <c r="N285" s="92">
        <v>63</v>
      </c>
      <c r="O285" s="90">
        <v>642</v>
      </c>
      <c r="P285" s="90">
        <v>19</v>
      </c>
      <c r="Q285" s="90">
        <v>14</v>
      </c>
      <c r="R285" s="90">
        <v>33</v>
      </c>
      <c r="S285" s="90">
        <v>33</v>
      </c>
      <c r="T285" s="90">
        <v>66</v>
      </c>
      <c r="U285" s="91"/>
      <c r="V285" s="92">
        <v>63</v>
      </c>
      <c r="W285" s="90">
        <v>676</v>
      </c>
      <c r="X285" s="90">
        <v>10</v>
      </c>
      <c r="Y285" s="90">
        <v>27</v>
      </c>
      <c r="Z285" s="90">
        <v>29</v>
      </c>
      <c r="AA285" s="90">
        <v>35</v>
      </c>
      <c r="AB285" s="90">
        <v>64</v>
      </c>
      <c r="AC285" s="91"/>
      <c r="AD285" s="92">
        <v>63</v>
      </c>
      <c r="AE285" s="90">
        <v>204</v>
      </c>
      <c r="AF285" s="90">
        <v>13</v>
      </c>
      <c r="AG285" s="90">
        <v>22</v>
      </c>
      <c r="AH285" s="90">
        <v>56</v>
      </c>
      <c r="AI285" s="90">
        <v>10</v>
      </c>
      <c r="AJ285" s="90">
        <v>66</v>
      </c>
    </row>
    <row r="286" spans="1:36">
      <c r="A286" s="88">
        <v>6</v>
      </c>
      <c r="B286" s="95" t="s">
        <v>110</v>
      </c>
      <c r="C286" s="96"/>
      <c r="D286" s="86">
        <v>2</v>
      </c>
      <c r="E286" s="86" t="s">
        <v>33</v>
      </c>
      <c r="F286" s="87">
        <v>3212</v>
      </c>
      <c r="G286" s="88">
        <v>1</v>
      </c>
      <c r="H286" s="88">
        <v>6</v>
      </c>
      <c r="I286" s="89"/>
      <c r="J286" s="90">
        <v>82</v>
      </c>
      <c r="K286" s="90">
        <v>69</v>
      </c>
      <c r="L286" s="90">
        <v>0</v>
      </c>
      <c r="M286" s="91"/>
      <c r="N286" s="92">
        <v>66</v>
      </c>
      <c r="O286" s="90">
        <v>698</v>
      </c>
      <c r="P286" s="90">
        <v>8</v>
      </c>
      <c r="Q286" s="90">
        <v>11</v>
      </c>
      <c r="R286" s="90">
        <v>44</v>
      </c>
      <c r="S286" s="90">
        <v>38</v>
      </c>
      <c r="T286" s="90">
        <v>82</v>
      </c>
      <c r="U286" s="91"/>
      <c r="V286" s="92">
        <v>66</v>
      </c>
      <c r="W286" s="90">
        <v>728</v>
      </c>
      <c r="X286" s="90">
        <v>2</v>
      </c>
      <c r="Y286" s="90">
        <v>29</v>
      </c>
      <c r="Z286" s="90">
        <v>45</v>
      </c>
      <c r="AA286" s="90">
        <v>24</v>
      </c>
      <c r="AB286" s="90">
        <v>69</v>
      </c>
      <c r="AC286" s="91"/>
      <c r="AD286" s="92">
        <v>0</v>
      </c>
      <c r="AE286" s="90">
        <v>0</v>
      </c>
      <c r="AF286" s="90">
        <v>0</v>
      </c>
      <c r="AG286" s="90">
        <v>0</v>
      </c>
      <c r="AH286" s="90">
        <v>0</v>
      </c>
      <c r="AI286" s="90">
        <v>0</v>
      </c>
      <c r="AJ286" s="90">
        <v>0</v>
      </c>
    </row>
    <row r="287" spans="1:36" s="63" customFormat="1">
      <c r="A287" s="88">
        <v>7</v>
      </c>
      <c r="B287" s="95" t="s">
        <v>110</v>
      </c>
      <c r="C287" s="96"/>
      <c r="D287" s="86">
        <v>2</v>
      </c>
      <c r="E287" s="86" t="s">
        <v>33</v>
      </c>
      <c r="F287" s="87">
        <v>3212</v>
      </c>
      <c r="G287" s="88">
        <v>1</v>
      </c>
      <c r="H287" s="88">
        <v>7</v>
      </c>
      <c r="I287" s="89"/>
      <c r="J287" s="90">
        <v>67</v>
      </c>
      <c r="K287" s="90">
        <v>57</v>
      </c>
      <c r="L287" s="90">
        <v>21</v>
      </c>
      <c r="M287" s="91"/>
      <c r="N287" s="92">
        <v>70</v>
      </c>
      <c r="O287" s="90">
        <v>702</v>
      </c>
      <c r="P287" s="90">
        <v>13</v>
      </c>
      <c r="Q287" s="90">
        <v>20</v>
      </c>
      <c r="R287" s="90">
        <v>44</v>
      </c>
      <c r="S287" s="90">
        <v>23</v>
      </c>
      <c r="T287" s="90">
        <v>67</v>
      </c>
      <c r="U287" s="91"/>
      <c r="V287" s="92">
        <v>70</v>
      </c>
      <c r="W287" s="90">
        <v>692</v>
      </c>
      <c r="X287" s="90">
        <v>11</v>
      </c>
      <c r="Y287" s="90">
        <v>31</v>
      </c>
      <c r="Z287" s="90">
        <v>40</v>
      </c>
      <c r="AA287" s="90">
        <v>17</v>
      </c>
      <c r="AB287" s="90">
        <v>57</v>
      </c>
      <c r="AC287" s="91"/>
      <c r="AD287" s="92">
        <v>70</v>
      </c>
      <c r="AE287" s="90">
        <v>166</v>
      </c>
      <c r="AF287" s="90">
        <v>37</v>
      </c>
      <c r="AG287" s="90">
        <v>41</v>
      </c>
      <c r="AH287" s="90">
        <v>20</v>
      </c>
      <c r="AI287" s="90">
        <v>1</v>
      </c>
      <c r="AJ287" s="90">
        <v>21</v>
      </c>
    </row>
    <row r="288" spans="1:36">
      <c r="A288" s="88">
        <v>8</v>
      </c>
      <c r="B288" s="95" t="s">
        <v>110</v>
      </c>
      <c r="C288" s="96"/>
      <c r="D288" s="86">
        <v>2</v>
      </c>
      <c r="E288" s="86" t="s">
        <v>33</v>
      </c>
      <c r="F288" s="87">
        <v>3212</v>
      </c>
      <c r="G288" s="86">
        <v>1</v>
      </c>
      <c r="H288" s="88">
        <v>8</v>
      </c>
      <c r="I288" s="89"/>
      <c r="J288" s="90">
        <v>55</v>
      </c>
      <c r="K288" s="90">
        <v>79</v>
      </c>
      <c r="L288" s="90">
        <v>0</v>
      </c>
      <c r="M288" s="91"/>
      <c r="N288" s="92">
        <v>74</v>
      </c>
      <c r="O288" s="90">
        <v>706</v>
      </c>
      <c r="P288" s="90">
        <v>24</v>
      </c>
      <c r="Q288" s="90">
        <v>20</v>
      </c>
      <c r="R288" s="90">
        <v>47</v>
      </c>
      <c r="S288" s="90">
        <v>8</v>
      </c>
      <c r="T288" s="90">
        <v>55</v>
      </c>
      <c r="U288" s="91"/>
      <c r="V288" s="92">
        <v>74</v>
      </c>
      <c r="W288" s="90">
        <v>817</v>
      </c>
      <c r="X288" s="90">
        <v>4</v>
      </c>
      <c r="Y288" s="90">
        <v>18</v>
      </c>
      <c r="Z288" s="90">
        <v>41</v>
      </c>
      <c r="AA288" s="90">
        <v>38</v>
      </c>
      <c r="AB288" s="90">
        <v>79</v>
      </c>
      <c r="AC288" s="91"/>
      <c r="AD288" s="92">
        <v>0</v>
      </c>
      <c r="AE288" s="90">
        <v>0</v>
      </c>
      <c r="AF288" s="90">
        <v>0</v>
      </c>
      <c r="AG288" s="90">
        <v>0</v>
      </c>
      <c r="AH288" s="90">
        <v>0</v>
      </c>
      <c r="AI288" s="90">
        <v>0</v>
      </c>
      <c r="AJ288" s="90">
        <v>0</v>
      </c>
    </row>
    <row r="289" spans="1:36">
      <c r="A289" s="67" t="s">
        <v>71</v>
      </c>
      <c r="B289" s="97" t="s">
        <v>110</v>
      </c>
      <c r="C289" s="98"/>
      <c r="D289" s="93">
        <v>2</v>
      </c>
      <c r="E289" s="93" t="s">
        <v>33</v>
      </c>
      <c r="F289" s="94">
        <v>3212</v>
      </c>
      <c r="G289" s="93">
        <v>1</v>
      </c>
      <c r="H289" s="67" t="s">
        <v>71</v>
      </c>
      <c r="I289" s="68"/>
      <c r="J289" s="20">
        <v>72.754299754299751</v>
      </c>
      <c r="K289" s="20">
        <v>72.58722358722359</v>
      </c>
      <c r="L289" s="20">
        <v>42.315789473684212</v>
      </c>
      <c r="M289" s="69"/>
      <c r="N289" s="16">
        <v>407</v>
      </c>
      <c r="O289" s="20"/>
      <c r="P289" s="20">
        <v>11.375921375921376</v>
      </c>
      <c r="Q289" s="20">
        <v>15.545454545454545</v>
      </c>
      <c r="R289" s="20">
        <v>37.665847665847664</v>
      </c>
      <c r="S289" s="20">
        <v>35.088452088452087</v>
      </c>
      <c r="T289" s="20">
        <v>72.754299754299751</v>
      </c>
      <c r="U289" s="69"/>
      <c r="V289" s="16">
        <v>407</v>
      </c>
      <c r="W289" s="20"/>
      <c r="X289" s="20">
        <v>5.6904176904176911</v>
      </c>
      <c r="Y289" s="20">
        <v>21.886977886977888</v>
      </c>
      <c r="Z289" s="20">
        <v>38.958230958230963</v>
      </c>
      <c r="AA289" s="20">
        <v>33.628992628992627</v>
      </c>
      <c r="AB289" s="20">
        <v>72.58722358722359</v>
      </c>
      <c r="AC289" s="69"/>
      <c r="AD289" s="16">
        <v>133</v>
      </c>
      <c r="AE289" s="20"/>
      <c r="AF289" s="20">
        <v>25.631578947368421</v>
      </c>
      <c r="AG289" s="20">
        <v>32</v>
      </c>
      <c r="AH289" s="20">
        <v>37.05263157894737</v>
      </c>
      <c r="AI289" s="20">
        <v>5.2631578947368416</v>
      </c>
      <c r="AJ289" s="20">
        <v>42.315789473684212</v>
      </c>
    </row>
    <row r="290" spans="1:36">
      <c r="A290" s="81">
        <v>3</v>
      </c>
      <c r="B290" s="77" t="s">
        <v>111</v>
      </c>
      <c r="C290" s="78"/>
      <c r="D290" s="79">
        <v>1</v>
      </c>
      <c r="E290" s="79" t="s">
        <v>32</v>
      </c>
      <c r="F290" s="80">
        <v>1702</v>
      </c>
      <c r="G290" s="86">
        <v>1</v>
      </c>
      <c r="H290" s="81">
        <v>3</v>
      </c>
      <c r="I290" s="82"/>
      <c r="J290" s="83">
        <v>92</v>
      </c>
      <c r="K290" s="83">
        <v>76</v>
      </c>
      <c r="L290" s="83">
        <v>0</v>
      </c>
      <c r="M290" s="84"/>
      <c r="N290" s="85">
        <v>54</v>
      </c>
      <c r="O290" s="83">
        <v>610</v>
      </c>
      <c r="P290" s="83">
        <v>0</v>
      </c>
      <c r="Q290" s="83">
        <v>7</v>
      </c>
      <c r="R290" s="83">
        <v>31</v>
      </c>
      <c r="S290" s="83">
        <v>61</v>
      </c>
      <c r="T290" s="83">
        <v>92</v>
      </c>
      <c r="U290" s="84"/>
      <c r="V290" s="85">
        <v>54</v>
      </c>
      <c r="W290" s="83">
        <v>589</v>
      </c>
      <c r="X290" s="83">
        <v>9</v>
      </c>
      <c r="Y290" s="83">
        <v>15</v>
      </c>
      <c r="Z290" s="83">
        <v>50</v>
      </c>
      <c r="AA290" s="83">
        <v>26</v>
      </c>
      <c r="AB290" s="83">
        <v>76</v>
      </c>
      <c r="AC290" s="84"/>
      <c r="AD290" s="85">
        <v>0</v>
      </c>
      <c r="AE290" s="83">
        <v>0</v>
      </c>
      <c r="AF290" s="83">
        <v>0</v>
      </c>
      <c r="AG290" s="83">
        <v>0</v>
      </c>
      <c r="AH290" s="83">
        <v>0</v>
      </c>
      <c r="AI290" s="83">
        <v>0</v>
      </c>
      <c r="AJ290" s="83">
        <v>0</v>
      </c>
    </row>
    <row r="291" spans="1:36">
      <c r="A291" s="88">
        <v>4</v>
      </c>
      <c r="B291" s="95" t="s">
        <v>111</v>
      </c>
      <c r="C291" s="96"/>
      <c r="D291" s="86">
        <v>1</v>
      </c>
      <c r="E291" s="86" t="s">
        <v>32</v>
      </c>
      <c r="F291" s="87">
        <v>1702</v>
      </c>
      <c r="G291" s="86">
        <v>1</v>
      </c>
      <c r="H291" s="88">
        <v>4</v>
      </c>
      <c r="I291" s="89"/>
      <c r="J291" s="90">
        <v>74</v>
      </c>
      <c r="K291" s="90">
        <v>72</v>
      </c>
      <c r="L291" s="90">
        <v>0</v>
      </c>
      <c r="M291" s="91"/>
      <c r="N291" s="92">
        <v>84</v>
      </c>
      <c r="O291" s="90">
        <v>624</v>
      </c>
      <c r="P291" s="90">
        <v>5</v>
      </c>
      <c r="Q291" s="90">
        <v>21</v>
      </c>
      <c r="R291" s="90">
        <v>26</v>
      </c>
      <c r="S291" s="90">
        <v>48</v>
      </c>
      <c r="T291" s="90">
        <v>74</v>
      </c>
      <c r="U291" s="91"/>
      <c r="V291" s="92">
        <v>84</v>
      </c>
      <c r="W291" s="90">
        <v>632</v>
      </c>
      <c r="X291" s="90">
        <v>5</v>
      </c>
      <c r="Y291" s="90">
        <v>23</v>
      </c>
      <c r="Z291" s="90">
        <v>46</v>
      </c>
      <c r="AA291" s="90">
        <v>26</v>
      </c>
      <c r="AB291" s="90">
        <v>72</v>
      </c>
      <c r="AC291" s="91"/>
      <c r="AD291" s="92">
        <v>0</v>
      </c>
      <c r="AE291" s="90">
        <v>0</v>
      </c>
      <c r="AF291" s="90">
        <v>0</v>
      </c>
      <c r="AG291" s="90">
        <v>0</v>
      </c>
      <c r="AH291" s="90">
        <v>0</v>
      </c>
      <c r="AI291" s="90">
        <v>0</v>
      </c>
      <c r="AJ291" s="90">
        <v>0</v>
      </c>
    </row>
    <row r="292" spans="1:36">
      <c r="A292" s="88">
        <v>5</v>
      </c>
      <c r="B292" s="95" t="s">
        <v>111</v>
      </c>
      <c r="C292" s="96"/>
      <c r="D292" s="86">
        <v>1</v>
      </c>
      <c r="E292" s="86" t="s">
        <v>32</v>
      </c>
      <c r="F292" s="87">
        <v>1702</v>
      </c>
      <c r="G292" s="88">
        <v>1</v>
      </c>
      <c r="H292" s="88">
        <v>5</v>
      </c>
      <c r="I292" s="89"/>
      <c r="J292" s="90">
        <v>55</v>
      </c>
      <c r="K292" s="90">
        <v>56</v>
      </c>
      <c r="L292" s="90">
        <v>33</v>
      </c>
      <c r="M292" s="91"/>
      <c r="N292" s="92">
        <v>79</v>
      </c>
      <c r="O292" s="90">
        <v>620</v>
      </c>
      <c r="P292" s="90">
        <v>15</v>
      </c>
      <c r="Q292" s="90">
        <v>29</v>
      </c>
      <c r="R292" s="90">
        <v>35</v>
      </c>
      <c r="S292" s="90">
        <v>20</v>
      </c>
      <c r="T292" s="90">
        <v>55</v>
      </c>
      <c r="U292" s="91"/>
      <c r="V292" s="92">
        <v>79</v>
      </c>
      <c r="W292" s="90">
        <v>634</v>
      </c>
      <c r="X292" s="90">
        <v>8</v>
      </c>
      <c r="Y292" s="90">
        <v>37</v>
      </c>
      <c r="Z292" s="90">
        <v>37</v>
      </c>
      <c r="AA292" s="90">
        <v>19</v>
      </c>
      <c r="AB292" s="90">
        <v>56</v>
      </c>
      <c r="AC292" s="91"/>
      <c r="AD292" s="92">
        <v>79</v>
      </c>
      <c r="AE292" s="90">
        <v>187</v>
      </c>
      <c r="AF292" s="90">
        <v>18</v>
      </c>
      <c r="AG292" s="90">
        <v>49</v>
      </c>
      <c r="AH292" s="90">
        <v>32</v>
      </c>
      <c r="AI292" s="90">
        <v>1</v>
      </c>
      <c r="AJ292" s="90">
        <v>33</v>
      </c>
    </row>
    <row r="293" spans="1:36">
      <c r="A293" s="88">
        <v>6</v>
      </c>
      <c r="B293" s="95" t="s">
        <v>111</v>
      </c>
      <c r="C293" s="96"/>
      <c r="D293" s="86">
        <v>1</v>
      </c>
      <c r="E293" s="86" t="s">
        <v>32</v>
      </c>
      <c r="F293" s="87">
        <v>1702</v>
      </c>
      <c r="G293" s="86">
        <v>1</v>
      </c>
      <c r="H293" s="88">
        <v>6</v>
      </c>
      <c r="I293" s="89"/>
      <c r="J293" s="90">
        <v>67</v>
      </c>
      <c r="K293" s="90">
        <v>55</v>
      </c>
      <c r="L293" s="90">
        <v>0</v>
      </c>
      <c r="M293" s="91"/>
      <c r="N293" s="92">
        <v>67</v>
      </c>
      <c r="O293" s="90">
        <v>678</v>
      </c>
      <c r="P293" s="90">
        <v>10</v>
      </c>
      <c r="Q293" s="90">
        <v>22</v>
      </c>
      <c r="R293" s="90">
        <v>36</v>
      </c>
      <c r="S293" s="90">
        <v>31</v>
      </c>
      <c r="T293" s="90">
        <v>67</v>
      </c>
      <c r="U293" s="91"/>
      <c r="V293" s="92">
        <v>67</v>
      </c>
      <c r="W293" s="90">
        <v>657</v>
      </c>
      <c r="X293" s="90">
        <v>6</v>
      </c>
      <c r="Y293" s="90">
        <v>39</v>
      </c>
      <c r="Z293" s="90">
        <v>46</v>
      </c>
      <c r="AA293" s="90">
        <v>9</v>
      </c>
      <c r="AB293" s="90">
        <v>55</v>
      </c>
      <c r="AC293" s="91"/>
      <c r="AD293" s="92">
        <v>0</v>
      </c>
      <c r="AE293" s="90">
        <v>0</v>
      </c>
      <c r="AF293" s="90">
        <v>0</v>
      </c>
      <c r="AG293" s="90">
        <v>0</v>
      </c>
      <c r="AH293" s="90">
        <v>0</v>
      </c>
      <c r="AI293" s="90">
        <v>0</v>
      </c>
      <c r="AJ293" s="90">
        <v>0</v>
      </c>
    </row>
    <row r="294" spans="1:36" s="63" customFormat="1">
      <c r="A294" s="88">
        <v>7</v>
      </c>
      <c r="B294" s="95" t="s">
        <v>111</v>
      </c>
      <c r="C294" s="96"/>
      <c r="D294" s="86">
        <v>1</v>
      </c>
      <c r="E294" s="86" t="s">
        <v>32</v>
      </c>
      <c r="F294" s="87">
        <v>1702</v>
      </c>
      <c r="G294" s="86">
        <v>1</v>
      </c>
      <c r="H294" s="88">
        <v>7</v>
      </c>
      <c r="I294" s="89"/>
      <c r="J294" s="90">
        <v>72</v>
      </c>
      <c r="K294" s="90">
        <v>56</v>
      </c>
      <c r="L294" s="90">
        <v>34</v>
      </c>
      <c r="M294" s="91"/>
      <c r="N294" s="92">
        <v>65</v>
      </c>
      <c r="O294" s="90">
        <v>729</v>
      </c>
      <c r="P294" s="90">
        <v>17</v>
      </c>
      <c r="Q294" s="90">
        <v>11</v>
      </c>
      <c r="R294" s="90">
        <v>32</v>
      </c>
      <c r="S294" s="90">
        <v>40</v>
      </c>
      <c r="T294" s="90">
        <v>72</v>
      </c>
      <c r="U294" s="91"/>
      <c r="V294" s="92">
        <v>65</v>
      </c>
      <c r="W294" s="90">
        <v>690</v>
      </c>
      <c r="X294" s="90">
        <v>8</v>
      </c>
      <c r="Y294" s="90">
        <v>37</v>
      </c>
      <c r="Z294" s="90">
        <v>34</v>
      </c>
      <c r="AA294" s="90">
        <v>22</v>
      </c>
      <c r="AB294" s="90">
        <v>56</v>
      </c>
      <c r="AC294" s="91"/>
      <c r="AD294" s="92">
        <v>65</v>
      </c>
      <c r="AE294" s="90">
        <v>170</v>
      </c>
      <c r="AF294" s="90">
        <v>40</v>
      </c>
      <c r="AG294" s="90">
        <v>26</v>
      </c>
      <c r="AH294" s="90">
        <v>29</v>
      </c>
      <c r="AI294" s="90">
        <v>5</v>
      </c>
      <c r="AJ294" s="90">
        <v>34</v>
      </c>
    </row>
    <row r="295" spans="1:36">
      <c r="A295" s="88">
        <v>8</v>
      </c>
      <c r="B295" s="95" t="s">
        <v>111</v>
      </c>
      <c r="C295" s="96"/>
      <c r="D295" s="86">
        <v>1</v>
      </c>
      <c r="E295" s="86" t="s">
        <v>32</v>
      </c>
      <c r="F295" s="87">
        <v>1702</v>
      </c>
      <c r="G295" s="86">
        <v>1</v>
      </c>
      <c r="H295" s="88">
        <v>8</v>
      </c>
      <c r="I295" s="89"/>
      <c r="J295" s="90">
        <v>77</v>
      </c>
      <c r="K295" s="90">
        <v>73</v>
      </c>
      <c r="L295" s="90">
        <v>0</v>
      </c>
      <c r="M295" s="91"/>
      <c r="N295" s="92">
        <v>74</v>
      </c>
      <c r="O295" s="90">
        <v>748</v>
      </c>
      <c r="P295" s="90">
        <v>12</v>
      </c>
      <c r="Q295" s="90">
        <v>11</v>
      </c>
      <c r="R295" s="90">
        <v>51</v>
      </c>
      <c r="S295" s="90">
        <v>26</v>
      </c>
      <c r="T295" s="90">
        <v>77</v>
      </c>
      <c r="U295" s="91"/>
      <c r="V295" s="92">
        <v>74</v>
      </c>
      <c r="W295" s="90">
        <v>775</v>
      </c>
      <c r="X295" s="90">
        <v>0</v>
      </c>
      <c r="Y295" s="90">
        <v>27</v>
      </c>
      <c r="Z295" s="90">
        <v>57</v>
      </c>
      <c r="AA295" s="90">
        <v>16</v>
      </c>
      <c r="AB295" s="90">
        <v>73</v>
      </c>
      <c r="AC295" s="91"/>
      <c r="AD295" s="92">
        <v>0</v>
      </c>
      <c r="AE295" s="90">
        <v>0</v>
      </c>
      <c r="AF295" s="90">
        <v>0</v>
      </c>
      <c r="AG295" s="90">
        <v>0</v>
      </c>
      <c r="AH295" s="90">
        <v>0</v>
      </c>
      <c r="AI295" s="90">
        <v>0</v>
      </c>
      <c r="AJ295" s="90">
        <v>0</v>
      </c>
    </row>
    <row r="296" spans="1:36">
      <c r="A296" s="67" t="s">
        <v>71</v>
      </c>
      <c r="B296" s="97" t="s">
        <v>111</v>
      </c>
      <c r="C296" s="98"/>
      <c r="D296" s="93">
        <v>1</v>
      </c>
      <c r="E296" s="93" t="s">
        <v>32</v>
      </c>
      <c r="F296" s="94">
        <v>1702</v>
      </c>
      <c r="G296" s="67">
        <v>1</v>
      </c>
      <c r="H296" s="67" t="s">
        <v>71</v>
      </c>
      <c r="I296" s="68"/>
      <c r="J296" s="20">
        <v>71.858156028368796</v>
      </c>
      <c r="K296" s="20">
        <v>64.546099290780148</v>
      </c>
      <c r="L296" s="20">
        <v>33.451388888888893</v>
      </c>
      <c r="M296" s="69"/>
      <c r="N296" s="16">
        <v>423</v>
      </c>
      <c r="O296" s="20"/>
      <c r="P296" s="20">
        <v>10.08983451536643</v>
      </c>
      <c r="Q296" s="20">
        <v>17.57919621749409</v>
      </c>
      <c r="R296" s="20">
        <v>35.198581560283685</v>
      </c>
      <c r="S296" s="20">
        <v>36.659574468085111</v>
      </c>
      <c r="T296" s="20">
        <v>71.858156028368796</v>
      </c>
      <c r="U296" s="69"/>
      <c r="V296" s="16">
        <v>423</v>
      </c>
      <c r="W296" s="20"/>
      <c r="X296" s="20">
        <v>5.8156028368794326</v>
      </c>
      <c r="Y296" s="20">
        <v>29.978723404255323</v>
      </c>
      <c r="Z296" s="20">
        <v>44.910165484633573</v>
      </c>
      <c r="AA296" s="20">
        <v>19.635933806146571</v>
      </c>
      <c r="AB296" s="20">
        <v>64.546099290780148</v>
      </c>
      <c r="AC296" s="69"/>
      <c r="AD296" s="16">
        <v>144</v>
      </c>
      <c r="AE296" s="20"/>
      <c r="AF296" s="20">
        <v>27.930555555555557</v>
      </c>
      <c r="AG296" s="20">
        <v>38.618055555555557</v>
      </c>
      <c r="AH296" s="20">
        <v>30.645833333333336</v>
      </c>
      <c r="AI296" s="20">
        <v>2.8055555555555558</v>
      </c>
      <c r="AJ296" s="20">
        <v>33.451388888888893</v>
      </c>
    </row>
    <row r="297" spans="1:36">
      <c r="A297" s="81">
        <v>3</v>
      </c>
      <c r="B297" s="77" t="s">
        <v>112</v>
      </c>
      <c r="C297" s="78"/>
      <c r="D297" s="79">
        <v>4</v>
      </c>
      <c r="E297" s="79" t="s">
        <v>35</v>
      </c>
      <c r="F297" s="80">
        <v>5502</v>
      </c>
      <c r="G297" s="88">
        <v>1</v>
      </c>
      <c r="H297" s="81">
        <v>3</v>
      </c>
      <c r="I297" s="82"/>
      <c r="J297" s="83">
        <v>87</v>
      </c>
      <c r="K297" s="83">
        <v>63</v>
      </c>
      <c r="L297" s="83">
        <v>0</v>
      </c>
      <c r="M297" s="84"/>
      <c r="N297" s="85">
        <v>68</v>
      </c>
      <c r="O297" s="83">
        <v>576</v>
      </c>
      <c r="P297" s="83">
        <v>1</v>
      </c>
      <c r="Q297" s="83">
        <v>12</v>
      </c>
      <c r="R297" s="83">
        <v>38</v>
      </c>
      <c r="S297" s="83">
        <v>49</v>
      </c>
      <c r="T297" s="83">
        <v>87</v>
      </c>
      <c r="U297" s="84"/>
      <c r="V297" s="85">
        <v>68</v>
      </c>
      <c r="W297" s="83">
        <v>530</v>
      </c>
      <c r="X297" s="83">
        <v>15</v>
      </c>
      <c r="Y297" s="83">
        <v>22</v>
      </c>
      <c r="Z297" s="83">
        <v>44</v>
      </c>
      <c r="AA297" s="83">
        <v>19</v>
      </c>
      <c r="AB297" s="83">
        <v>63</v>
      </c>
      <c r="AC297" s="84"/>
      <c r="AD297" s="85">
        <v>0</v>
      </c>
      <c r="AE297" s="83">
        <v>0</v>
      </c>
      <c r="AF297" s="83">
        <v>0</v>
      </c>
      <c r="AG297" s="83">
        <v>0</v>
      </c>
      <c r="AH297" s="83">
        <v>0</v>
      </c>
      <c r="AI297" s="83">
        <v>0</v>
      </c>
      <c r="AJ297" s="83">
        <v>0</v>
      </c>
    </row>
    <row r="298" spans="1:36">
      <c r="A298" s="88">
        <v>4</v>
      </c>
      <c r="B298" s="95" t="s">
        <v>112</v>
      </c>
      <c r="C298" s="96"/>
      <c r="D298" s="86">
        <v>4</v>
      </c>
      <c r="E298" s="86" t="s">
        <v>35</v>
      </c>
      <c r="F298" s="87">
        <v>5502</v>
      </c>
      <c r="G298" s="88">
        <v>1</v>
      </c>
      <c r="H298" s="88">
        <v>4</v>
      </c>
      <c r="I298" s="89"/>
      <c r="J298" s="90">
        <v>90</v>
      </c>
      <c r="K298" s="90">
        <v>87</v>
      </c>
      <c r="L298" s="90">
        <v>0</v>
      </c>
      <c r="M298" s="91"/>
      <c r="N298" s="92">
        <v>68</v>
      </c>
      <c r="O298" s="90">
        <v>667</v>
      </c>
      <c r="P298" s="90">
        <v>0</v>
      </c>
      <c r="Q298" s="90">
        <v>10</v>
      </c>
      <c r="R298" s="90">
        <v>28</v>
      </c>
      <c r="S298" s="90">
        <v>62</v>
      </c>
      <c r="T298" s="90">
        <v>90</v>
      </c>
      <c r="U298" s="91"/>
      <c r="V298" s="92">
        <v>68</v>
      </c>
      <c r="W298" s="90">
        <v>698</v>
      </c>
      <c r="X298" s="90">
        <v>0</v>
      </c>
      <c r="Y298" s="90">
        <v>13</v>
      </c>
      <c r="Z298" s="90">
        <v>47</v>
      </c>
      <c r="AA298" s="90">
        <v>40</v>
      </c>
      <c r="AB298" s="90">
        <v>87</v>
      </c>
      <c r="AC298" s="91"/>
      <c r="AD298" s="92">
        <v>0</v>
      </c>
      <c r="AE298" s="90">
        <v>0</v>
      </c>
      <c r="AF298" s="90">
        <v>0</v>
      </c>
      <c r="AG298" s="90">
        <v>0</v>
      </c>
      <c r="AH298" s="90">
        <v>0</v>
      </c>
      <c r="AI298" s="90">
        <v>0</v>
      </c>
      <c r="AJ298" s="90">
        <v>0</v>
      </c>
    </row>
    <row r="299" spans="1:36">
      <c r="A299" s="88">
        <v>5</v>
      </c>
      <c r="B299" s="95" t="s">
        <v>112</v>
      </c>
      <c r="C299" s="96"/>
      <c r="D299" s="86">
        <v>4</v>
      </c>
      <c r="E299" s="86" t="s">
        <v>321</v>
      </c>
      <c r="F299" s="87">
        <v>5502</v>
      </c>
      <c r="G299" s="86">
        <v>1</v>
      </c>
      <c r="H299" s="88">
        <v>5</v>
      </c>
      <c r="I299" s="89"/>
      <c r="J299" s="90">
        <v>69</v>
      </c>
      <c r="K299" s="90">
        <v>63</v>
      </c>
      <c r="L299" s="90">
        <v>61</v>
      </c>
      <c r="M299" s="91"/>
      <c r="N299" s="92">
        <v>79</v>
      </c>
      <c r="O299" s="90">
        <v>644</v>
      </c>
      <c r="P299" s="90">
        <v>10</v>
      </c>
      <c r="Q299" s="90">
        <v>22</v>
      </c>
      <c r="R299" s="90">
        <v>41</v>
      </c>
      <c r="S299" s="90">
        <v>28</v>
      </c>
      <c r="T299" s="90">
        <v>69</v>
      </c>
      <c r="U299" s="91"/>
      <c r="V299" s="92">
        <v>79</v>
      </c>
      <c r="W299" s="90">
        <v>640</v>
      </c>
      <c r="X299" s="90">
        <v>8</v>
      </c>
      <c r="Y299" s="90">
        <v>29</v>
      </c>
      <c r="Z299" s="90">
        <v>47</v>
      </c>
      <c r="AA299" s="90">
        <v>16</v>
      </c>
      <c r="AB299" s="90">
        <v>63</v>
      </c>
      <c r="AC299" s="91"/>
      <c r="AD299" s="92">
        <v>79</v>
      </c>
      <c r="AE299" s="90">
        <v>200</v>
      </c>
      <c r="AF299" s="90">
        <v>13</v>
      </c>
      <c r="AG299" s="90">
        <v>27</v>
      </c>
      <c r="AH299" s="90">
        <v>57</v>
      </c>
      <c r="AI299" s="90">
        <v>4</v>
      </c>
      <c r="AJ299" s="90">
        <v>61</v>
      </c>
    </row>
    <row r="300" spans="1:36">
      <c r="A300" s="88">
        <v>6</v>
      </c>
      <c r="B300" s="95" t="s">
        <v>112</v>
      </c>
      <c r="C300" s="96"/>
      <c r="D300" s="86">
        <v>4</v>
      </c>
      <c r="E300" s="86" t="s">
        <v>35</v>
      </c>
      <c r="F300" s="87">
        <v>5502</v>
      </c>
      <c r="G300" s="86">
        <v>1</v>
      </c>
      <c r="H300" s="88">
        <v>6</v>
      </c>
      <c r="I300" s="89"/>
      <c r="J300" s="90">
        <v>78</v>
      </c>
      <c r="K300" s="90">
        <v>78</v>
      </c>
      <c r="L300" s="90">
        <v>0</v>
      </c>
      <c r="M300" s="91"/>
      <c r="N300" s="92">
        <v>76</v>
      </c>
      <c r="O300" s="90">
        <v>711</v>
      </c>
      <c r="P300" s="90">
        <v>7</v>
      </c>
      <c r="Q300" s="90">
        <v>16</v>
      </c>
      <c r="R300" s="90">
        <v>29</v>
      </c>
      <c r="S300" s="90">
        <v>49</v>
      </c>
      <c r="T300" s="90">
        <v>78</v>
      </c>
      <c r="U300" s="91"/>
      <c r="V300" s="92">
        <v>76</v>
      </c>
      <c r="W300" s="90">
        <v>738</v>
      </c>
      <c r="X300" s="90">
        <v>3</v>
      </c>
      <c r="Y300" s="90">
        <v>20</v>
      </c>
      <c r="Z300" s="90">
        <v>41</v>
      </c>
      <c r="AA300" s="90">
        <v>37</v>
      </c>
      <c r="AB300" s="90">
        <v>78</v>
      </c>
      <c r="AC300" s="91"/>
      <c r="AD300" s="92">
        <v>0</v>
      </c>
      <c r="AE300" s="90">
        <v>0</v>
      </c>
      <c r="AF300" s="90">
        <v>0</v>
      </c>
      <c r="AG300" s="90">
        <v>0</v>
      </c>
      <c r="AH300" s="90">
        <v>0</v>
      </c>
      <c r="AI300" s="90">
        <v>0</v>
      </c>
      <c r="AJ300" s="90">
        <v>0</v>
      </c>
    </row>
    <row r="301" spans="1:36" s="63" customFormat="1">
      <c r="A301" s="88">
        <v>7</v>
      </c>
      <c r="B301" s="95" t="s">
        <v>112</v>
      </c>
      <c r="C301" s="96"/>
      <c r="D301" s="86">
        <v>4</v>
      </c>
      <c r="E301" s="86" t="s">
        <v>35</v>
      </c>
      <c r="F301" s="87">
        <v>5502</v>
      </c>
      <c r="G301" s="86">
        <v>1</v>
      </c>
      <c r="H301" s="88">
        <v>7</v>
      </c>
      <c r="I301" s="89"/>
      <c r="J301" s="90">
        <v>67</v>
      </c>
      <c r="K301" s="90">
        <v>51</v>
      </c>
      <c r="L301" s="90">
        <v>17</v>
      </c>
      <c r="M301" s="91"/>
      <c r="N301" s="92">
        <v>93</v>
      </c>
      <c r="O301" s="90">
        <v>701</v>
      </c>
      <c r="P301" s="90">
        <v>19</v>
      </c>
      <c r="Q301" s="90">
        <v>14</v>
      </c>
      <c r="R301" s="90">
        <v>40</v>
      </c>
      <c r="S301" s="90">
        <v>27</v>
      </c>
      <c r="T301" s="90">
        <v>67</v>
      </c>
      <c r="U301" s="91"/>
      <c r="V301" s="92">
        <v>93</v>
      </c>
      <c r="W301" s="90">
        <v>675</v>
      </c>
      <c r="X301" s="90">
        <v>5</v>
      </c>
      <c r="Y301" s="90">
        <v>43</v>
      </c>
      <c r="Z301" s="90">
        <v>34</v>
      </c>
      <c r="AA301" s="90">
        <v>17</v>
      </c>
      <c r="AB301" s="90">
        <v>51</v>
      </c>
      <c r="AC301" s="91"/>
      <c r="AD301" s="92">
        <v>93</v>
      </c>
      <c r="AE301" s="90">
        <v>162</v>
      </c>
      <c r="AF301" s="90">
        <v>37</v>
      </c>
      <c r="AG301" s="90">
        <v>46</v>
      </c>
      <c r="AH301" s="90">
        <v>16</v>
      </c>
      <c r="AI301" s="90">
        <v>1</v>
      </c>
      <c r="AJ301" s="90">
        <v>17</v>
      </c>
    </row>
    <row r="302" spans="1:36">
      <c r="A302" s="88">
        <v>8</v>
      </c>
      <c r="B302" s="95" t="s">
        <v>112</v>
      </c>
      <c r="C302" s="96"/>
      <c r="D302" s="86">
        <v>4</v>
      </c>
      <c r="E302" s="86" t="s">
        <v>35</v>
      </c>
      <c r="F302" s="87">
        <v>5502</v>
      </c>
      <c r="G302" s="88">
        <v>1</v>
      </c>
      <c r="H302" s="88">
        <v>8</v>
      </c>
      <c r="I302" s="89"/>
      <c r="J302" s="90">
        <v>62</v>
      </c>
      <c r="K302" s="90">
        <v>80</v>
      </c>
      <c r="L302" s="90">
        <v>0</v>
      </c>
      <c r="M302" s="91"/>
      <c r="N302" s="92">
        <v>74</v>
      </c>
      <c r="O302" s="90">
        <v>718</v>
      </c>
      <c r="P302" s="90">
        <v>20</v>
      </c>
      <c r="Q302" s="90">
        <v>18</v>
      </c>
      <c r="R302" s="90">
        <v>53</v>
      </c>
      <c r="S302" s="90">
        <v>9</v>
      </c>
      <c r="T302" s="90">
        <v>62</v>
      </c>
      <c r="U302" s="91"/>
      <c r="V302" s="92">
        <v>74</v>
      </c>
      <c r="W302" s="90">
        <v>793</v>
      </c>
      <c r="X302" s="90">
        <v>7</v>
      </c>
      <c r="Y302" s="90">
        <v>14</v>
      </c>
      <c r="Z302" s="90">
        <v>58</v>
      </c>
      <c r="AA302" s="90">
        <v>22</v>
      </c>
      <c r="AB302" s="90">
        <v>80</v>
      </c>
      <c r="AC302" s="91"/>
      <c r="AD302" s="92">
        <v>0</v>
      </c>
      <c r="AE302" s="90">
        <v>0</v>
      </c>
      <c r="AF302" s="90">
        <v>0</v>
      </c>
      <c r="AG302" s="90">
        <v>0</v>
      </c>
      <c r="AH302" s="90">
        <v>0</v>
      </c>
      <c r="AI302" s="90">
        <v>0</v>
      </c>
      <c r="AJ302" s="90">
        <v>0</v>
      </c>
    </row>
    <row r="303" spans="1:36">
      <c r="A303" s="67" t="s">
        <v>71</v>
      </c>
      <c r="B303" s="97" t="s">
        <v>112</v>
      </c>
      <c r="C303" s="98"/>
      <c r="D303" s="93">
        <v>4</v>
      </c>
      <c r="E303" s="93" t="s">
        <v>35</v>
      </c>
      <c r="F303" s="94">
        <v>5502</v>
      </c>
      <c r="G303" s="67">
        <v>1</v>
      </c>
      <c r="H303" s="67" t="s">
        <v>71</v>
      </c>
      <c r="I303" s="68"/>
      <c r="J303" s="20">
        <v>74.746724890829682</v>
      </c>
      <c r="K303" s="20">
        <v>69.362445414847173</v>
      </c>
      <c r="L303" s="20">
        <v>37.209302325581397</v>
      </c>
      <c r="M303" s="69"/>
      <c r="N303" s="16">
        <v>458</v>
      </c>
      <c r="O303" s="20"/>
      <c r="P303" s="20">
        <v>10.124454148471616</v>
      </c>
      <c r="Q303" s="20">
        <v>15.467248908296945</v>
      </c>
      <c r="R303" s="20">
        <v>38.368995633187772</v>
      </c>
      <c r="S303" s="20">
        <v>36.377729257641917</v>
      </c>
      <c r="T303" s="20">
        <v>74.746724890829682</v>
      </c>
      <c r="U303" s="69"/>
      <c r="V303" s="16">
        <v>458</v>
      </c>
      <c r="W303" s="20"/>
      <c r="X303" s="20">
        <v>6.251091703056769</v>
      </c>
      <c r="Y303" s="20">
        <v>24.510917030567686</v>
      </c>
      <c r="Z303" s="20">
        <v>44.696506550218345</v>
      </c>
      <c r="AA303" s="20">
        <v>24.665938864628821</v>
      </c>
      <c r="AB303" s="20">
        <v>69.362445414847173</v>
      </c>
      <c r="AC303" s="69"/>
      <c r="AD303" s="16">
        <v>172</v>
      </c>
      <c r="AE303" s="20"/>
      <c r="AF303" s="20">
        <v>25.97674418604651</v>
      </c>
      <c r="AG303" s="20">
        <v>37.27325581395349</v>
      </c>
      <c r="AH303" s="20">
        <v>34.831395348837212</v>
      </c>
      <c r="AI303" s="20">
        <v>2.3779069767441858</v>
      </c>
      <c r="AJ303" s="20">
        <v>37.209302325581397</v>
      </c>
    </row>
    <row r="304" spans="1:36">
      <c r="A304" s="81">
        <v>3</v>
      </c>
      <c r="B304" s="77" t="s">
        <v>113</v>
      </c>
      <c r="C304" s="78"/>
      <c r="D304" s="79">
        <v>1</v>
      </c>
      <c r="E304" s="79" t="s">
        <v>32</v>
      </c>
      <c r="F304" s="80">
        <v>2402</v>
      </c>
      <c r="G304" s="86">
        <v>1</v>
      </c>
      <c r="H304" s="81">
        <v>3</v>
      </c>
      <c r="I304" s="82"/>
      <c r="J304" s="83">
        <v>94</v>
      </c>
      <c r="K304" s="83">
        <v>80</v>
      </c>
      <c r="L304" s="83">
        <v>0</v>
      </c>
      <c r="M304" s="84"/>
      <c r="N304" s="85">
        <v>70</v>
      </c>
      <c r="O304" s="83">
        <v>627</v>
      </c>
      <c r="P304" s="83">
        <v>1</v>
      </c>
      <c r="Q304" s="83">
        <v>4</v>
      </c>
      <c r="R304" s="83">
        <v>20</v>
      </c>
      <c r="S304" s="83">
        <v>74</v>
      </c>
      <c r="T304" s="83">
        <v>94</v>
      </c>
      <c r="U304" s="84"/>
      <c r="V304" s="85">
        <v>70</v>
      </c>
      <c r="W304" s="83">
        <v>620</v>
      </c>
      <c r="X304" s="83">
        <v>9</v>
      </c>
      <c r="Y304" s="83">
        <v>11</v>
      </c>
      <c r="Z304" s="83">
        <v>31</v>
      </c>
      <c r="AA304" s="83">
        <v>49</v>
      </c>
      <c r="AB304" s="83">
        <v>80</v>
      </c>
      <c r="AC304" s="84"/>
      <c r="AD304" s="85">
        <v>0</v>
      </c>
      <c r="AE304" s="83">
        <v>0</v>
      </c>
      <c r="AF304" s="83">
        <v>0</v>
      </c>
      <c r="AG304" s="83">
        <v>0</v>
      </c>
      <c r="AH304" s="83">
        <v>0</v>
      </c>
      <c r="AI304" s="83">
        <v>0</v>
      </c>
      <c r="AJ304" s="83">
        <v>0</v>
      </c>
    </row>
    <row r="305" spans="1:36">
      <c r="A305" s="88">
        <v>4</v>
      </c>
      <c r="B305" s="95" t="s">
        <v>113</v>
      </c>
      <c r="C305" s="96"/>
      <c r="D305" s="86">
        <v>1</v>
      </c>
      <c r="E305" s="86" t="s">
        <v>32</v>
      </c>
      <c r="F305" s="87">
        <v>2402</v>
      </c>
      <c r="G305" s="86">
        <v>1</v>
      </c>
      <c r="H305" s="88">
        <v>4</v>
      </c>
      <c r="I305" s="89"/>
      <c r="J305" s="90">
        <v>100</v>
      </c>
      <c r="K305" s="90">
        <v>95</v>
      </c>
      <c r="L305" s="90">
        <v>0</v>
      </c>
      <c r="M305" s="91"/>
      <c r="N305" s="92">
        <v>58</v>
      </c>
      <c r="O305" s="90">
        <v>743</v>
      </c>
      <c r="P305" s="90">
        <v>0</v>
      </c>
      <c r="Q305" s="90">
        <v>0</v>
      </c>
      <c r="R305" s="90">
        <v>5</v>
      </c>
      <c r="S305" s="90">
        <v>95</v>
      </c>
      <c r="T305" s="90">
        <v>100</v>
      </c>
      <c r="U305" s="91"/>
      <c r="V305" s="92">
        <v>58</v>
      </c>
      <c r="W305" s="90">
        <v>763</v>
      </c>
      <c r="X305" s="90">
        <v>0</v>
      </c>
      <c r="Y305" s="90">
        <v>5</v>
      </c>
      <c r="Z305" s="90">
        <v>43</v>
      </c>
      <c r="AA305" s="90">
        <v>52</v>
      </c>
      <c r="AB305" s="90">
        <v>95</v>
      </c>
      <c r="AC305" s="91"/>
      <c r="AD305" s="92">
        <v>0</v>
      </c>
      <c r="AE305" s="90">
        <v>0</v>
      </c>
      <c r="AF305" s="90">
        <v>0</v>
      </c>
      <c r="AG305" s="90">
        <v>0</v>
      </c>
      <c r="AH305" s="90">
        <v>0</v>
      </c>
      <c r="AI305" s="90">
        <v>0</v>
      </c>
      <c r="AJ305" s="90">
        <v>0</v>
      </c>
    </row>
    <row r="306" spans="1:36">
      <c r="A306" s="88">
        <v>5</v>
      </c>
      <c r="B306" s="95" t="s">
        <v>113</v>
      </c>
      <c r="C306" s="96"/>
      <c r="D306" s="86">
        <v>1</v>
      </c>
      <c r="E306" s="86" t="s">
        <v>32</v>
      </c>
      <c r="F306" s="87">
        <v>2402</v>
      </c>
      <c r="G306" s="88">
        <v>1</v>
      </c>
      <c r="H306" s="88">
        <v>5</v>
      </c>
      <c r="I306" s="89"/>
      <c r="J306" s="90">
        <v>81</v>
      </c>
      <c r="K306" s="90">
        <v>76</v>
      </c>
      <c r="L306" s="90">
        <v>59</v>
      </c>
      <c r="M306" s="91"/>
      <c r="N306" s="92">
        <v>59</v>
      </c>
      <c r="O306" s="90">
        <v>698</v>
      </c>
      <c r="P306" s="90">
        <v>8</v>
      </c>
      <c r="Q306" s="90">
        <v>10</v>
      </c>
      <c r="R306" s="90">
        <v>25</v>
      </c>
      <c r="S306" s="90">
        <v>56</v>
      </c>
      <c r="T306" s="90">
        <v>81</v>
      </c>
      <c r="U306" s="91"/>
      <c r="V306" s="92">
        <v>59</v>
      </c>
      <c r="W306" s="90">
        <v>702</v>
      </c>
      <c r="X306" s="90">
        <v>5</v>
      </c>
      <c r="Y306" s="90">
        <v>19</v>
      </c>
      <c r="Z306" s="90">
        <v>49</v>
      </c>
      <c r="AA306" s="90">
        <v>27</v>
      </c>
      <c r="AB306" s="90">
        <v>76</v>
      </c>
      <c r="AC306" s="91"/>
      <c r="AD306" s="92">
        <v>59</v>
      </c>
      <c r="AE306" s="90">
        <v>205</v>
      </c>
      <c r="AF306" s="90">
        <v>10</v>
      </c>
      <c r="AG306" s="90">
        <v>31</v>
      </c>
      <c r="AH306" s="90">
        <v>47</v>
      </c>
      <c r="AI306" s="90">
        <v>12</v>
      </c>
      <c r="AJ306" s="90">
        <v>59</v>
      </c>
    </row>
    <row r="307" spans="1:36">
      <c r="A307" s="88">
        <v>6</v>
      </c>
      <c r="B307" s="95" t="s">
        <v>113</v>
      </c>
      <c r="C307" s="96"/>
      <c r="D307" s="86">
        <v>1</v>
      </c>
      <c r="E307" s="86" t="s">
        <v>32</v>
      </c>
      <c r="F307" s="87">
        <v>2402</v>
      </c>
      <c r="G307" s="86">
        <v>1</v>
      </c>
      <c r="H307" s="88">
        <v>6</v>
      </c>
      <c r="I307" s="89"/>
      <c r="J307" s="90">
        <v>85</v>
      </c>
      <c r="K307" s="90">
        <v>86</v>
      </c>
      <c r="L307" s="90">
        <v>0</v>
      </c>
      <c r="M307" s="91"/>
      <c r="N307" s="92">
        <v>76</v>
      </c>
      <c r="O307" s="90">
        <v>757</v>
      </c>
      <c r="P307" s="90">
        <v>7</v>
      </c>
      <c r="Q307" s="90">
        <v>8</v>
      </c>
      <c r="R307" s="90">
        <v>22</v>
      </c>
      <c r="S307" s="90">
        <v>63</v>
      </c>
      <c r="T307" s="90">
        <v>85</v>
      </c>
      <c r="U307" s="91"/>
      <c r="V307" s="92">
        <v>76</v>
      </c>
      <c r="W307" s="90">
        <v>790</v>
      </c>
      <c r="X307" s="90">
        <v>7</v>
      </c>
      <c r="Y307" s="90">
        <v>8</v>
      </c>
      <c r="Z307" s="90">
        <v>29</v>
      </c>
      <c r="AA307" s="90">
        <v>57</v>
      </c>
      <c r="AB307" s="90">
        <v>86</v>
      </c>
      <c r="AC307" s="91"/>
      <c r="AD307" s="92">
        <v>0</v>
      </c>
      <c r="AE307" s="90">
        <v>0</v>
      </c>
      <c r="AF307" s="90">
        <v>0</v>
      </c>
      <c r="AG307" s="90">
        <v>0</v>
      </c>
      <c r="AH307" s="90">
        <v>0</v>
      </c>
      <c r="AI307" s="90">
        <v>0</v>
      </c>
      <c r="AJ307" s="90">
        <v>0</v>
      </c>
    </row>
    <row r="308" spans="1:36" s="63" customFormat="1">
      <c r="A308" s="88">
        <v>7</v>
      </c>
      <c r="B308" s="95" t="s">
        <v>113</v>
      </c>
      <c r="C308" s="96"/>
      <c r="D308" s="86">
        <v>1</v>
      </c>
      <c r="E308" s="86" t="s">
        <v>32</v>
      </c>
      <c r="F308" s="87">
        <v>2402</v>
      </c>
      <c r="G308" s="86">
        <v>1</v>
      </c>
      <c r="H308" s="88">
        <v>7</v>
      </c>
      <c r="I308" s="89"/>
      <c r="J308" s="90">
        <v>88</v>
      </c>
      <c r="K308" s="90">
        <v>78</v>
      </c>
      <c r="L308" s="90">
        <v>52</v>
      </c>
      <c r="M308" s="91"/>
      <c r="N308" s="92">
        <v>81</v>
      </c>
      <c r="O308" s="90">
        <v>800</v>
      </c>
      <c r="P308" s="90">
        <v>6</v>
      </c>
      <c r="Q308" s="90">
        <v>5</v>
      </c>
      <c r="R308" s="90">
        <v>23</v>
      </c>
      <c r="S308" s="90">
        <v>65</v>
      </c>
      <c r="T308" s="90">
        <v>88</v>
      </c>
      <c r="U308" s="91"/>
      <c r="V308" s="92">
        <v>81</v>
      </c>
      <c r="W308" s="90">
        <v>775</v>
      </c>
      <c r="X308" s="90">
        <v>4</v>
      </c>
      <c r="Y308" s="90">
        <v>19</v>
      </c>
      <c r="Z308" s="90">
        <v>41</v>
      </c>
      <c r="AA308" s="90">
        <v>37</v>
      </c>
      <c r="AB308" s="90">
        <v>78</v>
      </c>
      <c r="AC308" s="91"/>
      <c r="AD308" s="92">
        <v>81</v>
      </c>
      <c r="AE308" s="90">
        <v>198</v>
      </c>
      <c r="AF308" s="90">
        <v>12</v>
      </c>
      <c r="AG308" s="90">
        <v>36</v>
      </c>
      <c r="AH308" s="90">
        <v>40</v>
      </c>
      <c r="AI308" s="90">
        <v>12</v>
      </c>
      <c r="AJ308" s="90">
        <v>52</v>
      </c>
    </row>
    <row r="309" spans="1:36">
      <c r="A309" s="88">
        <v>8</v>
      </c>
      <c r="B309" s="95" t="s">
        <v>113</v>
      </c>
      <c r="C309" s="96"/>
      <c r="D309" s="86">
        <v>1</v>
      </c>
      <c r="E309" s="86" t="s">
        <v>32</v>
      </c>
      <c r="F309" s="87">
        <v>2402</v>
      </c>
      <c r="G309" s="86">
        <v>1</v>
      </c>
      <c r="H309" s="88">
        <v>8</v>
      </c>
      <c r="I309" s="89"/>
      <c r="J309" s="90">
        <v>78</v>
      </c>
      <c r="K309" s="90">
        <v>80</v>
      </c>
      <c r="L309" s="90">
        <v>0</v>
      </c>
      <c r="M309" s="91"/>
      <c r="N309" s="92">
        <v>76</v>
      </c>
      <c r="O309" s="90">
        <v>758</v>
      </c>
      <c r="P309" s="90">
        <v>9</v>
      </c>
      <c r="Q309" s="90">
        <v>13</v>
      </c>
      <c r="R309" s="90">
        <v>49</v>
      </c>
      <c r="S309" s="90">
        <v>29</v>
      </c>
      <c r="T309" s="90">
        <v>78</v>
      </c>
      <c r="U309" s="91"/>
      <c r="V309" s="92">
        <v>76</v>
      </c>
      <c r="W309" s="90">
        <v>812</v>
      </c>
      <c r="X309" s="90">
        <v>9</v>
      </c>
      <c r="Y309" s="90">
        <v>11</v>
      </c>
      <c r="Z309" s="90">
        <v>41</v>
      </c>
      <c r="AA309" s="90">
        <v>39</v>
      </c>
      <c r="AB309" s="90">
        <v>80</v>
      </c>
      <c r="AC309" s="91"/>
      <c r="AD309" s="92">
        <v>0</v>
      </c>
      <c r="AE309" s="90">
        <v>0</v>
      </c>
      <c r="AF309" s="90">
        <v>0</v>
      </c>
      <c r="AG309" s="90">
        <v>0</v>
      </c>
      <c r="AH309" s="90">
        <v>0</v>
      </c>
      <c r="AI309" s="90">
        <v>0</v>
      </c>
      <c r="AJ309" s="90">
        <v>0</v>
      </c>
    </row>
    <row r="310" spans="1:36">
      <c r="A310" s="67" t="s">
        <v>71</v>
      </c>
      <c r="B310" s="97" t="s">
        <v>113</v>
      </c>
      <c r="C310" s="98"/>
      <c r="D310" s="93">
        <v>1</v>
      </c>
      <c r="E310" s="93" t="s">
        <v>32</v>
      </c>
      <c r="F310" s="94">
        <v>2402</v>
      </c>
      <c r="G310" s="67">
        <v>1</v>
      </c>
      <c r="H310" s="67" t="s">
        <v>71</v>
      </c>
      <c r="I310" s="68"/>
      <c r="J310" s="20">
        <v>87.321428571428569</v>
      </c>
      <c r="K310" s="20">
        <v>82.209523809523816</v>
      </c>
      <c r="L310" s="20">
        <v>54.95</v>
      </c>
      <c r="M310" s="69"/>
      <c r="N310" s="16">
        <v>420</v>
      </c>
      <c r="O310" s="20"/>
      <c r="P310" s="20">
        <v>5.3428571428571434</v>
      </c>
      <c r="Q310" s="20">
        <v>6.8357142857142854</v>
      </c>
      <c r="R310" s="20">
        <v>24.81904761904762</v>
      </c>
      <c r="S310" s="20">
        <v>62.502380952380946</v>
      </c>
      <c r="T310" s="20">
        <v>87.321428571428569</v>
      </c>
      <c r="U310" s="69"/>
      <c r="V310" s="16">
        <v>420</v>
      </c>
      <c r="W310" s="20"/>
      <c r="X310" s="20">
        <v>5.8690476190476186</v>
      </c>
      <c r="Y310" s="20">
        <v>12.295238095238096</v>
      </c>
      <c r="Z310" s="20">
        <v>38.561904761904763</v>
      </c>
      <c r="AA310" s="20">
        <v>43.647619047619052</v>
      </c>
      <c r="AB310" s="20">
        <v>82.209523809523816</v>
      </c>
      <c r="AC310" s="69"/>
      <c r="AD310" s="16">
        <v>140</v>
      </c>
      <c r="AE310" s="20"/>
      <c r="AF310" s="20">
        <v>11.157142857142858</v>
      </c>
      <c r="AG310" s="20">
        <v>33.892857142857146</v>
      </c>
      <c r="AH310" s="20">
        <v>42.95</v>
      </c>
      <c r="AI310" s="20">
        <v>12</v>
      </c>
      <c r="AJ310" s="20">
        <v>54.95</v>
      </c>
    </row>
    <row r="311" spans="1:36">
      <c r="A311" s="81">
        <v>3</v>
      </c>
      <c r="B311" s="77" t="s">
        <v>114</v>
      </c>
      <c r="C311" s="78"/>
      <c r="D311" s="79">
        <v>5</v>
      </c>
      <c r="E311" s="79" t="s">
        <v>36</v>
      </c>
      <c r="F311" s="80">
        <v>4802</v>
      </c>
      <c r="G311" s="86">
        <v>1</v>
      </c>
      <c r="H311" s="81">
        <v>3</v>
      </c>
      <c r="I311" s="82"/>
      <c r="J311" s="83">
        <v>85</v>
      </c>
      <c r="K311" s="83">
        <v>62</v>
      </c>
      <c r="L311" s="83">
        <v>0</v>
      </c>
      <c r="M311" s="84"/>
      <c r="N311" s="85">
        <v>34</v>
      </c>
      <c r="O311" s="83">
        <v>573</v>
      </c>
      <c r="P311" s="83">
        <v>3</v>
      </c>
      <c r="Q311" s="83">
        <v>12</v>
      </c>
      <c r="R311" s="83">
        <v>38</v>
      </c>
      <c r="S311" s="83">
        <v>47</v>
      </c>
      <c r="T311" s="83">
        <v>85</v>
      </c>
      <c r="U311" s="84"/>
      <c r="V311" s="85">
        <v>34</v>
      </c>
      <c r="W311" s="83">
        <v>522</v>
      </c>
      <c r="X311" s="83">
        <v>18</v>
      </c>
      <c r="Y311" s="83">
        <v>21</v>
      </c>
      <c r="Z311" s="83">
        <v>44</v>
      </c>
      <c r="AA311" s="83">
        <v>18</v>
      </c>
      <c r="AB311" s="83">
        <v>62</v>
      </c>
      <c r="AC311" s="84"/>
      <c r="AD311" s="85">
        <v>0</v>
      </c>
      <c r="AE311" s="83">
        <v>0</v>
      </c>
      <c r="AF311" s="83">
        <v>0</v>
      </c>
      <c r="AG311" s="83">
        <v>0</v>
      </c>
      <c r="AH311" s="83">
        <v>0</v>
      </c>
      <c r="AI311" s="83">
        <v>0</v>
      </c>
      <c r="AJ311" s="83">
        <v>0</v>
      </c>
    </row>
    <row r="312" spans="1:36">
      <c r="A312" s="88">
        <v>4</v>
      </c>
      <c r="B312" s="95" t="s">
        <v>114</v>
      </c>
      <c r="C312" s="96"/>
      <c r="D312" s="86">
        <v>5</v>
      </c>
      <c r="E312" s="86" t="s">
        <v>36</v>
      </c>
      <c r="F312" s="87">
        <v>4802</v>
      </c>
      <c r="G312" s="86">
        <v>1</v>
      </c>
      <c r="H312" s="88">
        <v>4</v>
      </c>
      <c r="I312" s="89"/>
      <c r="J312" s="90">
        <v>68</v>
      </c>
      <c r="K312" s="90">
        <v>70</v>
      </c>
      <c r="L312" s="90">
        <v>0</v>
      </c>
      <c r="M312" s="91"/>
      <c r="N312" s="92">
        <v>40</v>
      </c>
      <c r="O312" s="90">
        <v>576</v>
      </c>
      <c r="P312" s="90">
        <v>18</v>
      </c>
      <c r="Q312" s="90">
        <v>15</v>
      </c>
      <c r="R312" s="90">
        <v>48</v>
      </c>
      <c r="S312" s="90">
        <v>20</v>
      </c>
      <c r="T312" s="90">
        <v>68</v>
      </c>
      <c r="U312" s="91"/>
      <c r="V312" s="92">
        <v>40</v>
      </c>
      <c r="W312" s="90">
        <v>601</v>
      </c>
      <c r="X312" s="90">
        <v>10</v>
      </c>
      <c r="Y312" s="90">
        <v>20</v>
      </c>
      <c r="Z312" s="90">
        <v>55</v>
      </c>
      <c r="AA312" s="90">
        <v>15</v>
      </c>
      <c r="AB312" s="90">
        <v>70</v>
      </c>
      <c r="AC312" s="91"/>
      <c r="AD312" s="92">
        <v>0</v>
      </c>
      <c r="AE312" s="90">
        <v>0</v>
      </c>
      <c r="AF312" s="90">
        <v>0</v>
      </c>
      <c r="AG312" s="90">
        <v>0</v>
      </c>
      <c r="AH312" s="90">
        <v>0</v>
      </c>
      <c r="AI312" s="90">
        <v>0</v>
      </c>
      <c r="AJ312" s="90">
        <v>0</v>
      </c>
    </row>
    <row r="313" spans="1:36">
      <c r="A313" s="88">
        <v>5</v>
      </c>
      <c r="B313" s="95" t="s">
        <v>114</v>
      </c>
      <c r="C313" s="96"/>
      <c r="D313" s="86">
        <v>5</v>
      </c>
      <c r="E313" s="86" t="s">
        <v>36</v>
      </c>
      <c r="F313" s="87">
        <v>4802</v>
      </c>
      <c r="G313" s="86">
        <v>1</v>
      </c>
      <c r="H313" s="88">
        <v>5</v>
      </c>
      <c r="I313" s="89"/>
      <c r="J313" s="90">
        <v>27</v>
      </c>
      <c r="K313" s="90">
        <v>52</v>
      </c>
      <c r="L313" s="90">
        <v>27</v>
      </c>
      <c r="M313" s="91"/>
      <c r="N313" s="92">
        <v>48</v>
      </c>
      <c r="O313" s="90">
        <v>575</v>
      </c>
      <c r="P313" s="90">
        <v>25</v>
      </c>
      <c r="Q313" s="90">
        <v>48</v>
      </c>
      <c r="R313" s="90">
        <v>23</v>
      </c>
      <c r="S313" s="90">
        <v>4</v>
      </c>
      <c r="T313" s="90">
        <v>27</v>
      </c>
      <c r="U313" s="91"/>
      <c r="V313" s="92">
        <v>48</v>
      </c>
      <c r="W313" s="90">
        <v>591</v>
      </c>
      <c r="X313" s="90">
        <v>2</v>
      </c>
      <c r="Y313" s="90">
        <v>46</v>
      </c>
      <c r="Z313" s="90">
        <v>50</v>
      </c>
      <c r="AA313" s="90">
        <v>2</v>
      </c>
      <c r="AB313" s="90">
        <v>52</v>
      </c>
      <c r="AC313" s="91"/>
      <c r="AD313" s="92">
        <v>48</v>
      </c>
      <c r="AE313" s="90">
        <v>183</v>
      </c>
      <c r="AF313" s="90">
        <v>13</v>
      </c>
      <c r="AG313" s="90">
        <v>60</v>
      </c>
      <c r="AH313" s="90">
        <v>27</v>
      </c>
      <c r="AI313" s="90">
        <v>0</v>
      </c>
      <c r="AJ313" s="90">
        <v>27</v>
      </c>
    </row>
    <row r="314" spans="1:36">
      <c r="A314" s="88">
        <v>6</v>
      </c>
      <c r="B314" s="95" t="s">
        <v>114</v>
      </c>
      <c r="C314" s="96"/>
      <c r="D314" s="86">
        <v>5</v>
      </c>
      <c r="E314" s="86" t="s">
        <v>36</v>
      </c>
      <c r="F314" s="87">
        <v>4802</v>
      </c>
      <c r="G314" s="88">
        <v>1</v>
      </c>
      <c r="H314" s="88">
        <v>6</v>
      </c>
      <c r="I314" s="89"/>
      <c r="J314" s="90">
        <v>31</v>
      </c>
      <c r="K314" s="90">
        <v>47</v>
      </c>
      <c r="L314" s="90">
        <v>0</v>
      </c>
      <c r="M314" s="91"/>
      <c r="N314" s="92">
        <v>45</v>
      </c>
      <c r="O314" s="90">
        <v>598</v>
      </c>
      <c r="P314" s="90">
        <v>36</v>
      </c>
      <c r="Q314" s="90">
        <v>33</v>
      </c>
      <c r="R314" s="90">
        <v>24</v>
      </c>
      <c r="S314" s="90">
        <v>7</v>
      </c>
      <c r="T314" s="90">
        <v>31</v>
      </c>
      <c r="U314" s="91"/>
      <c r="V314" s="92">
        <v>45</v>
      </c>
      <c r="W314" s="90">
        <v>581</v>
      </c>
      <c r="X314" s="90">
        <v>20</v>
      </c>
      <c r="Y314" s="90">
        <v>33</v>
      </c>
      <c r="Z314" s="90">
        <v>38</v>
      </c>
      <c r="AA314" s="90">
        <v>9</v>
      </c>
      <c r="AB314" s="90">
        <v>47</v>
      </c>
      <c r="AC314" s="91"/>
      <c r="AD314" s="92">
        <v>0</v>
      </c>
      <c r="AE314" s="90">
        <v>0</v>
      </c>
      <c r="AF314" s="90">
        <v>0</v>
      </c>
      <c r="AG314" s="90">
        <v>0</v>
      </c>
      <c r="AH314" s="90">
        <v>0</v>
      </c>
      <c r="AI314" s="90">
        <v>0</v>
      </c>
      <c r="AJ314" s="90">
        <v>0</v>
      </c>
    </row>
    <row r="315" spans="1:36" s="63" customFormat="1">
      <c r="A315" s="88">
        <v>7</v>
      </c>
      <c r="B315" s="95" t="s">
        <v>114</v>
      </c>
      <c r="C315" s="96"/>
      <c r="D315" s="86">
        <v>5</v>
      </c>
      <c r="E315" s="86" t="s">
        <v>36</v>
      </c>
      <c r="F315" s="87">
        <v>4802</v>
      </c>
      <c r="G315" s="88">
        <v>1</v>
      </c>
      <c r="H315" s="88">
        <v>7</v>
      </c>
      <c r="I315" s="89"/>
      <c r="J315" s="90">
        <v>44</v>
      </c>
      <c r="K315" s="90">
        <v>50</v>
      </c>
      <c r="L315" s="90">
        <v>11</v>
      </c>
      <c r="M315" s="91"/>
      <c r="N315" s="92">
        <v>46</v>
      </c>
      <c r="O315" s="90">
        <v>658</v>
      </c>
      <c r="P315" s="90">
        <v>28</v>
      </c>
      <c r="Q315" s="90">
        <v>28</v>
      </c>
      <c r="R315" s="90">
        <v>35</v>
      </c>
      <c r="S315" s="90">
        <v>9</v>
      </c>
      <c r="T315" s="90">
        <v>44</v>
      </c>
      <c r="U315" s="91"/>
      <c r="V315" s="92">
        <v>46</v>
      </c>
      <c r="W315" s="90">
        <v>624</v>
      </c>
      <c r="X315" s="90">
        <v>17</v>
      </c>
      <c r="Y315" s="90">
        <v>33</v>
      </c>
      <c r="Z315" s="90">
        <v>43</v>
      </c>
      <c r="AA315" s="90">
        <v>7</v>
      </c>
      <c r="AB315" s="90">
        <v>50</v>
      </c>
      <c r="AC315" s="91"/>
      <c r="AD315" s="92">
        <v>46</v>
      </c>
      <c r="AE315" s="90">
        <v>147</v>
      </c>
      <c r="AF315" s="90">
        <v>48</v>
      </c>
      <c r="AG315" s="90">
        <v>41</v>
      </c>
      <c r="AH315" s="90">
        <v>11</v>
      </c>
      <c r="AI315" s="90">
        <v>0</v>
      </c>
      <c r="AJ315" s="90">
        <v>11</v>
      </c>
    </row>
    <row r="316" spans="1:36">
      <c r="A316" s="88">
        <v>8</v>
      </c>
      <c r="B316" s="95" t="s">
        <v>114</v>
      </c>
      <c r="C316" s="96"/>
      <c r="D316" s="86">
        <v>5</v>
      </c>
      <c r="E316" s="86" t="s">
        <v>36</v>
      </c>
      <c r="F316" s="87">
        <v>4802</v>
      </c>
      <c r="G316" s="86">
        <v>1</v>
      </c>
      <c r="H316" s="88">
        <v>8</v>
      </c>
      <c r="I316" s="89"/>
      <c r="J316" s="90">
        <v>45</v>
      </c>
      <c r="K316" s="90">
        <v>71</v>
      </c>
      <c r="L316" s="90">
        <v>0</v>
      </c>
      <c r="M316" s="91"/>
      <c r="N316" s="92">
        <v>35</v>
      </c>
      <c r="O316" s="90">
        <v>677</v>
      </c>
      <c r="P316" s="90">
        <v>34</v>
      </c>
      <c r="Q316" s="90">
        <v>20</v>
      </c>
      <c r="R316" s="90">
        <v>31</v>
      </c>
      <c r="S316" s="90">
        <v>14</v>
      </c>
      <c r="T316" s="90">
        <v>45</v>
      </c>
      <c r="U316" s="91"/>
      <c r="V316" s="92">
        <v>35</v>
      </c>
      <c r="W316" s="90">
        <v>784</v>
      </c>
      <c r="X316" s="90">
        <v>3</v>
      </c>
      <c r="Y316" s="90">
        <v>26</v>
      </c>
      <c r="Z316" s="90">
        <v>57</v>
      </c>
      <c r="AA316" s="90">
        <v>14</v>
      </c>
      <c r="AB316" s="90">
        <v>71</v>
      </c>
      <c r="AC316" s="91"/>
      <c r="AD316" s="92">
        <v>0</v>
      </c>
      <c r="AE316" s="90">
        <v>0</v>
      </c>
      <c r="AF316" s="90">
        <v>0</v>
      </c>
      <c r="AG316" s="90">
        <v>0</v>
      </c>
      <c r="AH316" s="90">
        <v>0</v>
      </c>
      <c r="AI316" s="90">
        <v>0</v>
      </c>
      <c r="AJ316" s="90">
        <v>0</v>
      </c>
    </row>
    <row r="317" spans="1:36">
      <c r="A317" s="67" t="s">
        <v>71</v>
      </c>
      <c r="B317" s="97" t="s">
        <v>114</v>
      </c>
      <c r="C317" s="98"/>
      <c r="D317" s="93">
        <v>5</v>
      </c>
      <c r="E317" s="93" t="s">
        <v>36</v>
      </c>
      <c r="F317" s="94">
        <v>4802</v>
      </c>
      <c r="G317" s="67">
        <v>1</v>
      </c>
      <c r="H317" s="67" t="s">
        <v>71</v>
      </c>
      <c r="I317" s="68"/>
      <c r="J317" s="20">
        <v>47.983870967741936</v>
      </c>
      <c r="K317" s="20">
        <v>57.677419354838705</v>
      </c>
      <c r="L317" s="20">
        <v>19.170212765957444</v>
      </c>
      <c r="M317" s="69"/>
      <c r="N317" s="16">
        <v>248</v>
      </c>
      <c r="O317" s="20"/>
      <c r="P317" s="20">
        <v>24.677419354838705</v>
      </c>
      <c r="Q317" s="20">
        <v>27.358870967741939</v>
      </c>
      <c r="R317" s="20">
        <v>32.625</v>
      </c>
      <c r="S317" s="20">
        <v>15.358870967741934</v>
      </c>
      <c r="T317" s="20">
        <v>47.983870967741936</v>
      </c>
      <c r="U317" s="69"/>
      <c r="V317" s="16">
        <v>248</v>
      </c>
      <c r="W317" s="20"/>
      <c r="X317" s="20">
        <v>11.673387096774194</v>
      </c>
      <c r="Y317" s="20">
        <v>30.786290322580644</v>
      </c>
      <c r="Z317" s="20">
        <v>47.49596774193548</v>
      </c>
      <c r="AA317" s="20">
        <v>10.181451612903226</v>
      </c>
      <c r="AB317" s="20">
        <v>57.677419354838705</v>
      </c>
      <c r="AC317" s="69"/>
      <c r="AD317" s="16">
        <v>94</v>
      </c>
      <c r="AE317" s="20"/>
      <c r="AF317" s="20">
        <v>30.127659574468083</v>
      </c>
      <c r="AG317" s="20">
        <v>50.702127659574472</v>
      </c>
      <c r="AH317" s="20">
        <v>19.170212765957444</v>
      </c>
      <c r="AI317" s="20">
        <v>0</v>
      </c>
      <c r="AJ317" s="20">
        <v>19.170212765957444</v>
      </c>
    </row>
    <row r="318" spans="1:36">
      <c r="A318" s="81">
        <v>3</v>
      </c>
      <c r="B318" s="77" t="s">
        <v>115</v>
      </c>
      <c r="C318" s="78"/>
      <c r="D318" s="79">
        <v>1</v>
      </c>
      <c r="E318" s="79" t="s">
        <v>32</v>
      </c>
      <c r="F318" s="80">
        <v>3601</v>
      </c>
      <c r="G318" s="86">
        <v>1</v>
      </c>
      <c r="H318" s="81">
        <v>3</v>
      </c>
      <c r="I318" s="82"/>
      <c r="J318" s="83">
        <v>93</v>
      </c>
      <c r="K318" s="83">
        <v>86</v>
      </c>
      <c r="L318" s="83">
        <v>0</v>
      </c>
      <c r="M318" s="84"/>
      <c r="N318" s="85">
        <v>215</v>
      </c>
      <c r="O318" s="83">
        <v>611</v>
      </c>
      <c r="P318" s="83">
        <v>2</v>
      </c>
      <c r="Q318" s="83">
        <v>6</v>
      </c>
      <c r="R318" s="83">
        <v>27</v>
      </c>
      <c r="S318" s="83">
        <v>66</v>
      </c>
      <c r="T318" s="83">
        <v>93</v>
      </c>
      <c r="U318" s="84"/>
      <c r="V318" s="85">
        <v>215</v>
      </c>
      <c r="W318" s="83">
        <v>642</v>
      </c>
      <c r="X318" s="83">
        <v>7</v>
      </c>
      <c r="Y318" s="83">
        <v>7</v>
      </c>
      <c r="Z318" s="83">
        <v>34</v>
      </c>
      <c r="AA318" s="83">
        <v>52</v>
      </c>
      <c r="AB318" s="83">
        <v>86</v>
      </c>
      <c r="AC318" s="84"/>
      <c r="AD318" s="85">
        <v>0</v>
      </c>
      <c r="AE318" s="83">
        <v>0</v>
      </c>
      <c r="AF318" s="83">
        <v>0</v>
      </c>
      <c r="AG318" s="83">
        <v>0</v>
      </c>
      <c r="AH318" s="83">
        <v>0</v>
      </c>
      <c r="AI318" s="83">
        <v>0</v>
      </c>
      <c r="AJ318" s="83">
        <v>0</v>
      </c>
    </row>
    <row r="319" spans="1:36">
      <c r="A319" s="88">
        <v>4</v>
      </c>
      <c r="B319" s="95" t="s">
        <v>115</v>
      </c>
      <c r="C319" s="96"/>
      <c r="D319" s="86">
        <v>1</v>
      </c>
      <c r="E319" s="86" t="s">
        <v>32</v>
      </c>
      <c r="F319" s="87">
        <v>3601</v>
      </c>
      <c r="G319" s="86">
        <v>1</v>
      </c>
      <c r="H319" s="88">
        <v>4</v>
      </c>
      <c r="I319" s="89"/>
      <c r="J319" s="90">
        <v>86</v>
      </c>
      <c r="K319" s="90">
        <v>82</v>
      </c>
      <c r="L319" s="90">
        <v>0</v>
      </c>
      <c r="M319" s="91"/>
      <c r="N319" s="92">
        <v>209</v>
      </c>
      <c r="O319" s="90">
        <v>636</v>
      </c>
      <c r="P319" s="90">
        <v>5</v>
      </c>
      <c r="Q319" s="90">
        <v>9</v>
      </c>
      <c r="R319" s="90">
        <v>30</v>
      </c>
      <c r="S319" s="90">
        <v>56</v>
      </c>
      <c r="T319" s="90">
        <v>86</v>
      </c>
      <c r="U319" s="91"/>
      <c r="V319" s="92">
        <v>209</v>
      </c>
      <c r="W319" s="90">
        <v>686</v>
      </c>
      <c r="X319" s="90">
        <v>4</v>
      </c>
      <c r="Y319" s="90">
        <v>14</v>
      </c>
      <c r="Z319" s="90">
        <v>45</v>
      </c>
      <c r="AA319" s="90">
        <v>37</v>
      </c>
      <c r="AB319" s="90">
        <v>82</v>
      </c>
      <c r="AC319" s="91"/>
      <c r="AD319" s="92">
        <v>0</v>
      </c>
      <c r="AE319" s="90">
        <v>0</v>
      </c>
      <c r="AF319" s="90">
        <v>0</v>
      </c>
      <c r="AG319" s="90">
        <v>0</v>
      </c>
      <c r="AH319" s="90">
        <v>0</v>
      </c>
      <c r="AI319" s="90">
        <v>0</v>
      </c>
      <c r="AJ319" s="90">
        <v>0</v>
      </c>
    </row>
    <row r="320" spans="1:36">
      <c r="A320" s="88">
        <v>5</v>
      </c>
      <c r="B320" s="95" t="s">
        <v>115</v>
      </c>
      <c r="C320" s="96"/>
      <c r="D320" s="86">
        <v>1</v>
      </c>
      <c r="E320" s="86" t="s">
        <v>32</v>
      </c>
      <c r="F320" s="87">
        <v>3601</v>
      </c>
      <c r="G320" s="88">
        <v>1</v>
      </c>
      <c r="H320" s="88">
        <v>5</v>
      </c>
      <c r="I320" s="89"/>
      <c r="J320" s="90">
        <v>77</v>
      </c>
      <c r="K320" s="90">
        <v>84</v>
      </c>
      <c r="L320" s="90">
        <v>78</v>
      </c>
      <c r="M320" s="91"/>
      <c r="N320" s="92">
        <v>194</v>
      </c>
      <c r="O320" s="90">
        <v>668</v>
      </c>
      <c r="P320" s="90">
        <v>6</v>
      </c>
      <c r="Q320" s="90">
        <v>17</v>
      </c>
      <c r="R320" s="90">
        <v>40</v>
      </c>
      <c r="S320" s="90">
        <v>37</v>
      </c>
      <c r="T320" s="90">
        <v>77</v>
      </c>
      <c r="U320" s="91"/>
      <c r="V320" s="92">
        <v>194</v>
      </c>
      <c r="W320" s="90">
        <v>742</v>
      </c>
      <c r="X320" s="90">
        <v>1</v>
      </c>
      <c r="Y320" s="90">
        <v>15</v>
      </c>
      <c r="Z320" s="90">
        <v>46</v>
      </c>
      <c r="AA320" s="90">
        <v>38</v>
      </c>
      <c r="AB320" s="90">
        <v>84</v>
      </c>
      <c r="AC320" s="91"/>
      <c r="AD320" s="92">
        <v>194</v>
      </c>
      <c r="AE320" s="90">
        <v>223</v>
      </c>
      <c r="AF320" s="90">
        <v>1</v>
      </c>
      <c r="AG320" s="90">
        <v>21</v>
      </c>
      <c r="AH320" s="90">
        <v>58</v>
      </c>
      <c r="AI320" s="90">
        <v>20</v>
      </c>
      <c r="AJ320" s="90">
        <v>78</v>
      </c>
    </row>
    <row r="321" spans="1:36">
      <c r="A321" s="88">
        <v>6</v>
      </c>
      <c r="B321" s="95" t="s">
        <v>115</v>
      </c>
      <c r="C321" s="96"/>
      <c r="D321" s="86">
        <v>1</v>
      </c>
      <c r="E321" s="86" t="s">
        <v>32</v>
      </c>
      <c r="F321" s="87">
        <v>3601</v>
      </c>
      <c r="G321" s="86">
        <v>1</v>
      </c>
      <c r="H321" s="88">
        <v>6</v>
      </c>
      <c r="I321" s="89"/>
      <c r="J321" s="90">
        <v>86</v>
      </c>
      <c r="K321" s="90">
        <v>85</v>
      </c>
      <c r="L321" s="90">
        <v>0</v>
      </c>
      <c r="M321" s="91"/>
      <c r="N321" s="92">
        <v>180</v>
      </c>
      <c r="O321" s="90">
        <v>750</v>
      </c>
      <c r="P321" s="90">
        <v>4</v>
      </c>
      <c r="Q321" s="90">
        <v>9</v>
      </c>
      <c r="R321" s="90">
        <v>23</v>
      </c>
      <c r="S321" s="90">
        <v>63</v>
      </c>
      <c r="T321" s="90">
        <v>86</v>
      </c>
      <c r="U321" s="91"/>
      <c r="V321" s="92">
        <v>180</v>
      </c>
      <c r="W321" s="90">
        <v>793</v>
      </c>
      <c r="X321" s="90">
        <v>3</v>
      </c>
      <c r="Y321" s="90">
        <v>12</v>
      </c>
      <c r="Z321" s="90">
        <v>34</v>
      </c>
      <c r="AA321" s="90">
        <v>51</v>
      </c>
      <c r="AB321" s="90">
        <v>85</v>
      </c>
      <c r="AC321" s="91"/>
      <c r="AD321" s="92">
        <v>0</v>
      </c>
      <c r="AE321" s="90">
        <v>0</v>
      </c>
      <c r="AF321" s="90">
        <v>0</v>
      </c>
      <c r="AG321" s="90">
        <v>0</v>
      </c>
      <c r="AH321" s="90">
        <v>0</v>
      </c>
      <c r="AI321" s="90">
        <v>0</v>
      </c>
      <c r="AJ321" s="90">
        <v>0</v>
      </c>
    </row>
    <row r="322" spans="1:36" s="63" customFormat="1">
      <c r="A322" s="88">
        <v>7</v>
      </c>
      <c r="B322" s="95" t="s">
        <v>115</v>
      </c>
      <c r="C322" s="96"/>
      <c r="D322" s="86">
        <v>1</v>
      </c>
      <c r="E322" s="86" t="s">
        <v>32</v>
      </c>
      <c r="F322" s="87">
        <v>3601</v>
      </c>
      <c r="G322" s="86">
        <v>1</v>
      </c>
      <c r="H322" s="88">
        <v>7</v>
      </c>
      <c r="I322" s="89"/>
      <c r="J322" s="90">
        <v>90</v>
      </c>
      <c r="K322" s="90">
        <v>83</v>
      </c>
      <c r="L322" s="90">
        <v>39</v>
      </c>
      <c r="M322" s="91"/>
      <c r="N322" s="92">
        <v>194</v>
      </c>
      <c r="O322" s="90">
        <v>766</v>
      </c>
      <c r="P322" s="90">
        <v>5</v>
      </c>
      <c r="Q322" s="90">
        <v>6</v>
      </c>
      <c r="R322" s="90">
        <v>36</v>
      </c>
      <c r="S322" s="90">
        <v>54</v>
      </c>
      <c r="T322" s="90">
        <v>90</v>
      </c>
      <c r="U322" s="91"/>
      <c r="V322" s="92">
        <v>194</v>
      </c>
      <c r="W322" s="90">
        <v>792</v>
      </c>
      <c r="X322" s="90">
        <v>2</v>
      </c>
      <c r="Y322" s="90">
        <v>15</v>
      </c>
      <c r="Z322" s="90">
        <v>41</v>
      </c>
      <c r="AA322" s="90">
        <v>42</v>
      </c>
      <c r="AB322" s="90">
        <v>83</v>
      </c>
      <c r="AC322" s="91"/>
      <c r="AD322" s="92">
        <v>194</v>
      </c>
      <c r="AE322" s="90">
        <v>186</v>
      </c>
      <c r="AF322" s="90">
        <v>16</v>
      </c>
      <c r="AG322" s="90">
        <v>44</v>
      </c>
      <c r="AH322" s="90">
        <v>35</v>
      </c>
      <c r="AI322" s="90">
        <v>4</v>
      </c>
      <c r="AJ322" s="90">
        <v>39</v>
      </c>
    </row>
    <row r="323" spans="1:36">
      <c r="A323" s="88">
        <v>8</v>
      </c>
      <c r="B323" s="95" t="s">
        <v>115</v>
      </c>
      <c r="C323" s="96"/>
      <c r="D323" s="86">
        <v>1</v>
      </c>
      <c r="E323" s="86" t="s">
        <v>32</v>
      </c>
      <c r="F323" s="87">
        <v>3601</v>
      </c>
      <c r="G323" s="86">
        <v>1</v>
      </c>
      <c r="H323" s="88">
        <v>8</v>
      </c>
      <c r="I323" s="89"/>
      <c r="J323" s="90">
        <v>68</v>
      </c>
      <c r="K323" s="90">
        <v>81</v>
      </c>
      <c r="L323" s="90">
        <v>0</v>
      </c>
      <c r="M323" s="91"/>
      <c r="N323" s="92">
        <v>167</v>
      </c>
      <c r="O323" s="90">
        <v>750</v>
      </c>
      <c r="P323" s="90">
        <v>14</v>
      </c>
      <c r="Q323" s="90">
        <v>18</v>
      </c>
      <c r="R323" s="90">
        <v>40</v>
      </c>
      <c r="S323" s="90">
        <v>28</v>
      </c>
      <c r="T323" s="90">
        <v>68</v>
      </c>
      <c r="U323" s="91"/>
      <c r="V323" s="92">
        <v>167</v>
      </c>
      <c r="W323" s="90">
        <v>828</v>
      </c>
      <c r="X323" s="90">
        <v>6</v>
      </c>
      <c r="Y323" s="90">
        <v>13</v>
      </c>
      <c r="Z323" s="90">
        <v>41</v>
      </c>
      <c r="AA323" s="90">
        <v>40</v>
      </c>
      <c r="AB323" s="90">
        <v>81</v>
      </c>
      <c r="AC323" s="91"/>
      <c r="AD323" s="92">
        <v>0</v>
      </c>
      <c r="AE323" s="90">
        <v>0</v>
      </c>
      <c r="AF323" s="90">
        <v>0</v>
      </c>
      <c r="AG323" s="90">
        <v>0</v>
      </c>
      <c r="AH323" s="90">
        <v>0</v>
      </c>
      <c r="AI323" s="90">
        <v>0</v>
      </c>
      <c r="AJ323" s="90">
        <v>0</v>
      </c>
    </row>
    <row r="324" spans="1:36">
      <c r="A324" s="67" t="s">
        <v>71</v>
      </c>
      <c r="B324" s="97" t="s">
        <v>115</v>
      </c>
      <c r="C324" s="98"/>
      <c r="D324" s="93">
        <v>1</v>
      </c>
      <c r="E324" s="93" t="s">
        <v>32</v>
      </c>
      <c r="F324" s="94">
        <v>3601</v>
      </c>
      <c r="G324" s="93">
        <v>1</v>
      </c>
      <c r="H324" s="67" t="s">
        <v>71</v>
      </c>
      <c r="I324" s="68"/>
      <c r="J324" s="20">
        <v>83.86798964624677</v>
      </c>
      <c r="K324" s="20">
        <v>83.566005176876615</v>
      </c>
      <c r="L324" s="20">
        <v>58.5</v>
      </c>
      <c r="M324" s="69"/>
      <c r="N324" s="16">
        <v>1159</v>
      </c>
      <c r="O324" s="20"/>
      <c r="P324" s="20">
        <v>5.7523727351164791</v>
      </c>
      <c r="Q324" s="20">
        <v>10.577221742881795</v>
      </c>
      <c r="R324" s="20">
        <v>32.475409836065573</v>
      </c>
      <c r="S324" s="20">
        <v>51.392579810181189</v>
      </c>
      <c r="T324" s="20">
        <v>83.86798964624677</v>
      </c>
      <c r="U324" s="69"/>
      <c r="V324" s="16">
        <v>1159</v>
      </c>
      <c r="W324" s="20"/>
      <c r="X324" s="20">
        <v>3.8524590163934427</v>
      </c>
      <c r="Y324" s="20">
        <v>12.58153580672994</v>
      </c>
      <c r="Z324" s="20">
        <v>40.1725625539258</v>
      </c>
      <c r="AA324" s="20">
        <v>43.393442622950815</v>
      </c>
      <c r="AB324" s="20">
        <v>83.566005176876615</v>
      </c>
      <c r="AC324" s="69"/>
      <c r="AD324" s="16">
        <v>388</v>
      </c>
      <c r="AE324" s="20"/>
      <c r="AF324" s="20">
        <v>8.5</v>
      </c>
      <c r="AG324" s="20">
        <v>32.5</v>
      </c>
      <c r="AH324" s="20">
        <v>46.5</v>
      </c>
      <c r="AI324" s="20">
        <v>12</v>
      </c>
      <c r="AJ324" s="20">
        <v>58.5</v>
      </c>
    </row>
    <row r="325" spans="1:36">
      <c r="A325" s="81">
        <v>3</v>
      </c>
      <c r="B325" s="77" t="s">
        <v>116</v>
      </c>
      <c r="C325" s="78"/>
      <c r="D325" s="79">
        <v>5</v>
      </c>
      <c r="E325" s="79" t="s">
        <v>36</v>
      </c>
      <c r="F325" s="80">
        <v>1305</v>
      </c>
      <c r="G325" s="86">
        <v>1</v>
      </c>
      <c r="H325" s="81">
        <v>3</v>
      </c>
      <c r="I325" s="82"/>
      <c r="J325" s="83">
        <v>88</v>
      </c>
      <c r="K325" s="83">
        <v>76</v>
      </c>
      <c r="L325" s="83">
        <v>0</v>
      </c>
      <c r="M325" s="84"/>
      <c r="N325" s="85">
        <v>75</v>
      </c>
      <c r="O325" s="83">
        <v>593</v>
      </c>
      <c r="P325" s="83">
        <v>5</v>
      </c>
      <c r="Q325" s="83">
        <v>7</v>
      </c>
      <c r="R325" s="83">
        <v>28</v>
      </c>
      <c r="S325" s="83">
        <v>60</v>
      </c>
      <c r="T325" s="83">
        <v>88</v>
      </c>
      <c r="U325" s="84"/>
      <c r="V325" s="85">
        <v>75</v>
      </c>
      <c r="W325" s="83">
        <v>595</v>
      </c>
      <c r="X325" s="83">
        <v>9</v>
      </c>
      <c r="Y325" s="83">
        <v>15</v>
      </c>
      <c r="Z325" s="83">
        <v>32</v>
      </c>
      <c r="AA325" s="83">
        <v>44</v>
      </c>
      <c r="AB325" s="83">
        <v>76</v>
      </c>
      <c r="AC325" s="84"/>
      <c r="AD325" s="85">
        <v>0</v>
      </c>
      <c r="AE325" s="83">
        <v>0</v>
      </c>
      <c r="AF325" s="83">
        <v>0</v>
      </c>
      <c r="AG325" s="83">
        <v>0</v>
      </c>
      <c r="AH325" s="83">
        <v>0</v>
      </c>
      <c r="AI325" s="83">
        <v>0</v>
      </c>
      <c r="AJ325" s="83">
        <v>0</v>
      </c>
    </row>
    <row r="326" spans="1:36">
      <c r="A326" s="88">
        <v>4</v>
      </c>
      <c r="B326" s="95" t="s">
        <v>116</v>
      </c>
      <c r="C326" s="96"/>
      <c r="D326" s="86">
        <v>5</v>
      </c>
      <c r="E326" s="86" t="s">
        <v>36</v>
      </c>
      <c r="F326" s="87">
        <v>1305</v>
      </c>
      <c r="G326" s="86">
        <v>1</v>
      </c>
      <c r="H326" s="88">
        <v>4</v>
      </c>
      <c r="I326" s="89"/>
      <c r="J326" s="90">
        <v>78</v>
      </c>
      <c r="K326" s="90">
        <v>78</v>
      </c>
      <c r="L326" s="90">
        <v>0</v>
      </c>
      <c r="M326" s="91"/>
      <c r="N326" s="92">
        <v>72</v>
      </c>
      <c r="O326" s="90">
        <v>626</v>
      </c>
      <c r="P326" s="90">
        <v>10</v>
      </c>
      <c r="Q326" s="90">
        <v>13</v>
      </c>
      <c r="R326" s="90">
        <v>31</v>
      </c>
      <c r="S326" s="90">
        <v>47</v>
      </c>
      <c r="T326" s="90">
        <v>78</v>
      </c>
      <c r="U326" s="91"/>
      <c r="V326" s="92">
        <v>72</v>
      </c>
      <c r="W326" s="90">
        <v>666</v>
      </c>
      <c r="X326" s="90">
        <v>4</v>
      </c>
      <c r="Y326" s="90">
        <v>18</v>
      </c>
      <c r="Z326" s="90">
        <v>46</v>
      </c>
      <c r="AA326" s="90">
        <v>32</v>
      </c>
      <c r="AB326" s="90">
        <v>78</v>
      </c>
      <c r="AC326" s="91"/>
      <c r="AD326" s="92">
        <v>0</v>
      </c>
      <c r="AE326" s="90">
        <v>0</v>
      </c>
      <c r="AF326" s="90">
        <v>0</v>
      </c>
      <c r="AG326" s="90">
        <v>0</v>
      </c>
      <c r="AH326" s="90">
        <v>0</v>
      </c>
      <c r="AI326" s="90">
        <v>0</v>
      </c>
      <c r="AJ326" s="90">
        <v>0</v>
      </c>
    </row>
    <row r="327" spans="1:36">
      <c r="A327" s="88">
        <v>5</v>
      </c>
      <c r="B327" s="95" t="s">
        <v>116</v>
      </c>
      <c r="C327" s="96"/>
      <c r="D327" s="86">
        <v>5</v>
      </c>
      <c r="E327" s="86" t="s">
        <v>36</v>
      </c>
      <c r="F327" s="87">
        <v>1305</v>
      </c>
      <c r="G327" s="86">
        <v>1</v>
      </c>
      <c r="H327" s="88">
        <v>5</v>
      </c>
      <c r="I327" s="89"/>
      <c r="J327" s="90">
        <v>81</v>
      </c>
      <c r="K327" s="90">
        <v>76</v>
      </c>
      <c r="L327" s="90">
        <v>64</v>
      </c>
      <c r="M327" s="91"/>
      <c r="N327" s="92">
        <v>77</v>
      </c>
      <c r="O327" s="90">
        <v>692</v>
      </c>
      <c r="P327" s="90">
        <v>10</v>
      </c>
      <c r="Q327" s="90">
        <v>9</v>
      </c>
      <c r="R327" s="90">
        <v>25</v>
      </c>
      <c r="S327" s="90">
        <v>56</v>
      </c>
      <c r="T327" s="90">
        <v>81</v>
      </c>
      <c r="U327" s="91"/>
      <c r="V327" s="92">
        <v>77</v>
      </c>
      <c r="W327" s="90">
        <v>695</v>
      </c>
      <c r="X327" s="90">
        <v>5</v>
      </c>
      <c r="Y327" s="90">
        <v>18</v>
      </c>
      <c r="Z327" s="90">
        <v>44</v>
      </c>
      <c r="AA327" s="90">
        <v>32</v>
      </c>
      <c r="AB327" s="90">
        <v>76</v>
      </c>
      <c r="AC327" s="91"/>
      <c r="AD327" s="92">
        <v>77</v>
      </c>
      <c r="AE327" s="90">
        <v>210</v>
      </c>
      <c r="AF327" s="90">
        <v>5</v>
      </c>
      <c r="AG327" s="90">
        <v>31</v>
      </c>
      <c r="AH327" s="90">
        <v>55</v>
      </c>
      <c r="AI327" s="90">
        <v>9</v>
      </c>
      <c r="AJ327" s="90">
        <v>64</v>
      </c>
    </row>
    <row r="328" spans="1:36">
      <c r="A328" s="88">
        <v>6</v>
      </c>
      <c r="B328" s="95" t="s">
        <v>116</v>
      </c>
      <c r="C328" s="96"/>
      <c r="D328" s="86">
        <v>5</v>
      </c>
      <c r="E328" s="86" t="s">
        <v>36</v>
      </c>
      <c r="F328" s="87">
        <v>1305</v>
      </c>
      <c r="G328" s="86">
        <v>1</v>
      </c>
      <c r="H328" s="88">
        <v>6</v>
      </c>
      <c r="I328" s="89"/>
      <c r="J328" s="90">
        <v>75</v>
      </c>
      <c r="K328" s="90">
        <v>60</v>
      </c>
      <c r="L328" s="90">
        <v>0</v>
      </c>
      <c r="M328" s="91"/>
      <c r="N328" s="92">
        <v>64</v>
      </c>
      <c r="O328" s="90">
        <v>699</v>
      </c>
      <c r="P328" s="90">
        <v>8</v>
      </c>
      <c r="Q328" s="90">
        <v>17</v>
      </c>
      <c r="R328" s="90">
        <v>36</v>
      </c>
      <c r="S328" s="90">
        <v>39</v>
      </c>
      <c r="T328" s="90">
        <v>75</v>
      </c>
      <c r="U328" s="91"/>
      <c r="V328" s="92">
        <v>64</v>
      </c>
      <c r="W328" s="90">
        <v>677</v>
      </c>
      <c r="X328" s="90">
        <v>8</v>
      </c>
      <c r="Y328" s="90">
        <v>33</v>
      </c>
      <c r="Z328" s="90">
        <v>41</v>
      </c>
      <c r="AA328" s="90">
        <v>19</v>
      </c>
      <c r="AB328" s="90">
        <v>60</v>
      </c>
      <c r="AC328" s="91"/>
      <c r="AD328" s="92">
        <v>0</v>
      </c>
      <c r="AE328" s="90">
        <v>0</v>
      </c>
      <c r="AF328" s="90">
        <v>0</v>
      </c>
      <c r="AG328" s="90">
        <v>0</v>
      </c>
      <c r="AH328" s="90">
        <v>0</v>
      </c>
      <c r="AI328" s="90">
        <v>0</v>
      </c>
      <c r="AJ328" s="90">
        <v>0</v>
      </c>
    </row>
    <row r="329" spans="1:36" s="63" customFormat="1">
      <c r="A329" s="88">
        <v>7</v>
      </c>
      <c r="B329" s="95" t="s">
        <v>116</v>
      </c>
      <c r="C329" s="96"/>
      <c r="D329" s="86">
        <v>5</v>
      </c>
      <c r="E329" s="86" t="s">
        <v>36</v>
      </c>
      <c r="F329" s="87">
        <v>1305</v>
      </c>
      <c r="G329" s="86">
        <v>1</v>
      </c>
      <c r="H329" s="88">
        <v>7</v>
      </c>
      <c r="I329" s="89"/>
      <c r="J329" s="90">
        <v>78</v>
      </c>
      <c r="K329" s="90">
        <v>69</v>
      </c>
      <c r="L329" s="90">
        <v>16</v>
      </c>
      <c r="M329" s="91"/>
      <c r="N329" s="92">
        <v>58</v>
      </c>
      <c r="O329" s="90">
        <v>730</v>
      </c>
      <c r="P329" s="90">
        <v>7</v>
      </c>
      <c r="Q329" s="90">
        <v>16</v>
      </c>
      <c r="R329" s="90">
        <v>40</v>
      </c>
      <c r="S329" s="90">
        <v>38</v>
      </c>
      <c r="T329" s="90">
        <v>78</v>
      </c>
      <c r="U329" s="91"/>
      <c r="V329" s="92">
        <v>58</v>
      </c>
      <c r="W329" s="90">
        <v>726</v>
      </c>
      <c r="X329" s="90">
        <v>2</v>
      </c>
      <c r="Y329" s="90">
        <v>29</v>
      </c>
      <c r="Z329" s="90">
        <v>53</v>
      </c>
      <c r="AA329" s="90">
        <v>16</v>
      </c>
      <c r="AB329" s="90">
        <v>69</v>
      </c>
      <c r="AC329" s="91"/>
      <c r="AD329" s="92">
        <v>58</v>
      </c>
      <c r="AE329" s="90">
        <v>166</v>
      </c>
      <c r="AF329" s="90">
        <v>29</v>
      </c>
      <c r="AG329" s="90">
        <v>55</v>
      </c>
      <c r="AH329" s="90">
        <v>16</v>
      </c>
      <c r="AI329" s="90">
        <v>0</v>
      </c>
      <c r="AJ329" s="90">
        <v>16</v>
      </c>
    </row>
    <row r="330" spans="1:36">
      <c r="A330" s="88">
        <v>8</v>
      </c>
      <c r="B330" s="95" t="s">
        <v>116</v>
      </c>
      <c r="C330" s="96"/>
      <c r="D330" s="86">
        <v>5</v>
      </c>
      <c r="E330" s="86" t="s">
        <v>36</v>
      </c>
      <c r="F330" s="87">
        <v>1305</v>
      </c>
      <c r="G330" s="86">
        <v>1</v>
      </c>
      <c r="H330" s="88">
        <v>8</v>
      </c>
      <c r="I330" s="89"/>
      <c r="J330" s="90">
        <v>64</v>
      </c>
      <c r="K330" s="90">
        <v>80</v>
      </c>
      <c r="L330" s="90">
        <v>0</v>
      </c>
      <c r="M330" s="91"/>
      <c r="N330" s="92">
        <v>61</v>
      </c>
      <c r="O330" s="90">
        <v>728</v>
      </c>
      <c r="P330" s="90">
        <v>18</v>
      </c>
      <c r="Q330" s="90">
        <v>18</v>
      </c>
      <c r="R330" s="90">
        <v>44</v>
      </c>
      <c r="S330" s="90">
        <v>20</v>
      </c>
      <c r="T330" s="90">
        <v>64</v>
      </c>
      <c r="U330" s="91"/>
      <c r="V330" s="92">
        <v>61</v>
      </c>
      <c r="W330" s="90">
        <v>810</v>
      </c>
      <c r="X330" s="90">
        <v>3</v>
      </c>
      <c r="Y330" s="90">
        <v>16</v>
      </c>
      <c r="Z330" s="90">
        <v>49</v>
      </c>
      <c r="AA330" s="90">
        <v>31</v>
      </c>
      <c r="AB330" s="90">
        <v>80</v>
      </c>
      <c r="AC330" s="91"/>
      <c r="AD330" s="92">
        <v>0</v>
      </c>
      <c r="AE330" s="90">
        <v>0</v>
      </c>
      <c r="AF330" s="90">
        <v>0</v>
      </c>
      <c r="AG330" s="90">
        <v>0</v>
      </c>
      <c r="AH330" s="90">
        <v>0</v>
      </c>
      <c r="AI330" s="90">
        <v>0</v>
      </c>
      <c r="AJ330" s="90">
        <v>0</v>
      </c>
    </row>
    <row r="331" spans="1:36">
      <c r="A331" s="67" t="s">
        <v>71</v>
      </c>
      <c r="B331" s="97" t="s">
        <v>116</v>
      </c>
      <c r="C331" s="98"/>
      <c r="D331" s="93">
        <v>5</v>
      </c>
      <c r="E331" s="93" t="s">
        <v>36</v>
      </c>
      <c r="F331" s="94">
        <v>1305</v>
      </c>
      <c r="G331" s="93">
        <v>1</v>
      </c>
      <c r="H331" s="67" t="s">
        <v>71</v>
      </c>
      <c r="I331" s="68"/>
      <c r="J331" s="20">
        <v>77.840294840294845</v>
      </c>
      <c r="K331" s="20">
        <v>73.439803439803441</v>
      </c>
      <c r="L331" s="20">
        <v>43.37777777777778</v>
      </c>
      <c r="M331" s="69"/>
      <c r="N331" s="16">
        <v>407</v>
      </c>
      <c r="O331" s="20"/>
      <c r="P331" s="20">
        <v>9.5356265356265357</v>
      </c>
      <c r="Q331" s="20">
        <v>12.943488943488944</v>
      </c>
      <c r="R331" s="20">
        <v>33.329238329238329</v>
      </c>
      <c r="S331" s="20">
        <v>44.511056511056516</v>
      </c>
      <c r="T331" s="20">
        <v>77.840294840294845</v>
      </c>
      <c r="U331" s="69"/>
      <c r="V331" s="16">
        <v>407</v>
      </c>
      <c r="W331" s="20"/>
      <c r="X331" s="20">
        <v>5.3046683046683043</v>
      </c>
      <c r="Y331" s="20">
        <v>21.073710073710075</v>
      </c>
      <c r="Z331" s="20">
        <v>43.702702702702702</v>
      </c>
      <c r="AA331" s="20">
        <v>29.737100737100739</v>
      </c>
      <c r="AB331" s="20">
        <v>73.439803439803441</v>
      </c>
      <c r="AC331" s="69"/>
      <c r="AD331" s="16">
        <v>135</v>
      </c>
      <c r="AE331" s="20"/>
      <c r="AF331" s="20">
        <v>15.31111111111111</v>
      </c>
      <c r="AG331" s="20">
        <v>41.31111111111111</v>
      </c>
      <c r="AH331" s="20">
        <v>38.244444444444447</v>
      </c>
      <c r="AI331" s="20">
        <v>5.1333333333333337</v>
      </c>
      <c r="AJ331" s="20">
        <v>43.37777777777778</v>
      </c>
    </row>
    <row r="332" spans="1:36">
      <c r="A332" s="81">
        <v>3</v>
      </c>
      <c r="B332" s="77" t="s">
        <v>117</v>
      </c>
      <c r="C332" s="78"/>
      <c r="D332" s="79">
        <v>1</v>
      </c>
      <c r="E332" s="79" t="s">
        <v>32</v>
      </c>
      <c r="F332" s="80">
        <v>7102</v>
      </c>
      <c r="G332" s="86">
        <v>1</v>
      </c>
      <c r="H332" s="81">
        <v>3</v>
      </c>
      <c r="I332" s="82"/>
      <c r="J332" s="83">
        <v>94</v>
      </c>
      <c r="K332" s="83">
        <v>76</v>
      </c>
      <c r="L332" s="83">
        <v>0</v>
      </c>
      <c r="M332" s="84"/>
      <c r="N332" s="85">
        <v>102</v>
      </c>
      <c r="O332" s="83">
        <v>636</v>
      </c>
      <c r="P332" s="83">
        <v>3</v>
      </c>
      <c r="Q332" s="83">
        <v>4</v>
      </c>
      <c r="R332" s="83">
        <v>22</v>
      </c>
      <c r="S332" s="83">
        <v>72</v>
      </c>
      <c r="T332" s="83">
        <v>94</v>
      </c>
      <c r="U332" s="84"/>
      <c r="V332" s="85">
        <v>102</v>
      </c>
      <c r="W332" s="83">
        <v>620</v>
      </c>
      <c r="X332" s="83">
        <v>8</v>
      </c>
      <c r="Y332" s="83">
        <v>16</v>
      </c>
      <c r="Z332" s="83">
        <v>29</v>
      </c>
      <c r="AA332" s="83">
        <v>47</v>
      </c>
      <c r="AB332" s="83">
        <v>76</v>
      </c>
      <c r="AC332" s="84"/>
      <c r="AD332" s="85">
        <v>0</v>
      </c>
      <c r="AE332" s="83">
        <v>0</v>
      </c>
      <c r="AF332" s="83">
        <v>0</v>
      </c>
      <c r="AG332" s="83">
        <v>0</v>
      </c>
      <c r="AH332" s="83">
        <v>0</v>
      </c>
      <c r="AI332" s="83">
        <v>0</v>
      </c>
      <c r="AJ332" s="83">
        <v>0</v>
      </c>
    </row>
    <row r="333" spans="1:36">
      <c r="A333" s="88">
        <v>4</v>
      </c>
      <c r="B333" s="95" t="s">
        <v>117</v>
      </c>
      <c r="C333" s="96"/>
      <c r="D333" s="86">
        <v>1</v>
      </c>
      <c r="E333" s="86" t="s">
        <v>32</v>
      </c>
      <c r="F333" s="87">
        <v>7102</v>
      </c>
      <c r="G333" s="86">
        <v>1</v>
      </c>
      <c r="H333" s="88">
        <v>4</v>
      </c>
      <c r="I333" s="89"/>
      <c r="J333" s="90">
        <v>88</v>
      </c>
      <c r="K333" s="90">
        <v>83</v>
      </c>
      <c r="L333" s="90">
        <v>0</v>
      </c>
      <c r="M333" s="91"/>
      <c r="N333" s="92">
        <v>95</v>
      </c>
      <c r="O333" s="90">
        <v>667</v>
      </c>
      <c r="P333" s="90">
        <v>1</v>
      </c>
      <c r="Q333" s="90">
        <v>11</v>
      </c>
      <c r="R333" s="90">
        <v>24</v>
      </c>
      <c r="S333" s="90">
        <v>64</v>
      </c>
      <c r="T333" s="90">
        <v>88</v>
      </c>
      <c r="U333" s="91"/>
      <c r="V333" s="92">
        <v>95</v>
      </c>
      <c r="W333" s="90">
        <v>717</v>
      </c>
      <c r="X333" s="90">
        <v>1</v>
      </c>
      <c r="Y333" s="90">
        <v>16</v>
      </c>
      <c r="Z333" s="90">
        <v>38</v>
      </c>
      <c r="AA333" s="90">
        <v>45</v>
      </c>
      <c r="AB333" s="90">
        <v>83</v>
      </c>
      <c r="AC333" s="91"/>
      <c r="AD333" s="92">
        <v>0</v>
      </c>
      <c r="AE333" s="90">
        <v>0</v>
      </c>
      <c r="AF333" s="90">
        <v>0</v>
      </c>
      <c r="AG333" s="90">
        <v>0</v>
      </c>
      <c r="AH333" s="90">
        <v>0</v>
      </c>
      <c r="AI333" s="90">
        <v>0</v>
      </c>
      <c r="AJ333" s="90">
        <v>0</v>
      </c>
    </row>
    <row r="334" spans="1:36">
      <c r="A334" s="88">
        <v>5</v>
      </c>
      <c r="B334" s="95" t="s">
        <v>117</v>
      </c>
      <c r="C334" s="96"/>
      <c r="D334" s="86">
        <v>1</v>
      </c>
      <c r="E334" s="86" t="s">
        <v>32</v>
      </c>
      <c r="F334" s="87">
        <v>7102</v>
      </c>
      <c r="G334" s="86">
        <v>1</v>
      </c>
      <c r="H334" s="88">
        <v>5</v>
      </c>
      <c r="I334" s="89"/>
      <c r="J334" s="90">
        <v>73</v>
      </c>
      <c r="K334" s="90">
        <v>74</v>
      </c>
      <c r="L334" s="90">
        <v>43</v>
      </c>
      <c r="M334" s="91"/>
      <c r="N334" s="92">
        <v>96</v>
      </c>
      <c r="O334" s="90">
        <v>658</v>
      </c>
      <c r="P334" s="90">
        <v>7</v>
      </c>
      <c r="Q334" s="90">
        <v>20</v>
      </c>
      <c r="R334" s="90">
        <v>43</v>
      </c>
      <c r="S334" s="90">
        <v>30</v>
      </c>
      <c r="T334" s="90">
        <v>73</v>
      </c>
      <c r="U334" s="91"/>
      <c r="V334" s="92">
        <v>96</v>
      </c>
      <c r="W334" s="90">
        <v>700</v>
      </c>
      <c r="X334" s="90">
        <v>3</v>
      </c>
      <c r="Y334" s="90">
        <v>23</v>
      </c>
      <c r="Z334" s="90">
        <v>41</v>
      </c>
      <c r="AA334" s="90">
        <v>33</v>
      </c>
      <c r="AB334" s="90">
        <v>74</v>
      </c>
      <c r="AC334" s="91"/>
      <c r="AD334" s="92">
        <v>96</v>
      </c>
      <c r="AE334" s="90">
        <v>196</v>
      </c>
      <c r="AF334" s="90">
        <v>8</v>
      </c>
      <c r="AG334" s="90">
        <v>49</v>
      </c>
      <c r="AH334" s="90">
        <v>39</v>
      </c>
      <c r="AI334" s="90">
        <v>4</v>
      </c>
      <c r="AJ334" s="90">
        <v>43</v>
      </c>
    </row>
    <row r="335" spans="1:36">
      <c r="A335" s="88">
        <v>6</v>
      </c>
      <c r="B335" s="95" t="s">
        <v>117</v>
      </c>
      <c r="C335" s="96"/>
      <c r="D335" s="86">
        <v>1</v>
      </c>
      <c r="E335" s="86" t="s">
        <v>32</v>
      </c>
      <c r="F335" s="87">
        <v>7102</v>
      </c>
      <c r="G335" s="86">
        <v>1</v>
      </c>
      <c r="H335" s="88">
        <v>6</v>
      </c>
      <c r="I335" s="89"/>
      <c r="J335" s="90">
        <v>80</v>
      </c>
      <c r="K335" s="90">
        <v>82</v>
      </c>
      <c r="L335" s="90">
        <v>0</v>
      </c>
      <c r="M335" s="91"/>
      <c r="N335" s="92">
        <v>73</v>
      </c>
      <c r="O335" s="90">
        <v>706</v>
      </c>
      <c r="P335" s="90">
        <v>1</v>
      </c>
      <c r="Q335" s="90">
        <v>19</v>
      </c>
      <c r="R335" s="90">
        <v>36</v>
      </c>
      <c r="S335" s="90">
        <v>44</v>
      </c>
      <c r="T335" s="90">
        <v>80</v>
      </c>
      <c r="U335" s="91"/>
      <c r="V335" s="92">
        <v>73</v>
      </c>
      <c r="W335" s="90">
        <v>781</v>
      </c>
      <c r="X335" s="90">
        <v>0</v>
      </c>
      <c r="Y335" s="90">
        <v>18</v>
      </c>
      <c r="Z335" s="90">
        <v>38</v>
      </c>
      <c r="AA335" s="90">
        <v>44</v>
      </c>
      <c r="AB335" s="90">
        <v>82</v>
      </c>
      <c r="AC335" s="91"/>
      <c r="AD335" s="92">
        <v>0</v>
      </c>
      <c r="AE335" s="90">
        <v>0</v>
      </c>
      <c r="AF335" s="90">
        <v>0</v>
      </c>
      <c r="AG335" s="90">
        <v>0</v>
      </c>
      <c r="AH335" s="90">
        <v>0</v>
      </c>
      <c r="AI335" s="90">
        <v>0</v>
      </c>
      <c r="AJ335" s="90">
        <v>0</v>
      </c>
    </row>
    <row r="336" spans="1:36" s="63" customFormat="1">
      <c r="A336" s="88">
        <v>7</v>
      </c>
      <c r="B336" s="95" t="s">
        <v>117</v>
      </c>
      <c r="C336" s="96"/>
      <c r="D336" s="86">
        <v>1</v>
      </c>
      <c r="E336" s="86" t="s">
        <v>32</v>
      </c>
      <c r="F336" s="87">
        <v>7102</v>
      </c>
      <c r="G336" s="86">
        <v>1</v>
      </c>
      <c r="H336" s="88">
        <v>7</v>
      </c>
      <c r="I336" s="89"/>
      <c r="J336" s="90">
        <v>84</v>
      </c>
      <c r="K336" s="90">
        <v>66</v>
      </c>
      <c r="L336" s="90">
        <v>35</v>
      </c>
      <c r="M336" s="91"/>
      <c r="N336" s="92">
        <v>105</v>
      </c>
      <c r="O336" s="90">
        <v>744</v>
      </c>
      <c r="P336" s="90">
        <v>8</v>
      </c>
      <c r="Q336" s="90">
        <v>9</v>
      </c>
      <c r="R336" s="90">
        <v>42</v>
      </c>
      <c r="S336" s="90">
        <v>42</v>
      </c>
      <c r="T336" s="90">
        <v>84</v>
      </c>
      <c r="U336" s="91"/>
      <c r="V336" s="92">
        <v>105</v>
      </c>
      <c r="W336" s="90">
        <v>751</v>
      </c>
      <c r="X336" s="90">
        <v>3</v>
      </c>
      <c r="Y336" s="90">
        <v>30</v>
      </c>
      <c r="Z336" s="90">
        <v>36</v>
      </c>
      <c r="AA336" s="90">
        <v>30</v>
      </c>
      <c r="AB336" s="90">
        <v>66</v>
      </c>
      <c r="AC336" s="91"/>
      <c r="AD336" s="92">
        <v>105</v>
      </c>
      <c r="AE336" s="90">
        <v>177</v>
      </c>
      <c r="AF336" s="90">
        <v>28</v>
      </c>
      <c r="AG336" s="90">
        <v>38</v>
      </c>
      <c r="AH336" s="90">
        <v>28</v>
      </c>
      <c r="AI336" s="90">
        <v>7</v>
      </c>
      <c r="AJ336" s="90">
        <v>35</v>
      </c>
    </row>
    <row r="337" spans="1:36">
      <c r="A337" s="88">
        <v>8</v>
      </c>
      <c r="B337" s="95" t="s">
        <v>117</v>
      </c>
      <c r="C337" s="96"/>
      <c r="D337" s="86">
        <v>1</v>
      </c>
      <c r="E337" s="86" t="s">
        <v>32</v>
      </c>
      <c r="F337" s="87">
        <v>7102</v>
      </c>
      <c r="G337" s="86">
        <v>1</v>
      </c>
      <c r="H337" s="88">
        <v>8</v>
      </c>
      <c r="I337" s="89"/>
      <c r="J337" s="90">
        <v>64</v>
      </c>
      <c r="K337" s="90">
        <v>78</v>
      </c>
      <c r="L337" s="90">
        <v>0</v>
      </c>
      <c r="M337" s="91"/>
      <c r="N337" s="92">
        <v>110</v>
      </c>
      <c r="O337" s="90">
        <v>732</v>
      </c>
      <c r="P337" s="90">
        <v>22</v>
      </c>
      <c r="Q337" s="90">
        <v>15</v>
      </c>
      <c r="R337" s="90">
        <v>41</v>
      </c>
      <c r="S337" s="90">
        <v>23</v>
      </c>
      <c r="T337" s="90">
        <v>64</v>
      </c>
      <c r="U337" s="91"/>
      <c r="V337" s="92">
        <v>110</v>
      </c>
      <c r="W337" s="90">
        <v>803</v>
      </c>
      <c r="X337" s="90">
        <v>4</v>
      </c>
      <c r="Y337" s="90">
        <v>18</v>
      </c>
      <c r="Z337" s="90">
        <v>53</v>
      </c>
      <c r="AA337" s="90">
        <v>25</v>
      </c>
      <c r="AB337" s="90">
        <v>78</v>
      </c>
      <c r="AC337" s="91"/>
      <c r="AD337" s="92">
        <v>0</v>
      </c>
      <c r="AE337" s="90">
        <v>0</v>
      </c>
      <c r="AF337" s="90">
        <v>0</v>
      </c>
      <c r="AG337" s="90">
        <v>0</v>
      </c>
      <c r="AH337" s="90">
        <v>0</v>
      </c>
      <c r="AI337" s="90">
        <v>0</v>
      </c>
      <c r="AJ337" s="90">
        <v>0</v>
      </c>
    </row>
    <row r="338" spans="1:36">
      <c r="A338" s="67" t="s">
        <v>71</v>
      </c>
      <c r="B338" s="97" t="s">
        <v>117</v>
      </c>
      <c r="C338" s="98"/>
      <c r="D338" s="93">
        <v>1</v>
      </c>
      <c r="E338" s="93" t="s">
        <v>32</v>
      </c>
      <c r="F338" s="94">
        <v>7102</v>
      </c>
      <c r="G338" s="93">
        <v>1</v>
      </c>
      <c r="H338" s="67" t="s">
        <v>71</v>
      </c>
      <c r="I338" s="68"/>
      <c r="J338" s="20">
        <v>80.302925989672985</v>
      </c>
      <c r="K338" s="20">
        <v>76.139414802065403</v>
      </c>
      <c r="L338" s="20">
        <v>38.820895522388064</v>
      </c>
      <c r="M338" s="69"/>
      <c r="N338" s="16">
        <v>581</v>
      </c>
      <c r="O338" s="20"/>
      <c r="P338" s="20">
        <v>7.5834767641996557</v>
      </c>
      <c r="Q338" s="20">
        <v>12.659208261617902</v>
      </c>
      <c r="R338" s="20">
        <v>34.767641996557664</v>
      </c>
      <c r="S338" s="20">
        <v>45.535283993115314</v>
      </c>
      <c r="T338" s="20">
        <v>80.302925989672985</v>
      </c>
      <c r="U338" s="69"/>
      <c r="V338" s="16">
        <v>581</v>
      </c>
      <c r="W338" s="20"/>
      <c r="X338" s="20">
        <v>3.3631669535283994</v>
      </c>
      <c r="Y338" s="20">
        <v>20.316695352839933</v>
      </c>
      <c r="Z338" s="20">
        <v>39.394148020654043</v>
      </c>
      <c r="AA338" s="20">
        <v>36.745266781411367</v>
      </c>
      <c r="AB338" s="20">
        <v>76.139414802065403</v>
      </c>
      <c r="AC338" s="69"/>
      <c r="AD338" s="16">
        <v>201</v>
      </c>
      <c r="AE338" s="20"/>
      <c r="AF338" s="20">
        <v>18.447761194029852</v>
      </c>
      <c r="AG338" s="20">
        <v>43.253731343283583</v>
      </c>
      <c r="AH338" s="20">
        <v>33.253731343283583</v>
      </c>
      <c r="AI338" s="20">
        <v>5.5671641791044779</v>
      </c>
      <c r="AJ338" s="20">
        <v>38.820895522388064</v>
      </c>
    </row>
    <row r="339" spans="1:36">
      <c r="A339" s="81">
        <v>3</v>
      </c>
      <c r="B339" s="77" t="s">
        <v>118</v>
      </c>
      <c r="C339" s="78"/>
      <c r="D339" s="79">
        <v>2</v>
      </c>
      <c r="E339" s="79" t="s">
        <v>33</v>
      </c>
      <c r="F339" s="80">
        <v>1201</v>
      </c>
      <c r="G339" s="86">
        <v>1</v>
      </c>
      <c r="H339" s="81">
        <v>3</v>
      </c>
      <c r="I339" s="82"/>
      <c r="J339" s="83">
        <v>94</v>
      </c>
      <c r="K339" s="83">
        <v>88</v>
      </c>
      <c r="L339" s="83">
        <v>0</v>
      </c>
      <c r="M339" s="84"/>
      <c r="N339" s="85">
        <v>33</v>
      </c>
      <c r="O339" s="83">
        <v>644</v>
      </c>
      <c r="P339" s="83">
        <v>0</v>
      </c>
      <c r="Q339" s="83">
        <v>6</v>
      </c>
      <c r="R339" s="83">
        <v>12</v>
      </c>
      <c r="S339" s="83">
        <v>82</v>
      </c>
      <c r="T339" s="83">
        <v>94</v>
      </c>
      <c r="U339" s="84"/>
      <c r="V339" s="85">
        <v>33</v>
      </c>
      <c r="W339" s="83">
        <v>662</v>
      </c>
      <c r="X339" s="83">
        <v>6</v>
      </c>
      <c r="Y339" s="83">
        <v>6</v>
      </c>
      <c r="Z339" s="83">
        <v>30</v>
      </c>
      <c r="AA339" s="83">
        <v>58</v>
      </c>
      <c r="AB339" s="83">
        <v>88</v>
      </c>
      <c r="AC339" s="84"/>
      <c r="AD339" s="85">
        <v>0</v>
      </c>
      <c r="AE339" s="83">
        <v>0</v>
      </c>
      <c r="AF339" s="83">
        <v>0</v>
      </c>
      <c r="AG339" s="83">
        <v>0</v>
      </c>
      <c r="AH339" s="83">
        <v>0</v>
      </c>
      <c r="AI339" s="83">
        <v>0</v>
      </c>
      <c r="AJ339" s="83">
        <v>0</v>
      </c>
    </row>
    <row r="340" spans="1:36">
      <c r="A340" s="88">
        <v>4</v>
      </c>
      <c r="B340" s="95" t="s">
        <v>118</v>
      </c>
      <c r="C340" s="96"/>
      <c r="D340" s="86">
        <v>2</v>
      </c>
      <c r="E340" s="86" t="s">
        <v>33</v>
      </c>
      <c r="F340" s="87">
        <v>1201</v>
      </c>
      <c r="G340" s="88">
        <v>1</v>
      </c>
      <c r="H340" s="88">
        <v>4</v>
      </c>
      <c r="I340" s="89"/>
      <c r="J340" s="90">
        <v>90</v>
      </c>
      <c r="K340" s="90">
        <v>91</v>
      </c>
      <c r="L340" s="90">
        <v>0</v>
      </c>
      <c r="M340" s="91"/>
      <c r="N340" s="92">
        <v>31</v>
      </c>
      <c r="O340" s="90">
        <v>720</v>
      </c>
      <c r="P340" s="90">
        <v>3</v>
      </c>
      <c r="Q340" s="90">
        <v>6</v>
      </c>
      <c r="R340" s="90">
        <v>6</v>
      </c>
      <c r="S340" s="90">
        <v>84</v>
      </c>
      <c r="T340" s="90">
        <v>90</v>
      </c>
      <c r="U340" s="91"/>
      <c r="V340" s="92">
        <v>31</v>
      </c>
      <c r="W340" s="90">
        <v>751</v>
      </c>
      <c r="X340" s="90">
        <v>0</v>
      </c>
      <c r="Y340" s="90">
        <v>10</v>
      </c>
      <c r="Z340" s="90">
        <v>39</v>
      </c>
      <c r="AA340" s="90">
        <v>52</v>
      </c>
      <c r="AB340" s="90">
        <v>91</v>
      </c>
      <c r="AC340" s="91"/>
      <c r="AD340" s="92">
        <v>0</v>
      </c>
      <c r="AE340" s="90">
        <v>0</v>
      </c>
      <c r="AF340" s="90">
        <v>0</v>
      </c>
      <c r="AG340" s="90">
        <v>0</v>
      </c>
      <c r="AH340" s="90">
        <v>0</v>
      </c>
      <c r="AI340" s="90">
        <v>0</v>
      </c>
      <c r="AJ340" s="90">
        <v>0</v>
      </c>
    </row>
    <row r="341" spans="1:36">
      <c r="A341" s="88">
        <v>5</v>
      </c>
      <c r="B341" s="95" t="s">
        <v>118</v>
      </c>
      <c r="C341" s="96"/>
      <c r="D341" s="86">
        <v>2</v>
      </c>
      <c r="E341" s="86" t="s">
        <v>33</v>
      </c>
      <c r="F341" s="87">
        <v>1201</v>
      </c>
      <c r="G341" s="88">
        <v>1</v>
      </c>
      <c r="H341" s="88">
        <v>5</v>
      </c>
      <c r="I341" s="89"/>
      <c r="J341" s="90">
        <v>87</v>
      </c>
      <c r="K341" s="90">
        <v>79</v>
      </c>
      <c r="L341" s="90">
        <v>77</v>
      </c>
      <c r="M341" s="91"/>
      <c r="N341" s="92">
        <v>38</v>
      </c>
      <c r="O341" s="90">
        <v>673</v>
      </c>
      <c r="P341" s="90">
        <v>3</v>
      </c>
      <c r="Q341" s="90">
        <v>11</v>
      </c>
      <c r="R341" s="90">
        <v>42</v>
      </c>
      <c r="S341" s="90">
        <v>45</v>
      </c>
      <c r="T341" s="90">
        <v>87</v>
      </c>
      <c r="U341" s="91"/>
      <c r="V341" s="92">
        <v>38</v>
      </c>
      <c r="W341" s="90">
        <v>708</v>
      </c>
      <c r="X341" s="90">
        <v>3</v>
      </c>
      <c r="Y341" s="90">
        <v>18</v>
      </c>
      <c r="Z341" s="90">
        <v>55</v>
      </c>
      <c r="AA341" s="90">
        <v>24</v>
      </c>
      <c r="AB341" s="90">
        <v>79</v>
      </c>
      <c r="AC341" s="91"/>
      <c r="AD341" s="92">
        <v>38</v>
      </c>
      <c r="AE341" s="90">
        <v>221</v>
      </c>
      <c r="AF341" s="90">
        <v>3</v>
      </c>
      <c r="AG341" s="90">
        <v>21</v>
      </c>
      <c r="AH341" s="90">
        <v>66</v>
      </c>
      <c r="AI341" s="90">
        <v>11</v>
      </c>
      <c r="AJ341" s="90">
        <v>77</v>
      </c>
    </row>
    <row r="342" spans="1:36">
      <c r="A342" s="88">
        <v>6</v>
      </c>
      <c r="B342" s="95" t="s">
        <v>118</v>
      </c>
      <c r="C342" s="96"/>
      <c r="D342" s="86">
        <v>2</v>
      </c>
      <c r="E342" s="86" t="s">
        <v>33</v>
      </c>
      <c r="F342" s="87">
        <v>1201</v>
      </c>
      <c r="G342" s="86">
        <v>1</v>
      </c>
      <c r="H342" s="88">
        <v>6</v>
      </c>
      <c r="I342" s="89"/>
      <c r="J342" s="90">
        <v>74</v>
      </c>
      <c r="K342" s="90">
        <v>78</v>
      </c>
      <c r="L342" s="90">
        <v>0</v>
      </c>
      <c r="M342" s="91"/>
      <c r="N342" s="92">
        <v>27</v>
      </c>
      <c r="O342" s="90">
        <v>684</v>
      </c>
      <c r="P342" s="90">
        <v>11</v>
      </c>
      <c r="Q342" s="90">
        <v>15</v>
      </c>
      <c r="R342" s="90">
        <v>44</v>
      </c>
      <c r="S342" s="90">
        <v>30</v>
      </c>
      <c r="T342" s="90">
        <v>74</v>
      </c>
      <c r="U342" s="91"/>
      <c r="V342" s="92">
        <v>27</v>
      </c>
      <c r="W342" s="90">
        <v>727</v>
      </c>
      <c r="X342" s="90">
        <v>7</v>
      </c>
      <c r="Y342" s="90">
        <v>15</v>
      </c>
      <c r="Z342" s="90">
        <v>48</v>
      </c>
      <c r="AA342" s="90">
        <v>30</v>
      </c>
      <c r="AB342" s="90">
        <v>78</v>
      </c>
      <c r="AC342" s="91"/>
      <c r="AD342" s="92">
        <v>0</v>
      </c>
      <c r="AE342" s="90">
        <v>0</v>
      </c>
      <c r="AF342" s="90">
        <v>0</v>
      </c>
      <c r="AG342" s="90">
        <v>0</v>
      </c>
      <c r="AH342" s="90">
        <v>0</v>
      </c>
      <c r="AI342" s="90">
        <v>0</v>
      </c>
      <c r="AJ342" s="90">
        <v>0</v>
      </c>
    </row>
    <row r="343" spans="1:36" s="63" customFormat="1">
      <c r="A343" s="88">
        <v>7</v>
      </c>
      <c r="B343" s="95" t="s">
        <v>118</v>
      </c>
      <c r="C343" s="96"/>
      <c r="D343" s="86">
        <v>2</v>
      </c>
      <c r="E343" s="86" t="s">
        <v>33</v>
      </c>
      <c r="F343" s="87">
        <v>1201</v>
      </c>
      <c r="G343" s="86">
        <v>1</v>
      </c>
      <c r="H343" s="88">
        <v>7</v>
      </c>
      <c r="I343" s="89"/>
      <c r="J343" s="90">
        <v>89</v>
      </c>
      <c r="K343" s="90">
        <v>78</v>
      </c>
      <c r="L343" s="90">
        <v>68</v>
      </c>
      <c r="M343" s="91"/>
      <c r="N343" s="92">
        <v>37</v>
      </c>
      <c r="O343" s="90">
        <v>773</v>
      </c>
      <c r="P343" s="90">
        <v>0</v>
      </c>
      <c r="Q343" s="90">
        <v>11</v>
      </c>
      <c r="R343" s="90">
        <v>30</v>
      </c>
      <c r="S343" s="90">
        <v>59</v>
      </c>
      <c r="T343" s="90">
        <v>89</v>
      </c>
      <c r="U343" s="91"/>
      <c r="V343" s="92">
        <v>37</v>
      </c>
      <c r="W343" s="90">
        <v>759</v>
      </c>
      <c r="X343" s="90">
        <v>3</v>
      </c>
      <c r="Y343" s="90">
        <v>19</v>
      </c>
      <c r="Z343" s="90">
        <v>54</v>
      </c>
      <c r="AA343" s="90">
        <v>24</v>
      </c>
      <c r="AB343" s="90">
        <v>78</v>
      </c>
      <c r="AC343" s="91"/>
      <c r="AD343" s="92">
        <v>37</v>
      </c>
      <c r="AE343" s="90">
        <v>203</v>
      </c>
      <c r="AF343" s="90">
        <v>8</v>
      </c>
      <c r="AG343" s="90">
        <v>24</v>
      </c>
      <c r="AH343" s="90">
        <v>65</v>
      </c>
      <c r="AI343" s="90">
        <v>3</v>
      </c>
      <c r="AJ343" s="90">
        <v>68</v>
      </c>
    </row>
    <row r="344" spans="1:36">
      <c r="A344" s="88">
        <v>8</v>
      </c>
      <c r="B344" s="95" t="s">
        <v>118</v>
      </c>
      <c r="C344" s="96"/>
      <c r="D344" s="86">
        <v>2</v>
      </c>
      <c r="E344" s="86" t="s">
        <v>33</v>
      </c>
      <c r="F344" s="87">
        <v>1201</v>
      </c>
      <c r="G344" s="86">
        <v>1</v>
      </c>
      <c r="H344" s="88">
        <v>8</v>
      </c>
      <c r="I344" s="89"/>
      <c r="J344" s="90">
        <v>71</v>
      </c>
      <c r="K344" s="90">
        <v>75</v>
      </c>
      <c r="L344" s="90">
        <v>0</v>
      </c>
      <c r="M344" s="91"/>
      <c r="N344" s="92">
        <v>37</v>
      </c>
      <c r="O344" s="90">
        <v>743</v>
      </c>
      <c r="P344" s="90">
        <v>16</v>
      </c>
      <c r="Q344" s="90">
        <v>14</v>
      </c>
      <c r="R344" s="90">
        <v>49</v>
      </c>
      <c r="S344" s="90">
        <v>22</v>
      </c>
      <c r="T344" s="90">
        <v>71</v>
      </c>
      <c r="U344" s="91"/>
      <c r="V344" s="92">
        <v>37</v>
      </c>
      <c r="W344" s="90">
        <v>791</v>
      </c>
      <c r="X344" s="90">
        <v>3</v>
      </c>
      <c r="Y344" s="90">
        <v>22</v>
      </c>
      <c r="Z344" s="90">
        <v>51</v>
      </c>
      <c r="AA344" s="90">
        <v>24</v>
      </c>
      <c r="AB344" s="90">
        <v>75</v>
      </c>
      <c r="AC344" s="91"/>
      <c r="AD344" s="92">
        <v>0</v>
      </c>
      <c r="AE344" s="90">
        <v>0</v>
      </c>
      <c r="AF344" s="90">
        <v>0</v>
      </c>
      <c r="AG344" s="90">
        <v>0</v>
      </c>
      <c r="AH344" s="90">
        <v>0</v>
      </c>
      <c r="AI344" s="90">
        <v>0</v>
      </c>
      <c r="AJ344" s="90">
        <v>0</v>
      </c>
    </row>
    <row r="345" spans="1:36">
      <c r="A345" s="67" t="s">
        <v>71</v>
      </c>
      <c r="B345" s="97" t="s">
        <v>118</v>
      </c>
      <c r="C345" s="98"/>
      <c r="D345" s="93">
        <v>2</v>
      </c>
      <c r="E345" s="93" t="s">
        <v>33</v>
      </c>
      <c r="F345" s="94">
        <v>1201</v>
      </c>
      <c r="G345" s="67">
        <v>1</v>
      </c>
      <c r="H345" s="67" t="s">
        <v>71</v>
      </c>
      <c r="I345" s="68"/>
      <c r="J345" s="20">
        <v>84.315270935960598</v>
      </c>
      <c r="K345" s="20">
        <v>81.251231527093594</v>
      </c>
      <c r="L345" s="20">
        <v>72.559999999999988</v>
      </c>
      <c r="M345" s="69"/>
      <c r="N345" s="16">
        <v>203</v>
      </c>
      <c r="O345" s="20"/>
      <c r="P345" s="20">
        <v>5.3990147783251228</v>
      </c>
      <c r="Q345" s="20">
        <v>10.502463054187192</v>
      </c>
      <c r="R345" s="20">
        <v>30.980295566502463</v>
      </c>
      <c r="S345" s="20">
        <v>53.334975369458128</v>
      </c>
      <c r="T345" s="20">
        <v>84.315270935960598</v>
      </c>
      <c r="U345" s="69"/>
      <c r="V345" s="16">
        <v>203</v>
      </c>
      <c r="W345" s="20"/>
      <c r="X345" s="20">
        <v>3.5615763546798029</v>
      </c>
      <c r="Y345" s="20">
        <v>15.339901477832512</v>
      </c>
      <c r="Z345" s="20">
        <v>46.650246305418719</v>
      </c>
      <c r="AA345" s="20">
        <v>34.600985221674875</v>
      </c>
      <c r="AB345" s="20">
        <v>81.251231527093594</v>
      </c>
      <c r="AC345" s="69"/>
      <c r="AD345" s="16">
        <v>75</v>
      </c>
      <c r="AE345" s="20"/>
      <c r="AF345" s="20">
        <v>5.4666666666666668</v>
      </c>
      <c r="AG345" s="20">
        <v>22.48</v>
      </c>
      <c r="AH345" s="20">
        <v>65.506666666666661</v>
      </c>
      <c r="AI345" s="20">
        <v>7.0533333333333328</v>
      </c>
      <c r="AJ345" s="20">
        <v>72.559999999999988</v>
      </c>
    </row>
    <row r="346" spans="1:36">
      <c r="A346" s="81">
        <v>3</v>
      </c>
      <c r="B346" s="77" t="s">
        <v>119</v>
      </c>
      <c r="C346" s="78"/>
      <c r="D346" s="79">
        <v>3</v>
      </c>
      <c r="E346" s="79" t="s">
        <v>34</v>
      </c>
      <c r="F346" s="80">
        <v>2301</v>
      </c>
      <c r="G346" s="86">
        <v>1</v>
      </c>
      <c r="H346" s="81">
        <v>3</v>
      </c>
      <c r="I346" s="82"/>
      <c r="J346" s="83">
        <v>94</v>
      </c>
      <c r="K346" s="83">
        <v>80</v>
      </c>
      <c r="L346" s="83">
        <v>0</v>
      </c>
      <c r="M346" s="84"/>
      <c r="N346" s="85">
        <v>730</v>
      </c>
      <c r="O346" s="83">
        <v>634</v>
      </c>
      <c r="P346" s="83">
        <v>1</v>
      </c>
      <c r="Q346" s="83">
        <v>6</v>
      </c>
      <c r="R346" s="83">
        <v>22</v>
      </c>
      <c r="S346" s="83">
        <v>72</v>
      </c>
      <c r="T346" s="83">
        <v>94</v>
      </c>
      <c r="U346" s="84"/>
      <c r="V346" s="85">
        <v>730</v>
      </c>
      <c r="W346" s="83">
        <v>639</v>
      </c>
      <c r="X346" s="83">
        <v>3</v>
      </c>
      <c r="Y346" s="83">
        <v>16</v>
      </c>
      <c r="Z346" s="83">
        <v>33</v>
      </c>
      <c r="AA346" s="83">
        <v>47</v>
      </c>
      <c r="AB346" s="83">
        <v>80</v>
      </c>
      <c r="AC346" s="84"/>
      <c r="AD346" s="85">
        <v>0</v>
      </c>
      <c r="AE346" s="83">
        <v>0</v>
      </c>
      <c r="AF346" s="83">
        <v>0</v>
      </c>
      <c r="AG346" s="83">
        <v>0</v>
      </c>
      <c r="AH346" s="83">
        <v>0</v>
      </c>
      <c r="AI346" s="83">
        <v>0</v>
      </c>
      <c r="AJ346" s="83">
        <v>0</v>
      </c>
    </row>
    <row r="347" spans="1:36">
      <c r="A347" s="88">
        <v>4</v>
      </c>
      <c r="B347" s="95" t="s">
        <v>119</v>
      </c>
      <c r="C347" s="96"/>
      <c r="D347" s="86">
        <v>3</v>
      </c>
      <c r="E347" s="86" t="s">
        <v>34</v>
      </c>
      <c r="F347" s="87">
        <v>2301</v>
      </c>
      <c r="G347" s="88">
        <v>1</v>
      </c>
      <c r="H347" s="88">
        <v>4</v>
      </c>
      <c r="I347" s="89"/>
      <c r="J347" s="90">
        <v>88</v>
      </c>
      <c r="K347" s="90">
        <v>83</v>
      </c>
      <c r="L347" s="90">
        <v>0</v>
      </c>
      <c r="M347" s="91"/>
      <c r="N347" s="92">
        <v>659</v>
      </c>
      <c r="O347" s="90">
        <v>667</v>
      </c>
      <c r="P347" s="90">
        <v>4</v>
      </c>
      <c r="Q347" s="90">
        <v>9</v>
      </c>
      <c r="R347" s="90">
        <v>22</v>
      </c>
      <c r="S347" s="90">
        <v>66</v>
      </c>
      <c r="T347" s="90">
        <v>88</v>
      </c>
      <c r="U347" s="91"/>
      <c r="V347" s="92">
        <v>659</v>
      </c>
      <c r="W347" s="90">
        <v>714</v>
      </c>
      <c r="X347" s="90">
        <v>1</v>
      </c>
      <c r="Y347" s="90">
        <v>16</v>
      </c>
      <c r="Z347" s="90">
        <v>38</v>
      </c>
      <c r="AA347" s="90">
        <v>45</v>
      </c>
      <c r="AB347" s="90">
        <v>83</v>
      </c>
      <c r="AC347" s="91"/>
      <c r="AD347" s="92">
        <v>0</v>
      </c>
      <c r="AE347" s="90">
        <v>0</v>
      </c>
      <c r="AF347" s="90">
        <v>0</v>
      </c>
      <c r="AG347" s="90">
        <v>0</v>
      </c>
      <c r="AH347" s="90">
        <v>0</v>
      </c>
      <c r="AI347" s="90">
        <v>0</v>
      </c>
      <c r="AJ347" s="90">
        <v>0</v>
      </c>
    </row>
    <row r="348" spans="1:36">
      <c r="A348" s="88">
        <v>5</v>
      </c>
      <c r="B348" s="95" t="s">
        <v>119</v>
      </c>
      <c r="C348" s="96"/>
      <c r="D348" s="86">
        <v>3</v>
      </c>
      <c r="E348" s="86" t="s">
        <v>34</v>
      </c>
      <c r="F348" s="87">
        <v>2301</v>
      </c>
      <c r="G348" s="88">
        <v>1</v>
      </c>
      <c r="H348" s="88">
        <v>5</v>
      </c>
      <c r="I348" s="89"/>
      <c r="J348" s="90">
        <v>84</v>
      </c>
      <c r="K348" s="90">
        <v>84</v>
      </c>
      <c r="L348" s="90">
        <v>66</v>
      </c>
      <c r="M348" s="91"/>
      <c r="N348" s="92">
        <v>675</v>
      </c>
      <c r="O348" s="90">
        <v>706</v>
      </c>
      <c r="P348" s="90">
        <v>4</v>
      </c>
      <c r="Q348" s="90">
        <v>12</v>
      </c>
      <c r="R348" s="90">
        <v>28</v>
      </c>
      <c r="S348" s="90">
        <v>56</v>
      </c>
      <c r="T348" s="90">
        <v>84</v>
      </c>
      <c r="U348" s="91"/>
      <c r="V348" s="92">
        <v>675</v>
      </c>
      <c r="W348" s="90">
        <v>743</v>
      </c>
      <c r="X348" s="90">
        <v>2</v>
      </c>
      <c r="Y348" s="90">
        <v>15</v>
      </c>
      <c r="Z348" s="90">
        <v>44</v>
      </c>
      <c r="AA348" s="90">
        <v>40</v>
      </c>
      <c r="AB348" s="90">
        <v>84</v>
      </c>
      <c r="AC348" s="91"/>
      <c r="AD348" s="92">
        <v>675</v>
      </c>
      <c r="AE348" s="90">
        <v>215</v>
      </c>
      <c r="AF348" s="90">
        <v>4</v>
      </c>
      <c r="AG348" s="90">
        <v>30</v>
      </c>
      <c r="AH348" s="90">
        <v>51</v>
      </c>
      <c r="AI348" s="90">
        <v>15</v>
      </c>
      <c r="AJ348" s="90">
        <v>66</v>
      </c>
    </row>
    <row r="349" spans="1:36">
      <c r="A349" s="88">
        <v>6</v>
      </c>
      <c r="B349" s="95" t="s">
        <v>119</v>
      </c>
      <c r="C349" s="96"/>
      <c r="D349" s="86">
        <v>3</v>
      </c>
      <c r="E349" s="86" t="s">
        <v>34</v>
      </c>
      <c r="F349" s="87">
        <v>2301</v>
      </c>
      <c r="G349" s="86">
        <v>1</v>
      </c>
      <c r="H349" s="88">
        <v>6</v>
      </c>
      <c r="I349" s="89"/>
      <c r="J349" s="90">
        <v>89</v>
      </c>
      <c r="K349" s="90">
        <v>81</v>
      </c>
      <c r="L349" s="90">
        <v>0</v>
      </c>
      <c r="M349" s="91"/>
      <c r="N349" s="92">
        <v>693</v>
      </c>
      <c r="O349" s="90">
        <v>755</v>
      </c>
      <c r="P349" s="90">
        <v>2</v>
      </c>
      <c r="Q349" s="90">
        <v>9</v>
      </c>
      <c r="R349" s="90">
        <v>25</v>
      </c>
      <c r="S349" s="90">
        <v>64</v>
      </c>
      <c r="T349" s="90">
        <v>89</v>
      </c>
      <c r="U349" s="91"/>
      <c r="V349" s="92">
        <v>693</v>
      </c>
      <c r="W349" s="90">
        <v>767</v>
      </c>
      <c r="X349" s="90">
        <v>2</v>
      </c>
      <c r="Y349" s="90">
        <v>17</v>
      </c>
      <c r="Z349" s="90">
        <v>41</v>
      </c>
      <c r="AA349" s="90">
        <v>40</v>
      </c>
      <c r="AB349" s="90">
        <v>81</v>
      </c>
      <c r="AC349" s="91"/>
      <c r="AD349" s="92">
        <v>0</v>
      </c>
      <c r="AE349" s="90">
        <v>0</v>
      </c>
      <c r="AF349" s="90">
        <v>0</v>
      </c>
      <c r="AG349" s="90">
        <v>0</v>
      </c>
      <c r="AH349" s="90">
        <v>0</v>
      </c>
      <c r="AI349" s="90">
        <v>0</v>
      </c>
      <c r="AJ349" s="90">
        <v>0</v>
      </c>
    </row>
    <row r="350" spans="1:36" s="63" customFormat="1">
      <c r="A350" s="88">
        <v>7</v>
      </c>
      <c r="B350" s="95" t="s">
        <v>119</v>
      </c>
      <c r="C350" s="96"/>
      <c r="D350" s="86">
        <v>3</v>
      </c>
      <c r="E350" s="86" t="s">
        <v>34</v>
      </c>
      <c r="F350" s="87">
        <v>2301</v>
      </c>
      <c r="G350" s="86">
        <v>1</v>
      </c>
      <c r="H350" s="88">
        <v>7</v>
      </c>
      <c r="I350" s="89"/>
      <c r="J350" s="90">
        <v>84</v>
      </c>
      <c r="K350" s="90">
        <v>80</v>
      </c>
      <c r="L350" s="90">
        <v>43</v>
      </c>
      <c r="M350" s="91"/>
      <c r="N350" s="92">
        <v>663</v>
      </c>
      <c r="O350" s="90">
        <v>757</v>
      </c>
      <c r="P350" s="90">
        <v>5</v>
      </c>
      <c r="Q350" s="90">
        <v>11</v>
      </c>
      <c r="R350" s="90">
        <v>34</v>
      </c>
      <c r="S350" s="90">
        <v>50</v>
      </c>
      <c r="T350" s="90">
        <v>84</v>
      </c>
      <c r="U350" s="91"/>
      <c r="V350" s="92">
        <v>663</v>
      </c>
      <c r="W350" s="90">
        <v>794</v>
      </c>
      <c r="X350" s="90">
        <v>1</v>
      </c>
      <c r="Y350" s="90">
        <v>19</v>
      </c>
      <c r="Z350" s="90">
        <v>41</v>
      </c>
      <c r="AA350" s="90">
        <v>39</v>
      </c>
      <c r="AB350" s="90">
        <v>80</v>
      </c>
      <c r="AC350" s="91"/>
      <c r="AD350" s="92">
        <v>663</v>
      </c>
      <c r="AE350" s="90">
        <v>192</v>
      </c>
      <c r="AF350" s="90">
        <v>16</v>
      </c>
      <c r="AG350" s="90">
        <v>40</v>
      </c>
      <c r="AH350" s="90">
        <v>33</v>
      </c>
      <c r="AI350" s="90">
        <v>10</v>
      </c>
      <c r="AJ350" s="90">
        <v>43</v>
      </c>
    </row>
    <row r="351" spans="1:36">
      <c r="A351" s="88">
        <v>8</v>
      </c>
      <c r="B351" s="95" t="s">
        <v>119</v>
      </c>
      <c r="C351" s="96"/>
      <c r="D351" s="86">
        <v>3</v>
      </c>
      <c r="E351" s="86" t="s">
        <v>34</v>
      </c>
      <c r="F351" s="87">
        <v>2301</v>
      </c>
      <c r="G351" s="88">
        <v>1</v>
      </c>
      <c r="H351" s="88">
        <v>8</v>
      </c>
      <c r="I351" s="89"/>
      <c r="J351" s="90">
        <v>81</v>
      </c>
      <c r="K351" s="90">
        <v>87</v>
      </c>
      <c r="L351" s="90">
        <v>0</v>
      </c>
      <c r="M351" s="91"/>
      <c r="N351" s="92">
        <v>679</v>
      </c>
      <c r="O351" s="90">
        <v>779</v>
      </c>
      <c r="P351" s="90">
        <v>9</v>
      </c>
      <c r="Q351" s="90">
        <v>10</v>
      </c>
      <c r="R351" s="90">
        <v>40</v>
      </c>
      <c r="S351" s="90">
        <v>41</v>
      </c>
      <c r="T351" s="90">
        <v>81</v>
      </c>
      <c r="U351" s="91"/>
      <c r="V351" s="92">
        <v>679</v>
      </c>
      <c r="W351" s="90">
        <v>845</v>
      </c>
      <c r="X351" s="90">
        <v>1</v>
      </c>
      <c r="Y351" s="90">
        <v>12</v>
      </c>
      <c r="Z351" s="90">
        <v>48</v>
      </c>
      <c r="AA351" s="90">
        <v>39</v>
      </c>
      <c r="AB351" s="90">
        <v>87</v>
      </c>
      <c r="AC351" s="91"/>
      <c r="AD351" s="92">
        <v>0</v>
      </c>
      <c r="AE351" s="90">
        <v>0</v>
      </c>
      <c r="AF351" s="90">
        <v>0</v>
      </c>
      <c r="AG351" s="90">
        <v>0</v>
      </c>
      <c r="AH351" s="90">
        <v>0</v>
      </c>
      <c r="AI351" s="90">
        <v>0</v>
      </c>
      <c r="AJ351" s="90">
        <v>0</v>
      </c>
    </row>
    <row r="352" spans="1:36">
      <c r="A352" s="67" t="s">
        <v>71</v>
      </c>
      <c r="B352" s="97" t="s">
        <v>119</v>
      </c>
      <c r="C352" s="98"/>
      <c r="D352" s="93">
        <v>3</v>
      </c>
      <c r="E352" s="93" t="s">
        <v>34</v>
      </c>
      <c r="F352" s="94">
        <v>2301</v>
      </c>
      <c r="G352" s="67">
        <v>1</v>
      </c>
      <c r="H352" s="67" t="s">
        <v>71</v>
      </c>
      <c r="I352" s="68"/>
      <c r="J352" s="20">
        <v>86.772383508172723</v>
      </c>
      <c r="K352" s="20">
        <v>82.46962673822884</v>
      </c>
      <c r="L352" s="20">
        <v>54.60313901345291</v>
      </c>
      <c r="M352" s="69"/>
      <c r="N352" s="16">
        <v>4099</v>
      </c>
      <c r="O352" s="20"/>
      <c r="P352" s="20">
        <v>4.1175896560136618</v>
      </c>
      <c r="Q352" s="20">
        <v>9.4488899731641851</v>
      </c>
      <c r="R352" s="20">
        <v>28.417906806538181</v>
      </c>
      <c r="S352" s="20">
        <v>58.354476701634539</v>
      </c>
      <c r="T352" s="20">
        <v>86.772383508172723</v>
      </c>
      <c r="U352" s="69"/>
      <c r="V352" s="16">
        <v>4099</v>
      </c>
      <c r="W352" s="20"/>
      <c r="X352" s="20">
        <v>1.6899243717979997</v>
      </c>
      <c r="Y352" s="20">
        <v>15.827030983166626</v>
      </c>
      <c r="Z352" s="20">
        <v>40.746523542327395</v>
      </c>
      <c r="AA352" s="20">
        <v>41.723103195901437</v>
      </c>
      <c r="AB352" s="20">
        <v>82.46962673822884</v>
      </c>
      <c r="AC352" s="69"/>
      <c r="AD352" s="16">
        <v>1338</v>
      </c>
      <c r="AE352" s="20"/>
      <c r="AF352" s="20">
        <v>9.9461883408071756</v>
      </c>
      <c r="AG352" s="20">
        <v>34.955156950672645</v>
      </c>
      <c r="AH352" s="20">
        <v>42.080717488789233</v>
      </c>
      <c r="AI352" s="20">
        <v>12.522421524663677</v>
      </c>
      <c r="AJ352" s="20">
        <v>54.60313901345291</v>
      </c>
    </row>
    <row r="353" spans="1:36">
      <c r="A353" s="81">
        <v>3</v>
      </c>
      <c r="B353" s="77" t="s">
        <v>120</v>
      </c>
      <c r="C353" s="78"/>
      <c r="D353" s="79">
        <v>2</v>
      </c>
      <c r="E353" s="79" t="s">
        <v>33</v>
      </c>
      <c r="F353" s="80">
        <v>1101</v>
      </c>
      <c r="G353" s="86">
        <v>1</v>
      </c>
      <c r="H353" s="81">
        <v>3</v>
      </c>
      <c r="I353" s="82"/>
      <c r="J353" s="83">
        <v>84</v>
      </c>
      <c r="K353" s="83">
        <v>70</v>
      </c>
      <c r="L353" s="83">
        <v>0</v>
      </c>
      <c r="M353" s="84"/>
      <c r="N353" s="85">
        <v>90</v>
      </c>
      <c r="O353" s="83">
        <v>583</v>
      </c>
      <c r="P353" s="83">
        <v>7</v>
      </c>
      <c r="Q353" s="83">
        <v>10</v>
      </c>
      <c r="R353" s="83">
        <v>26</v>
      </c>
      <c r="S353" s="83">
        <v>58</v>
      </c>
      <c r="T353" s="83">
        <v>84</v>
      </c>
      <c r="U353" s="84"/>
      <c r="V353" s="85">
        <v>90</v>
      </c>
      <c r="W353" s="83">
        <v>583</v>
      </c>
      <c r="X353" s="83">
        <v>9</v>
      </c>
      <c r="Y353" s="83">
        <v>21</v>
      </c>
      <c r="Z353" s="83">
        <v>38</v>
      </c>
      <c r="AA353" s="83">
        <v>32</v>
      </c>
      <c r="AB353" s="83">
        <v>70</v>
      </c>
      <c r="AC353" s="84"/>
      <c r="AD353" s="85">
        <v>0</v>
      </c>
      <c r="AE353" s="83">
        <v>0</v>
      </c>
      <c r="AF353" s="83">
        <v>0</v>
      </c>
      <c r="AG353" s="83">
        <v>0</v>
      </c>
      <c r="AH353" s="83">
        <v>0</v>
      </c>
      <c r="AI353" s="83">
        <v>0</v>
      </c>
      <c r="AJ353" s="83">
        <v>0</v>
      </c>
    </row>
    <row r="354" spans="1:36">
      <c r="A354" s="88">
        <v>4</v>
      </c>
      <c r="B354" s="95" t="s">
        <v>120</v>
      </c>
      <c r="C354" s="96"/>
      <c r="D354" s="86">
        <v>2</v>
      </c>
      <c r="E354" s="86" t="s">
        <v>33</v>
      </c>
      <c r="F354" s="87">
        <v>1101</v>
      </c>
      <c r="G354" s="86">
        <v>1</v>
      </c>
      <c r="H354" s="88">
        <v>4</v>
      </c>
      <c r="I354" s="89"/>
      <c r="J354" s="90">
        <v>80</v>
      </c>
      <c r="K354" s="90">
        <v>78</v>
      </c>
      <c r="L354" s="90">
        <v>0</v>
      </c>
      <c r="M354" s="91"/>
      <c r="N354" s="92">
        <v>79</v>
      </c>
      <c r="O354" s="90">
        <v>638</v>
      </c>
      <c r="P354" s="90">
        <v>10</v>
      </c>
      <c r="Q354" s="90">
        <v>10</v>
      </c>
      <c r="R354" s="90">
        <v>24</v>
      </c>
      <c r="S354" s="90">
        <v>56</v>
      </c>
      <c r="T354" s="90">
        <v>80</v>
      </c>
      <c r="U354" s="91"/>
      <c r="V354" s="92">
        <v>79</v>
      </c>
      <c r="W354" s="90">
        <v>670</v>
      </c>
      <c r="X354" s="90">
        <v>5</v>
      </c>
      <c r="Y354" s="90">
        <v>18</v>
      </c>
      <c r="Z354" s="90">
        <v>46</v>
      </c>
      <c r="AA354" s="90">
        <v>32</v>
      </c>
      <c r="AB354" s="90">
        <v>78</v>
      </c>
      <c r="AC354" s="91"/>
      <c r="AD354" s="92">
        <v>0</v>
      </c>
      <c r="AE354" s="90">
        <v>0</v>
      </c>
      <c r="AF354" s="90">
        <v>0</v>
      </c>
      <c r="AG354" s="90">
        <v>0</v>
      </c>
      <c r="AH354" s="90">
        <v>0</v>
      </c>
      <c r="AI354" s="90">
        <v>0</v>
      </c>
      <c r="AJ354" s="90">
        <v>0</v>
      </c>
    </row>
    <row r="355" spans="1:36">
      <c r="A355" s="88">
        <v>5</v>
      </c>
      <c r="B355" s="95" t="s">
        <v>120</v>
      </c>
      <c r="C355" s="96"/>
      <c r="D355" s="86">
        <v>2</v>
      </c>
      <c r="E355" s="86" t="s">
        <v>33</v>
      </c>
      <c r="F355" s="87">
        <v>1101</v>
      </c>
      <c r="G355" s="86">
        <v>1</v>
      </c>
      <c r="H355" s="88">
        <v>5</v>
      </c>
      <c r="I355" s="89"/>
      <c r="J355" s="90">
        <v>74</v>
      </c>
      <c r="K355" s="90">
        <v>83</v>
      </c>
      <c r="L355" s="90">
        <v>29</v>
      </c>
      <c r="M355" s="91"/>
      <c r="N355" s="92">
        <v>82</v>
      </c>
      <c r="O355" s="90">
        <v>647</v>
      </c>
      <c r="P355" s="90">
        <v>10</v>
      </c>
      <c r="Q355" s="90">
        <v>16</v>
      </c>
      <c r="R355" s="90">
        <v>51</v>
      </c>
      <c r="S355" s="90">
        <v>23</v>
      </c>
      <c r="T355" s="90">
        <v>74</v>
      </c>
      <c r="U355" s="91"/>
      <c r="V355" s="92">
        <v>82</v>
      </c>
      <c r="W355" s="90">
        <v>734</v>
      </c>
      <c r="X355" s="90">
        <v>4</v>
      </c>
      <c r="Y355" s="90">
        <v>13</v>
      </c>
      <c r="Z355" s="90">
        <v>44</v>
      </c>
      <c r="AA355" s="90">
        <v>39</v>
      </c>
      <c r="AB355" s="90">
        <v>83</v>
      </c>
      <c r="AC355" s="91"/>
      <c r="AD355" s="92">
        <v>82</v>
      </c>
      <c r="AE355" s="90">
        <v>183</v>
      </c>
      <c r="AF355" s="90">
        <v>22</v>
      </c>
      <c r="AG355" s="90">
        <v>49</v>
      </c>
      <c r="AH355" s="90">
        <v>27</v>
      </c>
      <c r="AI355" s="90">
        <v>2</v>
      </c>
      <c r="AJ355" s="90">
        <v>29</v>
      </c>
    </row>
    <row r="356" spans="1:36">
      <c r="A356" s="88">
        <v>6</v>
      </c>
      <c r="B356" s="95" t="s">
        <v>120</v>
      </c>
      <c r="C356" s="96"/>
      <c r="D356" s="86">
        <v>2</v>
      </c>
      <c r="E356" s="86" t="s">
        <v>33</v>
      </c>
      <c r="F356" s="87">
        <v>1101</v>
      </c>
      <c r="G356" s="88">
        <v>1</v>
      </c>
      <c r="H356" s="88">
        <v>6</v>
      </c>
      <c r="I356" s="89"/>
      <c r="J356" s="90">
        <v>73</v>
      </c>
      <c r="K356" s="90">
        <v>64</v>
      </c>
      <c r="L356" s="90">
        <v>0</v>
      </c>
      <c r="M356" s="91"/>
      <c r="N356" s="92">
        <v>71</v>
      </c>
      <c r="O356" s="90">
        <v>696</v>
      </c>
      <c r="P356" s="90">
        <v>10</v>
      </c>
      <c r="Q356" s="90">
        <v>17</v>
      </c>
      <c r="R356" s="90">
        <v>32</v>
      </c>
      <c r="S356" s="90">
        <v>41</v>
      </c>
      <c r="T356" s="90">
        <v>73</v>
      </c>
      <c r="U356" s="91"/>
      <c r="V356" s="92">
        <v>71</v>
      </c>
      <c r="W356" s="90">
        <v>712</v>
      </c>
      <c r="X356" s="90">
        <v>1</v>
      </c>
      <c r="Y356" s="90">
        <v>34</v>
      </c>
      <c r="Z356" s="90">
        <v>39</v>
      </c>
      <c r="AA356" s="90">
        <v>25</v>
      </c>
      <c r="AB356" s="90">
        <v>64</v>
      </c>
      <c r="AC356" s="91"/>
      <c r="AD356" s="92">
        <v>0</v>
      </c>
      <c r="AE356" s="90">
        <v>0</v>
      </c>
      <c r="AF356" s="90">
        <v>0</v>
      </c>
      <c r="AG356" s="90">
        <v>0</v>
      </c>
      <c r="AH356" s="90">
        <v>0</v>
      </c>
      <c r="AI356" s="90">
        <v>0</v>
      </c>
      <c r="AJ356" s="90">
        <v>0</v>
      </c>
    </row>
    <row r="357" spans="1:36" s="63" customFormat="1">
      <c r="A357" s="88">
        <v>7</v>
      </c>
      <c r="B357" s="95" t="s">
        <v>120</v>
      </c>
      <c r="C357" s="96"/>
      <c r="D357" s="86">
        <v>2</v>
      </c>
      <c r="E357" s="86" t="s">
        <v>33</v>
      </c>
      <c r="F357" s="87">
        <v>1101</v>
      </c>
      <c r="G357" s="88">
        <v>1</v>
      </c>
      <c r="H357" s="88">
        <v>7</v>
      </c>
      <c r="I357" s="89"/>
      <c r="J357" s="90">
        <v>72</v>
      </c>
      <c r="K357" s="90">
        <v>67</v>
      </c>
      <c r="L357" s="90">
        <v>30</v>
      </c>
      <c r="M357" s="91"/>
      <c r="N357" s="92">
        <v>71</v>
      </c>
      <c r="O357" s="90">
        <v>727</v>
      </c>
      <c r="P357" s="90">
        <v>15</v>
      </c>
      <c r="Q357" s="90">
        <v>13</v>
      </c>
      <c r="R357" s="90">
        <v>37</v>
      </c>
      <c r="S357" s="90">
        <v>35</v>
      </c>
      <c r="T357" s="90">
        <v>72</v>
      </c>
      <c r="U357" s="91"/>
      <c r="V357" s="92">
        <v>71</v>
      </c>
      <c r="W357" s="90">
        <v>750</v>
      </c>
      <c r="X357" s="90">
        <v>4</v>
      </c>
      <c r="Y357" s="90">
        <v>28</v>
      </c>
      <c r="Z357" s="90">
        <v>35</v>
      </c>
      <c r="AA357" s="90">
        <v>32</v>
      </c>
      <c r="AB357" s="90">
        <v>67</v>
      </c>
      <c r="AC357" s="91"/>
      <c r="AD357" s="92">
        <v>71</v>
      </c>
      <c r="AE357" s="90">
        <v>174</v>
      </c>
      <c r="AF357" s="90">
        <v>25</v>
      </c>
      <c r="AG357" s="90">
        <v>45</v>
      </c>
      <c r="AH357" s="90">
        <v>27</v>
      </c>
      <c r="AI357" s="90">
        <v>3</v>
      </c>
      <c r="AJ357" s="90">
        <v>30</v>
      </c>
    </row>
    <row r="358" spans="1:36">
      <c r="A358" s="88">
        <v>8</v>
      </c>
      <c r="B358" s="95" t="s">
        <v>120</v>
      </c>
      <c r="C358" s="96"/>
      <c r="D358" s="86">
        <v>2</v>
      </c>
      <c r="E358" s="86" t="s">
        <v>33</v>
      </c>
      <c r="F358" s="87">
        <v>1101</v>
      </c>
      <c r="G358" s="86">
        <v>1</v>
      </c>
      <c r="H358" s="88">
        <v>8</v>
      </c>
      <c r="I358" s="89"/>
      <c r="J358" s="90">
        <v>62</v>
      </c>
      <c r="K358" s="90">
        <v>81</v>
      </c>
      <c r="L358" s="90">
        <v>0</v>
      </c>
      <c r="M358" s="91"/>
      <c r="N358" s="92">
        <v>79</v>
      </c>
      <c r="O358" s="90">
        <v>726</v>
      </c>
      <c r="P358" s="90">
        <v>15</v>
      </c>
      <c r="Q358" s="90">
        <v>23</v>
      </c>
      <c r="R358" s="90">
        <v>44</v>
      </c>
      <c r="S358" s="90">
        <v>18</v>
      </c>
      <c r="T358" s="90">
        <v>62</v>
      </c>
      <c r="U358" s="91"/>
      <c r="V358" s="92">
        <v>79</v>
      </c>
      <c r="W358" s="90">
        <v>817</v>
      </c>
      <c r="X358" s="90">
        <v>0</v>
      </c>
      <c r="Y358" s="90">
        <v>19</v>
      </c>
      <c r="Z358" s="90">
        <v>49</v>
      </c>
      <c r="AA358" s="90">
        <v>32</v>
      </c>
      <c r="AB358" s="90">
        <v>81</v>
      </c>
      <c r="AC358" s="91"/>
      <c r="AD358" s="92">
        <v>0</v>
      </c>
      <c r="AE358" s="90">
        <v>0</v>
      </c>
      <c r="AF358" s="90">
        <v>0</v>
      </c>
      <c r="AG358" s="90">
        <v>0</v>
      </c>
      <c r="AH358" s="90">
        <v>0</v>
      </c>
      <c r="AI358" s="90">
        <v>0</v>
      </c>
      <c r="AJ358" s="90">
        <v>0</v>
      </c>
    </row>
    <row r="359" spans="1:36">
      <c r="A359" s="67" t="s">
        <v>71</v>
      </c>
      <c r="B359" s="97" t="s">
        <v>120</v>
      </c>
      <c r="C359" s="98"/>
      <c r="D359" s="93">
        <v>2</v>
      </c>
      <c r="E359" s="93" t="s">
        <v>33</v>
      </c>
      <c r="F359" s="94">
        <v>1101</v>
      </c>
      <c r="G359" s="93">
        <v>1</v>
      </c>
      <c r="H359" s="67" t="s">
        <v>71</v>
      </c>
      <c r="I359" s="68"/>
      <c r="J359" s="20">
        <v>74.451271186440664</v>
      </c>
      <c r="K359" s="20">
        <v>74.084745762711862</v>
      </c>
      <c r="L359" s="20">
        <v>29.464052287581701</v>
      </c>
      <c r="M359" s="69"/>
      <c r="N359" s="16">
        <v>472</v>
      </c>
      <c r="O359" s="20"/>
      <c r="P359" s="20">
        <v>11.016949152542372</v>
      </c>
      <c r="Q359" s="20">
        <v>14.722457627118645</v>
      </c>
      <c r="R359" s="20">
        <v>35.57838983050847</v>
      </c>
      <c r="S359" s="20">
        <v>38.872881355932201</v>
      </c>
      <c r="T359" s="20">
        <v>74.451271186440664</v>
      </c>
      <c r="U359" s="69"/>
      <c r="V359" s="16">
        <v>472</v>
      </c>
      <c r="W359" s="20"/>
      <c r="X359" s="20">
        <v>4</v>
      </c>
      <c r="Y359" s="20">
        <v>21.781779661016952</v>
      </c>
      <c r="Z359" s="20">
        <v>41.921610169491522</v>
      </c>
      <c r="AA359" s="20">
        <v>32.163135593220332</v>
      </c>
      <c r="AB359" s="20">
        <v>74.084745762711862</v>
      </c>
      <c r="AC359" s="69"/>
      <c r="AD359" s="16">
        <v>153</v>
      </c>
      <c r="AE359" s="20"/>
      <c r="AF359" s="20">
        <v>23.392156862745097</v>
      </c>
      <c r="AG359" s="20">
        <v>47.143790849673202</v>
      </c>
      <c r="AH359" s="20">
        <v>27</v>
      </c>
      <c r="AI359" s="20">
        <v>2.4640522875816995</v>
      </c>
      <c r="AJ359" s="20">
        <v>29.464052287581701</v>
      </c>
    </row>
    <row r="360" spans="1:36">
      <c r="A360" s="81">
        <v>3</v>
      </c>
      <c r="B360" s="77" t="s">
        <v>121</v>
      </c>
      <c r="C360" s="78"/>
      <c r="D360" s="79">
        <v>1</v>
      </c>
      <c r="E360" s="79" t="s">
        <v>32</v>
      </c>
      <c r="F360" s="80">
        <v>302</v>
      </c>
      <c r="G360" s="86">
        <v>1</v>
      </c>
      <c r="H360" s="81">
        <v>3</v>
      </c>
      <c r="I360" s="82"/>
      <c r="J360" s="83">
        <v>93</v>
      </c>
      <c r="K360" s="83">
        <v>85</v>
      </c>
      <c r="L360" s="83">
        <v>0</v>
      </c>
      <c r="M360" s="84"/>
      <c r="N360" s="85">
        <v>59</v>
      </c>
      <c r="O360" s="83">
        <v>615</v>
      </c>
      <c r="P360" s="83">
        <v>3</v>
      </c>
      <c r="Q360" s="83">
        <v>3</v>
      </c>
      <c r="R360" s="83">
        <v>29</v>
      </c>
      <c r="S360" s="83">
        <v>64</v>
      </c>
      <c r="T360" s="83">
        <v>93</v>
      </c>
      <c r="U360" s="84"/>
      <c r="V360" s="85">
        <v>59</v>
      </c>
      <c r="W360" s="83">
        <v>656</v>
      </c>
      <c r="X360" s="83">
        <v>5</v>
      </c>
      <c r="Y360" s="83">
        <v>10</v>
      </c>
      <c r="Z360" s="83">
        <v>34</v>
      </c>
      <c r="AA360" s="83">
        <v>51</v>
      </c>
      <c r="AB360" s="83">
        <v>85</v>
      </c>
      <c r="AC360" s="84"/>
      <c r="AD360" s="85">
        <v>0</v>
      </c>
      <c r="AE360" s="83">
        <v>0</v>
      </c>
      <c r="AF360" s="83">
        <v>0</v>
      </c>
      <c r="AG360" s="83">
        <v>0</v>
      </c>
      <c r="AH360" s="83">
        <v>0</v>
      </c>
      <c r="AI360" s="83">
        <v>0</v>
      </c>
      <c r="AJ360" s="83">
        <v>0</v>
      </c>
    </row>
    <row r="361" spans="1:36">
      <c r="A361" s="88">
        <v>4</v>
      </c>
      <c r="B361" s="95" t="s">
        <v>121</v>
      </c>
      <c r="C361" s="96"/>
      <c r="D361" s="86">
        <v>1</v>
      </c>
      <c r="E361" s="86" t="s">
        <v>32</v>
      </c>
      <c r="F361" s="87">
        <v>302</v>
      </c>
      <c r="G361" s="86">
        <v>1</v>
      </c>
      <c r="H361" s="88">
        <v>4</v>
      </c>
      <c r="I361" s="89"/>
      <c r="J361" s="90">
        <v>91</v>
      </c>
      <c r="K361" s="90">
        <v>83</v>
      </c>
      <c r="L361" s="90">
        <v>0</v>
      </c>
      <c r="M361" s="91"/>
      <c r="N361" s="92">
        <v>57</v>
      </c>
      <c r="O361" s="90">
        <v>671</v>
      </c>
      <c r="P361" s="90">
        <v>4</v>
      </c>
      <c r="Q361" s="90">
        <v>5</v>
      </c>
      <c r="R361" s="90">
        <v>23</v>
      </c>
      <c r="S361" s="90">
        <v>68</v>
      </c>
      <c r="T361" s="90">
        <v>91</v>
      </c>
      <c r="U361" s="91"/>
      <c r="V361" s="92">
        <v>57</v>
      </c>
      <c r="W361" s="90">
        <v>668</v>
      </c>
      <c r="X361" s="90">
        <v>4</v>
      </c>
      <c r="Y361" s="90">
        <v>14</v>
      </c>
      <c r="Z361" s="90">
        <v>51</v>
      </c>
      <c r="AA361" s="90">
        <v>32</v>
      </c>
      <c r="AB361" s="90">
        <v>83</v>
      </c>
      <c r="AC361" s="91"/>
      <c r="AD361" s="92">
        <v>0</v>
      </c>
      <c r="AE361" s="90">
        <v>0</v>
      </c>
      <c r="AF361" s="90">
        <v>0</v>
      </c>
      <c r="AG361" s="90">
        <v>0</v>
      </c>
      <c r="AH361" s="90">
        <v>0</v>
      </c>
      <c r="AI361" s="90">
        <v>0</v>
      </c>
      <c r="AJ361" s="90">
        <v>0</v>
      </c>
    </row>
    <row r="362" spans="1:36">
      <c r="A362" s="88">
        <v>5</v>
      </c>
      <c r="B362" s="95" t="s">
        <v>121</v>
      </c>
      <c r="C362" s="96"/>
      <c r="D362" s="86">
        <v>1</v>
      </c>
      <c r="E362" s="86" t="s">
        <v>32</v>
      </c>
      <c r="F362" s="87">
        <v>302</v>
      </c>
      <c r="G362" s="88">
        <v>1</v>
      </c>
      <c r="H362" s="88">
        <v>5</v>
      </c>
      <c r="I362" s="89"/>
      <c r="J362" s="90">
        <v>91</v>
      </c>
      <c r="K362" s="90">
        <v>80</v>
      </c>
      <c r="L362" s="90">
        <v>82</v>
      </c>
      <c r="M362" s="91"/>
      <c r="N362" s="92">
        <v>46</v>
      </c>
      <c r="O362" s="90">
        <v>715</v>
      </c>
      <c r="P362" s="90">
        <v>0</v>
      </c>
      <c r="Q362" s="90">
        <v>9</v>
      </c>
      <c r="R362" s="90">
        <v>24</v>
      </c>
      <c r="S362" s="90">
        <v>67</v>
      </c>
      <c r="T362" s="90">
        <v>91</v>
      </c>
      <c r="U362" s="91"/>
      <c r="V362" s="92">
        <v>46</v>
      </c>
      <c r="W362" s="90">
        <v>744</v>
      </c>
      <c r="X362" s="90">
        <v>0</v>
      </c>
      <c r="Y362" s="90">
        <v>20</v>
      </c>
      <c r="Z362" s="90">
        <v>39</v>
      </c>
      <c r="AA362" s="90">
        <v>41</v>
      </c>
      <c r="AB362" s="90">
        <v>80</v>
      </c>
      <c r="AC362" s="91"/>
      <c r="AD362" s="92">
        <v>46</v>
      </c>
      <c r="AE362" s="90">
        <v>222</v>
      </c>
      <c r="AF362" s="90">
        <v>2</v>
      </c>
      <c r="AG362" s="90">
        <v>15</v>
      </c>
      <c r="AH362" s="90">
        <v>67</v>
      </c>
      <c r="AI362" s="90">
        <v>15</v>
      </c>
      <c r="AJ362" s="90">
        <v>82</v>
      </c>
    </row>
    <row r="363" spans="1:36">
      <c r="A363" s="88">
        <v>6</v>
      </c>
      <c r="B363" s="95" t="s">
        <v>121</v>
      </c>
      <c r="C363" s="96"/>
      <c r="D363" s="86">
        <v>1</v>
      </c>
      <c r="E363" s="86" t="s">
        <v>32</v>
      </c>
      <c r="F363" s="87">
        <v>302</v>
      </c>
      <c r="G363" s="86">
        <v>1</v>
      </c>
      <c r="H363" s="88">
        <v>6</v>
      </c>
      <c r="I363" s="89"/>
      <c r="J363" s="90">
        <v>90</v>
      </c>
      <c r="K363" s="90">
        <v>85</v>
      </c>
      <c r="L363" s="90">
        <v>0</v>
      </c>
      <c r="M363" s="91"/>
      <c r="N363" s="92">
        <v>48</v>
      </c>
      <c r="O363" s="90">
        <v>761</v>
      </c>
      <c r="P363" s="90">
        <v>0</v>
      </c>
      <c r="Q363" s="90">
        <v>10</v>
      </c>
      <c r="R363" s="90">
        <v>23</v>
      </c>
      <c r="S363" s="90">
        <v>67</v>
      </c>
      <c r="T363" s="90">
        <v>90</v>
      </c>
      <c r="U363" s="91"/>
      <c r="V363" s="92">
        <v>48</v>
      </c>
      <c r="W363" s="90">
        <v>816</v>
      </c>
      <c r="X363" s="90">
        <v>0</v>
      </c>
      <c r="Y363" s="90">
        <v>15</v>
      </c>
      <c r="Z363" s="90">
        <v>31</v>
      </c>
      <c r="AA363" s="90">
        <v>54</v>
      </c>
      <c r="AB363" s="90">
        <v>85</v>
      </c>
      <c r="AC363" s="91"/>
      <c r="AD363" s="92">
        <v>0</v>
      </c>
      <c r="AE363" s="90">
        <v>0</v>
      </c>
      <c r="AF363" s="90">
        <v>0</v>
      </c>
      <c r="AG363" s="90">
        <v>0</v>
      </c>
      <c r="AH363" s="90">
        <v>0</v>
      </c>
      <c r="AI363" s="90">
        <v>0</v>
      </c>
      <c r="AJ363" s="90">
        <v>0</v>
      </c>
    </row>
    <row r="364" spans="1:36" s="63" customFormat="1">
      <c r="A364" s="88">
        <v>7</v>
      </c>
      <c r="B364" s="95" t="s">
        <v>121</v>
      </c>
      <c r="C364" s="96"/>
      <c r="D364" s="86">
        <v>1</v>
      </c>
      <c r="E364" s="86" t="s">
        <v>32</v>
      </c>
      <c r="F364" s="87">
        <v>302</v>
      </c>
      <c r="G364" s="86">
        <v>1</v>
      </c>
      <c r="H364" s="88">
        <v>7</v>
      </c>
      <c r="I364" s="89"/>
      <c r="J364" s="90">
        <v>86</v>
      </c>
      <c r="K364" s="90">
        <v>80</v>
      </c>
      <c r="L364" s="90">
        <v>57</v>
      </c>
      <c r="M364" s="91"/>
      <c r="N364" s="92">
        <v>49</v>
      </c>
      <c r="O364" s="90">
        <v>761</v>
      </c>
      <c r="P364" s="90">
        <v>6</v>
      </c>
      <c r="Q364" s="90">
        <v>8</v>
      </c>
      <c r="R364" s="90">
        <v>33</v>
      </c>
      <c r="S364" s="90">
        <v>53</v>
      </c>
      <c r="T364" s="90">
        <v>86</v>
      </c>
      <c r="U364" s="91"/>
      <c r="V364" s="92">
        <v>49</v>
      </c>
      <c r="W364" s="90">
        <v>776</v>
      </c>
      <c r="X364" s="90">
        <v>2</v>
      </c>
      <c r="Y364" s="90">
        <v>18</v>
      </c>
      <c r="Z364" s="90">
        <v>37</v>
      </c>
      <c r="AA364" s="90">
        <v>43</v>
      </c>
      <c r="AB364" s="90">
        <v>80</v>
      </c>
      <c r="AC364" s="91"/>
      <c r="AD364" s="92">
        <v>49</v>
      </c>
      <c r="AE364" s="90">
        <v>205</v>
      </c>
      <c r="AF364" s="90">
        <v>10</v>
      </c>
      <c r="AG364" s="90">
        <v>33</v>
      </c>
      <c r="AH364" s="90">
        <v>47</v>
      </c>
      <c r="AI364" s="90">
        <v>10</v>
      </c>
      <c r="AJ364" s="90">
        <v>57</v>
      </c>
    </row>
    <row r="365" spans="1:36">
      <c r="A365" s="88">
        <v>8</v>
      </c>
      <c r="B365" s="95" t="s">
        <v>121</v>
      </c>
      <c r="C365" s="96"/>
      <c r="D365" s="86">
        <v>1</v>
      </c>
      <c r="E365" s="86" t="s">
        <v>32</v>
      </c>
      <c r="F365" s="87">
        <v>302</v>
      </c>
      <c r="G365" s="86">
        <v>1</v>
      </c>
      <c r="H365" s="88">
        <v>8</v>
      </c>
      <c r="I365" s="89"/>
      <c r="J365" s="90">
        <v>66</v>
      </c>
      <c r="K365" s="90">
        <v>80</v>
      </c>
      <c r="L365" s="90">
        <v>0</v>
      </c>
      <c r="M365" s="91"/>
      <c r="N365" s="92">
        <v>44</v>
      </c>
      <c r="O365" s="90">
        <v>728</v>
      </c>
      <c r="P365" s="90">
        <v>18</v>
      </c>
      <c r="Q365" s="90">
        <v>16</v>
      </c>
      <c r="R365" s="90">
        <v>48</v>
      </c>
      <c r="S365" s="90">
        <v>18</v>
      </c>
      <c r="T365" s="90">
        <v>66</v>
      </c>
      <c r="U365" s="91"/>
      <c r="V365" s="92">
        <v>44</v>
      </c>
      <c r="W365" s="90">
        <v>812</v>
      </c>
      <c r="X365" s="90">
        <v>2</v>
      </c>
      <c r="Y365" s="90">
        <v>18</v>
      </c>
      <c r="Z365" s="90">
        <v>39</v>
      </c>
      <c r="AA365" s="90">
        <v>41</v>
      </c>
      <c r="AB365" s="90">
        <v>80</v>
      </c>
      <c r="AC365" s="91"/>
      <c r="AD365" s="92">
        <v>0</v>
      </c>
      <c r="AE365" s="90">
        <v>0</v>
      </c>
      <c r="AF365" s="90">
        <v>0</v>
      </c>
      <c r="AG365" s="90">
        <v>0</v>
      </c>
      <c r="AH365" s="90">
        <v>0</v>
      </c>
      <c r="AI365" s="90">
        <v>0</v>
      </c>
      <c r="AJ365" s="90">
        <v>0</v>
      </c>
    </row>
    <row r="366" spans="1:36">
      <c r="A366" s="67" t="s">
        <v>71</v>
      </c>
      <c r="B366" s="97" t="s">
        <v>121</v>
      </c>
      <c r="C366" s="98"/>
      <c r="D366" s="93">
        <v>1</v>
      </c>
      <c r="E366" s="93" t="s">
        <v>32</v>
      </c>
      <c r="F366" s="94">
        <v>302</v>
      </c>
      <c r="G366" s="67">
        <v>1</v>
      </c>
      <c r="H366" s="67" t="s">
        <v>71</v>
      </c>
      <c r="I366" s="68"/>
      <c r="J366" s="20">
        <v>86.792079207920807</v>
      </c>
      <c r="K366" s="20">
        <v>82.330033003300329</v>
      </c>
      <c r="L366" s="20">
        <v>69.10526315789474</v>
      </c>
      <c r="M366" s="69"/>
      <c r="N366" s="16">
        <v>303</v>
      </c>
      <c r="O366" s="20"/>
      <c r="P366" s="20">
        <v>4.9207920792079207</v>
      </c>
      <c r="Q366" s="20">
        <v>8.0924092409240931</v>
      </c>
      <c r="R366" s="20">
        <v>29.567656765676567</v>
      </c>
      <c r="S366" s="20">
        <v>57.224422442244233</v>
      </c>
      <c r="T366" s="20">
        <v>86.792079207920807</v>
      </c>
      <c r="U366" s="69"/>
      <c r="V366" s="16">
        <v>303</v>
      </c>
      <c r="W366" s="20"/>
      <c r="X366" s="20">
        <v>2.3399339933993399</v>
      </c>
      <c r="Y366" s="20">
        <v>15.51815181518152</v>
      </c>
      <c r="Z366" s="20">
        <v>38.693069306930695</v>
      </c>
      <c r="AA366" s="20">
        <v>43.636963696369634</v>
      </c>
      <c r="AB366" s="20">
        <v>82.330033003300329</v>
      </c>
      <c r="AC366" s="69"/>
      <c r="AD366" s="16">
        <v>95</v>
      </c>
      <c r="AE366" s="20"/>
      <c r="AF366" s="20">
        <v>6.1263157894736846</v>
      </c>
      <c r="AG366" s="20">
        <v>24.284210526315789</v>
      </c>
      <c r="AH366" s="20">
        <v>56.684210526315788</v>
      </c>
      <c r="AI366" s="20">
        <v>12.421052631578949</v>
      </c>
      <c r="AJ366" s="20">
        <v>69.10526315789474</v>
      </c>
    </row>
    <row r="367" spans="1:36">
      <c r="A367" s="81">
        <v>3</v>
      </c>
      <c r="B367" s="77" t="s">
        <v>122</v>
      </c>
      <c r="C367" s="78"/>
      <c r="D367" s="79">
        <v>1</v>
      </c>
      <c r="E367" s="79" t="s">
        <v>32</v>
      </c>
      <c r="F367" s="80">
        <v>2403</v>
      </c>
      <c r="G367" s="86">
        <v>1</v>
      </c>
      <c r="H367" s="81">
        <v>3</v>
      </c>
      <c r="I367" s="82"/>
      <c r="J367" s="83">
        <v>93</v>
      </c>
      <c r="K367" s="83">
        <v>78</v>
      </c>
      <c r="L367" s="83">
        <v>0</v>
      </c>
      <c r="M367" s="84"/>
      <c r="N367" s="85">
        <v>41</v>
      </c>
      <c r="O367" s="83">
        <v>642</v>
      </c>
      <c r="P367" s="83">
        <v>0</v>
      </c>
      <c r="Q367" s="83">
        <v>7</v>
      </c>
      <c r="R367" s="83">
        <v>17</v>
      </c>
      <c r="S367" s="83">
        <v>76</v>
      </c>
      <c r="T367" s="83">
        <v>93</v>
      </c>
      <c r="U367" s="84"/>
      <c r="V367" s="85">
        <v>41</v>
      </c>
      <c r="W367" s="83">
        <v>639</v>
      </c>
      <c r="X367" s="83">
        <v>10</v>
      </c>
      <c r="Y367" s="83">
        <v>12</v>
      </c>
      <c r="Z367" s="83">
        <v>27</v>
      </c>
      <c r="AA367" s="83">
        <v>51</v>
      </c>
      <c r="AB367" s="83">
        <v>78</v>
      </c>
      <c r="AC367" s="84"/>
      <c r="AD367" s="85">
        <v>0</v>
      </c>
      <c r="AE367" s="83">
        <v>0</v>
      </c>
      <c r="AF367" s="83">
        <v>0</v>
      </c>
      <c r="AG367" s="83">
        <v>0</v>
      </c>
      <c r="AH367" s="83">
        <v>0</v>
      </c>
      <c r="AI367" s="83">
        <v>0</v>
      </c>
      <c r="AJ367" s="83">
        <v>0</v>
      </c>
    </row>
    <row r="368" spans="1:36">
      <c r="A368" s="88">
        <v>4</v>
      </c>
      <c r="B368" s="95" t="s">
        <v>122</v>
      </c>
      <c r="C368" s="96"/>
      <c r="D368" s="86">
        <v>1</v>
      </c>
      <c r="E368" s="86" t="s">
        <v>32</v>
      </c>
      <c r="F368" s="87">
        <v>2403</v>
      </c>
      <c r="G368" s="88">
        <v>1</v>
      </c>
      <c r="H368" s="88">
        <v>4</v>
      </c>
      <c r="I368" s="89"/>
      <c r="J368" s="90">
        <v>91</v>
      </c>
      <c r="K368" s="90">
        <v>88</v>
      </c>
      <c r="L368" s="90">
        <v>0</v>
      </c>
      <c r="M368" s="91"/>
      <c r="N368" s="92">
        <v>35</v>
      </c>
      <c r="O368" s="90">
        <v>687</v>
      </c>
      <c r="P368" s="90">
        <v>0</v>
      </c>
      <c r="Q368" s="90">
        <v>9</v>
      </c>
      <c r="R368" s="90">
        <v>17</v>
      </c>
      <c r="S368" s="90">
        <v>74</v>
      </c>
      <c r="T368" s="90">
        <v>91</v>
      </c>
      <c r="U368" s="91"/>
      <c r="V368" s="92">
        <v>35</v>
      </c>
      <c r="W368" s="90">
        <v>753</v>
      </c>
      <c r="X368" s="90">
        <v>3</v>
      </c>
      <c r="Y368" s="90">
        <v>9</v>
      </c>
      <c r="Z368" s="90">
        <v>37</v>
      </c>
      <c r="AA368" s="90">
        <v>51</v>
      </c>
      <c r="AB368" s="90">
        <v>88</v>
      </c>
      <c r="AC368" s="91"/>
      <c r="AD368" s="92">
        <v>0</v>
      </c>
      <c r="AE368" s="90">
        <v>0</v>
      </c>
      <c r="AF368" s="90">
        <v>0</v>
      </c>
      <c r="AG368" s="90">
        <v>0</v>
      </c>
      <c r="AH368" s="90">
        <v>0</v>
      </c>
      <c r="AI368" s="90">
        <v>0</v>
      </c>
      <c r="AJ368" s="90">
        <v>0</v>
      </c>
    </row>
    <row r="369" spans="1:36">
      <c r="A369" s="88">
        <v>5</v>
      </c>
      <c r="B369" s="95" t="s">
        <v>122</v>
      </c>
      <c r="C369" s="96"/>
      <c r="D369" s="86">
        <v>1</v>
      </c>
      <c r="E369" s="86" t="s">
        <v>32</v>
      </c>
      <c r="F369" s="87">
        <v>2403</v>
      </c>
      <c r="G369" s="88">
        <v>1</v>
      </c>
      <c r="H369" s="88">
        <v>5</v>
      </c>
      <c r="I369" s="89"/>
      <c r="J369" s="90">
        <v>80</v>
      </c>
      <c r="K369" s="90">
        <v>75</v>
      </c>
      <c r="L369" s="90">
        <v>51</v>
      </c>
      <c r="M369" s="91"/>
      <c r="N369" s="92">
        <v>31</v>
      </c>
      <c r="O369" s="90">
        <v>659</v>
      </c>
      <c r="P369" s="90">
        <v>3</v>
      </c>
      <c r="Q369" s="90">
        <v>16</v>
      </c>
      <c r="R369" s="90">
        <v>48</v>
      </c>
      <c r="S369" s="90">
        <v>32</v>
      </c>
      <c r="T369" s="90">
        <v>80</v>
      </c>
      <c r="U369" s="91"/>
      <c r="V369" s="92">
        <v>31</v>
      </c>
      <c r="W369" s="90">
        <v>674</v>
      </c>
      <c r="X369" s="90">
        <v>6</v>
      </c>
      <c r="Y369" s="90">
        <v>19</v>
      </c>
      <c r="Z369" s="90">
        <v>52</v>
      </c>
      <c r="AA369" s="90">
        <v>23</v>
      </c>
      <c r="AB369" s="90">
        <v>75</v>
      </c>
      <c r="AC369" s="91"/>
      <c r="AD369" s="92">
        <v>31</v>
      </c>
      <c r="AE369" s="90">
        <v>199</v>
      </c>
      <c r="AF369" s="90">
        <v>13</v>
      </c>
      <c r="AG369" s="90">
        <v>35</v>
      </c>
      <c r="AH369" s="90">
        <v>45</v>
      </c>
      <c r="AI369" s="90">
        <v>6</v>
      </c>
      <c r="AJ369" s="90">
        <v>51</v>
      </c>
    </row>
    <row r="370" spans="1:36">
      <c r="A370" s="88">
        <v>6</v>
      </c>
      <c r="B370" s="95" t="s">
        <v>122</v>
      </c>
      <c r="C370" s="96"/>
      <c r="D370" s="86">
        <v>1</v>
      </c>
      <c r="E370" s="86" t="s">
        <v>32</v>
      </c>
      <c r="F370" s="87">
        <v>2403</v>
      </c>
      <c r="G370" s="86">
        <v>1</v>
      </c>
      <c r="H370" s="88">
        <v>6</v>
      </c>
      <c r="I370" s="89"/>
      <c r="J370" s="90">
        <v>91</v>
      </c>
      <c r="K370" s="90">
        <v>78</v>
      </c>
      <c r="L370" s="90">
        <v>0</v>
      </c>
      <c r="M370" s="91"/>
      <c r="N370" s="92">
        <v>33</v>
      </c>
      <c r="O370" s="90">
        <v>746</v>
      </c>
      <c r="P370" s="90">
        <v>0</v>
      </c>
      <c r="Q370" s="90">
        <v>9</v>
      </c>
      <c r="R370" s="90">
        <v>36</v>
      </c>
      <c r="S370" s="90">
        <v>55</v>
      </c>
      <c r="T370" s="90">
        <v>91</v>
      </c>
      <c r="U370" s="91"/>
      <c r="V370" s="92">
        <v>33</v>
      </c>
      <c r="W370" s="90">
        <v>743</v>
      </c>
      <c r="X370" s="90">
        <v>3</v>
      </c>
      <c r="Y370" s="90">
        <v>18</v>
      </c>
      <c r="Z370" s="90">
        <v>42</v>
      </c>
      <c r="AA370" s="90">
        <v>36</v>
      </c>
      <c r="AB370" s="90">
        <v>78</v>
      </c>
      <c r="AC370" s="91"/>
      <c r="AD370" s="92">
        <v>0</v>
      </c>
      <c r="AE370" s="90">
        <v>0</v>
      </c>
      <c r="AF370" s="90">
        <v>0</v>
      </c>
      <c r="AG370" s="90">
        <v>0</v>
      </c>
      <c r="AH370" s="90">
        <v>0</v>
      </c>
      <c r="AI370" s="90">
        <v>0</v>
      </c>
      <c r="AJ370" s="90">
        <v>0</v>
      </c>
    </row>
    <row r="371" spans="1:36" s="63" customFormat="1">
      <c r="A371" s="88">
        <v>7</v>
      </c>
      <c r="B371" s="95" t="s">
        <v>122</v>
      </c>
      <c r="C371" s="96"/>
      <c r="D371" s="86">
        <v>1</v>
      </c>
      <c r="E371" s="86" t="s">
        <v>32</v>
      </c>
      <c r="F371" s="87">
        <v>2403</v>
      </c>
      <c r="G371" s="86">
        <v>1</v>
      </c>
      <c r="H371" s="88">
        <v>7</v>
      </c>
      <c r="I371" s="89"/>
      <c r="J371" s="90">
        <v>74</v>
      </c>
      <c r="K371" s="90">
        <v>80</v>
      </c>
      <c r="L371" s="90">
        <v>21</v>
      </c>
      <c r="M371" s="91"/>
      <c r="N371" s="92">
        <v>39</v>
      </c>
      <c r="O371" s="90">
        <v>723</v>
      </c>
      <c r="P371" s="90">
        <v>13</v>
      </c>
      <c r="Q371" s="90">
        <v>13</v>
      </c>
      <c r="R371" s="90">
        <v>41</v>
      </c>
      <c r="S371" s="90">
        <v>33</v>
      </c>
      <c r="T371" s="90">
        <v>74</v>
      </c>
      <c r="U371" s="91"/>
      <c r="V371" s="92">
        <v>39</v>
      </c>
      <c r="W371" s="90">
        <v>741</v>
      </c>
      <c r="X371" s="90">
        <v>8</v>
      </c>
      <c r="Y371" s="90">
        <v>13</v>
      </c>
      <c r="Z371" s="90">
        <v>59</v>
      </c>
      <c r="AA371" s="90">
        <v>21</v>
      </c>
      <c r="AB371" s="90">
        <v>80</v>
      </c>
      <c r="AC371" s="91"/>
      <c r="AD371" s="92">
        <v>39</v>
      </c>
      <c r="AE371" s="90">
        <v>168</v>
      </c>
      <c r="AF371" s="90">
        <v>23</v>
      </c>
      <c r="AG371" s="90">
        <v>56</v>
      </c>
      <c r="AH371" s="90">
        <v>21</v>
      </c>
      <c r="AI371" s="90">
        <v>0</v>
      </c>
      <c r="AJ371" s="90">
        <v>21</v>
      </c>
    </row>
    <row r="372" spans="1:36">
      <c r="A372" s="88">
        <v>8</v>
      </c>
      <c r="B372" s="95" t="s">
        <v>122</v>
      </c>
      <c r="C372" s="96"/>
      <c r="D372" s="86">
        <v>1</v>
      </c>
      <c r="E372" s="86" t="s">
        <v>32</v>
      </c>
      <c r="F372" s="87">
        <v>2403</v>
      </c>
      <c r="G372" s="88">
        <v>1</v>
      </c>
      <c r="H372" s="88">
        <v>8</v>
      </c>
      <c r="I372" s="89"/>
      <c r="J372" s="90">
        <v>55</v>
      </c>
      <c r="K372" s="90">
        <v>62</v>
      </c>
      <c r="L372" s="90">
        <v>0</v>
      </c>
      <c r="M372" s="91"/>
      <c r="N372" s="92">
        <v>42</v>
      </c>
      <c r="O372" s="90">
        <v>721</v>
      </c>
      <c r="P372" s="90">
        <v>24</v>
      </c>
      <c r="Q372" s="90">
        <v>21</v>
      </c>
      <c r="R372" s="90">
        <v>38</v>
      </c>
      <c r="S372" s="90">
        <v>17</v>
      </c>
      <c r="T372" s="90">
        <v>55</v>
      </c>
      <c r="U372" s="91"/>
      <c r="V372" s="92">
        <v>42</v>
      </c>
      <c r="W372" s="90">
        <v>757</v>
      </c>
      <c r="X372" s="90">
        <v>7</v>
      </c>
      <c r="Y372" s="90">
        <v>31</v>
      </c>
      <c r="Z372" s="90">
        <v>36</v>
      </c>
      <c r="AA372" s="90">
        <v>26</v>
      </c>
      <c r="AB372" s="90">
        <v>62</v>
      </c>
      <c r="AC372" s="91"/>
      <c r="AD372" s="92">
        <v>0</v>
      </c>
      <c r="AE372" s="90">
        <v>0</v>
      </c>
      <c r="AF372" s="90">
        <v>0</v>
      </c>
      <c r="AG372" s="90">
        <v>0</v>
      </c>
      <c r="AH372" s="90">
        <v>0</v>
      </c>
      <c r="AI372" s="90">
        <v>0</v>
      </c>
      <c r="AJ372" s="90">
        <v>0</v>
      </c>
    </row>
    <row r="373" spans="1:36">
      <c r="A373" s="67" t="s">
        <v>71</v>
      </c>
      <c r="B373" s="97" t="s">
        <v>122</v>
      </c>
      <c r="C373" s="98"/>
      <c r="D373" s="93">
        <v>1</v>
      </c>
      <c r="E373" s="93" t="s">
        <v>32</v>
      </c>
      <c r="F373" s="94">
        <v>2403</v>
      </c>
      <c r="G373" s="67">
        <v>1</v>
      </c>
      <c r="H373" s="67" t="s">
        <v>71</v>
      </c>
      <c r="I373" s="68"/>
      <c r="J373" s="20">
        <v>79.986425339366519</v>
      </c>
      <c r="K373" s="20">
        <v>76.475113122171948</v>
      </c>
      <c r="L373" s="20">
        <v>34.285714285714285</v>
      </c>
      <c r="M373" s="69"/>
      <c r="N373" s="16">
        <v>221</v>
      </c>
      <c r="O373" s="20"/>
      <c r="P373" s="20">
        <v>7.2760180995475103</v>
      </c>
      <c r="Q373" s="20">
        <v>12.597285067873305</v>
      </c>
      <c r="R373" s="20">
        <v>32.411764705882355</v>
      </c>
      <c r="S373" s="20">
        <v>47.574660633484157</v>
      </c>
      <c r="T373" s="20">
        <v>79.986425339366519</v>
      </c>
      <c r="U373" s="69"/>
      <c r="V373" s="16">
        <v>221</v>
      </c>
      <c r="W373" s="20"/>
      <c r="X373" s="20">
        <v>6.3619909502262448</v>
      </c>
      <c r="Y373" s="20">
        <v>17.190045248868778</v>
      </c>
      <c r="Z373" s="20">
        <v>41.687782805429862</v>
      </c>
      <c r="AA373" s="20">
        <v>34.787330316742086</v>
      </c>
      <c r="AB373" s="20">
        <v>76.475113122171948</v>
      </c>
      <c r="AC373" s="69"/>
      <c r="AD373" s="16">
        <v>70</v>
      </c>
      <c r="AE373" s="20"/>
      <c r="AF373" s="20">
        <v>18.571428571428573</v>
      </c>
      <c r="AG373" s="20">
        <v>46.7</v>
      </c>
      <c r="AH373" s="20">
        <v>31.628571428571426</v>
      </c>
      <c r="AI373" s="20">
        <v>2.657142857142857</v>
      </c>
      <c r="AJ373" s="20">
        <v>34.285714285714285</v>
      </c>
    </row>
    <row r="374" spans="1:36">
      <c r="A374" s="88">
        <v>6</v>
      </c>
      <c r="B374" s="95" t="s">
        <v>328</v>
      </c>
      <c r="C374" s="96"/>
      <c r="D374" s="86">
        <v>3</v>
      </c>
      <c r="E374" s="86" t="s">
        <v>34</v>
      </c>
      <c r="F374" s="87">
        <v>6044</v>
      </c>
      <c r="G374" s="88">
        <v>2</v>
      </c>
      <c r="H374" s="88">
        <v>6</v>
      </c>
      <c r="I374" s="89"/>
      <c r="J374" s="90">
        <v>28</v>
      </c>
      <c r="K374" s="90">
        <v>46</v>
      </c>
      <c r="L374" s="90">
        <v>0</v>
      </c>
      <c r="M374" s="91"/>
      <c r="N374" s="92">
        <v>50</v>
      </c>
      <c r="O374" s="90">
        <v>602</v>
      </c>
      <c r="P374" s="90">
        <v>34</v>
      </c>
      <c r="Q374" s="90">
        <v>38</v>
      </c>
      <c r="R374" s="90">
        <v>20</v>
      </c>
      <c r="S374" s="90">
        <v>8</v>
      </c>
      <c r="T374" s="90">
        <v>28</v>
      </c>
      <c r="U374" s="91"/>
      <c r="V374" s="92">
        <v>50</v>
      </c>
      <c r="W374" s="90">
        <v>609</v>
      </c>
      <c r="X374" s="90">
        <v>16</v>
      </c>
      <c r="Y374" s="90">
        <v>38</v>
      </c>
      <c r="Z374" s="90">
        <v>38</v>
      </c>
      <c r="AA374" s="90">
        <v>8</v>
      </c>
      <c r="AB374" s="90">
        <v>46</v>
      </c>
      <c r="AC374" s="91"/>
      <c r="AD374" s="92">
        <v>0</v>
      </c>
      <c r="AE374" s="90">
        <v>0</v>
      </c>
      <c r="AF374" s="90">
        <v>0</v>
      </c>
      <c r="AG374" s="90">
        <v>0</v>
      </c>
      <c r="AH374" s="90">
        <v>0</v>
      </c>
      <c r="AI374" s="90">
        <v>0</v>
      </c>
      <c r="AJ374" s="90">
        <v>0</v>
      </c>
    </row>
    <row r="375" spans="1:36">
      <c r="A375" s="88">
        <v>7</v>
      </c>
      <c r="B375" s="95" t="s">
        <v>328</v>
      </c>
      <c r="C375" s="96"/>
      <c r="D375" s="86">
        <v>3</v>
      </c>
      <c r="E375" s="86" t="s">
        <v>34</v>
      </c>
      <c r="F375" s="87">
        <v>6044</v>
      </c>
      <c r="G375" s="88">
        <v>2</v>
      </c>
      <c r="H375" s="88">
        <v>7</v>
      </c>
      <c r="I375" s="89"/>
      <c r="J375" s="90">
        <v>39</v>
      </c>
      <c r="K375" s="90">
        <v>47</v>
      </c>
      <c r="L375" s="90">
        <v>5</v>
      </c>
      <c r="M375" s="91"/>
      <c r="N375" s="92">
        <v>59</v>
      </c>
      <c r="O375" s="90">
        <v>655</v>
      </c>
      <c r="P375" s="90">
        <v>39</v>
      </c>
      <c r="Q375" s="90">
        <v>22</v>
      </c>
      <c r="R375" s="90">
        <v>27</v>
      </c>
      <c r="S375" s="90">
        <v>12</v>
      </c>
      <c r="T375" s="90">
        <v>39</v>
      </c>
      <c r="U375" s="91"/>
      <c r="V375" s="92">
        <v>59</v>
      </c>
      <c r="W375" s="90">
        <v>646</v>
      </c>
      <c r="X375" s="90">
        <v>14</v>
      </c>
      <c r="Y375" s="90">
        <v>39</v>
      </c>
      <c r="Z375" s="90">
        <v>37</v>
      </c>
      <c r="AA375" s="90">
        <v>10</v>
      </c>
      <c r="AB375" s="90">
        <v>47</v>
      </c>
      <c r="AC375" s="91"/>
      <c r="AD375" s="92">
        <v>59</v>
      </c>
      <c r="AE375" s="90">
        <v>134</v>
      </c>
      <c r="AF375" s="90">
        <v>64</v>
      </c>
      <c r="AG375" s="90">
        <v>31</v>
      </c>
      <c r="AH375" s="90">
        <v>5</v>
      </c>
      <c r="AI375" s="90">
        <v>0</v>
      </c>
      <c r="AJ375" s="90">
        <v>5</v>
      </c>
    </row>
    <row r="376" spans="1:36">
      <c r="A376" s="88">
        <v>8</v>
      </c>
      <c r="B376" s="95" t="s">
        <v>328</v>
      </c>
      <c r="C376" s="96"/>
      <c r="D376" s="86">
        <v>3</v>
      </c>
      <c r="E376" s="86" t="s">
        <v>34</v>
      </c>
      <c r="F376" s="87">
        <v>6044</v>
      </c>
      <c r="G376" s="88">
        <v>2</v>
      </c>
      <c r="H376" s="88">
        <v>8</v>
      </c>
      <c r="I376" s="89"/>
      <c r="J376" s="90">
        <v>24</v>
      </c>
      <c r="K376" s="90">
        <v>54</v>
      </c>
      <c r="L376" s="90">
        <v>0</v>
      </c>
      <c r="M376" s="91"/>
      <c r="N376" s="92">
        <v>33</v>
      </c>
      <c r="O376" s="90">
        <v>641</v>
      </c>
      <c r="P376" s="90">
        <v>61</v>
      </c>
      <c r="Q376" s="90">
        <v>15</v>
      </c>
      <c r="R376" s="90">
        <v>24</v>
      </c>
      <c r="S376" s="90">
        <v>0</v>
      </c>
      <c r="T376" s="90">
        <v>24</v>
      </c>
      <c r="U376" s="91"/>
      <c r="V376" s="92">
        <v>33</v>
      </c>
      <c r="W376" s="90">
        <v>743</v>
      </c>
      <c r="X376" s="90">
        <v>0</v>
      </c>
      <c r="Y376" s="90">
        <v>45</v>
      </c>
      <c r="Z376" s="90">
        <v>36</v>
      </c>
      <c r="AA376" s="90">
        <v>18</v>
      </c>
      <c r="AB376" s="90">
        <v>54</v>
      </c>
      <c r="AC376" s="91"/>
      <c r="AD376" s="92">
        <v>0</v>
      </c>
      <c r="AE376" s="90">
        <v>0</v>
      </c>
      <c r="AF376" s="90">
        <v>0</v>
      </c>
      <c r="AG376" s="90">
        <v>0</v>
      </c>
      <c r="AH376" s="90">
        <v>0</v>
      </c>
      <c r="AI376" s="90">
        <v>0</v>
      </c>
      <c r="AJ376" s="90">
        <v>0</v>
      </c>
    </row>
    <row r="377" spans="1:36">
      <c r="A377" s="67" t="s">
        <v>71</v>
      </c>
      <c r="B377" s="97" t="s">
        <v>328</v>
      </c>
      <c r="C377" s="98"/>
      <c r="D377" s="93">
        <v>3</v>
      </c>
      <c r="E377" s="93" t="s">
        <v>34</v>
      </c>
      <c r="F377" s="94">
        <v>6044</v>
      </c>
      <c r="G377" s="93">
        <v>2</v>
      </c>
      <c r="H377" s="67" t="s">
        <v>71</v>
      </c>
      <c r="I377" s="68"/>
      <c r="J377" s="20">
        <v>31.640845070422536</v>
      </c>
      <c r="K377" s="20">
        <v>48.274647887323937</v>
      </c>
      <c r="L377" s="20">
        <v>5</v>
      </c>
      <c r="M377" s="69"/>
      <c r="N377" s="16">
        <v>142</v>
      </c>
      <c r="O377" s="20"/>
      <c r="P377" s="20">
        <v>42.352112676056336</v>
      </c>
      <c r="Q377" s="20">
        <v>26.007042253521131</v>
      </c>
      <c r="R377" s="20">
        <v>23.838028169014088</v>
      </c>
      <c r="S377" s="20">
        <v>7.8028169014084501</v>
      </c>
      <c r="T377" s="20">
        <v>31.640845070422536</v>
      </c>
      <c r="U377" s="69"/>
      <c r="V377" s="16">
        <v>142</v>
      </c>
      <c r="W377" s="20"/>
      <c r="X377" s="20">
        <v>11.450704225352112</v>
      </c>
      <c r="Y377" s="20">
        <v>40.04225352112676</v>
      </c>
      <c r="Z377" s="20">
        <v>37.119718309859152</v>
      </c>
      <c r="AA377" s="20">
        <v>11.154929577464788</v>
      </c>
      <c r="AB377" s="20">
        <v>48.274647887323937</v>
      </c>
      <c r="AC377" s="69"/>
      <c r="AD377" s="16">
        <v>59</v>
      </c>
      <c r="AE377" s="20"/>
      <c r="AF377" s="20">
        <v>64</v>
      </c>
      <c r="AG377" s="20">
        <v>31</v>
      </c>
      <c r="AH377" s="20">
        <v>5</v>
      </c>
      <c r="AI377" s="20">
        <v>0</v>
      </c>
      <c r="AJ377" s="20">
        <v>5</v>
      </c>
    </row>
    <row r="378" spans="1:36" s="63" customFormat="1">
      <c r="A378" s="81">
        <v>3</v>
      </c>
      <c r="B378" s="77" t="s">
        <v>123</v>
      </c>
      <c r="C378" s="78"/>
      <c r="D378" s="79">
        <v>2</v>
      </c>
      <c r="E378" s="79" t="s">
        <v>33</v>
      </c>
      <c r="F378" s="80">
        <v>1901</v>
      </c>
      <c r="G378" s="86">
        <v>1</v>
      </c>
      <c r="H378" s="81">
        <v>3</v>
      </c>
      <c r="I378" s="82"/>
      <c r="J378" s="83">
        <v>82</v>
      </c>
      <c r="K378" s="83">
        <v>58</v>
      </c>
      <c r="L378" s="83">
        <v>0</v>
      </c>
      <c r="M378" s="84"/>
      <c r="N378" s="85">
        <v>45</v>
      </c>
      <c r="O378" s="83">
        <v>582</v>
      </c>
      <c r="P378" s="83">
        <v>7</v>
      </c>
      <c r="Q378" s="83">
        <v>11</v>
      </c>
      <c r="R378" s="83">
        <v>38</v>
      </c>
      <c r="S378" s="83">
        <v>44</v>
      </c>
      <c r="T378" s="83">
        <v>82</v>
      </c>
      <c r="U378" s="84"/>
      <c r="V378" s="85">
        <v>45</v>
      </c>
      <c r="W378" s="83">
        <v>504</v>
      </c>
      <c r="X378" s="83">
        <v>22</v>
      </c>
      <c r="Y378" s="83">
        <v>20</v>
      </c>
      <c r="Z378" s="83">
        <v>42</v>
      </c>
      <c r="AA378" s="83">
        <v>16</v>
      </c>
      <c r="AB378" s="83">
        <v>58</v>
      </c>
      <c r="AC378" s="84"/>
      <c r="AD378" s="85">
        <v>0</v>
      </c>
      <c r="AE378" s="83">
        <v>0</v>
      </c>
      <c r="AF378" s="83">
        <v>0</v>
      </c>
      <c r="AG378" s="83">
        <v>0</v>
      </c>
      <c r="AH378" s="83">
        <v>0</v>
      </c>
      <c r="AI378" s="83">
        <v>0</v>
      </c>
      <c r="AJ378" s="83">
        <v>0</v>
      </c>
    </row>
    <row r="379" spans="1:36">
      <c r="A379" s="88">
        <v>4</v>
      </c>
      <c r="B379" s="95" t="s">
        <v>123</v>
      </c>
      <c r="C379" s="96"/>
      <c r="D379" s="86">
        <v>2</v>
      </c>
      <c r="E379" s="86" t="s">
        <v>33</v>
      </c>
      <c r="F379" s="87">
        <v>1901</v>
      </c>
      <c r="G379" s="88">
        <v>1</v>
      </c>
      <c r="H379" s="88">
        <v>4</v>
      </c>
      <c r="I379" s="89"/>
      <c r="J379" s="90">
        <v>71</v>
      </c>
      <c r="K379" s="90">
        <v>63</v>
      </c>
      <c r="L379" s="90">
        <v>0</v>
      </c>
      <c r="M379" s="91"/>
      <c r="N379" s="92">
        <v>38</v>
      </c>
      <c r="O379" s="90">
        <v>603</v>
      </c>
      <c r="P379" s="90">
        <v>16</v>
      </c>
      <c r="Q379" s="90">
        <v>13</v>
      </c>
      <c r="R379" s="90">
        <v>26</v>
      </c>
      <c r="S379" s="90">
        <v>45</v>
      </c>
      <c r="T379" s="90">
        <v>71</v>
      </c>
      <c r="U379" s="91"/>
      <c r="V379" s="92">
        <v>38</v>
      </c>
      <c r="W379" s="90">
        <v>597</v>
      </c>
      <c r="X379" s="90">
        <v>8</v>
      </c>
      <c r="Y379" s="90">
        <v>29</v>
      </c>
      <c r="Z379" s="90">
        <v>39</v>
      </c>
      <c r="AA379" s="90">
        <v>24</v>
      </c>
      <c r="AB379" s="90">
        <v>63</v>
      </c>
      <c r="AC379" s="91"/>
      <c r="AD379" s="92">
        <v>0</v>
      </c>
      <c r="AE379" s="90">
        <v>0</v>
      </c>
      <c r="AF379" s="90">
        <v>0</v>
      </c>
      <c r="AG379" s="90">
        <v>0</v>
      </c>
      <c r="AH379" s="90">
        <v>0</v>
      </c>
      <c r="AI379" s="90">
        <v>0</v>
      </c>
      <c r="AJ379" s="90">
        <v>0</v>
      </c>
    </row>
    <row r="380" spans="1:36">
      <c r="A380" s="88">
        <v>5</v>
      </c>
      <c r="B380" s="95" t="s">
        <v>123</v>
      </c>
      <c r="C380" s="96"/>
      <c r="D380" s="86">
        <v>2</v>
      </c>
      <c r="E380" s="86" t="s">
        <v>33</v>
      </c>
      <c r="F380" s="87">
        <v>1901</v>
      </c>
      <c r="G380" s="88">
        <v>1</v>
      </c>
      <c r="H380" s="88">
        <v>5</v>
      </c>
      <c r="I380" s="89"/>
      <c r="J380" s="90">
        <v>72</v>
      </c>
      <c r="K380" s="90">
        <v>60</v>
      </c>
      <c r="L380" s="90">
        <v>24</v>
      </c>
      <c r="M380" s="91"/>
      <c r="N380" s="92">
        <v>46</v>
      </c>
      <c r="O380" s="90">
        <v>629</v>
      </c>
      <c r="P380" s="90">
        <v>15</v>
      </c>
      <c r="Q380" s="90">
        <v>13</v>
      </c>
      <c r="R380" s="90">
        <v>50</v>
      </c>
      <c r="S380" s="90">
        <v>22</v>
      </c>
      <c r="T380" s="90">
        <v>72</v>
      </c>
      <c r="U380" s="91"/>
      <c r="V380" s="92">
        <v>46</v>
      </c>
      <c r="W380" s="90">
        <v>638</v>
      </c>
      <c r="X380" s="90">
        <v>7</v>
      </c>
      <c r="Y380" s="90">
        <v>33</v>
      </c>
      <c r="Z380" s="90">
        <v>43</v>
      </c>
      <c r="AA380" s="90">
        <v>17</v>
      </c>
      <c r="AB380" s="90">
        <v>60</v>
      </c>
      <c r="AC380" s="91"/>
      <c r="AD380" s="92">
        <v>46</v>
      </c>
      <c r="AE380" s="90">
        <v>171</v>
      </c>
      <c r="AF380" s="90">
        <v>28</v>
      </c>
      <c r="AG380" s="90">
        <v>48</v>
      </c>
      <c r="AH380" s="90">
        <v>24</v>
      </c>
      <c r="AI380" s="90">
        <v>0</v>
      </c>
      <c r="AJ380" s="90">
        <v>24</v>
      </c>
    </row>
    <row r="381" spans="1:36">
      <c r="A381" s="88">
        <v>6</v>
      </c>
      <c r="B381" s="95" t="s">
        <v>123</v>
      </c>
      <c r="C381" s="96"/>
      <c r="D381" s="86">
        <v>2</v>
      </c>
      <c r="E381" s="86" t="s">
        <v>33</v>
      </c>
      <c r="F381" s="87">
        <v>1901</v>
      </c>
      <c r="G381" s="86">
        <v>1</v>
      </c>
      <c r="H381" s="88">
        <v>6</v>
      </c>
      <c r="I381" s="89"/>
      <c r="J381" s="90">
        <v>61</v>
      </c>
      <c r="K381" s="90">
        <v>68</v>
      </c>
      <c r="L381" s="90">
        <v>0</v>
      </c>
      <c r="M381" s="91"/>
      <c r="N381" s="92">
        <v>44</v>
      </c>
      <c r="O381" s="90">
        <v>657</v>
      </c>
      <c r="P381" s="90">
        <v>18</v>
      </c>
      <c r="Q381" s="90">
        <v>20</v>
      </c>
      <c r="R381" s="90">
        <v>34</v>
      </c>
      <c r="S381" s="90">
        <v>27</v>
      </c>
      <c r="T381" s="90">
        <v>61</v>
      </c>
      <c r="U381" s="91"/>
      <c r="V381" s="92">
        <v>44</v>
      </c>
      <c r="W381" s="90">
        <v>673</v>
      </c>
      <c r="X381" s="90">
        <v>9</v>
      </c>
      <c r="Y381" s="90">
        <v>23</v>
      </c>
      <c r="Z381" s="90">
        <v>45</v>
      </c>
      <c r="AA381" s="90">
        <v>23</v>
      </c>
      <c r="AB381" s="90">
        <v>68</v>
      </c>
      <c r="AC381" s="91"/>
      <c r="AD381" s="92">
        <v>0</v>
      </c>
      <c r="AE381" s="90">
        <v>0</v>
      </c>
      <c r="AF381" s="90">
        <v>0</v>
      </c>
      <c r="AG381" s="90">
        <v>0</v>
      </c>
      <c r="AH381" s="90">
        <v>0</v>
      </c>
      <c r="AI381" s="90">
        <v>0</v>
      </c>
      <c r="AJ381" s="90">
        <v>0</v>
      </c>
    </row>
    <row r="382" spans="1:36">
      <c r="A382" s="88">
        <v>7</v>
      </c>
      <c r="B382" s="95" t="s">
        <v>123</v>
      </c>
      <c r="C382" s="96"/>
      <c r="D382" s="86">
        <v>2</v>
      </c>
      <c r="E382" s="86" t="s">
        <v>33</v>
      </c>
      <c r="F382" s="87">
        <v>1901</v>
      </c>
      <c r="G382" s="86">
        <v>1</v>
      </c>
      <c r="H382" s="88">
        <v>7</v>
      </c>
      <c r="I382" s="89"/>
      <c r="J382" s="90">
        <v>59</v>
      </c>
      <c r="K382" s="90">
        <v>60</v>
      </c>
      <c r="L382" s="90">
        <v>33</v>
      </c>
      <c r="M382" s="91"/>
      <c r="N382" s="92">
        <v>55</v>
      </c>
      <c r="O382" s="90">
        <v>692</v>
      </c>
      <c r="P382" s="90">
        <v>22</v>
      </c>
      <c r="Q382" s="90">
        <v>20</v>
      </c>
      <c r="R382" s="90">
        <v>35</v>
      </c>
      <c r="S382" s="90">
        <v>24</v>
      </c>
      <c r="T382" s="90">
        <v>59</v>
      </c>
      <c r="U382" s="91"/>
      <c r="V382" s="92">
        <v>55</v>
      </c>
      <c r="W382" s="90">
        <v>706</v>
      </c>
      <c r="X382" s="90">
        <v>5</v>
      </c>
      <c r="Y382" s="90">
        <v>35</v>
      </c>
      <c r="Z382" s="90">
        <v>35</v>
      </c>
      <c r="AA382" s="90">
        <v>25</v>
      </c>
      <c r="AB382" s="90">
        <v>60</v>
      </c>
      <c r="AC382" s="91"/>
      <c r="AD382" s="92">
        <v>55</v>
      </c>
      <c r="AE382" s="90">
        <v>177</v>
      </c>
      <c r="AF382" s="90">
        <v>20</v>
      </c>
      <c r="AG382" s="90">
        <v>47</v>
      </c>
      <c r="AH382" s="90">
        <v>29</v>
      </c>
      <c r="AI382" s="90">
        <v>4</v>
      </c>
      <c r="AJ382" s="90">
        <v>33</v>
      </c>
    </row>
    <row r="383" spans="1:36">
      <c r="A383" s="88">
        <v>8</v>
      </c>
      <c r="B383" s="95" t="s">
        <v>123</v>
      </c>
      <c r="C383" s="96"/>
      <c r="D383" s="86">
        <v>2</v>
      </c>
      <c r="E383" s="86" t="s">
        <v>33</v>
      </c>
      <c r="F383" s="87">
        <v>1901</v>
      </c>
      <c r="G383" s="88">
        <v>1</v>
      </c>
      <c r="H383" s="88">
        <v>8</v>
      </c>
      <c r="I383" s="89"/>
      <c r="J383" s="90">
        <v>47</v>
      </c>
      <c r="K383" s="90">
        <v>81</v>
      </c>
      <c r="L383" s="90">
        <v>0</v>
      </c>
      <c r="M383" s="91"/>
      <c r="N383" s="92">
        <v>42</v>
      </c>
      <c r="O383" s="90">
        <v>693</v>
      </c>
      <c r="P383" s="90">
        <v>24</v>
      </c>
      <c r="Q383" s="90">
        <v>29</v>
      </c>
      <c r="R383" s="90">
        <v>40</v>
      </c>
      <c r="S383" s="90">
        <v>7</v>
      </c>
      <c r="T383" s="90">
        <v>47</v>
      </c>
      <c r="U383" s="91"/>
      <c r="V383" s="92">
        <v>42</v>
      </c>
      <c r="W383" s="90">
        <v>799</v>
      </c>
      <c r="X383" s="90">
        <v>7</v>
      </c>
      <c r="Y383" s="90">
        <v>12</v>
      </c>
      <c r="Z383" s="90">
        <v>52</v>
      </c>
      <c r="AA383" s="90">
        <v>29</v>
      </c>
      <c r="AB383" s="90">
        <v>81</v>
      </c>
      <c r="AC383" s="91"/>
      <c r="AD383" s="92">
        <v>0</v>
      </c>
      <c r="AE383" s="90">
        <v>0</v>
      </c>
      <c r="AF383" s="90">
        <v>0</v>
      </c>
      <c r="AG383" s="90">
        <v>0</v>
      </c>
      <c r="AH383" s="90">
        <v>0</v>
      </c>
      <c r="AI383" s="90">
        <v>0</v>
      </c>
      <c r="AJ383" s="90">
        <v>0</v>
      </c>
    </row>
    <row r="384" spans="1:36">
      <c r="A384" s="67" t="s">
        <v>71</v>
      </c>
      <c r="B384" s="97" t="s">
        <v>123</v>
      </c>
      <c r="C384" s="98"/>
      <c r="D384" s="93">
        <v>2</v>
      </c>
      <c r="E384" s="93" t="s">
        <v>33</v>
      </c>
      <c r="F384" s="94">
        <v>1901</v>
      </c>
      <c r="G384" s="67">
        <v>1</v>
      </c>
      <c r="H384" s="67" t="s">
        <v>71</v>
      </c>
      <c r="I384" s="68"/>
      <c r="J384" s="20">
        <v>65.196296296296296</v>
      </c>
      <c r="K384" s="20">
        <v>64.659259259259258</v>
      </c>
      <c r="L384" s="20">
        <v>28.900990099009903</v>
      </c>
      <c r="M384" s="69"/>
      <c r="N384" s="16">
        <v>270</v>
      </c>
      <c r="O384" s="20"/>
      <c r="P384" s="20">
        <v>17.122222222222224</v>
      </c>
      <c r="Q384" s="20">
        <v>17.722222222222221</v>
      </c>
      <c r="R384" s="20">
        <v>37.403703703703705</v>
      </c>
      <c r="S384" s="20">
        <v>27.792592592592595</v>
      </c>
      <c r="T384" s="20">
        <v>65.196296296296296</v>
      </c>
      <c r="U384" s="69"/>
      <c r="V384" s="16">
        <v>270</v>
      </c>
      <c r="W384" s="20"/>
      <c r="X384" s="20">
        <v>9.5592592592592602</v>
      </c>
      <c r="Y384" s="20">
        <v>25.781481481481482</v>
      </c>
      <c r="Z384" s="20">
        <v>42.366666666666667</v>
      </c>
      <c r="AA384" s="20">
        <v>22.292592592592591</v>
      </c>
      <c r="AB384" s="20">
        <v>64.659259259259258</v>
      </c>
      <c r="AC384" s="69"/>
      <c r="AD384" s="16">
        <v>101</v>
      </c>
      <c r="AE384" s="20"/>
      <c r="AF384" s="20">
        <v>23.643564356435647</v>
      </c>
      <c r="AG384" s="20">
        <v>47.455445544554458</v>
      </c>
      <c r="AH384" s="20">
        <v>26.722772277227726</v>
      </c>
      <c r="AI384" s="20">
        <v>2.1782178217821784</v>
      </c>
      <c r="AJ384" s="20">
        <v>28.900990099009903</v>
      </c>
    </row>
    <row r="385" spans="1:36" s="63" customFormat="1">
      <c r="A385" s="81">
        <v>3</v>
      </c>
      <c r="B385" s="77" t="s">
        <v>124</v>
      </c>
      <c r="C385" s="78"/>
      <c r="D385" s="79">
        <v>5</v>
      </c>
      <c r="E385" s="79" t="s">
        <v>36</v>
      </c>
      <c r="F385" s="80">
        <v>201</v>
      </c>
      <c r="G385" s="86">
        <v>1</v>
      </c>
      <c r="H385" s="81">
        <v>3</v>
      </c>
      <c r="I385" s="82"/>
      <c r="J385" s="83">
        <v>87</v>
      </c>
      <c r="K385" s="83">
        <v>73</v>
      </c>
      <c r="L385" s="83">
        <v>0</v>
      </c>
      <c r="M385" s="84"/>
      <c r="N385" s="85">
        <v>132</v>
      </c>
      <c r="O385" s="83">
        <v>596</v>
      </c>
      <c r="P385" s="83">
        <v>2</v>
      </c>
      <c r="Q385" s="83">
        <v>11</v>
      </c>
      <c r="R385" s="83">
        <v>27</v>
      </c>
      <c r="S385" s="83">
        <v>60</v>
      </c>
      <c r="T385" s="83">
        <v>87</v>
      </c>
      <c r="U385" s="84"/>
      <c r="V385" s="85">
        <v>132</v>
      </c>
      <c r="W385" s="83">
        <v>581</v>
      </c>
      <c r="X385" s="83">
        <v>11</v>
      </c>
      <c r="Y385" s="83">
        <v>16</v>
      </c>
      <c r="Z385" s="83">
        <v>37</v>
      </c>
      <c r="AA385" s="83">
        <v>36</v>
      </c>
      <c r="AB385" s="83">
        <v>73</v>
      </c>
      <c r="AC385" s="84"/>
      <c r="AD385" s="85">
        <v>0</v>
      </c>
      <c r="AE385" s="83">
        <v>0</v>
      </c>
      <c r="AF385" s="83">
        <v>0</v>
      </c>
      <c r="AG385" s="83">
        <v>0</v>
      </c>
      <c r="AH385" s="83">
        <v>0</v>
      </c>
      <c r="AI385" s="83">
        <v>0</v>
      </c>
      <c r="AJ385" s="83">
        <v>0</v>
      </c>
    </row>
    <row r="386" spans="1:36">
      <c r="A386" s="88">
        <v>4</v>
      </c>
      <c r="B386" s="95" t="s">
        <v>124</v>
      </c>
      <c r="C386" s="96"/>
      <c r="D386" s="86">
        <v>5</v>
      </c>
      <c r="E386" s="86" t="s">
        <v>36</v>
      </c>
      <c r="F386" s="87">
        <v>201</v>
      </c>
      <c r="G386" s="86">
        <v>1</v>
      </c>
      <c r="H386" s="88">
        <v>4</v>
      </c>
      <c r="I386" s="89"/>
      <c r="J386" s="90">
        <v>72</v>
      </c>
      <c r="K386" s="90">
        <v>63</v>
      </c>
      <c r="L386" s="90">
        <v>0</v>
      </c>
      <c r="M386" s="91"/>
      <c r="N386" s="92">
        <v>150</v>
      </c>
      <c r="O386" s="90">
        <v>607</v>
      </c>
      <c r="P386" s="90">
        <v>16</v>
      </c>
      <c r="Q386" s="90">
        <v>13</v>
      </c>
      <c r="R386" s="90">
        <v>27</v>
      </c>
      <c r="S386" s="90">
        <v>45</v>
      </c>
      <c r="T386" s="90">
        <v>72</v>
      </c>
      <c r="U386" s="91"/>
      <c r="V386" s="92">
        <v>150</v>
      </c>
      <c r="W386" s="90">
        <v>601</v>
      </c>
      <c r="X386" s="90">
        <v>8</v>
      </c>
      <c r="Y386" s="90">
        <v>29</v>
      </c>
      <c r="Z386" s="90">
        <v>42</v>
      </c>
      <c r="AA386" s="90">
        <v>21</v>
      </c>
      <c r="AB386" s="90">
        <v>63</v>
      </c>
      <c r="AC386" s="91"/>
      <c r="AD386" s="92">
        <v>0</v>
      </c>
      <c r="AE386" s="90">
        <v>0</v>
      </c>
      <c r="AF386" s="90">
        <v>0</v>
      </c>
      <c r="AG386" s="90">
        <v>0</v>
      </c>
      <c r="AH386" s="90">
        <v>0</v>
      </c>
      <c r="AI386" s="90">
        <v>0</v>
      </c>
      <c r="AJ386" s="90">
        <v>0</v>
      </c>
    </row>
    <row r="387" spans="1:36">
      <c r="A387" s="88">
        <v>5</v>
      </c>
      <c r="B387" s="95" t="s">
        <v>124</v>
      </c>
      <c r="C387" s="96"/>
      <c r="D387" s="86">
        <v>5</v>
      </c>
      <c r="E387" s="86" t="s">
        <v>36</v>
      </c>
      <c r="F387" s="87">
        <v>201</v>
      </c>
      <c r="G387" s="86">
        <v>1</v>
      </c>
      <c r="H387" s="88">
        <v>5</v>
      </c>
      <c r="I387" s="89"/>
      <c r="J387" s="90">
        <v>70</v>
      </c>
      <c r="K387" s="90">
        <v>67</v>
      </c>
      <c r="L387" s="90">
        <v>45</v>
      </c>
      <c r="M387" s="91"/>
      <c r="N387" s="92">
        <v>140</v>
      </c>
      <c r="O387" s="90">
        <v>643</v>
      </c>
      <c r="P387" s="90">
        <v>14</v>
      </c>
      <c r="Q387" s="90">
        <v>16</v>
      </c>
      <c r="R387" s="90">
        <v>41</v>
      </c>
      <c r="S387" s="90">
        <v>29</v>
      </c>
      <c r="T387" s="90">
        <v>70</v>
      </c>
      <c r="U387" s="91"/>
      <c r="V387" s="92">
        <v>140</v>
      </c>
      <c r="W387" s="90">
        <v>661</v>
      </c>
      <c r="X387" s="90">
        <v>6</v>
      </c>
      <c r="Y387" s="90">
        <v>27</v>
      </c>
      <c r="Z387" s="90">
        <v>44</v>
      </c>
      <c r="AA387" s="90">
        <v>23</v>
      </c>
      <c r="AB387" s="90">
        <v>67</v>
      </c>
      <c r="AC387" s="91"/>
      <c r="AD387" s="92">
        <v>140</v>
      </c>
      <c r="AE387" s="90">
        <v>195</v>
      </c>
      <c r="AF387" s="90">
        <v>11</v>
      </c>
      <c r="AG387" s="90">
        <v>44</v>
      </c>
      <c r="AH387" s="90">
        <v>39</v>
      </c>
      <c r="AI387" s="90">
        <v>6</v>
      </c>
      <c r="AJ387" s="90">
        <v>45</v>
      </c>
    </row>
    <row r="388" spans="1:36">
      <c r="A388" s="88">
        <v>6</v>
      </c>
      <c r="B388" s="95" t="s">
        <v>124</v>
      </c>
      <c r="C388" s="96"/>
      <c r="D388" s="86">
        <v>5</v>
      </c>
      <c r="E388" s="86" t="s">
        <v>36</v>
      </c>
      <c r="F388" s="87">
        <v>201</v>
      </c>
      <c r="G388" s="88">
        <v>1</v>
      </c>
      <c r="H388" s="88">
        <v>6</v>
      </c>
      <c r="I388" s="89"/>
      <c r="J388" s="90">
        <v>70</v>
      </c>
      <c r="K388" s="90">
        <v>61</v>
      </c>
      <c r="L388" s="90">
        <v>0</v>
      </c>
      <c r="M388" s="91"/>
      <c r="N388" s="92">
        <v>143</v>
      </c>
      <c r="O388" s="90">
        <v>674</v>
      </c>
      <c r="P388" s="90">
        <v>12</v>
      </c>
      <c r="Q388" s="90">
        <v>18</v>
      </c>
      <c r="R388" s="90">
        <v>40</v>
      </c>
      <c r="S388" s="90">
        <v>30</v>
      </c>
      <c r="T388" s="90">
        <v>70</v>
      </c>
      <c r="U388" s="91"/>
      <c r="V388" s="92">
        <v>143</v>
      </c>
      <c r="W388" s="90">
        <v>673</v>
      </c>
      <c r="X388" s="90">
        <v>9</v>
      </c>
      <c r="Y388" s="90">
        <v>29</v>
      </c>
      <c r="Z388" s="90">
        <v>36</v>
      </c>
      <c r="AA388" s="90">
        <v>25</v>
      </c>
      <c r="AB388" s="90">
        <v>61</v>
      </c>
      <c r="AC388" s="91"/>
      <c r="AD388" s="92">
        <v>0</v>
      </c>
      <c r="AE388" s="90">
        <v>0</v>
      </c>
      <c r="AF388" s="90">
        <v>0</v>
      </c>
      <c r="AG388" s="90">
        <v>0</v>
      </c>
      <c r="AH388" s="90">
        <v>0</v>
      </c>
      <c r="AI388" s="90">
        <v>0</v>
      </c>
      <c r="AJ388" s="90">
        <v>0</v>
      </c>
    </row>
    <row r="389" spans="1:36">
      <c r="A389" s="88">
        <v>7</v>
      </c>
      <c r="B389" s="95" t="s">
        <v>124</v>
      </c>
      <c r="C389" s="96"/>
      <c r="D389" s="86">
        <v>5</v>
      </c>
      <c r="E389" s="86" t="s">
        <v>36</v>
      </c>
      <c r="F389" s="87">
        <v>201</v>
      </c>
      <c r="G389" s="88">
        <v>1</v>
      </c>
      <c r="H389" s="88">
        <v>7</v>
      </c>
      <c r="I389" s="89"/>
      <c r="J389" s="90">
        <v>56</v>
      </c>
      <c r="K389" s="90">
        <v>46</v>
      </c>
      <c r="L389" s="90">
        <v>25</v>
      </c>
      <c r="M389" s="91"/>
      <c r="N389" s="92">
        <v>157</v>
      </c>
      <c r="O389" s="90">
        <v>684</v>
      </c>
      <c r="P389" s="90">
        <v>17</v>
      </c>
      <c r="Q389" s="90">
        <v>27</v>
      </c>
      <c r="R389" s="90">
        <v>43</v>
      </c>
      <c r="S389" s="90">
        <v>13</v>
      </c>
      <c r="T389" s="90">
        <v>56</v>
      </c>
      <c r="U389" s="91"/>
      <c r="V389" s="92">
        <v>157</v>
      </c>
      <c r="W389" s="90">
        <v>656</v>
      </c>
      <c r="X389" s="90">
        <v>10</v>
      </c>
      <c r="Y389" s="90">
        <v>43</v>
      </c>
      <c r="Z389" s="90">
        <v>34</v>
      </c>
      <c r="AA389" s="90">
        <v>12</v>
      </c>
      <c r="AB389" s="90">
        <v>46</v>
      </c>
      <c r="AC389" s="91"/>
      <c r="AD389" s="92">
        <v>157</v>
      </c>
      <c r="AE389" s="90">
        <v>161</v>
      </c>
      <c r="AF389" s="90">
        <v>41</v>
      </c>
      <c r="AG389" s="90">
        <v>35</v>
      </c>
      <c r="AH389" s="90">
        <v>22</v>
      </c>
      <c r="AI389" s="90">
        <v>3</v>
      </c>
      <c r="AJ389" s="90">
        <v>25</v>
      </c>
    </row>
    <row r="390" spans="1:36">
      <c r="A390" s="88">
        <v>8</v>
      </c>
      <c r="B390" s="95" t="s">
        <v>124</v>
      </c>
      <c r="C390" s="96"/>
      <c r="D390" s="86">
        <v>5</v>
      </c>
      <c r="E390" s="86" t="s">
        <v>36</v>
      </c>
      <c r="F390" s="87">
        <v>201</v>
      </c>
      <c r="G390" s="88">
        <v>1</v>
      </c>
      <c r="H390" s="88">
        <v>8</v>
      </c>
      <c r="I390" s="89"/>
      <c r="J390" s="90">
        <v>43</v>
      </c>
      <c r="K390" s="90">
        <v>59</v>
      </c>
      <c r="L390" s="90">
        <v>0</v>
      </c>
      <c r="M390" s="91"/>
      <c r="N390" s="92">
        <v>143</v>
      </c>
      <c r="O390" s="90">
        <v>681</v>
      </c>
      <c r="P390" s="90">
        <v>34</v>
      </c>
      <c r="Q390" s="90">
        <v>22</v>
      </c>
      <c r="R390" s="90">
        <v>36</v>
      </c>
      <c r="S390" s="90">
        <v>7</v>
      </c>
      <c r="T390" s="90">
        <v>43</v>
      </c>
      <c r="U390" s="91"/>
      <c r="V390" s="92">
        <v>143</v>
      </c>
      <c r="W390" s="90">
        <v>713</v>
      </c>
      <c r="X390" s="90">
        <v>11</v>
      </c>
      <c r="Y390" s="90">
        <v>29</v>
      </c>
      <c r="Z390" s="90">
        <v>48</v>
      </c>
      <c r="AA390" s="90">
        <v>11</v>
      </c>
      <c r="AB390" s="90">
        <v>59</v>
      </c>
      <c r="AC390" s="91"/>
      <c r="AD390" s="92">
        <v>0</v>
      </c>
      <c r="AE390" s="90">
        <v>0</v>
      </c>
      <c r="AF390" s="90">
        <v>0</v>
      </c>
      <c r="AG390" s="90">
        <v>0</v>
      </c>
      <c r="AH390" s="90">
        <v>0</v>
      </c>
      <c r="AI390" s="90">
        <v>0</v>
      </c>
      <c r="AJ390" s="90">
        <v>0</v>
      </c>
    </row>
    <row r="391" spans="1:36">
      <c r="A391" s="67" t="s">
        <v>71</v>
      </c>
      <c r="B391" s="97" t="s">
        <v>124</v>
      </c>
      <c r="C391" s="98"/>
      <c r="D391" s="93">
        <v>5</v>
      </c>
      <c r="E391" s="93" t="s">
        <v>36</v>
      </c>
      <c r="F391" s="94">
        <v>201</v>
      </c>
      <c r="G391" s="93">
        <v>1</v>
      </c>
      <c r="H391" s="67" t="s">
        <v>71</v>
      </c>
      <c r="I391" s="68"/>
      <c r="J391" s="20">
        <v>65.936416184971094</v>
      </c>
      <c r="K391" s="20">
        <v>61.095953757225431</v>
      </c>
      <c r="L391" s="20">
        <v>34.427609427609426</v>
      </c>
      <c r="M391" s="69"/>
      <c r="N391" s="16">
        <v>865</v>
      </c>
      <c r="O391" s="20"/>
      <c r="P391" s="20">
        <v>16.035838150289017</v>
      </c>
      <c r="Q391" s="20">
        <v>18.035838150289017</v>
      </c>
      <c r="R391" s="20">
        <v>35.806936416184968</v>
      </c>
      <c r="S391" s="20">
        <v>30.129479768786126</v>
      </c>
      <c r="T391" s="20">
        <v>65.936416184971094</v>
      </c>
      <c r="U391" s="69"/>
      <c r="V391" s="16">
        <v>865</v>
      </c>
      <c r="W391" s="20"/>
      <c r="X391" s="20">
        <v>9.1583815028901743</v>
      </c>
      <c r="Y391" s="20">
        <v>29.233526011560691</v>
      </c>
      <c r="Z391" s="20">
        <v>40.108670520231215</v>
      </c>
      <c r="AA391" s="20">
        <v>20.987283236994219</v>
      </c>
      <c r="AB391" s="20">
        <v>61.095953757225431</v>
      </c>
      <c r="AC391" s="69"/>
      <c r="AD391" s="16">
        <v>297</v>
      </c>
      <c r="AE391" s="20"/>
      <c r="AF391" s="20">
        <v>26.858585858585862</v>
      </c>
      <c r="AG391" s="20">
        <v>39.242424242424242</v>
      </c>
      <c r="AH391" s="20">
        <v>30.013468013468014</v>
      </c>
      <c r="AI391" s="20">
        <v>4.4141414141414144</v>
      </c>
      <c r="AJ391" s="20">
        <v>34.427609427609426</v>
      </c>
    </row>
    <row r="392" spans="1:36" s="63" customFormat="1">
      <c r="A392" s="81">
        <v>3</v>
      </c>
      <c r="B392" s="77" t="s">
        <v>326</v>
      </c>
      <c r="C392" s="78"/>
      <c r="D392" s="79">
        <v>3</v>
      </c>
      <c r="E392" s="79" t="s">
        <v>34</v>
      </c>
      <c r="F392" s="80">
        <v>2601</v>
      </c>
      <c r="G392" s="86">
        <v>1</v>
      </c>
      <c r="H392" s="81">
        <v>3</v>
      </c>
      <c r="I392" s="82"/>
      <c r="J392" s="83">
        <v>98</v>
      </c>
      <c r="K392" s="83">
        <v>79</v>
      </c>
      <c r="L392" s="83">
        <v>0</v>
      </c>
      <c r="M392" s="84"/>
      <c r="N392" s="85">
        <v>43</v>
      </c>
      <c r="O392" s="83">
        <v>629</v>
      </c>
      <c r="P392" s="83">
        <v>0</v>
      </c>
      <c r="Q392" s="83">
        <v>2</v>
      </c>
      <c r="R392" s="83">
        <v>28</v>
      </c>
      <c r="S392" s="83">
        <v>70</v>
      </c>
      <c r="T392" s="83">
        <v>98</v>
      </c>
      <c r="U392" s="84"/>
      <c r="V392" s="85">
        <v>43</v>
      </c>
      <c r="W392" s="83">
        <v>635</v>
      </c>
      <c r="X392" s="83">
        <v>2</v>
      </c>
      <c r="Y392" s="83">
        <v>19</v>
      </c>
      <c r="Z392" s="83">
        <v>37</v>
      </c>
      <c r="AA392" s="83">
        <v>42</v>
      </c>
      <c r="AB392" s="83">
        <v>79</v>
      </c>
      <c r="AC392" s="84"/>
      <c r="AD392" s="85">
        <v>0</v>
      </c>
      <c r="AE392" s="83">
        <v>0</v>
      </c>
      <c r="AF392" s="83">
        <v>0</v>
      </c>
      <c r="AG392" s="83">
        <v>0</v>
      </c>
      <c r="AH392" s="83">
        <v>0</v>
      </c>
      <c r="AI392" s="83">
        <v>0</v>
      </c>
      <c r="AJ392" s="83">
        <v>0</v>
      </c>
    </row>
    <row r="393" spans="1:36">
      <c r="A393" s="88">
        <v>4</v>
      </c>
      <c r="B393" s="77" t="s">
        <v>326</v>
      </c>
      <c r="C393" s="96"/>
      <c r="D393" s="86">
        <v>3</v>
      </c>
      <c r="E393" s="86" t="s">
        <v>34</v>
      </c>
      <c r="F393" s="87">
        <v>2601</v>
      </c>
      <c r="G393" s="86">
        <v>1</v>
      </c>
      <c r="H393" s="88">
        <v>4</v>
      </c>
      <c r="I393" s="89"/>
      <c r="J393" s="90">
        <v>98</v>
      </c>
      <c r="K393" s="90">
        <v>92</v>
      </c>
      <c r="L393" s="90">
        <v>0</v>
      </c>
      <c r="M393" s="91"/>
      <c r="N393" s="92">
        <v>49</v>
      </c>
      <c r="O393" s="90">
        <v>696</v>
      </c>
      <c r="P393" s="90">
        <v>0</v>
      </c>
      <c r="Q393" s="90">
        <v>2</v>
      </c>
      <c r="R393" s="90">
        <v>20</v>
      </c>
      <c r="S393" s="90">
        <v>78</v>
      </c>
      <c r="T393" s="90">
        <v>98</v>
      </c>
      <c r="U393" s="91"/>
      <c r="V393" s="92">
        <v>49</v>
      </c>
      <c r="W393" s="90">
        <v>751</v>
      </c>
      <c r="X393" s="90">
        <v>4</v>
      </c>
      <c r="Y393" s="90">
        <v>4</v>
      </c>
      <c r="Z393" s="90">
        <v>45</v>
      </c>
      <c r="AA393" s="90">
        <v>47</v>
      </c>
      <c r="AB393" s="90">
        <v>92</v>
      </c>
      <c r="AC393" s="91"/>
      <c r="AD393" s="92">
        <v>0</v>
      </c>
      <c r="AE393" s="90">
        <v>0</v>
      </c>
      <c r="AF393" s="90">
        <v>0</v>
      </c>
      <c r="AG393" s="90">
        <v>0</v>
      </c>
      <c r="AH393" s="90">
        <v>0</v>
      </c>
      <c r="AI393" s="90">
        <v>0</v>
      </c>
      <c r="AJ393" s="90">
        <v>0</v>
      </c>
    </row>
    <row r="394" spans="1:36">
      <c r="A394" s="88">
        <v>5</v>
      </c>
      <c r="B394" s="77" t="s">
        <v>326</v>
      </c>
      <c r="C394" s="96"/>
      <c r="D394" s="86">
        <v>3</v>
      </c>
      <c r="E394" s="86" t="s">
        <v>34</v>
      </c>
      <c r="F394" s="87">
        <v>2601</v>
      </c>
      <c r="G394" s="86">
        <v>1</v>
      </c>
      <c r="H394" s="88">
        <v>5</v>
      </c>
      <c r="I394" s="89"/>
      <c r="J394" s="90">
        <v>90</v>
      </c>
      <c r="K394" s="90">
        <v>84</v>
      </c>
      <c r="L394" s="90">
        <v>52</v>
      </c>
      <c r="M394" s="91"/>
      <c r="N394" s="92">
        <v>44</v>
      </c>
      <c r="O394" s="90">
        <v>696</v>
      </c>
      <c r="P394" s="90">
        <v>2</v>
      </c>
      <c r="Q394" s="90">
        <v>7</v>
      </c>
      <c r="R394" s="90">
        <v>45</v>
      </c>
      <c r="S394" s="90">
        <v>45</v>
      </c>
      <c r="T394" s="90">
        <v>90</v>
      </c>
      <c r="U394" s="91"/>
      <c r="V394" s="92">
        <v>44</v>
      </c>
      <c r="W394" s="90">
        <v>751</v>
      </c>
      <c r="X394" s="90">
        <v>0</v>
      </c>
      <c r="Y394" s="90">
        <v>16</v>
      </c>
      <c r="Z394" s="90">
        <v>45</v>
      </c>
      <c r="AA394" s="90">
        <v>39</v>
      </c>
      <c r="AB394" s="90">
        <v>84</v>
      </c>
      <c r="AC394" s="91"/>
      <c r="AD394" s="92">
        <v>44</v>
      </c>
      <c r="AE394" s="90">
        <v>203</v>
      </c>
      <c r="AF394" s="90">
        <v>5</v>
      </c>
      <c r="AG394" s="90">
        <v>43</v>
      </c>
      <c r="AH394" s="90">
        <v>45</v>
      </c>
      <c r="AI394" s="90">
        <v>7</v>
      </c>
      <c r="AJ394" s="90">
        <v>52</v>
      </c>
    </row>
    <row r="395" spans="1:36">
      <c r="A395" s="88">
        <v>6</v>
      </c>
      <c r="B395" s="77" t="s">
        <v>326</v>
      </c>
      <c r="C395" s="96"/>
      <c r="D395" s="86">
        <v>3</v>
      </c>
      <c r="E395" s="86" t="s">
        <v>34</v>
      </c>
      <c r="F395" s="87">
        <v>2601</v>
      </c>
      <c r="G395" s="86">
        <v>1</v>
      </c>
      <c r="H395" s="88">
        <v>6</v>
      </c>
      <c r="I395" s="89"/>
      <c r="J395" s="90">
        <v>96</v>
      </c>
      <c r="K395" s="90">
        <v>81</v>
      </c>
      <c r="L395" s="90">
        <v>0</v>
      </c>
      <c r="M395" s="91"/>
      <c r="N395" s="92">
        <v>53</v>
      </c>
      <c r="O395" s="90">
        <v>746</v>
      </c>
      <c r="P395" s="90">
        <v>0</v>
      </c>
      <c r="Q395" s="90">
        <v>4</v>
      </c>
      <c r="R395" s="90">
        <v>36</v>
      </c>
      <c r="S395" s="90">
        <v>60</v>
      </c>
      <c r="T395" s="90">
        <v>96</v>
      </c>
      <c r="U395" s="91"/>
      <c r="V395" s="92">
        <v>53</v>
      </c>
      <c r="W395" s="90">
        <v>757</v>
      </c>
      <c r="X395" s="90">
        <v>0</v>
      </c>
      <c r="Y395" s="90">
        <v>19</v>
      </c>
      <c r="Z395" s="90">
        <v>49</v>
      </c>
      <c r="AA395" s="90">
        <v>32</v>
      </c>
      <c r="AB395" s="90">
        <v>81</v>
      </c>
      <c r="AC395" s="91"/>
      <c r="AD395" s="92">
        <v>0</v>
      </c>
      <c r="AE395" s="90">
        <v>0</v>
      </c>
      <c r="AF395" s="90">
        <v>0</v>
      </c>
      <c r="AG395" s="90">
        <v>0</v>
      </c>
      <c r="AH395" s="90">
        <v>0</v>
      </c>
      <c r="AI395" s="90">
        <v>0</v>
      </c>
      <c r="AJ395" s="90">
        <v>0</v>
      </c>
    </row>
    <row r="396" spans="1:36">
      <c r="A396" s="88">
        <v>7</v>
      </c>
      <c r="B396" s="77" t="s">
        <v>326</v>
      </c>
      <c r="C396" s="96"/>
      <c r="D396" s="86">
        <v>3</v>
      </c>
      <c r="E396" s="86" t="s">
        <v>34</v>
      </c>
      <c r="F396" s="87">
        <v>2601</v>
      </c>
      <c r="G396" s="86">
        <v>1</v>
      </c>
      <c r="H396" s="88">
        <v>7</v>
      </c>
      <c r="I396" s="89"/>
      <c r="J396" s="90">
        <v>89</v>
      </c>
      <c r="K396" s="90">
        <v>52</v>
      </c>
      <c r="L396" s="90">
        <v>23</v>
      </c>
      <c r="M396" s="91"/>
      <c r="N396" s="92">
        <v>44</v>
      </c>
      <c r="O396" s="90">
        <v>750</v>
      </c>
      <c r="P396" s="90">
        <v>5</v>
      </c>
      <c r="Q396" s="90">
        <v>7</v>
      </c>
      <c r="R396" s="90">
        <v>48</v>
      </c>
      <c r="S396" s="90">
        <v>41</v>
      </c>
      <c r="T396" s="90">
        <v>89</v>
      </c>
      <c r="U396" s="91"/>
      <c r="V396" s="92">
        <v>44</v>
      </c>
      <c r="W396" s="90">
        <v>701</v>
      </c>
      <c r="X396" s="90">
        <v>2</v>
      </c>
      <c r="Y396" s="90">
        <v>45</v>
      </c>
      <c r="Z396" s="90">
        <v>36</v>
      </c>
      <c r="AA396" s="90">
        <v>16</v>
      </c>
      <c r="AB396" s="90">
        <v>52</v>
      </c>
      <c r="AC396" s="91"/>
      <c r="AD396" s="92">
        <v>44</v>
      </c>
      <c r="AE396" s="90">
        <v>167</v>
      </c>
      <c r="AF396" s="90">
        <v>34</v>
      </c>
      <c r="AG396" s="90">
        <v>43</v>
      </c>
      <c r="AH396" s="90">
        <v>18</v>
      </c>
      <c r="AI396" s="90">
        <v>5</v>
      </c>
      <c r="AJ396" s="90">
        <v>23</v>
      </c>
    </row>
    <row r="397" spans="1:36">
      <c r="A397" s="88">
        <v>8</v>
      </c>
      <c r="B397" s="77" t="s">
        <v>326</v>
      </c>
      <c r="C397" s="96"/>
      <c r="D397" s="86">
        <v>3</v>
      </c>
      <c r="E397" s="86" t="s">
        <v>34</v>
      </c>
      <c r="F397" s="87">
        <v>2601</v>
      </c>
      <c r="G397" s="86">
        <v>1</v>
      </c>
      <c r="H397" s="88">
        <v>8</v>
      </c>
      <c r="I397" s="89"/>
      <c r="J397" s="90">
        <v>59</v>
      </c>
      <c r="K397" s="90">
        <v>81</v>
      </c>
      <c r="L397" s="90">
        <v>0</v>
      </c>
      <c r="M397" s="91"/>
      <c r="N397" s="92">
        <v>66</v>
      </c>
      <c r="O397" s="90">
        <v>722</v>
      </c>
      <c r="P397" s="90">
        <v>18</v>
      </c>
      <c r="Q397" s="90">
        <v>23</v>
      </c>
      <c r="R397" s="90">
        <v>44</v>
      </c>
      <c r="S397" s="90">
        <v>15</v>
      </c>
      <c r="T397" s="90">
        <v>59</v>
      </c>
      <c r="U397" s="91"/>
      <c r="V397" s="92">
        <v>66</v>
      </c>
      <c r="W397" s="90">
        <v>789</v>
      </c>
      <c r="X397" s="90">
        <v>3</v>
      </c>
      <c r="Y397" s="90">
        <v>17</v>
      </c>
      <c r="Z397" s="90">
        <v>58</v>
      </c>
      <c r="AA397" s="90">
        <v>23</v>
      </c>
      <c r="AB397" s="90">
        <v>81</v>
      </c>
      <c r="AC397" s="91"/>
      <c r="AD397" s="92">
        <v>0</v>
      </c>
      <c r="AE397" s="90">
        <v>0</v>
      </c>
      <c r="AF397" s="90">
        <v>0</v>
      </c>
      <c r="AG397" s="90">
        <v>0</v>
      </c>
      <c r="AH397" s="90">
        <v>0</v>
      </c>
      <c r="AI397" s="90">
        <v>0</v>
      </c>
      <c r="AJ397" s="90">
        <v>0</v>
      </c>
    </row>
    <row r="398" spans="1:36">
      <c r="A398" s="67" t="s">
        <v>71</v>
      </c>
      <c r="B398" s="97" t="s">
        <v>327</v>
      </c>
      <c r="C398" s="98"/>
      <c r="D398" s="93">
        <v>3</v>
      </c>
      <c r="E398" s="93" t="s">
        <v>34</v>
      </c>
      <c r="F398" s="94">
        <v>2601</v>
      </c>
      <c r="G398" s="93">
        <v>1</v>
      </c>
      <c r="H398" s="67" t="s">
        <v>71</v>
      </c>
      <c r="I398" s="68"/>
      <c r="J398" s="20">
        <v>86.535117056856194</v>
      </c>
      <c r="K398" s="20">
        <v>78.688963210702326</v>
      </c>
      <c r="L398" s="20">
        <v>37.5</v>
      </c>
      <c r="M398" s="69"/>
      <c r="N398" s="16">
        <v>299</v>
      </c>
      <c r="O398" s="20"/>
      <c r="P398" s="20">
        <v>5.0033444816053514</v>
      </c>
      <c r="Q398" s="20">
        <v>8.4615384615384617</v>
      </c>
      <c r="R398" s="20">
        <v>37.083612040133779</v>
      </c>
      <c r="S398" s="20">
        <v>49.451505016722415</v>
      </c>
      <c r="T398" s="20">
        <v>86.535117056856194</v>
      </c>
      <c r="U398" s="69"/>
      <c r="V398" s="16">
        <v>299</v>
      </c>
      <c r="W398" s="20"/>
      <c r="X398" s="20">
        <v>1.8996655518394649</v>
      </c>
      <c r="Y398" s="20">
        <v>19.484949832775921</v>
      </c>
      <c r="Z398" s="20">
        <v>46.103678929765877</v>
      </c>
      <c r="AA398" s="20">
        <v>32.585284280936449</v>
      </c>
      <c r="AB398" s="20">
        <v>78.688963210702326</v>
      </c>
      <c r="AC398" s="69"/>
      <c r="AD398" s="16">
        <v>88</v>
      </c>
      <c r="AE398" s="20"/>
      <c r="AF398" s="20">
        <v>19.5</v>
      </c>
      <c r="AG398" s="20">
        <v>43</v>
      </c>
      <c r="AH398" s="20">
        <v>31.5</v>
      </c>
      <c r="AI398" s="20">
        <v>6</v>
      </c>
      <c r="AJ398" s="20">
        <v>37.5</v>
      </c>
    </row>
    <row r="399" spans="1:36" s="63" customFormat="1">
      <c r="A399" s="81">
        <v>3</v>
      </c>
      <c r="B399" s="77" t="s">
        <v>125</v>
      </c>
      <c r="C399" s="78"/>
      <c r="D399" s="79">
        <v>1</v>
      </c>
      <c r="E399" s="79" t="s">
        <v>32</v>
      </c>
      <c r="F399" s="80">
        <v>7503</v>
      </c>
      <c r="G399" s="86">
        <v>1</v>
      </c>
      <c r="H399" s="81">
        <v>3</v>
      </c>
      <c r="I399" s="82"/>
      <c r="J399" s="83">
        <v>85</v>
      </c>
      <c r="K399" s="83">
        <v>66</v>
      </c>
      <c r="L399" s="83">
        <v>0</v>
      </c>
      <c r="M399" s="84"/>
      <c r="N399" s="85">
        <v>82</v>
      </c>
      <c r="O399" s="83">
        <v>584</v>
      </c>
      <c r="P399" s="83">
        <v>6</v>
      </c>
      <c r="Q399" s="83">
        <v>9</v>
      </c>
      <c r="R399" s="83">
        <v>34</v>
      </c>
      <c r="S399" s="83">
        <v>51</v>
      </c>
      <c r="T399" s="83">
        <v>85</v>
      </c>
      <c r="U399" s="84"/>
      <c r="V399" s="85">
        <v>82</v>
      </c>
      <c r="W399" s="83">
        <v>558</v>
      </c>
      <c r="X399" s="83">
        <v>13</v>
      </c>
      <c r="Y399" s="83">
        <v>21</v>
      </c>
      <c r="Z399" s="83">
        <v>34</v>
      </c>
      <c r="AA399" s="83">
        <v>32</v>
      </c>
      <c r="AB399" s="83">
        <v>66</v>
      </c>
      <c r="AC399" s="84"/>
      <c r="AD399" s="85">
        <v>0</v>
      </c>
      <c r="AE399" s="83">
        <v>0</v>
      </c>
      <c r="AF399" s="83">
        <v>0</v>
      </c>
      <c r="AG399" s="83">
        <v>0</v>
      </c>
      <c r="AH399" s="83">
        <v>0</v>
      </c>
      <c r="AI399" s="83">
        <v>0</v>
      </c>
      <c r="AJ399" s="83">
        <v>0</v>
      </c>
    </row>
    <row r="400" spans="1:36">
      <c r="A400" s="88">
        <v>4</v>
      </c>
      <c r="B400" s="95" t="s">
        <v>125</v>
      </c>
      <c r="C400" s="96"/>
      <c r="D400" s="86">
        <v>1</v>
      </c>
      <c r="E400" s="86" t="s">
        <v>32</v>
      </c>
      <c r="F400" s="87">
        <v>7503</v>
      </c>
      <c r="G400" s="86">
        <v>1</v>
      </c>
      <c r="H400" s="88">
        <v>4</v>
      </c>
      <c r="I400" s="89"/>
      <c r="J400" s="90">
        <v>86</v>
      </c>
      <c r="K400" s="90">
        <v>84</v>
      </c>
      <c r="L400" s="90">
        <v>0</v>
      </c>
      <c r="M400" s="91"/>
      <c r="N400" s="92">
        <v>65</v>
      </c>
      <c r="O400" s="90">
        <v>649</v>
      </c>
      <c r="P400" s="90">
        <v>6</v>
      </c>
      <c r="Q400" s="90">
        <v>8</v>
      </c>
      <c r="R400" s="90">
        <v>18</v>
      </c>
      <c r="S400" s="90">
        <v>68</v>
      </c>
      <c r="T400" s="90">
        <v>86</v>
      </c>
      <c r="U400" s="91"/>
      <c r="V400" s="92">
        <v>65</v>
      </c>
      <c r="W400" s="90">
        <v>723</v>
      </c>
      <c r="X400" s="90">
        <v>5</v>
      </c>
      <c r="Y400" s="90">
        <v>11</v>
      </c>
      <c r="Z400" s="90">
        <v>32</v>
      </c>
      <c r="AA400" s="90">
        <v>52</v>
      </c>
      <c r="AB400" s="90">
        <v>84</v>
      </c>
      <c r="AC400" s="91"/>
      <c r="AD400" s="92">
        <v>0</v>
      </c>
      <c r="AE400" s="90">
        <v>0</v>
      </c>
      <c r="AF400" s="90">
        <v>0</v>
      </c>
      <c r="AG400" s="90">
        <v>0</v>
      </c>
      <c r="AH400" s="90">
        <v>0</v>
      </c>
      <c r="AI400" s="90">
        <v>0</v>
      </c>
      <c r="AJ400" s="90">
        <v>0</v>
      </c>
    </row>
    <row r="401" spans="1:36">
      <c r="A401" s="88">
        <v>5</v>
      </c>
      <c r="B401" s="95" t="s">
        <v>125</v>
      </c>
      <c r="C401" s="96"/>
      <c r="D401" s="86">
        <v>1</v>
      </c>
      <c r="E401" s="86" t="s">
        <v>32</v>
      </c>
      <c r="F401" s="87">
        <v>7503</v>
      </c>
      <c r="G401" s="86">
        <v>1</v>
      </c>
      <c r="H401" s="88">
        <v>5</v>
      </c>
      <c r="I401" s="89"/>
      <c r="J401" s="90">
        <v>77</v>
      </c>
      <c r="K401" s="90">
        <v>79</v>
      </c>
      <c r="L401" s="90">
        <v>69</v>
      </c>
      <c r="M401" s="91"/>
      <c r="N401" s="92">
        <v>67</v>
      </c>
      <c r="O401" s="90">
        <v>669</v>
      </c>
      <c r="P401" s="90">
        <v>6</v>
      </c>
      <c r="Q401" s="90">
        <v>16</v>
      </c>
      <c r="R401" s="90">
        <v>40</v>
      </c>
      <c r="S401" s="90">
        <v>37</v>
      </c>
      <c r="T401" s="90">
        <v>77</v>
      </c>
      <c r="U401" s="91"/>
      <c r="V401" s="92">
        <v>67</v>
      </c>
      <c r="W401" s="90">
        <v>742</v>
      </c>
      <c r="X401" s="90">
        <v>1</v>
      </c>
      <c r="Y401" s="90">
        <v>19</v>
      </c>
      <c r="Z401" s="90">
        <v>40</v>
      </c>
      <c r="AA401" s="90">
        <v>39</v>
      </c>
      <c r="AB401" s="90">
        <v>79</v>
      </c>
      <c r="AC401" s="91"/>
      <c r="AD401" s="92">
        <v>67</v>
      </c>
      <c r="AE401" s="90">
        <v>211</v>
      </c>
      <c r="AF401" s="90">
        <v>4</v>
      </c>
      <c r="AG401" s="90">
        <v>27</v>
      </c>
      <c r="AH401" s="90">
        <v>60</v>
      </c>
      <c r="AI401" s="90">
        <v>9</v>
      </c>
      <c r="AJ401" s="90">
        <v>69</v>
      </c>
    </row>
    <row r="402" spans="1:36">
      <c r="A402" s="88">
        <v>6</v>
      </c>
      <c r="B402" s="95" t="s">
        <v>125</v>
      </c>
      <c r="C402" s="96"/>
      <c r="D402" s="86">
        <v>1</v>
      </c>
      <c r="E402" s="86" t="s">
        <v>32</v>
      </c>
      <c r="F402" s="87">
        <v>7503</v>
      </c>
      <c r="G402" s="86">
        <v>1</v>
      </c>
      <c r="H402" s="88">
        <v>6</v>
      </c>
      <c r="I402" s="89"/>
      <c r="J402" s="90">
        <v>97</v>
      </c>
      <c r="K402" s="90">
        <v>80</v>
      </c>
      <c r="L402" s="90">
        <v>0</v>
      </c>
      <c r="M402" s="91"/>
      <c r="N402" s="92">
        <v>60</v>
      </c>
      <c r="O402" s="90">
        <v>785</v>
      </c>
      <c r="P402" s="90">
        <v>3</v>
      </c>
      <c r="Q402" s="90">
        <v>0</v>
      </c>
      <c r="R402" s="90">
        <v>17</v>
      </c>
      <c r="S402" s="90">
        <v>80</v>
      </c>
      <c r="T402" s="90">
        <v>97</v>
      </c>
      <c r="U402" s="91"/>
      <c r="V402" s="92">
        <v>60</v>
      </c>
      <c r="W402" s="90">
        <v>764</v>
      </c>
      <c r="X402" s="90">
        <v>3</v>
      </c>
      <c r="Y402" s="90">
        <v>17</v>
      </c>
      <c r="Z402" s="90">
        <v>38</v>
      </c>
      <c r="AA402" s="90">
        <v>42</v>
      </c>
      <c r="AB402" s="90">
        <v>80</v>
      </c>
      <c r="AC402" s="91"/>
      <c r="AD402" s="92">
        <v>0</v>
      </c>
      <c r="AE402" s="90">
        <v>0</v>
      </c>
      <c r="AF402" s="90">
        <v>0</v>
      </c>
      <c r="AG402" s="90">
        <v>0</v>
      </c>
      <c r="AH402" s="90">
        <v>0</v>
      </c>
      <c r="AI402" s="90">
        <v>0</v>
      </c>
      <c r="AJ402" s="90">
        <v>0</v>
      </c>
    </row>
    <row r="403" spans="1:36">
      <c r="A403" s="88">
        <v>7</v>
      </c>
      <c r="B403" s="95" t="s">
        <v>125</v>
      </c>
      <c r="C403" s="96"/>
      <c r="D403" s="86">
        <v>1</v>
      </c>
      <c r="E403" s="86" t="s">
        <v>32</v>
      </c>
      <c r="F403" s="87">
        <v>7503</v>
      </c>
      <c r="G403" s="86">
        <v>1</v>
      </c>
      <c r="H403" s="88">
        <v>7</v>
      </c>
      <c r="I403" s="89"/>
      <c r="J403" s="90">
        <v>81</v>
      </c>
      <c r="K403" s="90">
        <v>61</v>
      </c>
      <c r="L403" s="90">
        <v>27</v>
      </c>
      <c r="M403" s="91"/>
      <c r="N403" s="92">
        <v>53</v>
      </c>
      <c r="O403" s="90">
        <v>726</v>
      </c>
      <c r="P403" s="90">
        <v>9</v>
      </c>
      <c r="Q403" s="90">
        <v>9</v>
      </c>
      <c r="R403" s="90">
        <v>45</v>
      </c>
      <c r="S403" s="90">
        <v>36</v>
      </c>
      <c r="T403" s="90">
        <v>81</v>
      </c>
      <c r="U403" s="91"/>
      <c r="V403" s="92">
        <v>53</v>
      </c>
      <c r="W403" s="90">
        <v>705</v>
      </c>
      <c r="X403" s="90">
        <v>4</v>
      </c>
      <c r="Y403" s="90">
        <v>36</v>
      </c>
      <c r="Z403" s="90">
        <v>42</v>
      </c>
      <c r="AA403" s="90">
        <v>19</v>
      </c>
      <c r="AB403" s="90">
        <v>61</v>
      </c>
      <c r="AC403" s="91"/>
      <c r="AD403" s="92">
        <v>53</v>
      </c>
      <c r="AE403" s="90">
        <v>170</v>
      </c>
      <c r="AF403" s="90">
        <v>28</v>
      </c>
      <c r="AG403" s="90">
        <v>45</v>
      </c>
      <c r="AH403" s="90">
        <v>25</v>
      </c>
      <c r="AI403" s="90">
        <v>2</v>
      </c>
      <c r="AJ403" s="90">
        <v>27</v>
      </c>
    </row>
    <row r="404" spans="1:36">
      <c r="A404" s="88">
        <v>8</v>
      </c>
      <c r="B404" s="95" t="s">
        <v>125</v>
      </c>
      <c r="C404" s="96"/>
      <c r="D404" s="86">
        <v>1</v>
      </c>
      <c r="E404" s="86" t="s">
        <v>32</v>
      </c>
      <c r="F404" s="87">
        <v>7503</v>
      </c>
      <c r="G404" s="86">
        <v>1</v>
      </c>
      <c r="H404" s="88">
        <v>8</v>
      </c>
      <c r="I404" s="89"/>
      <c r="J404" s="90">
        <v>71</v>
      </c>
      <c r="K404" s="90">
        <v>70</v>
      </c>
      <c r="L404" s="90">
        <v>0</v>
      </c>
      <c r="M404" s="91"/>
      <c r="N404" s="92">
        <v>65</v>
      </c>
      <c r="O404" s="90">
        <v>732</v>
      </c>
      <c r="P404" s="90">
        <v>22</v>
      </c>
      <c r="Q404" s="90">
        <v>8</v>
      </c>
      <c r="R404" s="90">
        <v>48</v>
      </c>
      <c r="S404" s="90">
        <v>23</v>
      </c>
      <c r="T404" s="90">
        <v>71</v>
      </c>
      <c r="U404" s="91"/>
      <c r="V404" s="92">
        <v>65</v>
      </c>
      <c r="W404" s="90">
        <v>792</v>
      </c>
      <c r="X404" s="90">
        <v>3</v>
      </c>
      <c r="Y404" s="90">
        <v>26</v>
      </c>
      <c r="Z404" s="90">
        <v>38</v>
      </c>
      <c r="AA404" s="90">
        <v>32</v>
      </c>
      <c r="AB404" s="90">
        <v>70</v>
      </c>
      <c r="AC404" s="91"/>
      <c r="AD404" s="92">
        <v>0</v>
      </c>
      <c r="AE404" s="90">
        <v>0</v>
      </c>
      <c r="AF404" s="90">
        <v>0</v>
      </c>
      <c r="AG404" s="90">
        <v>0</v>
      </c>
      <c r="AH404" s="90">
        <v>0</v>
      </c>
      <c r="AI404" s="90">
        <v>0</v>
      </c>
      <c r="AJ404" s="90">
        <v>0</v>
      </c>
    </row>
    <row r="405" spans="1:36">
      <c r="A405" s="67" t="s">
        <v>71</v>
      </c>
      <c r="B405" s="97" t="s">
        <v>125</v>
      </c>
      <c r="C405" s="98"/>
      <c r="D405" s="93">
        <v>1</v>
      </c>
      <c r="E405" s="93" t="s">
        <v>32</v>
      </c>
      <c r="F405" s="94">
        <v>7503</v>
      </c>
      <c r="G405" s="93">
        <v>1</v>
      </c>
      <c r="H405" s="67" t="s">
        <v>71</v>
      </c>
      <c r="I405" s="68"/>
      <c r="J405" s="20">
        <v>82.772959183673464</v>
      </c>
      <c r="K405" s="20">
        <v>73.33673469387756</v>
      </c>
      <c r="L405" s="20">
        <v>50.449999999999996</v>
      </c>
      <c r="M405" s="69"/>
      <c r="N405" s="16">
        <v>392</v>
      </c>
      <c r="O405" s="20"/>
      <c r="P405" s="20">
        <v>8.5994897959183678</v>
      </c>
      <c r="Q405" s="20">
        <v>8.4872448979591848</v>
      </c>
      <c r="R405" s="20">
        <v>33.579081632653065</v>
      </c>
      <c r="S405" s="20">
        <v>49.193877551020407</v>
      </c>
      <c r="T405" s="20">
        <v>82.772959183673464</v>
      </c>
      <c r="U405" s="69"/>
      <c r="V405" s="16">
        <v>392</v>
      </c>
      <c r="W405" s="20"/>
      <c r="X405" s="20">
        <v>5.2168367346938771</v>
      </c>
      <c r="Y405" s="20">
        <v>21.244897959183675</v>
      </c>
      <c r="Z405" s="20">
        <v>37.051020408163268</v>
      </c>
      <c r="AA405" s="20">
        <v>36.285714285714285</v>
      </c>
      <c r="AB405" s="20">
        <v>73.33673469387756</v>
      </c>
      <c r="AC405" s="69"/>
      <c r="AD405" s="16">
        <v>120</v>
      </c>
      <c r="AE405" s="20"/>
      <c r="AF405" s="20">
        <v>14.600000000000001</v>
      </c>
      <c r="AG405" s="20">
        <v>34.950000000000003</v>
      </c>
      <c r="AH405" s="20">
        <v>44.541666666666664</v>
      </c>
      <c r="AI405" s="20">
        <v>5.9083333333333332</v>
      </c>
      <c r="AJ405" s="20">
        <v>50.449999999999996</v>
      </c>
    </row>
    <row r="406" spans="1:36" s="63" customFormat="1">
      <c r="A406" s="81">
        <v>3</v>
      </c>
      <c r="B406" s="77" t="s">
        <v>126</v>
      </c>
      <c r="C406" s="78"/>
      <c r="D406" s="79">
        <v>1</v>
      </c>
      <c r="E406" s="79" t="s">
        <v>32</v>
      </c>
      <c r="F406" s="80">
        <v>7504</v>
      </c>
      <c r="G406" s="86">
        <v>1</v>
      </c>
      <c r="H406" s="81">
        <v>3</v>
      </c>
      <c r="I406" s="82"/>
      <c r="J406" s="83">
        <v>91</v>
      </c>
      <c r="K406" s="83">
        <v>72</v>
      </c>
      <c r="L406" s="83">
        <v>0</v>
      </c>
      <c r="M406" s="84"/>
      <c r="N406" s="85">
        <v>141</v>
      </c>
      <c r="O406" s="83">
        <v>598</v>
      </c>
      <c r="P406" s="83">
        <v>1</v>
      </c>
      <c r="Q406" s="83">
        <v>8</v>
      </c>
      <c r="R406" s="83">
        <v>29</v>
      </c>
      <c r="S406" s="83">
        <v>62</v>
      </c>
      <c r="T406" s="83">
        <v>91</v>
      </c>
      <c r="U406" s="84"/>
      <c r="V406" s="85">
        <v>141</v>
      </c>
      <c r="W406" s="83">
        <v>572</v>
      </c>
      <c r="X406" s="83">
        <v>7</v>
      </c>
      <c r="Y406" s="83">
        <v>21</v>
      </c>
      <c r="Z406" s="83">
        <v>46</v>
      </c>
      <c r="AA406" s="83">
        <v>26</v>
      </c>
      <c r="AB406" s="83">
        <v>72</v>
      </c>
      <c r="AC406" s="84"/>
      <c r="AD406" s="85">
        <v>0</v>
      </c>
      <c r="AE406" s="83">
        <v>0</v>
      </c>
      <c r="AF406" s="83">
        <v>0</v>
      </c>
      <c r="AG406" s="83">
        <v>0</v>
      </c>
      <c r="AH406" s="83">
        <v>0</v>
      </c>
      <c r="AI406" s="83">
        <v>0</v>
      </c>
      <c r="AJ406" s="83">
        <v>0</v>
      </c>
    </row>
    <row r="407" spans="1:36">
      <c r="A407" s="88">
        <v>4</v>
      </c>
      <c r="B407" s="95" t="s">
        <v>126</v>
      </c>
      <c r="C407" s="96"/>
      <c r="D407" s="86">
        <v>1</v>
      </c>
      <c r="E407" s="86" t="s">
        <v>32</v>
      </c>
      <c r="F407" s="87">
        <v>7504</v>
      </c>
      <c r="G407" s="88">
        <v>1</v>
      </c>
      <c r="H407" s="88">
        <v>4</v>
      </c>
      <c r="I407" s="89"/>
      <c r="J407" s="90">
        <v>88</v>
      </c>
      <c r="K407" s="90">
        <v>80</v>
      </c>
      <c r="L407" s="90">
        <v>0</v>
      </c>
      <c r="M407" s="91"/>
      <c r="N407" s="92">
        <v>146</v>
      </c>
      <c r="O407" s="90">
        <v>642</v>
      </c>
      <c r="P407" s="90">
        <v>3</v>
      </c>
      <c r="Q407" s="90">
        <v>8</v>
      </c>
      <c r="R407" s="90">
        <v>37</v>
      </c>
      <c r="S407" s="90">
        <v>51</v>
      </c>
      <c r="T407" s="90">
        <v>88</v>
      </c>
      <c r="U407" s="91"/>
      <c r="V407" s="92">
        <v>146</v>
      </c>
      <c r="W407" s="90">
        <v>663</v>
      </c>
      <c r="X407" s="90">
        <v>1</v>
      </c>
      <c r="Y407" s="90">
        <v>18</v>
      </c>
      <c r="Z407" s="90">
        <v>55</v>
      </c>
      <c r="AA407" s="90">
        <v>25</v>
      </c>
      <c r="AB407" s="90">
        <v>80</v>
      </c>
      <c r="AC407" s="91"/>
      <c r="AD407" s="92">
        <v>0</v>
      </c>
      <c r="AE407" s="90">
        <v>0</v>
      </c>
      <c r="AF407" s="90">
        <v>0</v>
      </c>
      <c r="AG407" s="90">
        <v>0</v>
      </c>
      <c r="AH407" s="90">
        <v>0</v>
      </c>
      <c r="AI407" s="90">
        <v>0</v>
      </c>
      <c r="AJ407" s="90">
        <v>0</v>
      </c>
    </row>
    <row r="408" spans="1:36">
      <c r="A408" s="88">
        <v>5</v>
      </c>
      <c r="B408" s="95" t="s">
        <v>126</v>
      </c>
      <c r="C408" s="96"/>
      <c r="D408" s="86">
        <v>1</v>
      </c>
      <c r="E408" s="86" t="s">
        <v>32</v>
      </c>
      <c r="F408" s="87">
        <v>7504</v>
      </c>
      <c r="G408" s="86">
        <v>1</v>
      </c>
      <c r="H408" s="88">
        <v>5</v>
      </c>
      <c r="I408" s="89"/>
      <c r="J408" s="90">
        <v>74</v>
      </c>
      <c r="K408" s="90">
        <v>77</v>
      </c>
      <c r="L408" s="90">
        <v>50</v>
      </c>
      <c r="M408" s="91"/>
      <c r="N408" s="92">
        <v>134</v>
      </c>
      <c r="O408" s="90">
        <v>652</v>
      </c>
      <c r="P408" s="90">
        <v>11</v>
      </c>
      <c r="Q408" s="90">
        <v>15</v>
      </c>
      <c r="R408" s="90">
        <v>41</v>
      </c>
      <c r="S408" s="90">
        <v>33</v>
      </c>
      <c r="T408" s="90">
        <v>74</v>
      </c>
      <c r="U408" s="91"/>
      <c r="V408" s="92">
        <v>134</v>
      </c>
      <c r="W408" s="90">
        <v>713</v>
      </c>
      <c r="X408" s="90">
        <v>10</v>
      </c>
      <c r="Y408" s="90">
        <v>13</v>
      </c>
      <c r="Z408" s="90">
        <v>39</v>
      </c>
      <c r="AA408" s="90">
        <v>38</v>
      </c>
      <c r="AB408" s="90">
        <v>77</v>
      </c>
      <c r="AC408" s="91"/>
      <c r="AD408" s="92">
        <v>134</v>
      </c>
      <c r="AE408" s="90">
        <v>195</v>
      </c>
      <c r="AF408" s="90">
        <v>13</v>
      </c>
      <c r="AG408" s="90">
        <v>37</v>
      </c>
      <c r="AH408" s="90">
        <v>46</v>
      </c>
      <c r="AI408" s="90">
        <v>4</v>
      </c>
      <c r="AJ408" s="90">
        <v>50</v>
      </c>
    </row>
    <row r="409" spans="1:36">
      <c r="A409" s="88">
        <v>6</v>
      </c>
      <c r="B409" s="95" t="s">
        <v>126</v>
      </c>
      <c r="C409" s="96"/>
      <c r="D409" s="86">
        <v>1</v>
      </c>
      <c r="E409" s="86" t="s">
        <v>32</v>
      </c>
      <c r="F409" s="87">
        <v>7504</v>
      </c>
      <c r="G409" s="86">
        <v>1</v>
      </c>
      <c r="H409" s="88">
        <v>6</v>
      </c>
      <c r="I409" s="89"/>
      <c r="J409" s="90">
        <v>83</v>
      </c>
      <c r="K409" s="90">
        <v>83</v>
      </c>
      <c r="L409" s="90">
        <v>0</v>
      </c>
      <c r="M409" s="91"/>
      <c r="N409" s="92">
        <v>151</v>
      </c>
      <c r="O409" s="90">
        <v>721</v>
      </c>
      <c r="P409" s="90">
        <v>3</v>
      </c>
      <c r="Q409" s="90">
        <v>14</v>
      </c>
      <c r="R409" s="90">
        <v>32</v>
      </c>
      <c r="S409" s="90">
        <v>51</v>
      </c>
      <c r="T409" s="90">
        <v>83</v>
      </c>
      <c r="U409" s="91"/>
      <c r="V409" s="92">
        <v>151</v>
      </c>
      <c r="W409" s="90">
        <v>754</v>
      </c>
      <c r="X409" s="90">
        <v>2</v>
      </c>
      <c r="Y409" s="90">
        <v>15</v>
      </c>
      <c r="Z409" s="90">
        <v>49</v>
      </c>
      <c r="AA409" s="90">
        <v>34</v>
      </c>
      <c r="AB409" s="90">
        <v>83</v>
      </c>
      <c r="AC409" s="91"/>
      <c r="AD409" s="92">
        <v>0</v>
      </c>
      <c r="AE409" s="90">
        <v>0</v>
      </c>
      <c r="AF409" s="90">
        <v>0</v>
      </c>
      <c r="AG409" s="90">
        <v>0</v>
      </c>
      <c r="AH409" s="90">
        <v>0</v>
      </c>
      <c r="AI409" s="90">
        <v>0</v>
      </c>
      <c r="AJ409" s="90">
        <v>0</v>
      </c>
    </row>
    <row r="410" spans="1:36">
      <c r="A410" s="88">
        <v>7</v>
      </c>
      <c r="B410" s="95" t="s">
        <v>126</v>
      </c>
      <c r="C410" s="96"/>
      <c r="D410" s="86">
        <v>1</v>
      </c>
      <c r="E410" s="86" t="s">
        <v>32</v>
      </c>
      <c r="F410" s="87">
        <v>7504</v>
      </c>
      <c r="G410" s="86">
        <v>1</v>
      </c>
      <c r="H410" s="88">
        <v>7</v>
      </c>
      <c r="I410" s="89"/>
      <c r="J410" s="90">
        <v>80</v>
      </c>
      <c r="K410" s="90">
        <v>73</v>
      </c>
      <c r="L410" s="90">
        <v>45</v>
      </c>
      <c r="M410" s="91"/>
      <c r="N410" s="92">
        <v>161</v>
      </c>
      <c r="O410" s="90">
        <v>742</v>
      </c>
      <c r="P410" s="90">
        <v>5</v>
      </c>
      <c r="Q410" s="90">
        <v>16</v>
      </c>
      <c r="R410" s="90">
        <v>39</v>
      </c>
      <c r="S410" s="90">
        <v>41</v>
      </c>
      <c r="T410" s="90">
        <v>80</v>
      </c>
      <c r="U410" s="91"/>
      <c r="V410" s="92">
        <v>161</v>
      </c>
      <c r="W410" s="90">
        <v>757</v>
      </c>
      <c r="X410" s="90">
        <v>6</v>
      </c>
      <c r="Y410" s="90">
        <v>21</v>
      </c>
      <c r="Z410" s="90">
        <v>43</v>
      </c>
      <c r="AA410" s="90">
        <v>30</v>
      </c>
      <c r="AB410" s="90">
        <v>73</v>
      </c>
      <c r="AC410" s="91"/>
      <c r="AD410" s="92">
        <v>161</v>
      </c>
      <c r="AE410" s="90">
        <v>189</v>
      </c>
      <c r="AF410" s="90">
        <v>19</v>
      </c>
      <c r="AG410" s="90">
        <v>37</v>
      </c>
      <c r="AH410" s="90">
        <v>39</v>
      </c>
      <c r="AI410" s="90">
        <v>6</v>
      </c>
      <c r="AJ410" s="90">
        <v>45</v>
      </c>
    </row>
    <row r="411" spans="1:36">
      <c r="A411" s="88">
        <v>8</v>
      </c>
      <c r="B411" s="95" t="s">
        <v>126</v>
      </c>
      <c r="C411" s="96"/>
      <c r="D411" s="86">
        <v>1</v>
      </c>
      <c r="E411" s="86" t="s">
        <v>32</v>
      </c>
      <c r="F411" s="87">
        <v>7504</v>
      </c>
      <c r="G411" s="88">
        <v>1</v>
      </c>
      <c r="H411" s="88">
        <v>8</v>
      </c>
      <c r="I411" s="89"/>
      <c r="J411" s="90">
        <v>71</v>
      </c>
      <c r="K411" s="90">
        <v>78</v>
      </c>
      <c r="L411" s="90">
        <v>0</v>
      </c>
      <c r="M411" s="91"/>
      <c r="N411" s="92">
        <v>141</v>
      </c>
      <c r="O411" s="90">
        <v>745</v>
      </c>
      <c r="P411" s="90">
        <v>18</v>
      </c>
      <c r="Q411" s="90">
        <v>11</v>
      </c>
      <c r="R411" s="90">
        <v>40</v>
      </c>
      <c r="S411" s="90">
        <v>31</v>
      </c>
      <c r="T411" s="90">
        <v>71</v>
      </c>
      <c r="U411" s="91"/>
      <c r="V411" s="92">
        <v>141</v>
      </c>
      <c r="W411" s="90">
        <v>820</v>
      </c>
      <c r="X411" s="90">
        <v>3</v>
      </c>
      <c r="Y411" s="90">
        <v>19</v>
      </c>
      <c r="Z411" s="90">
        <v>42</v>
      </c>
      <c r="AA411" s="90">
        <v>36</v>
      </c>
      <c r="AB411" s="90">
        <v>78</v>
      </c>
      <c r="AC411" s="91"/>
      <c r="AD411" s="92">
        <v>0</v>
      </c>
      <c r="AE411" s="90">
        <v>0</v>
      </c>
      <c r="AF411" s="90">
        <v>0</v>
      </c>
      <c r="AG411" s="90">
        <v>0</v>
      </c>
      <c r="AH411" s="90">
        <v>0</v>
      </c>
      <c r="AI411" s="90">
        <v>0</v>
      </c>
      <c r="AJ411" s="90">
        <v>0</v>
      </c>
    </row>
    <row r="412" spans="1:36">
      <c r="A412" s="67" t="s">
        <v>71</v>
      </c>
      <c r="B412" s="97" t="s">
        <v>126</v>
      </c>
      <c r="C412" s="98"/>
      <c r="D412" s="93">
        <v>1</v>
      </c>
      <c r="E412" s="93" t="s">
        <v>32</v>
      </c>
      <c r="F412" s="94">
        <v>7504</v>
      </c>
      <c r="G412" s="93">
        <v>1</v>
      </c>
      <c r="H412" s="67" t="s">
        <v>71</v>
      </c>
      <c r="I412" s="68"/>
      <c r="J412" s="20">
        <v>81.257437070938209</v>
      </c>
      <c r="K412" s="20">
        <v>77.155606407322651</v>
      </c>
      <c r="L412" s="20">
        <v>47.271186440677965</v>
      </c>
      <c r="M412" s="69"/>
      <c r="N412" s="16">
        <v>874</v>
      </c>
      <c r="O412" s="20"/>
      <c r="P412" s="20">
        <v>6.6922196796338671</v>
      </c>
      <c r="Q412" s="20">
        <v>12.067505720823799</v>
      </c>
      <c r="R412" s="20">
        <v>36.311212814645302</v>
      </c>
      <c r="S412" s="20">
        <v>44.946224256292908</v>
      </c>
      <c r="T412" s="20">
        <v>81.257437070938209</v>
      </c>
      <c r="U412" s="69"/>
      <c r="V412" s="16">
        <v>874</v>
      </c>
      <c r="W412" s="20"/>
      <c r="X412" s="20">
        <v>4.7643020594965675</v>
      </c>
      <c r="Y412" s="20">
        <v>17.913043478260867</v>
      </c>
      <c r="Z412" s="20">
        <v>45.750572082379861</v>
      </c>
      <c r="AA412" s="20">
        <v>31.40503432494279</v>
      </c>
      <c r="AB412" s="20">
        <v>77.155606407322651</v>
      </c>
      <c r="AC412" s="69"/>
      <c r="AD412" s="16">
        <v>295</v>
      </c>
      <c r="AE412" s="20"/>
      <c r="AF412" s="20">
        <v>16.27457627118644</v>
      </c>
      <c r="AG412" s="20">
        <v>37</v>
      </c>
      <c r="AH412" s="20">
        <v>42.179661016949154</v>
      </c>
      <c r="AI412" s="20">
        <v>5.0915254237288137</v>
      </c>
      <c r="AJ412" s="20">
        <v>47.271186440677965</v>
      </c>
    </row>
    <row r="413" spans="1:36" s="63" customFormat="1">
      <c r="A413" s="81">
        <v>3</v>
      </c>
      <c r="B413" s="77" t="s">
        <v>127</v>
      </c>
      <c r="C413" s="78"/>
      <c r="D413" s="79">
        <v>1</v>
      </c>
      <c r="E413" s="79" t="s">
        <v>32</v>
      </c>
      <c r="F413" s="80">
        <v>402</v>
      </c>
      <c r="G413" s="86">
        <v>1</v>
      </c>
      <c r="H413" s="81">
        <v>3</v>
      </c>
      <c r="I413" s="82"/>
      <c r="J413" s="83">
        <v>75</v>
      </c>
      <c r="K413" s="83">
        <v>56</v>
      </c>
      <c r="L413" s="83">
        <v>0</v>
      </c>
      <c r="M413" s="84"/>
      <c r="N413" s="85">
        <v>43</v>
      </c>
      <c r="O413" s="83">
        <v>564</v>
      </c>
      <c r="P413" s="83">
        <v>12</v>
      </c>
      <c r="Q413" s="83">
        <v>14</v>
      </c>
      <c r="R413" s="83">
        <v>26</v>
      </c>
      <c r="S413" s="83">
        <v>49</v>
      </c>
      <c r="T413" s="83">
        <v>75</v>
      </c>
      <c r="U413" s="84"/>
      <c r="V413" s="85">
        <v>43</v>
      </c>
      <c r="W413" s="83">
        <v>500</v>
      </c>
      <c r="X413" s="83">
        <v>19</v>
      </c>
      <c r="Y413" s="83">
        <v>26</v>
      </c>
      <c r="Z413" s="83">
        <v>30</v>
      </c>
      <c r="AA413" s="83">
        <v>26</v>
      </c>
      <c r="AB413" s="83">
        <v>56</v>
      </c>
      <c r="AC413" s="84"/>
      <c r="AD413" s="85">
        <v>0</v>
      </c>
      <c r="AE413" s="83">
        <v>0</v>
      </c>
      <c r="AF413" s="83">
        <v>0</v>
      </c>
      <c r="AG413" s="83">
        <v>0</v>
      </c>
      <c r="AH413" s="83">
        <v>0</v>
      </c>
      <c r="AI413" s="83">
        <v>0</v>
      </c>
      <c r="AJ413" s="83">
        <v>0</v>
      </c>
    </row>
    <row r="414" spans="1:36">
      <c r="A414" s="88">
        <v>4</v>
      </c>
      <c r="B414" s="95" t="s">
        <v>127</v>
      </c>
      <c r="C414" s="96"/>
      <c r="D414" s="86">
        <v>1</v>
      </c>
      <c r="E414" s="86" t="s">
        <v>32</v>
      </c>
      <c r="F414" s="87">
        <v>402</v>
      </c>
      <c r="G414" s="86">
        <v>1</v>
      </c>
      <c r="H414" s="88">
        <v>4</v>
      </c>
      <c r="I414" s="89"/>
      <c r="J414" s="90">
        <v>75</v>
      </c>
      <c r="K414" s="90">
        <v>79</v>
      </c>
      <c r="L414" s="90">
        <v>0</v>
      </c>
      <c r="M414" s="91"/>
      <c r="N414" s="92">
        <v>28</v>
      </c>
      <c r="O414" s="90">
        <v>599</v>
      </c>
      <c r="P414" s="90">
        <v>11</v>
      </c>
      <c r="Q414" s="90">
        <v>14</v>
      </c>
      <c r="R414" s="90">
        <v>39</v>
      </c>
      <c r="S414" s="90">
        <v>36</v>
      </c>
      <c r="T414" s="90">
        <v>75</v>
      </c>
      <c r="U414" s="91"/>
      <c r="V414" s="92">
        <v>28</v>
      </c>
      <c r="W414" s="90">
        <v>669</v>
      </c>
      <c r="X414" s="90">
        <v>4</v>
      </c>
      <c r="Y414" s="90">
        <v>18</v>
      </c>
      <c r="Z414" s="90">
        <v>54</v>
      </c>
      <c r="AA414" s="90">
        <v>25</v>
      </c>
      <c r="AB414" s="90">
        <v>79</v>
      </c>
      <c r="AC414" s="91"/>
      <c r="AD414" s="92">
        <v>0</v>
      </c>
      <c r="AE414" s="90">
        <v>0</v>
      </c>
      <c r="AF414" s="90">
        <v>0</v>
      </c>
      <c r="AG414" s="90">
        <v>0</v>
      </c>
      <c r="AH414" s="90">
        <v>0</v>
      </c>
      <c r="AI414" s="90">
        <v>0</v>
      </c>
      <c r="AJ414" s="90">
        <v>0</v>
      </c>
    </row>
    <row r="415" spans="1:36">
      <c r="A415" s="88">
        <v>5</v>
      </c>
      <c r="B415" s="95" t="s">
        <v>127</v>
      </c>
      <c r="C415" s="96"/>
      <c r="D415" s="86">
        <v>1</v>
      </c>
      <c r="E415" s="86" t="s">
        <v>32</v>
      </c>
      <c r="F415" s="87">
        <v>402</v>
      </c>
      <c r="G415" s="86">
        <v>1</v>
      </c>
      <c r="H415" s="88">
        <v>5</v>
      </c>
      <c r="I415" s="89"/>
      <c r="J415" s="90">
        <v>69</v>
      </c>
      <c r="K415" s="90">
        <v>79</v>
      </c>
      <c r="L415" s="90">
        <v>28</v>
      </c>
      <c r="M415" s="91"/>
      <c r="N415" s="92">
        <v>29</v>
      </c>
      <c r="O415" s="90">
        <v>622</v>
      </c>
      <c r="P415" s="90">
        <v>17</v>
      </c>
      <c r="Q415" s="90">
        <v>14</v>
      </c>
      <c r="R415" s="90">
        <v>52</v>
      </c>
      <c r="S415" s="90">
        <v>17</v>
      </c>
      <c r="T415" s="90">
        <v>69</v>
      </c>
      <c r="U415" s="91"/>
      <c r="V415" s="92">
        <v>29</v>
      </c>
      <c r="W415" s="90">
        <v>700</v>
      </c>
      <c r="X415" s="90">
        <v>7</v>
      </c>
      <c r="Y415" s="90">
        <v>14</v>
      </c>
      <c r="Z415" s="90">
        <v>45</v>
      </c>
      <c r="AA415" s="90">
        <v>34</v>
      </c>
      <c r="AB415" s="90">
        <v>79</v>
      </c>
      <c r="AC415" s="91"/>
      <c r="AD415" s="92">
        <v>29</v>
      </c>
      <c r="AE415" s="90">
        <v>178</v>
      </c>
      <c r="AF415" s="90">
        <v>28</v>
      </c>
      <c r="AG415" s="90">
        <v>45</v>
      </c>
      <c r="AH415" s="90">
        <v>28</v>
      </c>
      <c r="AI415" s="90">
        <v>0</v>
      </c>
      <c r="AJ415" s="90">
        <v>28</v>
      </c>
    </row>
    <row r="416" spans="1:36">
      <c r="A416" s="88">
        <v>6</v>
      </c>
      <c r="B416" s="95" t="s">
        <v>127</v>
      </c>
      <c r="C416" s="96"/>
      <c r="D416" s="86">
        <v>1</v>
      </c>
      <c r="E416" s="86" t="s">
        <v>32</v>
      </c>
      <c r="F416" s="87">
        <v>402</v>
      </c>
      <c r="G416" s="88">
        <v>1</v>
      </c>
      <c r="H416" s="88">
        <v>6</v>
      </c>
      <c r="I416" s="89"/>
      <c r="J416" s="90">
        <v>54</v>
      </c>
      <c r="K416" s="90">
        <v>52</v>
      </c>
      <c r="L416" s="90">
        <v>0</v>
      </c>
      <c r="M416" s="91"/>
      <c r="N416" s="92">
        <v>37</v>
      </c>
      <c r="O416" s="90">
        <v>671</v>
      </c>
      <c r="P416" s="90">
        <v>5</v>
      </c>
      <c r="Q416" s="90">
        <v>41</v>
      </c>
      <c r="R416" s="90">
        <v>30</v>
      </c>
      <c r="S416" s="90">
        <v>24</v>
      </c>
      <c r="T416" s="90">
        <v>54</v>
      </c>
      <c r="U416" s="91"/>
      <c r="V416" s="92">
        <v>37</v>
      </c>
      <c r="W416" s="90">
        <v>646</v>
      </c>
      <c r="X416" s="90">
        <v>5</v>
      </c>
      <c r="Y416" s="90">
        <v>43</v>
      </c>
      <c r="Z416" s="90">
        <v>38</v>
      </c>
      <c r="AA416" s="90">
        <v>14</v>
      </c>
      <c r="AB416" s="90">
        <v>52</v>
      </c>
      <c r="AC416" s="91"/>
      <c r="AD416" s="92">
        <v>0</v>
      </c>
      <c r="AE416" s="90">
        <v>0</v>
      </c>
      <c r="AF416" s="90">
        <v>0</v>
      </c>
      <c r="AG416" s="90">
        <v>0</v>
      </c>
      <c r="AH416" s="90">
        <v>0</v>
      </c>
      <c r="AI416" s="90">
        <v>0</v>
      </c>
      <c r="AJ416" s="90">
        <v>0</v>
      </c>
    </row>
    <row r="417" spans="1:36">
      <c r="A417" s="88">
        <v>7</v>
      </c>
      <c r="B417" s="95" t="s">
        <v>127</v>
      </c>
      <c r="C417" s="96"/>
      <c r="D417" s="86">
        <v>1</v>
      </c>
      <c r="E417" s="86" t="s">
        <v>32</v>
      </c>
      <c r="F417" s="87">
        <v>402</v>
      </c>
      <c r="G417" s="88">
        <v>1</v>
      </c>
      <c r="H417" s="88">
        <v>7</v>
      </c>
      <c r="I417" s="89"/>
      <c r="J417" s="90">
        <v>80</v>
      </c>
      <c r="K417" s="90">
        <v>74</v>
      </c>
      <c r="L417" s="90">
        <v>29</v>
      </c>
      <c r="M417" s="91"/>
      <c r="N417" s="92">
        <v>35</v>
      </c>
      <c r="O417" s="90">
        <v>728</v>
      </c>
      <c r="P417" s="90">
        <v>11</v>
      </c>
      <c r="Q417" s="90">
        <v>9</v>
      </c>
      <c r="R417" s="90">
        <v>49</v>
      </c>
      <c r="S417" s="90">
        <v>31</v>
      </c>
      <c r="T417" s="90">
        <v>80</v>
      </c>
      <c r="U417" s="91"/>
      <c r="V417" s="92">
        <v>35</v>
      </c>
      <c r="W417" s="90">
        <v>721</v>
      </c>
      <c r="X417" s="90">
        <v>6</v>
      </c>
      <c r="Y417" s="90">
        <v>20</v>
      </c>
      <c r="Z417" s="90">
        <v>54</v>
      </c>
      <c r="AA417" s="90">
        <v>20</v>
      </c>
      <c r="AB417" s="90">
        <v>74</v>
      </c>
      <c r="AC417" s="91"/>
      <c r="AD417" s="92">
        <v>35</v>
      </c>
      <c r="AE417" s="90">
        <v>170</v>
      </c>
      <c r="AF417" s="90">
        <v>23</v>
      </c>
      <c r="AG417" s="90">
        <v>49</v>
      </c>
      <c r="AH417" s="90">
        <v>26</v>
      </c>
      <c r="AI417" s="90">
        <v>3</v>
      </c>
      <c r="AJ417" s="90">
        <v>29</v>
      </c>
    </row>
    <row r="418" spans="1:36">
      <c r="A418" s="88">
        <v>8</v>
      </c>
      <c r="B418" s="95" t="s">
        <v>127</v>
      </c>
      <c r="C418" s="96"/>
      <c r="D418" s="86">
        <v>1</v>
      </c>
      <c r="E418" s="86" t="s">
        <v>32</v>
      </c>
      <c r="F418" s="87">
        <v>402</v>
      </c>
      <c r="G418" s="88">
        <v>1</v>
      </c>
      <c r="H418" s="88">
        <v>8</v>
      </c>
      <c r="I418" s="89"/>
      <c r="J418" s="90">
        <v>45</v>
      </c>
      <c r="K418" s="90">
        <v>64</v>
      </c>
      <c r="L418" s="90">
        <v>0</v>
      </c>
      <c r="M418" s="91"/>
      <c r="N418" s="92">
        <v>33</v>
      </c>
      <c r="O418" s="90">
        <v>679</v>
      </c>
      <c r="P418" s="90">
        <v>36</v>
      </c>
      <c r="Q418" s="90">
        <v>18</v>
      </c>
      <c r="R418" s="90">
        <v>36</v>
      </c>
      <c r="S418" s="90">
        <v>9</v>
      </c>
      <c r="T418" s="90">
        <v>45</v>
      </c>
      <c r="U418" s="91"/>
      <c r="V418" s="92">
        <v>33</v>
      </c>
      <c r="W418" s="90">
        <v>718</v>
      </c>
      <c r="X418" s="90">
        <v>6</v>
      </c>
      <c r="Y418" s="90">
        <v>30</v>
      </c>
      <c r="Z418" s="90">
        <v>64</v>
      </c>
      <c r="AA418" s="90">
        <v>0</v>
      </c>
      <c r="AB418" s="90">
        <v>64</v>
      </c>
      <c r="AC418" s="91"/>
      <c r="AD418" s="92">
        <v>0</v>
      </c>
      <c r="AE418" s="90">
        <v>0</v>
      </c>
      <c r="AF418" s="90">
        <v>0</v>
      </c>
      <c r="AG418" s="90">
        <v>0</v>
      </c>
      <c r="AH418" s="90">
        <v>0</v>
      </c>
      <c r="AI418" s="90">
        <v>0</v>
      </c>
      <c r="AJ418" s="90">
        <v>0</v>
      </c>
    </row>
    <row r="419" spans="1:36">
      <c r="A419" s="67" t="s">
        <v>71</v>
      </c>
      <c r="B419" s="97" t="s">
        <v>127</v>
      </c>
      <c r="C419" s="98"/>
      <c r="D419" s="93">
        <v>1</v>
      </c>
      <c r="E419" s="93" t="s">
        <v>32</v>
      </c>
      <c r="F419" s="94">
        <v>402</v>
      </c>
      <c r="G419" s="93">
        <v>1</v>
      </c>
      <c r="H419" s="67" t="s">
        <v>71</v>
      </c>
      <c r="I419" s="68"/>
      <c r="J419" s="20">
        <v>66.385365853658541</v>
      </c>
      <c r="K419" s="20">
        <v>66.034146341463412</v>
      </c>
      <c r="L419" s="20">
        <v>28.546875</v>
      </c>
      <c r="M419" s="69"/>
      <c r="N419" s="16">
        <v>205</v>
      </c>
      <c r="O419" s="20"/>
      <c r="P419" s="20">
        <v>14.999999999999998</v>
      </c>
      <c r="Q419" s="20">
        <v>18.663414634146342</v>
      </c>
      <c r="R419" s="20">
        <v>37.712195121951218</v>
      </c>
      <c r="S419" s="20">
        <v>28.673170731707319</v>
      </c>
      <c r="T419" s="20">
        <v>66.385365853658541</v>
      </c>
      <c r="U419" s="69"/>
      <c r="V419" s="16">
        <v>205</v>
      </c>
      <c r="W419" s="20"/>
      <c r="X419" s="20">
        <v>8.4146341463414629</v>
      </c>
      <c r="Y419" s="20">
        <v>25.897560975609753</v>
      </c>
      <c r="Z419" s="20">
        <v>46.414634146341463</v>
      </c>
      <c r="AA419" s="20">
        <v>19.619512195121953</v>
      </c>
      <c r="AB419" s="20">
        <v>66.034146341463412</v>
      </c>
      <c r="AC419" s="69"/>
      <c r="AD419" s="16">
        <v>64</v>
      </c>
      <c r="AE419" s="20"/>
      <c r="AF419" s="20">
        <v>25.265625</v>
      </c>
      <c r="AG419" s="20">
        <v>47.1875</v>
      </c>
      <c r="AH419" s="20">
        <v>26.90625</v>
      </c>
      <c r="AI419" s="20">
        <v>1.640625</v>
      </c>
      <c r="AJ419" s="20">
        <v>28.546875</v>
      </c>
    </row>
    <row r="420" spans="1:36" s="63" customFormat="1">
      <c r="A420" s="81">
        <v>3</v>
      </c>
      <c r="B420" s="77" t="s">
        <v>128</v>
      </c>
      <c r="C420" s="78"/>
      <c r="D420" s="79">
        <v>1</v>
      </c>
      <c r="E420" s="79" t="s">
        <v>32</v>
      </c>
      <c r="F420" s="80">
        <v>5106</v>
      </c>
      <c r="G420" s="86">
        <v>1</v>
      </c>
      <c r="H420" s="81">
        <v>3</v>
      </c>
      <c r="I420" s="82"/>
      <c r="J420" s="83">
        <v>88</v>
      </c>
      <c r="K420" s="83">
        <v>72</v>
      </c>
      <c r="L420" s="83">
        <v>0</v>
      </c>
      <c r="M420" s="84"/>
      <c r="N420" s="85">
        <v>25</v>
      </c>
      <c r="O420" s="83">
        <v>602</v>
      </c>
      <c r="P420" s="83">
        <v>0</v>
      </c>
      <c r="Q420" s="83">
        <v>12</v>
      </c>
      <c r="R420" s="83">
        <v>28</v>
      </c>
      <c r="S420" s="83">
        <v>60</v>
      </c>
      <c r="T420" s="83">
        <v>88</v>
      </c>
      <c r="U420" s="84"/>
      <c r="V420" s="85">
        <v>25</v>
      </c>
      <c r="W420" s="83">
        <v>571</v>
      </c>
      <c r="X420" s="83">
        <v>12</v>
      </c>
      <c r="Y420" s="83">
        <v>16</v>
      </c>
      <c r="Z420" s="83">
        <v>32</v>
      </c>
      <c r="AA420" s="83">
        <v>40</v>
      </c>
      <c r="AB420" s="83">
        <v>72</v>
      </c>
      <c r="AC420" s="84"/>
      <c r="AD420" s="85">
        <v>0</v>
      </c>
      <c r="AE420" s="83">
        <v>0</v>
      </c>
      <c r="AF420" s="83">
        <v>0</v>
      </c>
      <c r="AG420" s="83">
        <v>0</v>
      </c>
      <c r="AH420" s="83">
        <v>0</v>
      </c>
      <c r="AI420" s="83">
        <v>0</v>
      </c>
      <c r="AJ420" s="83">
        <v>0</v>
      </c>
    </row>
    <row r="421" spans="1:36">
      <c r="A421" s="88">
        <v>4</v>
      </c>
      <c r="B421" s="95" t="s">
        <v>128</v>
      </c>
      <c r="C421" s="96"/>
      <c r="D421" s="86">
        <v>1</v>
      </c>
      <c r="E421" s="86" t="s">
        <v>32</v>
      </c>
      <c r="F421" s="87">
        <v>5106</v>
      </c>
      <c r="G421" s="86">
        <v>1</v>
      </c>
      <c r="H421" s="88">
        <v>4</v>
      </c>
      <c r="I421" s="89"/>
      <c r="J421" s="90">
        <v>88</v>
      </c>
      <c r="K421" s="90">
        <v>88</v>
      </c>
      <c r="L421" s="90">
        <v>0</v>
      </c>
      <c r="M421" s="91"/>
      <c r="N421" s="92">
        <v>33</v>
      </c>
      <c r="O421" s="90">
        <v>647</v>
      </c>
      <c r="P421" s="90">
        <v>3</v>
      </c>
      <c r="Q421" s="90">
        <v>9</v>
      </c>
      <c r="R421" s="90">
        <v>30</v>
      </c>
      <c r="S421" s="90">
        <v>58</v>
      </c>
      <c r="T421" s="90">
        <v>88</v>
      </c>
      <c r="U421" s="91"/>
      <c r="V421" s="92">
        <v>33</v>
      </c>
      <c r="W421" s="90">
        <v>674</v>
      </c>
      <c r="X421" s="90">
        <v>3</v>
      </c>
      <c r="Y421" s="90">
        <v>9</v>
      </c>
      <c r="Z421" s="90">
        <v>55</v>
      </c>
      <c r="AA421" s="90">
        <v>33</v>
      </c>
      <c r="AB421" s="90">
        <v>88</v>
      </c>
      <c r="AC421" s="91"/>
      <c r="AD421" s="92">
        <v>0</v>
      </c>
      <c r="AE421" s="90">
        <v>0</v>
      </c>
      <c r="AF421" s="90">
        <v>0</v>
      </c>
      <c r="AG421" s="90">
        <v>0</v>
      </c>
      <c r="AH421" s="90">
        <v>0</v>
      </c>
      <c r="AI421" s="90">
        <v>0</v>
      </c>
      <c r="AJ421" s="90">
        <v>0</v>
      </c>
    </row>
    <row r="422" spans="1:36">
      <c r="A422" s="88">
        <v>5</v>
      </c>
      <c r="B422" s="95" t="s">
        <v>128</v>
      </c>
      <c r="C422" s="96"/>
      <c r="D422" s="86">
        <v>1</v>
      </c>
      <c r="E422" s="86" t="s">
        <v>32</v>
      </c>
      <c r="F422" s="87">
        <v>5106</v>
      </c>
      <c r="G422" s="86">
        <v>1</v>
      </c>
      <c r="H422" s="88">
        <v>5</v>
      </c>
      <c r="I422" s="89"/>
      <c r="J422" s="90">
        <v>58</v>
      </c>
      <c r="K422" s="90">
        <v>65</v>
      </c>
      <c r="L422" s="90">
        <v>17</v>
      </c>
      <c r="M422" s="91"/>
      <c r="N422" s="92">
        <v>29</v>
      </c>
      <c r="O422" s="90">
        <v>626</v>
      </c>
      <c r="P422" s="90">
        <v>7</v>
      </c>
      <c r="Q422" s="90">
        <v>34</v>
      </c>
      <c r="R422" s="90">
        <v>41</v>
      </c>
      <c r="S422" s="90">
        <v>17</v>
      </c>
      <c r="T422" s="90">
        <v>58</v>
      </c>
      <c r="U422" s="91"/>
      <c r="V422" s="92">
        <v>29</v>
      </c>
      <c r="W422" s="90">
        <v>651</v>
      </c>
      <c r="X422" s="90">
        <v>3</v>
      </c>
      <c r="Y422" s="90">
        <v>31</v>
      </c>
      <c r="Z422" s="90">
        <v>48</v>
      </c>
      <c r="AA422" s="90">
        <v>17</v>
      </c>
      <c r="AB422" s="90">
        <v>65</v>
      </c>
      <c r="AC422" s="91"/>
      <c r="AD422" s="92">
        <v>29</v>
      </c>
      <c r="AE422" s="90">
        <v>171</v>
      </c>
      <c r="AF422" s="90">
        <v>31</v>
      </c>
      <c r="AG422" s="90">
        <v>52</v>
      </c>
      <c r="AH422" s="90">
        <v>17</v>
      </c>
      <c r="AI422" s="90">
        <v>0</v>
      </c>
      <c r="AJ422" s="90">
        <v>17</v>
      </c>
    </row>
    <row r="423" spans="1:36">
      <c r="A423" s="88">
        <v>6</v>
      </c>
      <c r="B423" s="95" t="s">
        <v>128</v>
      </c>
      <c r="C423" s="96"/>
      <c r="D423" s="86">
        <v>1</v>
      </c>
      <c r="E423" s="86" t="s">
        <v>32</v>
      </c>
      <c r="F423" s="87">
        <v>5106</v>
      </c>
      <c r="G423" s="88">
        <v>1</v>
      </c>
      <c r="H423" s="88">
        <v>6</v>
      </c>
      <c r="I423" s="89"/>
      <c r="J423" s="90">
        <v>75</v>
      </c>
      <c r="K423" s="90">
        <v>58</v>
      </c>
      <c r="L423" s="90">
        <v>0</v>
      </c>
      <c r="M423" s="91"/>
      <c r="N423" s="92">
        <v>28</v>
      </c>
      <c r="O423" s="90">
        <v>695</v>
      </c>
      <c r="P423" s="90">
        <v>11</v>
      </c>
      <c r="Q423" s="90">
        <v>14</v>
      </c>
      <c r="R423" s="90">
        <v>25</v>
      </c>
      <c r="S423" s="90">
        <v>50</v>
      </c>
      <c r="T423" s="90">
        <v>75</v>
      </c>
      <c r="U423" s="91"/>
      <c r="V423" s="92">
        <v>28</v>
      </c>
      <c r="W423" s="90">
        <v>696</v>
      </c>
      <c r="X423" s="90">
        <v>7</v>
      </c>
      <c r="Y423" s="90">
        <v>36</v>
      </c>
      <c r="Z423" s="90">
        <v>29</v>
      </c>
      <c r="AA423" s="90">
        <v>29</v>
      </c>
      <c r="AB423" s="90">
        <v>58</v>
      </c>
      <c r="AC423" s="91"/>
      <c r="AD423" s="92">
        <v>0</v>
      </c>
      <c r="AE423" s="90">
        <v>0</v>
      </c>
      <c r="AF423" s="90">
        <v>0</v>
      </c>
      <c r="AG423" s="90">
        <v>0</v>
      </c>
      <c r="AH423" s="90">
        <v>0</v>
      </c>
      <c r="AI423" s="90">
        <v>0</v>
      </c>
      <c r="AJ423" s="90">
        <v>0</v>
      </c>
    </row>
    <row r="424" spans="1:36">
      <c r="A424" s="88">
        <v>7</v>
      </c>
      <c r="B424" s="95" t="s">
        <v>128</v>
      </c>
      <c r="C424" s="96"/>
      <c r="D424" s="86">
        <v>1</v>
      </c>
      <c r="E424" s="86" t="s">
        <v>32</v>
      </c>
      <c r="F424" s="87">
        <v>5106</v>
      </c>
      <c r="G424" s="88">
        <v>1</v>
      </c>
      <c r="H424" s="88">
        <v>7</v>
      </c>
      <c r="I424" s="89"/>
      <c r="J424" s="90">
        <v>82</v>
      </c>
      <c r="K424" s="90">
        <v>74</v>
      </c>
      <c r="L424" s="90">
        <v>61</v>
      </c>
      <c r="M424" s="91"/>
      <c r="N424" s="92">
        <v>23</v>
      </c>
      <c r="O424" s="90">
        <v>743</v>
      </c>
      <c r="P424" s="90">
        <v>13</v>
      </c>
      <c r="Q424" s="90">
        <v>4</v>
      </c>
      <c r="R424" s="90">
        <v>30</v>
      </c>
      <c r="S424" s="90">
        <v>52</v>
      </c>
      <c r="T424" s="90">
        <v>82</v>
      </c>
      <c r="U424" s="91"/>
      <c r="V424" s="92">
        <v>23</v>
      </c>
      <c r="W424" s="90">
        <v>748</v>
      </c>
      <c r="X424" s="90">
        <v>4</v>
      </c>
      <c r="Y424" s="90">
        <v>22</v>
      </c>
      <c r="Z424" s="90">
        <v>52</v>
      </c>
      <c r="AA424" s="90">
        <v>22</v>
      </c>
      <c r="AB424" s="90">
        <v>74</v>
      </c>
      <c r="AC424" s="91"/>
      <c r="AD424" s="92">
        <v>23</v>
      </c>
      <c r="AE424" s="90">
        <v>201</v>
      </c>
      <c r="AF424" s="90">
        <v>17</v>
      </c>
      <c r="AG424" s="90">
        <v>22</v>
      </c>
      <c r="AH424" s="90">
        <v>52</v>
      </c>
      <c r="AI424" s="90">
        <v>9</v>
      </c>
      <c r="AJ424" s="90">
        <v>61</v>
      </c>
    </row>
    <row r="425" spans="1:36">
      <c r="A425" s="88">
        <v>8</v>
      </c>
      <c r="B425" s="95" t="s">
        <v>128</v>
      </c>
      <c r="C425" s="96"/>
      <c r="D425" s="86">
        <v>1</v>
      </c>
      <c r="E425" s="86" t="s">
        <v>32</v>
      </c>
      <c r="F425" s="87">
        <v>5106</v>
      </c>
      <c r="G425" s="86">
        <v>1</v>
      </c>
      <c r="H425" s="88">
        <v>8</v>
      </c>
      <c r="I425" s="89"/>
      <c r="J425" s="90">
        <v>61</v>
      </c>
      <c r="K425" s="90">
        <v>60</v>
      </c>
      <c r="L425" s="90">
        <v>0</v>
      </c>
      <c r="M425" s="91"/>
      <c r="N425" s="92">
        <v>23</v>
      </c>
      <c r="O425" s="90">
        <v>702</v>
      </c>
      <c r="P425" s="90">
        <v>22</v>
      </c>
      <c r="Q425" s="90">
        <v>17</v>
      </c>
      <c r="R425" s="90">
        <v>57</v>
      </c>
      <c r="S425" s="90">
        <v>4</v>
      </c>
      <c r="T425" s="90">
        <v>61</v>
      </c>
      <c r="U425" s="91"/>
      <c r="V425" s="92">
        <v>23</v>
      </c>
      <c r="W425" s="90">
        <v>767</v>
      </c>
      <c r="X425" s="90">
        <v>9</v>
      </c>
      <c r="Y425" s="90">
        <v>30</v>
      </c>
      <c r="Z425" s="90">
        <v>43</v>
      </c>
      <c r="AA425" s="90">
        <v>17</v>
      </c>
      <c r="AB425" s="90">
        <v>60</v>
      </c>
      <c r="AC425" s="91"/>
      <c r="AD425" s="92">
        <v>0</v>
      </c>
      <c r="AE425" s="90">
        <v>0</v>
      </c>
      <c r="AF425" s="90">
        <v>0</v>
      </c>
      <c r="AG425" s="90">
        <v>0</v>
      </c>
      <c r="AH425" s="90">
        <v>0</v>
      </c>
      <c r="AI425" s="90">
        <v>0</v>
      </c>
      <c r="AJ425" s="90">
        <v>0</v>
      </c>
    </row>
    <row r="426" spans="1:36">
      <c r="A426" s="67" t="s">
        <v>71</v>
      </c>
      <c r="B426" s="97" t="s">
        <v>128</v>
      </c>
      <c r="C426" s="98"/>
      <c r="D426" s="93">
        <v>1</v>
      </c>
      <c r="E426" s="93" t="s">
        <v>32</v>
      </c>
      <c r="F426" s="94">
        <v>5106</v>
      </c>
      <c r="G426" s="67">
        <v>1</v>
      </c>
      <c r="H426" s="67" t="s">
        <v>71</v>
      </c>
      <c r="I426" s="68"/>
      <c r="J426" s="20">
        <v>75.621118012422357</v>
      </c>
      <c r="K426" s="20">
        <v>70.155279503105589</v>
      </c>
      <c r="L426" s="20">
        <v>36.46153846153846</v>
      </c>
      <c r="M426" s="69"/>
      <c r="N426" s="16">
        <v>161</v>
      </c>
      <c r="O426" s="20"/>
      <c r="P426" s="20">
        <v>8.7888198757763973</v>
      </c>
      <c r="Q426" s="20">
        <v>15.267080745341616</v>
      </c>
      <c r="R426" s="20">
        <v>34.658385093167695</v>
      </c>
      <c r="S426" s="20">
        <v>40.962732919254655</v>
      </c>
      <c r="T426" s="20">
        <v>75.621118012422357</v>
      </c>
      <c r="U426" s="69"/>
      <c r="V426" s="16">
        <v>161</v>
      </c>
      <c r="W426" s="20"/>
      <c r="X426" s="20">
        <v>6.0931677018633534</v>
      </c>
      <c r="Y426" s="20">
        <v>23.602484472049689</v>
      </c>
      <c r="Z426" s="20">
        <v>43.503105590062113</v>
      </c>
      <c r="AA426" s="20">
        <v>26.652173913043477</v>
      </c>
      <c r="AB426" s="20">
        <v>70.155279503105589</v>
      </c>
      <c r="AC426" s="69"/>
      <c r="AD426" s="16">
        <v>52</v>
      </c>
      <c r="AE426" s="20"/>
      <c r="AF426" s="20">
        <v>24.80769230769231</v>
      </c>
      <c r="AG426" s="20">
        <v>38.730769230769226</v>
      </c>
      <c r="AH426" s="20">
        <v>32.480769230769226</v>
      </c>
      <c r="AI426" s="20">
        <v>3.9807692307692308</v>
      </c>
      <c r="AJ426" s="20">
        <v>36.46153846153846</v>
      </c>
    </row>
    <row r="427" spans="1:36" s="63" customFormat="1">
      <c r="A427" s="81">
        <v>3</v>
      </c>
      <c r="B427" s="77" t="s">
        <v>129</v>
      </c>
      <c r="C427" s="78"/>
      <c r="D427" s="79">
        <v>4</v>
      </c>
      <c r="E427" s="79" t="s">
        <v>35</v>
      </c>
      <c r="F427" s="80">
        <v>5501</v>
      </c>
      <c r="G427" s="86">
        <v>1</v>
      </c>
      <c r="H427" s="81">
        <v>3</v>
      </c>
      <c r="I427" s="82"/>
      <c r="J427" s="83">
        <v>93</v>
      </c>
      <c r="K427" s="83">
        <v>80</v>
      </c>
      <c r="L427" s="83">
        <v>0</v>
      </c>
      <c r="M427" s="84"/>
      <c r="N427" s="85">
        <v>15</v>
      </c>
      <c r="O427" s="83">
        <v>604</v>
      </c>
      <c r="P427" s="83">
        <v>0</v>
      </c>
      <c r="Q427" s="83">
        <v>7</v>
      </c>
      <c r="R427" s="83">
        <v>33</v>
      </c>
      <c r="S427" s="83">
        <v>60</v>
      </c>
      <c r="T427" s="83">
        <v>93</v>
      </c>
      <c r="U427" s="84"/>
      <c r="V427" s="85">
        <v>15</v>
      </c>
      <c r="W427" s="83">
        <v>646</v>
      </c>
      <c r="X427" s="83">
        <v>7</v>
      </c>
      <c r="Y427" s="83">
        <v>13</v>
      </c>
      <c r="Z427" s="83">
        <v>27</v>
      </c>
      <c r="AA427" s="83">
        <v>53</v>
      </c>
      <c r="AB427" s="83">
        <v>80</v>
      </c>
      <c r="AC427" s="84"/>
      <c r="AD427" s="85">
        <v>0</v>
      </c>
      <c r="AE427" s="83">
        <v>0</v>
      </c>
      <c r="AF427" s="83">
        <v>0</v>
      </c>
      <c r="AG427" s="83">
        <v>0</v>
      </c>
      <c r="AH427" s="83">
        <v>0</v>
      </c>
      <c r="AI427" s="83">
        <v>0</v>
      </c>
      <c r="AJ427" s="83">
        <v>0</v>
      </c>
    </row>
    <row r="428" spans="1:36">
      <c r="A428" s="88">
        <v>4</v>
      </c>
      <c r="B428" s="95" t="s">
        <v>129</v>
      </c>
      <c r="C428" s="96"/>
      <c r="D428" s="86">
        <v>4</v>
      </c>
      <c r="E428" s="86" t="s">
        <v>35</v>
      </c>
      <c r="F428" s="87">
        <v>5501</v>
      </c>
      <c r="G428" s="88">
        <v>1</v>
      </c>
      <c r="H428" s="88">
        <v>4</v>
      </c>
      <c r="I428" s="89"/>
      <c r="J428" s="90">
        <v>71</v>
      </c>
      <c r="K428" s="90">
        <v>92</v>
      </c>
      <c r="L428" s="90">
        <v>0</v>
      </c>
      <c r="M428" s="91"/>
      <c r="N428" s="92">
        <v>24</v>
      </c>
      <c r="O428" s="90">
        <v>602</v>
      </c>
      <c r="P428" s="90">
        <v>8</v>
      </c>
      <c r="Q428" s="90">
        <v>21</v>
      </c>
      <c r="R428" s="90">
        <v>42</v>
      </c>
      <c r="S428" s="90">
        <v>29</v>
      </c>
      <c r="T428" s="90">
        <v>71</v>
      </c>
      <c r="U428" s="91"/>
      <c r="V428" s="92">
        <v>24</v>
      </c>
      <c r="W428" s="90">
        <v>672</v>
      </c>
      <c r="X428" s="90">
        <v>0</v>
      </c>
      <c r="Y428" s="90">
        <v>8</v>
      </c>
      <c r="Z428" s="90">
        <v>79</v>
      </c>
      <c r="AA428" s="90">
        <v>13</v>
      </c>
      <c r="AB428" s="90">
        <v>92</v>
      </c>
      <c r="AC428" s="91"/>
      <c r="AD428" s="92">
        <v>0</v>
      </c>
      <c r="AE428" s="90">
        <v>0</v>
      </c>
      <c r="AF428" s="90">
        <v>0</v>
      </c>
      <c r="AG428" s="90">
        <v>0</v>
      </c>
      <c r="AH428" s="90">
        <v>0</v>
      </c>
      <c r="AI428" s="90">
        <v>0</v>
      </c>
      <c r="AJ428" s="90">
        <v>0</v>
      </c>
    </row>
    <row r="429" spans="1:36">
      <c r="A429" s="88">
        <v>5</v>
      </c>
      <c r="B429" s="95" t="s">
        <v>129</v>
      </c>
      <c r="C429" s="96"/>
      <c r="D429" s="86">
        <v>4</v>
      </c>
      <c r="E429" s="86" t="s">
        <v>321</v>
      </c>
      <c r="F429" s="87">
        <v>5501</v>
      </c>
      <c r="G429" s="88">
        <v>1</v>
      </c>
      <c r="H429" s="88">
        <v>5</v>
      </c>
      <c r="I429" s="89"/>
      <c r="J429" s="90">
        <v>72</v>
      </c>
      <c r="K429" s="90">
        <v>80</v>
      </c>
      <c r="L429" s="90">
        <v>52</v>
      </c>
      <c r="M429" s="91"/>
      <c r="N429" s="92">
        <v>25</v>
      </c>
      <c r="O429" s="90">
        <v>640</v>
      </c>
      <c r="P429" s="90">
        <v>12</v>
      </c>
      <c r="Q429" s="90">
        <v>16</v>
      </c>
      <c r="R429" s="90">
        <v>44</v>
      </c>
      <c r="S429" s="90">
        <v>28</v>
      </c>
      <c r="T429" s="90">
        <v>72</v>
      </c>
      <c r="U429" s="91"/>
      <c r="V429" s="92">
        <v>25</v>
      </c>
      <c r="W429" s="90">
        <v>684</v>
      </c>
      <c r="X429" s="90">
        <v>4</v>
      </c>
      <c r="Y429" s="90">
        <v>16</v>
      </c>
      <c r="Z429" s="90">
        <v>52</v>
      </c>
      <c r="AA429" s="90">
        <v>28</v>
      </c>
      <c r="AB429" s="90">
        <v>80</v>
      </c>
      <c r="AC429" s="91"/>
      <c r="AD429" s="92">
        <v>25</v>
      </c>
      <c r="AE429" s="90">
        <v>201</v>
      </c>
      <c r="AF429" s="90">
        <v>4</v>
      </c>
      <c r="AG429" s="90">
        <v>44</v>
      </c>
      <c r="AH429" s="90">
        <v>48</v>
      </c>
      <c r="AI429" s="90">
        <v>4</v>
      </c>
      <c r="AJ429" s="90">
        <v>52</v>
      </c>
    </row>
    <row r="430" spans="1:36">
      <c r="A430" s="88">
        <v>6</v>
      </c>
      <c r="B430" s="95" t="s">
        <v>129</v>
      </c>
      <c r="C430" s="96"/>
      <c r="D430" s="86">
        <v>4</v>
      </c>
      <c r="E430" s="86" t="s">
        <v>35</v>
      </c>
      <c r="F430" s="87">
        <v>5501</v>
      </c>
      <c r="G430" s="86">
        <v>1</v>
      </c>
      <c r="H430" s="88">
        <v>6</v>
      </c>
      <c r="I430" s="89"/>
      <c r="J430" s="90">
        <v>80</v>
      </c>
      <c r="K430" s="90">
        <v>70</v>
      </c>
      <c r="L430" s="90">
        <v>0</v>
      </c>
      <c r="M430" s="91"/>
      <c r="N430" s="92">
        <v>20</v>
      </c>
      <c r="O430" s="90">
        <v>696</v>
      </c>
      <c r="P430" s="90">
        <v>10</v>
      </c>
      <c r="Q430" s="90">
        <v>10</v>
      </c>
      <c r="R430" s="90">
        <v>35</v>
      </c>
      <c r="S430" s="90">
        <v>45</v>
      </c>
      <c r="T430" s="90">
        <v>80</v>
      </c>
      <c r="U430" s="91"/>
      <c r="V430" s="92">
        <v>20</v>
      </c>
      <c r="W430" s="90">
        <v>741</v>
      </c>
      <c r="X430" s="90">
        <v>0</v>
      </c>
      <c r="Y430" s="90">
        <v>30</v>
      </c>
      <c r="Z430" s="90">
        <v>30</v>
      </c>
      <c r="AA430" s="90">
        <v>40</v>
      </c>
      <c r="AB430" s="90">
        <v>70</v>
      </c>
      <c r="AC430" s="91"/>
      <c r="AD430" s="92">
        <v>0</v>
      </c>
      <c r="AE430" s="90">
        <v>0</v>
      </c>
      <c r="AF430" s="90">
        <v>0</v>
      </c>
      <c r="AG430" s="90">
        <v>0</v>
      </c>
      <c r="AH430" s="90">
        <v>0</v>
      </c>
      <c r="AI430" s="90">
        <v>0</v>
      </c>
      <c r="AJ430" s="90">
        <v>0</v>
      </c>
    </row>
    <row r="431" spans="1:36">
      <c r="A431" s="88">
        <v>7</v>
      </c>
      <c r="B431" s="95" t="s">
        <v>129</v>
      </c>
      <c r="C431" s="96"/>
      <c r="D431" s="86">
        <v>4</v>
      </c>
      <c r="E431" s="86" t="s">
        <v>35</v>
      </c>
      <c r="F431" s="87">
        <v>5501</v>
      </c>
      <c r="G431" s="86">
        <v>1</v>
      </c>
      <c r="H431" s="88">
        <v>7</v>
      </c>
      <c r="I431" s="89"/>
      <c r="J431" s="90">
        <v>68</v>
      </c>
      <c r="K431" s="90">
        <v>53</v>
      </c>
      <c r="L431" s="90">
        <v>37</v>
      </c>
      <c r="M431" s="91"/>
      <c r="N431" s="92">
        <v>19</v>
      </c>
      <c r="O431" s="90">
        <v>687</v>
      </c>
      <c r="P431" s="90">
        <v>16</v>
      </c>
      <c r="Q431" s="90">
        <v>16</v>
      </c>
      <c r="R431" s="90">
        <v>47</v>
      </c>
      <c r="S431" s="90">
        <v>21</v>
      </c>
      <c r="T431" s="90">
        <v>68</v>
      </c>
      <c r="U431" s="91"/>
      <c r="V431" s="92">
        <v>19</v>
      </c>
      <c r="W431" s="90">
        <v>679</v>
      </c>
      <c r="X431" s="90">
        <v>5</v>
      </c>
      <c r="Y431" s="90">
        <v>42</v>
      </c>
      <c r="Z431" s="90">
        <v>37</v>
      </c>
      <c r="AA431" s="90">
        <v>16</v>
      </c>
      <c r="AB431" s="90">
        <v>53</v>
      </c>
      <c r="AC431" s="91"/>
      <c r="AD431" s="92">
        <v>19</v>
      </c>
      <c r="AE431" s="90">
        <v>178</v>
      </c>
      <c r="AF431" s="90">
        <v>21</v>
      </c>
      <c r="AG431" s="90">
        <v>42</v>
      </c>
      <c r="AH431" s="90">
        <v>37</v>
      </c>
      <c r="AI431" s="90">
        <v>0</v>
      </c>
      <c r="AJ431" s="90">
        <v>37</v>
      </c>
    </row>
    <row r="432" spans="1:36">
      <c r="A432" s="88">
        <v>8</v>
      </c>
      <c r="B432" s="95" t="s">
        <v>129</v>
      </c>
      <c r="C432" s="96"/>
      <c r="D432" s="86">
        <v>4</v>
      </c>
      <c r="E432" s="86" t="s">
        <v>35</v>
      </c>
      <c r="F432" s="87">
        <v>5501</v>
      </c>
      <c r="G432" s="88">
        <v>1</v>
      </c>
      <c r="H432" s="88">
        <v>8</v>
      </c>
      <c r="I432" s="89"/>
      <c r="J432" s="90">
        <v>32</v>
      </c>
      <c r="K432" s="90">
        <v>76</v>
      </c>
      <c r="L432" s="90">
        <v>0</v>
      </c>
      <c r="M432" s="91"/>
      <c r="N432" s="92">
        <v>25</v>
      </c>
      <c r="O432" s="90">
        <v>687</v>
      </c>
      <c r="P432" s="90">
        <v>16</v>
      </c>
      <c r="Q432" s="90">
        <v>52</v>
      </c>
      <c r="R432" s="90">
        <v>28</v>
      </c>
      <c r="S432" s="90">
        <v>4</v>
      </c>
      <c r="T432" s="90">
        <v>32</v>
      </c>
      <c r="U432" s="91"/>
      <c r="V432" s="92">
        <v>25</v>
      </c>
      <c r="W432" s="90">
        <v>775</v>
      </c>
      <c r="X432" s="90">
        <v>4</v>
      </c>
      <c r="Y432" s="90">
        <v>20</v>
      </c>
      <c r="Z432" s="90">
        <v>60</v>
      </c>
      <c r="AA432" s="90">
        <v>16</v>
      </c>
      <c r="AB432" s="90">
        <v>76</v>
      </c>
      <c r="AC432" s="91"/>
      <c r="AD432" s="92">
        <v>0</v>
      </c>
      <c r="AE432" s="90">
        <v>0</v>
      </c>
      <c r="AF432" s="90">
        <v>0</v>
      </c>
      <c r="AG432" s="90">
        <v>0</v>
      </c>
      <c r="AH432" s="90">
        <v>0</v>
      </c>
      <c r="AI432" s="90">
        <v>0</v>
      </c>
      <c r="AJ432" s="90">
        <v>0</v>
      </c>
    </row>
    <row r="433" spans="1:36">
      <c r="A433" s="67" t="s">
        <v>71</v>
      </c>
      <c r="B433" s="97" t="s">
        <v>129</v>
      </c>
      <c r="C433" s="98"/>
      <c r="D433" s="93">
        <v>4</v>
      </c>
      <c r="E433" s="93" t="s">
        <v>35</v>
      </c>
      <c r="F433" s="94">
        <v>5501</v>
      </c>
      <c r="G433" s="93">
        <v>1</v>
      </c>
      <c r="H433" s="67" t="s">
        <v>71</v>
      </c>
      <c r="I433" s="68"/>
      <c r="J433" s="20">
        <v>67.1171875</v>
      </c>
      <c r="K433" s="20">
        <v>75.8984375</v>
      </c>
      <c r="L433" s="20">
        <v>45.522727272727273</v>
      </c>
      <c r="M433" s="69"/>
      <c r="N433" s="16">
        <v>128</v>
      </c>
      <c r="O433" s="20"/>
      <c r="P433" s="20">
        <v>10.90625</v>
      </c>
      <c r="Q433" s="20">
        <v>21.9765625</v>
      </c>
      <c r="R433" s="20">
        <v>38.25</v>
      </c>
      <c r="S433" s="20">
        <v>28.8671875</v>
      </c>
      <c r="T433" s="20">
        <v>67.1171875</v>
      </c>
      <c r="U433" s="69"/>
      <c r="V433" s="16">
        <v>128</v>
      </c>
      <c r="W433" s="20"/>
      <c r="X433" s="20">
        <v>3.125</v>
      </c>
      <c r="Y433" s="20">
        <v>20.9765625</v>
      </c>
      <c r="Z433" s="20">
        <v>50.03125</v>
      </c>
      <c r="AA433" s="20">
        <v>25.8671875</v>
      </c>
      <c r="AB433" s="20">
        <v>75.8984375</v>
      </c>
      <c r="AC433" s="69"/>
      <c r="AD433" s="16">
        <v>44</v>
      </c>
      <c r="AE433" s="20"/>
      <c r="AF433" s="20">
        <v>11.340909090909092</v>
      </c>
      <c r="AG433" s="20">
        <v>43.13636363636364</v>
      </c>
      <c r="AH433" s="20">
        <v>43.25</v>
      </c>
      <c r="AI433" s="20">
        <v>2.2727272727272729</v>
      </c>
      <c r="AJ433" s="20">
        <v>45.522727272727273</v>
      </c>
    </row>
    <row r="434" spans="1:36" s="63" customFormat="1">
      <c r="A434" s="81">
        <v>3</v>
      </c>
      <c r="B434" s="77" t="s">
        <v>130</v>
      </c>
      <c r="C434" s="78"/>
      <c r="D434" s="79">
        <v>4</v>
      </c>
      <c r="E434" s="79" t="s">
        <v>35</v>
      </c>
      <c r="F434" s="80">
        <v>6701</v>
      </c>
      <c r="G434" s="88">
        <v>1</v>
      </c>
      <c r="H434" s="81">
        <v>3</v>
      </c>
      <c r="I434" s="82"/>
      <c r="J434" s="83">
        <v>96</v>
      </c>
      <c r="K434" s="83">
        <v>76</v>
      </c>
      <c r="L434" s="83">
        <v>0</v>
      </c>
      <c r="M434" s="84"/>
      <c r="N434" s="85">
        <v>217</v>
      </c>
      <c r="O434" s="83">
        <v>623</v>
      </c>
      <c r="P434" s="83">
        <v>0</v>
      </c>
      <c r="Q434" s="83">
        <v>4</v>
      </c>
      <c r="R434" s="83">
        <v>31</v>
      </c>
      <c r="S434" s="83">
        <v>65</v>
      </c>
      <c r="T434" s="83">
        <v>96</v>
      </c>
      <c r="U434" s="84"/>
      <c r="V434" s="85">
        <v>217</v>
      </c>
      <c r="W434" s="83">
        <v>613</v>
      </c>
      <c r="X434" s="83">
        <v>6</v>
      </c>
      <c r="Y434" s="83">
        <v>17</v>
      </c>
      <c r="Z434" s="83">
        <v>31</v>
      </c>
      <c r="AA434" s="83">
        <v>45</v>
      </c>
      <c r="AB434" s="83">
        <v>76</v>
      </c>
      <c r="AC434" s="84"/>
      <c r="AD434" s="85">
        <v>0</v>
      </c>
      <c r="AE434" s="83">
        <v>0</v>
      </c>
      <c r="AF434" s="83">
        <v>0</v>
      </c>
      <c r="AG434" s="83">
        <v>0</v>
      </c>
      <c r="AH434" s="83">
        <v>0</v>
      </c>
      <c r="AI434" s="83">
        <v>0</v>
      </c>
      <c r="AJ434" s="83">
        <v>0</v>
      </c>
    </row>
    <row r="435" spans="1:36">
      <c r="A435" s="88">
        <v>4</v>
      </c>
      <c r="B435" s="95" t="s">
        <v>130</v>
      </c>
      <c r="C435" s="96"/>
      <c r="D435" s="86">
        <v>4</v>
      </c>
      <c r="E435" s="86" t="s">
        <v>35</v>
      </c>
      <c r="F435" s="87">
        <v>6701</v>
      </c>
      <c r="G435" s="88">
        <v>1</v>
      </c>
      <c r="H435" s="88">
        <v>4</v>
      </c>
      <c r="I435" s="89"/>
      <c r="J435" s="90">
        <v>87</v>
      </c>
      <c r="K435" s="90">
        <v>83</v>
      </c>
      <c r="L435" s="90">
        <v>0</v>
      </c>
      <c r="M435" s="91"/>
      <c r="N435" s="92">
        <v>173</v>
      </c>
      <c r="O435" s="90">
        <v>653</v>
      </c>
      <c r="P435" s="90">
        <v>3</v>
      </c>
      <c r="Q435" s="90">
        <v>9</v>
      </c>
      <c r="R435" s="90">
        <v>28</v>
      </c>
      <c r="S435" s="90">
        <v>59</v>
      </c>
      <c r="T435" s="90">
        <v>87</v>
      </c>
      <c r="U435" s="91"/>
      <c r="V435" s="92">
        <v>173</v>
      </c>
      <c r="W435" s="90">
        <v>691</v>
      </c>
      <c r="X435" s="90">
        <v>2</v>
      </c>
      <c r="Y435" s="90">
        <v>14</v>
      </c>
      <c r="Z435" s="90">
        <v>51</v>
      </c>
      <c r="AA435" s="90">
        <v>32</v>
      </c>
      <c r="AB435" s="90">
        <v>83</v>
      </c>
      <c r="AC435" s="91"/>
      <c r="AD435" s="92">
        <v>0</v>
      </c>
      <c r="AE435" s="90">
        <v>0</v>
      </c>
      <c r="AF435" s="90">
        <v>0</v>
      </c>
      <c r="AG435" s="90">
        <v>0</v>
      </c>
      <c r="AH435" s="90">
        <v>0</v>
      </c>
      <c r="AI435" s="90">
        <v>0</v>
      </c>
      <c r="AJ435" s="90">
        <v>0</v>
      </c>
    </row>
    <row r="436" spans="1:36">
      <c r="A436" s="88">
        <v>5</v>
      </c>
      <c r="B436" s="95" t="s">
        <v>130</v>
      </c>
      <c r="C436" s="96"/>
      <c r="D436" s="86">
        <v>4</v>
      </c>
      <c r="E436" s="86" t="s">
        <v>321</v>
      </c>
      <c r="F436" s="87">
        <v>6701</v>
      </c>
      <c r="G436" s="86">
        <v>1</v>
      </c>
      <c r="H436" s="88">
        <v>5</v>
      </c>
      <c r="I436" s="89"/>
      <c r="J436" s="90">
        <v>87</v>
      </c>
      <c r="K436" s="90">
        <v>84</v>
      </c>
      <c r="L436" s="90">
        <v>61</v>
      </c>
      <c r="M436" s="91"/>
      <c r="N436" s="92">
        <v>201</v>
      </c>
      <c r="O436" s="90">
        <v>680</v>
      </c>
      <c r="P436" s="90">
        <v>4</v>
      </c>
      <c r="Q436" s="90">
        <v>8</v>
      </c>
      <c r="R436" s="90">
        <v>46</v>
      </c>
      <c r="S436" s="90">
        <v>41</v>
      </c>
      <c r="T436" s="90">
        <v>87</v>
      </c>
      <c r="U436" s="91"/>
      <c r="V436" s="92">
        <v>201</v>
      </c>
      <c r="W436" s="90">
        <v>722</v>
      </c>
      <c r="X436" s="90">
        <v>3</v>
      </c>
      <c r="Y436" s="90">
        <v>13</v>
      </c>
      <c r="Z436" s="90">
        <v>50</v>
      </c>
      <c r="AA436" s="90">
        <v>34</v>
      </c>
      <c r="AB436" s="90">
        <v>84</v>
      </c>
      <c r="AC436" s="91"/>
      <c r="AD436" s="92">
        <v>201</v>
      </c>
      <c r="AE436" s="90">
        <v>207</v>
      </c>
      <c r="AF436" s="90">
        <v>4</v>
      </c>
      <c r="AG436" s="90">
        <v>34</v>
      </c>
      <c r="AH436" s="90">
        <v>53</v>
      </c>
      <c r="AI436" s="90">
        <v>8</v>
      </c>
      <c r="AJ436" s="90">
        <v>61</v>
      </c>
    </row>
    <row r="437" spans="1:36">
      <c r="A437" s="88">
        <v>6</v>
      </c>
      <c r="B437" s="95" t="s">
        <v>130</v>
      </c>
      <c r="C437" s="96"/>
      <c r="D437" s="86">
        <v>4</v>
      </c>
      <c r="E437" s="86" t="s">
        <v>35</v>
      </c>
      <c r="F437" s="87">
        <v>6701</v>
      </c>
      <c r="G437" s="86">
        <v>1</v>
      </c>
      <c r="H437" s="88">
        <v>6</v>
      </c>
      <c r="I437" s="89"/>
      <c r="J437" s="90">
        <v>78</v>
      </c>
      <c r="K437" s="90">
        <v>72</v>
      </c>
      <c r="L437" s="90">
        <v>0</v>
      </c>
      <c r="M437" s="91"/>
      <c r="N437" s="92">
        <v>202</v>
      </c>
      <c r="O437" s="90">
        <v>707</v>
      </c>
      <c r="P437" s="90">
        <v>5</v>
      </c>
      <c r="Q437" s="90">
        <v>17</v>
      </c>
      <c r="R437" s="90">
        <v>36</v>
      </c>
      <c r="S437" s="90">
        <v>42</v>
      </c>
      <c r="T437" s="90">
        <v>78</v>
      </c>
      <c r="U437" s="91"/>
      <c r="V437" s="92">
        <v>202</v>
      </c>
      <c r="W437" s="90">
        <v>717</v>
      </c>
      <c r="X437" s="90">
        <v>4</v>
      </c>
      <c r="Y437" s="90">
        <v>25</v>
      </c>
      <c r="Z437" s="90">
        <v>44</v>
      </c>
      <c r="AA437" s="90">
        <v>28</v>
      </c>
      <c r="AB437" s="90">
        <v>72</v>
      </c>
      <c r="AC437" s="91"/>
      <c r="AD437" s="92">
        <v>0</v>
      </c>
      <c r="AE437" s="90">
        <v>0</v>
      </c>
      <c r="AF437" s="90">
        <v>0</v>
      </c>
      <c r="AG437" s="90">
        <v>0</v>
      </c>
      <c r="AH437" s="90">
        <v>0</v>
      </c>
      <c r="AI437" s="90">
        <v>0</v>
      </c>
      <c r="AJ437" s="90">
        <v>0</v>
      </c>
    </row>
    <row r="438" spans="1:36">
      <c r="A438" s="88">
        <v>7</v>
      </c>
      <c r="B438" s="95" t="s">
        <v>130</v>
      </c>
      <c r="C438" s="96"/>
      <c r="D438" s="86">
        <v>4</v>
      </c>
      <c r="E438" s="86" t="s">
        <v>35</v>
      </c>
      <c r="F438" s="87">
        <v>6701</v>
      </c>
      <c r="G438" s="86">
        <v>1</v>
      </c>
      <c r="H438" s="88">
        <v>7</v>
      </c>
      <c r="I438" s="89"/>
      <c r="J438" s="90">
        <v>78</v>
      </c>
      <c r="K438" s="90">
        <v>75</v>
      </c>
      <c r="L438" s="90">
        <v>28</v>
      </c>
      <c r="M438" s="91"/>
      <c r="N438" s="92">
        <v>169</v>
      </c>
      <c r="O438" s="90">
        <v>732</v>
      </c>
      <c r="P438" s="90">
        <v>8</v>
      </c>
      <c r="Q438" s="90">
        <v>14</v>
      </c>
      <c r="R438" s="90">
        <v>41</v>
      </c>
      <c r="S438" s="90">
        <v>37</v>
      </c>
      <c r="T438" s="90">
        <v>78</v>
      </c>
      <c r="U438" s="91"/>
      <c r="V438" s="92">
        <v>169</v>
      </c>
      <c r="W438" s="90">
        <v>770</v>
      </c>
      <c r="X438" s="90">
        <v>3</v>
      </c>
      <c r="Y438" s="90">
        <v>22</v>
      </c>
      <c r="Z438" s="90">
        <v>40</v>
      </c>
      <c r="AA438" s="90">
        <v>35</v>
      </c>
      <c r="AB438" s="90">
        <v>75</v>
      </c>
      <c r="AC438" s="91"/>
      <c r="AD438" s="92">
        <v>169</v>
      </c>
      <c r="AE438" s="90">
        <v>172</v>
      </c>
      <c r="AF438" s="90">
        <v>23</v>
      </c>
      <c r="AG438" s="90">
        <v>49</v>
      </c>
      <c r="AH438" s="90">
        <v>26</v>
      </c>
      <c r="AI438" s="90">
        <v>2</v>
      </c>
      <c r="AJ438" s="90">
        <v>28</v>
      </c>
    </row>
    <row r="439" spans="1:36">
      <c r="A439" s="88">
        <v>8</v>
      </c>
      <c r="B439" s="95" t="s">
        <v>130</v>
      </c>
      <c r="C439" s="96"/>
      <c r="D439" s="86">
        <v>4</v>
      </c>
      <c r="E439" s="86" t="s">
        <v>35</v>
      </c>
      <c r="F439" s="87">
        <v>6701</v>
      </c>
      <c r="G439" s="88">
        <v>1</v>
      </c>
      <c r="H439" s="88">
        <v>8</v>
      </c>
      <c r="I439" s="89"/>
      <c r="J439" s="90">
        <v>76</v>
      </c>
      <c r="K439" s="90">
        <v>76</v>
      </c>
      <c r="L439" s="90">
        <v>0</v>
      </c>
      <c r="M439" s="91"/>
      <c r="N439" s="92">
        <v>178</v>
      </c>
      <c r="O439" s="90">
        <v>736</v>
      </c>
      <c r="P439" s="90">
        <v>14</v>
      </c>
      <c r="Q439" s="90">
        <v>10</v>
      </c>
      <c r="R439" s="90">
        <v>61</v>
      </c>
      <c r="S439" s="90">
        <v>15</v>
      </c>
      <c r="T439" s="90">
        <v>76</v>
      </c>
      <c r="U439" s="91"/>
      <c r="V439" s="92">
        <v>178</v>
      </c>
      <c r="W439" s="90">
        <v>800</v>
      </c>
      <c r="X439" s="90">
        <v>5</v>
      </c>
      <c r="Y439" s="90">
        <v>20</v>
      </c>
      <c r="Z439" s="90">
        <v>47</v>
      </c>
      <c r="AA439" s="90">
        <v>29</v>
      </c>
      <c r="AB439" s="90">
        <v>76</v>
      </c>
      <c r="AC439" s="91"/>
      <c r="AD439" s="92">
        <v>0</v>
      </c>
      <c r="AE439" s="90">
        <v>0</v>
      </c>
      <c r="AF439" s="90">
        <v>0</v>
      </c>
      <c r="AG439" s="90">
        <v>0</v>
      </c>
      <c r="AH439" s="90">
        <v>0</v>
      </c>
      <c r="AI439" s="90">
        <v>0</v>
      </c>
      <c r="AJ439" s="90">
        <v>0</v>
      </c>
    </row>
    <row r="440" spans="1:36">
      <c r="A440" s="67" t="s">
        <v>71</v>
      </c>
      <c r="B440" s="97" t="s">
        <v>130</v>
      </c>
      <c r="C440" s="98"/>
      <c r="D440" s="93">
        <v>4</v>
      </c>
      <c r="E440" s="93" t="s">
        <v>35</v>
      </c>
      <c r="F440" s="94">
        <v>6701</v>
      </c>
      <c r="G440" s="67">
        <v>1</v>
      </c>
      <c r="H440" s="67" t="s">
        <v>71</v>
      </c>
      <c r="I440" s="68"/>
      <c r="J440" s="20">
        <v>84.066666666666663</v>
      </c>
      <c r="K440" s="20">
        <v>77.615789473684202</v>
      </c>
      <c r="L440" s="20">
        <v>45.92702702702703</v>
      </c>
      <c r="M440" s="69"/>
      <c r="N440" s="16">
        <v>1140</v>
      </c>
      <c r="O440" s="20"/>
      <c r="P440" s="20">
        <v>5.4184210526315786</v>
      </c>
      <c r="Q440" s="20">
        <v>10.186842105263159</v>
      </c>
      <c r="R440" s="20">
        <v>40.242105263157896</v>
      </c>
      <c r="S440" s="20">
        <v>43.824561403508774</v>
      </c>
      <c r="T440" s="20">
        <v>84.066666666666663</v>
      </c>
      <c r="U440" s="69"/>
      <c r="V440" s="16">
        <v>1140</v>
      </c>
      <c r="W440" s="20"/>
      <c r="X440" s="20">
        <v>3.9087719298245616</v>
      </c>
      <c r="Y440" s="20">
        <v>18.466666666666669</v>
      </c>
      <c r="Z440" s="20">
        <v>43.521052631578939</v>
      </c>
      <c r="AA440" s="20">
        <v>34.094736842105263</v>
      </c>
      <c r="AB440" s="20">
        <v>77.615789473684202</v>
      </c>
      <c r="AC440" s="69"/>
      <c r="AD440" s="16">
        <v>370</v>
      </c>
      <c r="AE440" s="20"/>
      <c r="AF440" s="20">
        <v>12.678378378378378</v>
      </c>
      <c r="AG440" s="20">
        <v>40.851351351351354</v>
      </c>
      <c r="AH440" s="20">
        <v>40.667567567567573</v>
      </c>
      <c r="AI440" s="20">
        <v>5.2594594594594595</v>
      </c>
      <c r="AJ440" s="20">
        <v>45.92702702702703</v>
      </c>
    </row>
    <row r="441" spans="1:36" s="63" customFormat="1">
      <c r="A441" s="81">
        <v>3</v>
      </c>
      <c r="B441" s="77" t="s">
        <v>131</v>
      </c>
      <c r="C441" s="78"/>
      <c r="D441" s="79">
        <v>5</v>
      </c>
      <c r="E441" s="79" t="s">
        <v>36</v>
      </c>
      <c r="F441" s="80">
        <v>901</v>
      </c>
      <c r="G441" s="86">
        <v>1</v>
      </c>
      <c r="H441" s="81">
        <v>3</v>
      </c>
      <c r="I441" s="82"/>
      <c r="J441" s="83">
        <v>52</v>
      </c>
      <c r="K441" s="83">
        <v>36</v>
      </c>
      <c r="L441" s="83">
        <v>0</v>
      </c>
      <c r="M441" s="84"/>
      <c r="N441" s="85">
        <v>31</v>
      </c>
      <c r="O441" s="83">
        <v>512</v>
      </c>
      <c r="P441" s="83">
        <v>3</v>
      </c>
      <c r="Q441" s="83">
        <v>45</v>
      </c>
      <c r="R441" s="83">
        <v>39</v>
      </c>
      <c r="S441" s="83">
        <v>13</v>
      </c>
      <c r="T441" s="83">
        <v>52</v>
      </c>
      <c r="U441" s="84"/>
      <c r="V441" s="85">
        <v>31</v>
      </c>
      <c r="W441" s="83">
        <v>461</v>
      </c>
      <c r="X441" s="83">
        <v>23</v>
      </c>
      <c r="Y441" s="83">
        <v>42</v>
      </c>
      <c r="Z441" s="83">
        <v>23</v>
      </c>
      <c r="AA441" s="83">
        <v>13</v>
      </c>
      <c r="AB441" s="83">
        <v>36</v>
      </c>
      <c r="AC441" s="84"/>
      <c r="AD441" s="85">
        <v>0</v>
      </c>
      <c r="AE441" s="83">
        <v>0</v>
      </c>
      <c r="AF441" s="83">
        <v>0</v>
      </c>
      <c r="AG441" s="83">
        <v>0</v>
      </c>
      <c r="AH441" s="83">
        <v>0</v>
      </c>
      <c r="AI441" s="83">
        <v>0</v>
      </c>
      <c r="AJ441" s="83">
        <v>0</v>
      </c>
    </row>
    <row r="442" spans="1:36">
      <c r="A442" s="88">
        <v>4</v>
      </c>
      <c r="B442" s="95" t="s">
        <v>131</v>
      </c>
      <c r="C442" s="96"/>
      <c r="D442" s="86">
        <v>5</v>
      </c>
      <c r="E442" s="86" t="s">
        <v>36</v>
      </c>
      <c r="F442" s="87">
        <v>901</v>
      </c>
      <c r="G442" s="88">
        <v>1</v>
      </c>
      <c r="H442" s="88">
        <v>4</v>
      </c>
      <c r="I442" s="89"/>
      <c r="J442" s="90">
        <v>79</v>
      </c>
      <c r="K442" s="90">
        <v>73</v>
      </c>
      <c r="L442" s="90">
        <v>0</v>
      </c>
      <c r="M442" s="91"/>
      <c r="N442" s="92">
        <v>34</v>
      </c>
      <c r="O442" s="90">
        <v>610</v>
      </c>
      <c r="P442" s="90">
        <v>12</v>
      </c>
      <c r="Q442" s="90">
        <v>9</v>
      </c>
      <c r="R442" s="90">
        <v>35</v>
      </c>
      <c r="S442" s="90">
        <v>44</v>
      </c>
      <c r="T442" s="90">
        <v>79</v>
      </c>
      <c r="U442" s="91"/>
      <c r="V442" s="92">
        <v>34</v>
      </c>
      <c r="W442" s="90">
        <v>677</v>
      </c>
      <c r="X442" s="90">
        <v>3</v>
      </c>
      <c r="Y442" s="90">
        <v>24</v>
      </c>
      <c r="Z442" s="90">
        <v>32</v>
      </c>
      <c r="AA442" s="90">
        <v>41</v>
      </c>
      <c r="AB442" s="90">
        <v>73</v>
      </c>
      <c r="AC442" s="91"/>
      <c r="AD442" s="92">
        <v>0</v>
      </c>
      <c r="AE442" s="90">
        <v>0</v>
      </c>
      <c r="AF442" s="90">
        <v>0</v>
      </c>
      <c r="AG442" s="90">
        <v>0</v>
      </c>
      <c r="AH442" s="90">
        <v>0</v>
      </c>
      <c r="AI442" s="90">
        <v>0</v>
      </c>
      <c r="AJ442" s="90">
        <v>0</v>
      </c>
    </row>
    <row r="443" spans="1:36">
      <c r="A443" s="88">
        <v>5</v>
      </c>
      <c r="B443" s="95" t="s">
        <v>131</v>
      </c>
      <c r="C443" s="96"/>
      <c r="D443" s="86">
        <v>5</v>
      </c>
      <c r="E443" s="86" t="s">
        <v>36</v>
      </c>
      <c r="F443" s="87">
        <v>901</v>
      </c>
      <c r="G443" s="88">
        <v>1</v>
      </c>
      <c r="H443" s="88">
        <v>5</v>
      </c>
      <c r="I443" s="89"/>
      <c r="J443" s="90">
        <v>38</v>
      </c>
      <c r="K443" s="90">
        <v>56</v>
      </c>
      <c r="L443" s="90">
        <v>26</v>
      </c>
      <c r="M443" s="91"/>
      <c r="N443" s="92">
        <v>39</v>
      </c>
      <c r="O443" s="90">
        <v>573</v>
      </c>
      <c r="P443" s="90">
        <v>38</v>
      </c>
      <c r="Q443" s="90">
        <v>23</v>
      </c>
      <c r="R443" s="90">
        <v>28</v>
      </c>
      <c r="S443" s="90">
        <v>10</v>
      </c>
      <c r="T443" s="90">
        <v>38</v>
      </c>
      <c r="U443" s="91"/>
      <c r="V443" s="92">
        <v>39</v>
      </c>
      <c r="W443" s="90">
        <v>625</v>
      </c>
      <c r="X443" s="90">
        <v>8</v>
      </c>
      <c r="Y443" s="90">
        <v>36</v>
      </c>
      <c r="Z443" s="90">
        <v>38</v>
      </c>
      <c r="AA443" s="90">
        <v>18</v>
      </c>
      <c r="AB443" s="90">
        <v>56</v>
      </c>
      <c r="AC443" s="91"/>
      <c r="AD443" s="92">
        <v>39</v>
      </c>
      <c r="AE443" s="90">
        <v>172</v>
      </c>
      <c r="AF443" s="90">
        <v>33</v>
      </c>
      <c r="AG443" s="90">
        <v>41</v>
      </c>
      <c r="AH443" s="90">
        <v>23</v>
      </c>
      <c r="AI443" s="90">
        <v>3</v>
      </c>
      <c r="AJ443" s="90">
        <v>26</v>
      </c>
    </row>
    <row r="444" spans="1:36">
      <c r="A444" s="88">
        <v>6</v>
      </c>
      <c r="B444" s="95" t="s">
        <v>131</v>
      </c>
      <c r="C444" s="96"/>
      <c r="D444" s="86">
        <v>5</v>
      </c>
      <c r="E444" s="86" t="s">
        <v>36</v>
      </c>
      <c r="F444" s="87">
        <v>901</v>
      </c>
      <c r="G444" s="86">
        <v>1</v>
      </c>
      <c r="H444" s="88">
        <v>6</v>
      </c>
      <c r="I444" s="89"/>
      <c r="J444" s="90">
        <v>39</v>
      </c>
      <c r="K444" s="90">
        <v>57</v>
      </c>
      <c r="L444" s="90">
        <v>0</v>
      </c>
      <c r="M444" s="91"/>
      <c r="N444" s="92">
        <v>33</v>
      </c>
      <c r="O444" s="90">
        <v>640</v>
      </c>
      <c r="P444" s="90">
        <v>12</v>
      </c>
      <c r="Q444" s="90">
        <v>48</v>
      </c>
      <c r="R444" s="90">
        <v>21</v>
      </c>
      <c r="S444" s="90">
        <v>18</v>
      </c>
      <c r="T444" s="90">
        <v>39</v>
      </c>
      <c r="U444" s="91"/>
      <c r="V444" s="92">
        <v>33</v>
      </c>
      <c r="W444" s="90">
        <v>661</v>
      </c>
      <c r="X444" s="90">
        <v>6</v>
      </c>
      <c r="Y444" s="90">
        <v>36</v>
      </c>
      <c r="Z444" s="90">
        <v>39</v>
      </c>
      <c r="AA444" s="90">
        <v>18</v>
      </c>
      <c r="AB444" s="90">
        <v>57</v>
      </c>
      <c r="AC444" s="91"/>
      <c r="AD444" s="92">
        <v>0</v>
      </c>
      <c r="AE444" s="90">
        <v>0</v>
      </c>
      <c r="AF444" s="90">
        <v>0</v>
      </c>
      <c r="AG444" s="90">
        <v>0</v>
      </c>
      <c r="AH444" s="90">
        <v>0</v>
      </c>
      <c r="AI444" s="90">
        <v>0</v>
      </c>
      <c r="AJ444" s="90">
        <v>0</v>
      </c>
    </row>
    <row r="445" spans="1:36">
      <c r="A445" s="88">
        <v>7</v>
      </c>
      <c r="B445" s="95" t="s">
        <v>131</v>
      </c>
      <c r="C445" s="96"/>
      <c r="D445" s="86">
        <v>5</v>
      </c>
      <c r="E445" s="86" t="s">
        <v>36</v>
      </c>
      <c r="F445" s="87">
        <v>901</v>
      </c>
      <c r="G445" s="86">
        <v>1</v>
      </c>
      <c r="H445" s="88">
        <v>7</v>
      </c>
      <c r="I445" s="89"/>
      <c r="J445" s="90">
        <v>58</v>
      </c>
      <c r="K445" s="90">
        <v>51</v>
      </c>
      <c r="L445" s="90">
        <v>13</v>
      </c>
      <c r="M445" s="91"/>
      <c r="N445" s="92">
        <v>31</v>
      </c>
      <c r="O445" s="90">
        <v>688</v>
      </c>
      <c r="P445" s="90">
        <v>19</v>
      </c>
      <c r="Q445" s="90">
        <v>23</v>
      </c>
      <c r="R445" s="90">
        <v>39</v>
      </c>
      <c r="S445" s="90">
        <v>19</v>
      </c>
      <c r="T445" s="90">
        <v>58</v>
      </c>
      <c r="U445" s="91"/>
      <c r="V445" s="92">
        <v>31</v>
      </c>
      <c r="W445" s="90">
        <v>645</v>
      </c>
      <c r="X445" s="90">
        <v>13</v>
      </c>
      <c r="Y445" s="90">
        <v>35</v>
      </c>
      <c r="Z445" s="90">
        <v>45</v>
      </c>
      <c r="AA445" s="90">
        <v>6</v>
      </c>
      <c r="AB445" s="90">
        <v>51</v>
      </c>
      <c r="AC445" s="91"/>
      <c r="AD445" s="92">
        <v>31</v>
      </c>
      <c r="AE445" s="90">
        <v>147</v>
      </c>
      <c r="AF445" s="90">
        <v>55</v>
      </c>
      <c r="AG445" s="90">
        <v>32</v>
      </c>
      <c r="AH445" s="90">
        <v>10</v>
      </c>
      <c r="AI445" s="90">
        <v>3</v>
      </c>
      <c r="AJ445" s="90">
        <v>13</v>
      </c>
    </row>
    <row r="446" spans="1:36">
      <c r="A446" s="88">
        <v>8</v>
      </c>
      <c r="B446" s="95" t="s">
        <v>131</v>
      </c>
      <c r="C446" s="96"/>
      <c r="D446" s="86">
        <v>5</v>
      </c>
      <c r="E446" s="86" t="s">
        <v>36</v>
      </c>
      <c r="F446" s="87">
        <v>901</v>
      </c>
      <c r="G446" s="86">
        <v>1</v>
      </c>
      <c r="H446" s="88">
        <v>8</v>
      </c>
      <c r="I446" s="89"/>
      <c r="J446" s="90">
        <v>33</v>
      </c>
      <c r="K446" s="90">
        <v>38</v>
      </c>
      <c r="L446" s="90">
        <v>0</v>
      </c>
      <c r="M446" s="91"/>
      <c r="N446" s="92">
        <v>37</v>
      </c>
      <c r="O446" s="90">
        <v>659</v>
      </c>
      <c r="P446" s="90">
        <v>51</v>
      </c>
      <c r="Q446" s="90">
        <v>16</v>
      </c>
      <c r="R446" s="90">
        <v>30</v>
      </c>
      <c r="S446" s="90">
        <v>3</v>
      </c>
      <c r="T446" s="90">
        <v>33</v>
      </c>
      <c r="U446" s="91"/>
      <c r="V446" s="92">
        <v>37</v>
      </c>
      <c r="W446" s="90">
        <v>662</v>
      </c>
      <c r="X446" s="90">
        <v>14</v>
      </c>
      <c r="Y446" s="90">
        <v>49</v>
      </c>
      <c r="Z446" s="90">
        <v>30</v>
      </c>
      <c r="AA446" s="90">
        <v>8</v>
      </c>
      <c r="AB446" s="90">
        <v>38</v>
      </c>
      <c r="AC446" s="91"/>
      <c r="AD446" s="92">
        <v>0</v>
      </c>
      <c r="AE446" s="90">
        <v>0</v>
      </c>
      <c r="AF446" s="90">
        <v>0</v>
      </c>
      <c r="AG446" s="90">
        <v>0</v>
      </c>
      <c r="AH446" s="90">
        <v>0</v>
      </c>
      <c r="AI446" s="90">
        <v>0</v>
      </c>
      <c r="AJ446" s="90">
        <v>0</v>
      </c>
    </row>
    <row r="447" spans="1:36">
      <c r="A447" s="67" t="s">
        <v>71</v>
      </c>
      <c r="B447" s="97" t="s">
        <v>131</v>
      </c>
      <c r="C447" s="98"/>
      <c r="D447" s="93">
        <v>5</v>
      </c>
      <c r="E447" s="93" t="s">
        <v>36</v>
      </c>
      <c r="F447" s="94">
        <v>901</v>
      </c>
      <c r="G447" s="67">
        <v>1</v>
      </c>
      <c r="H447" s="67" t="s">
        <v>71</v>
      </c>
      <c r="I447" s="68"/>
      <c r="J447" s="20">
        <v>49.2</v>
      </c>
      <c r="K447" s="20">
        <v>51.951219512195124</v>
      </c>
      <c r="L447" s="20">
        <v>20.242857142857144</v>
      </c>
      <c r="M447" s="69"/>
      <c r="N447" s="16">
        <v>205</v>
      </c>
      <c r="O447" s="20"/>
      <c r="P447" s="20">
        <v>23.682926829268293</v>
      </c>
      <c r="Q447" s="20">
        <v>26.765853658536582</v>
      </c>
      <c r="R447" s="20">
        <v>31.721951219512196</v>
      </c>
      <c r="S447" s="20">
        <v>17.478048780487807</v>
      </c>
      <c r="T447" s="20">
        <v>49.2</v>
      </c>
      <c r="U447" s="69"/>
      <c r="V447" s="16">
        <v>205</v>
      </c>
      <c r="W447" s="20"/>
      <c r="X447" s="20">
        <v>10.956097560975611</v>
      </c>
      <c r="Y447" s="20">
        <v>37.112195121951217</v>
      </c>
      <c r="Z447" s="20">
        <v>34.512195121951223</v>
      </c>
      <c r="AA447" s="20">
        <v>17.439024390243901</v>
      </c>
      <c r="AB447" s="20">
        <v>51.951219512195124</v>
      </c>
      <c r="AC447" s="69"/>
      <c r="AD447" s="16">
        <v>70</v>
      </c>
      <c r="AE447" s="20"/>
      <c r="AF447" s="20">
        <v>42.742857142857147</v>
      </c>
      <c r="AG447" s="20">
        <v>37.014285714285712</v>
      </c>
      <c r="AH447" s="20">
        <v>17.242857142857144</v>
      </c>
      <c r="AI447" s="20">
        <v>3</v>
      </c>
      <c r="AJ447" s="20">
        <v>20.242857142857144</v>
      </c>
    </row>
    <row r="448" spans="1:36" s="63" customFormat="1">
      <c r="A448" s="81">
        <v>3</v>
      </c>
      <c r="B448" s="77" t="s">
        <v>132</v>
      </c>
      <c r="C448" s="78"/>
      <c r="D448" s="79">
        <v>5</v>
      </c>
      <c r="E448" s="79" t="s">
        <v>36</v>
      </c>
      <c r="F448" s="80">
        <v>5901</v>
      </c>
      <c r="G448" s="86">
        <v>1</v>
      </c>
      <c r="H448" s="81">
        <v>3</v>
      </c>
      <c r="I448" s="82"/>
      <c r="J448" s="83">
        <v>98</v>
      </c>
      <c r="K448" s="83">
        <v>73</v>
      </c>
      <c r="L448" s="83">
        <v>0</v>
      </c>
      <c r="M448" s="84"/>
      <c r="N448" s="85">
        <v>44</v>
      </c>
      <c r="O448" s="83">
        <v>620</v>
      </c>
      <c r="P448" s="83">
        <v>2</v>
      </c>
      <c r="Q448" s="83">
        <v>0</v>
      </c>
      <c r="R448" s="83">
        <v>30</v>
      </c>
      <c r="S448" s="83">
        <v>68</v>
      </c>
      <c r="T448" s="83">
        <v>98</v>
      </c>
      <c r="U448" s="84"/>
      <c r="V448" s="85">
        <v>44</v>
      </c>
      <c r="W448" s="83">
        <v>592</v>
      </c>
      <c r="X448" s="83">
        <v>11</v>
      </c>
      <c r="Y448" s="83">
        <v>16</v>
      </c>
      <c r="Z448" s="83">
        <v>30</v>
      </c>
      <c r="AA448" s="83">
        <v>43</v>
      </c>
      <c r="AB448" s="83">
        <v>73</v>
      </c>
      <c r="AC448" s="84"/>
      <c r="AD448" s="85">
        <v>0</v>
      </c>
      <c r="AE448" s="83">
        <v>0</v>
      </c>
      <c r="AF448" s="83">
        <v>0</v>
      </c>
      <c r="AG448" s="83">
        <v>0</v>
      </c>
      <c r="AH448" s="83">
        <v>0</v>
      </c>
      <c r="AI448" s="83">
        <v>0</v>
      </c>
      <c r="AJ448" s="83">
        <v>0</v>
      </c>
    </row>
    <row r="449" spans="1:37">
      <c r="A449" s="88">
        <v>4</v>
      </c>
      <c r="B449" s="95" t="s">
        <v>132</v>
      </c>
      <c r="C449" s="96"/>
      <c r="D449" s="86">
        <v>5</v>
      </c>
      <c r="E449" s="86" t="s">
        <v>36</v>
      </c>
      <c r="F449" s="87">
        <v>5901</v>
      </c>
      <c r="G449" s="86">
        <v>1</v>
      </c>
      <c r="H449" s="88">
        <v>4</v>
      </c>
      <c r="I449" s="89"/>
      <c r="J449" s="90">
        <v>66</v>
      </c>
      <c r="K449" s="90">
        <v>58</v>
      </c>
      <c r="L449" s="90">
        <v>0</v>
      </c>
      <c r="M449" s="91"/>
      <c r="N449" s="92">
        <v>43</v>
      </c>
      <c r="O449" s="90">
        <v>599</v>
      </c>
      <c r="P449" s="90">
        <v>14</v>
      </c>
      <c r="Q449" s="90">
        <v>21</v>
      </c>
      <c r="R449" s="90">
        <v>33</v>
      </c>
      <c r="S449" s="90">
        <v>33</v>
      </c>
      <c r="T449" s="90">
        <v>66</v>
      </c>
      <c r="U449" s="91"/>
      <c r="V449" s="92">
        <v>43</v>
      </c>
      <c r="W449" s="90">
        <v>597</v>
      </c>
      <c r="X449" s="90">
        <v>5</v>
      </c>
      <c r="Y449" s="90">
        <v>37</v>
      </c>
      <c r="Z449" s="90">
        <v>37</v>
      </c>
      <c r="AA449" s="90">
        <v>21</v>
      </c>
      <c r="AB449" s="90">
        <v>58</v>
      </c>
      <c r="AC449" s="91"/>
      <c r="AD449" s="92">
        <v>0</v>
      </c>
      <c r="AE449" s="90">
        <v>0</v>
      </c>
      <c r="AF449" s="90">
        <v>0</v>
      </c>
      <c r="AG449" s="90">
        <v>0</v>
      </c>
      <c r="AH449" s="90">
        <v>0</v>
      </c>
      <c r="AI449" s="90">
        <v>0</v>
      </c>
      <c r="AJ449" s="90">
        <v>0</v>
      </c>
    </row>
    <row r="450" spans="1:37">
      <c r="A450" s="88">
        <v>5</v>
      </c>
      <c r="B450" s="95" t="s">
        <v>132</v>
      </c>
      <c r="C450" s="96"/>
      <c r="D450" s="86">
        <v>5</v>
      </c>
      <c r="E450" s="86" t="s">
        <v>36</v>
      </c>
      <c r="F450" s="87">
        <v>5901</v>
      </c>
      <c r="G450" s="86">
        <v>1</v>
      </c>
      <c r="H450" s="88">
        <v>5</v>
      </c>
      <c r="I450" s="89"/>
      <c r="J450" s="90">
        <v>77</v>
      </c>
      <c r="K450" s="90">
        <v>65</v>
      </c>
      <c r="L450" s="90">
        <v>38</v>
      </c>
      <c r="M450" s="91"/>
      <c r="N450" s="92">
        <v>39</v>
      </c>
      <c r="O450" s="90">
        <v>657</v>
      </c>
      <c r="P450" s="90">
        <v>5</v>
      </c>
      <c r="Q450" s="90">
        <v>18</v>
      </c>
      <c r="R450" s="90">
        <v>54</v>
      </c>
      <c r="S450" s="90">
        <v>23</v>
      </c>
      <c r="T450" s="90">
        <v>77</v>
      </c>
      <c r="U450" s="91"/>
      <c r="V450" s="92">
        <v>39</v>
      </c>
      <c r="W450" s="90">
        <v>657</v>
      </c>
      <c r="X450" s="90">
        <v>5</v>
      </c>
      <c r="Y450" s="90">
        <v>31</v>
      </c>
      <c r="Z450" s="90">
        <v>44</v>
      </c>
      <c r="AA450" s="90">
        <v>21</v>
      </c>
      <c r="AB450" s="90">
        <v>65</v>
      </c>
      <c r="AC450" s="91"/>
      <c r="AD450" s="92">
        <v>39</v>
      </c>
      <c r="AE450" s="90">
        <v>189</v>
      </c>
      <c r="AF450" s="90">
        <v>8</v>
      </c>
      <c r="AG450" s="90">
        <v>54</v>
      </c>
      <c r="AH450" s="90">
        <v>38</v>
      </c>
      <c r="AI450" s="90">
        <v>0</v>
      </c>
      <c r="AJ450" s="90">
        <v>38</v>
      </c>
    </row>
    <row r="451" spans="1:37">
      <c r="A451" s="88">
        <v>6</v>
      </c>
      <c r="B451" s="95" t="s">
        <v>132</v>
      </c>
      <c r="C451" s="96"/>
      <c r="D451" s="86">
        <v>5</v>
      </c>
      <c r="E451" s="86" t="s">
        <v>36</v>
      </c>
      <c r="F451" s="87">
        <v>5901</v>
      </c>
      <c r="G451" s="88">
        <v>1</v>
      </c>
      <c r="H451" s="88">
        <v>6</v>
      </c>
      <c r="I451" s="89"/>
      <c r="J451" s="90">
        <v>78</v>
      </c>
      <c r="K451" s="90">
        <v>56</v>
      </c>
      <c r="L451" s="90">
        <v>0</v>
      </c>
      <c r="M451" s="91"/>
      <c r="N451" s="92">
        <v>41</v>
      </c>
      <c r="O451" s="90">
        <v>701</v>
      </c>
      <c r="P451" s="90">
        <v>5</v>
      </c>
      <c r="Q451" s="90">
        <v>17</v>
      </c>
      <c r="R451" s="90">
        <v>39</v>
      </c>
      <c r="S451" s="90">
        <v>39</v>
      </c>
      <c r="T451" s="90">
        <v>78</v>
      </c>
      <c r="U451" s="91"/>
      <c r="V451" s="92">
        <v>41</v>
      </c>
      <c r="W451" s="90">
        <v>685</v>
      </c>
      <c r="X451" s="90">
        <v>5</v>
      </c>
      <c r="Y451" s="90">
        <v>39</v>
      </c>
      <c r="Z451" s="90">
        <v>27</v>
      </c>
      <c r="AA451" s="90">
        <v>29</v>
      </c>
      <c r="AB451" s="90">
        <v>56</v>
      </c>
      <c r="AC451" s="91"/>
      <c r="AD451" s="92">
        <v>0</v>
      </c>
      <c r="AE451" s="90">
        <v>0</v>
      </c>
      <c r="AF451" s="90">
        <v>0</v>
      </c>
      <c r="AG451" s="90">
        <v>0</v>
      </c>
      <c r="AH451" s="90">
        <v>0</v>
      </c>
      <c r="AI451" s="90">
        <v>0</v>
      </c>
      <c r="AJ451" s="90">
        <v>0</v>
      </c>
    </row>
    <row r="452" spans="1:37">
      <c r="A452" s="88">
        <v>7</v>
      </c>
      <c r="B452" s="95" t="s">
        <v>132</v>
      </c>
      <c r="C452" s="96"/>
      <c r="D452" s="86">
        <v>5</v>
      </c>
      <c r="E452" s="86" t="s">
        <v>36</v>
      </c>
      <c r="F452" s="87">
        <v>5901</v>
      </c>
      <c r="G452" s="88">
        <v>1</v>
      </c>
      <c r="H452" s="88">
        <v>7</v>
      </c>
      <c r="I452" s="89"/>
      <c r="J452" s="90">
        <v>95</v>
      </c>
      <c r="K452" s="90">
        <v>58</v>
      </c>
      <c r="L452" s="90">
        <v>52</v>
      </c>
      <c r="M452" s="91"/>
      <c r="N452" s="92">
        <v>46</v>
      </c>
      <c r="O452" s="90">
        <v>794</v>
      </c>
      <c r="P452" s="90">
        <v>2</v>
      </c>
      <c r="Q452" s="90">
        <v>2</v>
      </c>
      <c r="R452" s="90">
        <v>30</v>
      </c>
      <c r="S452" s="90">
        <v>65</v>
      </c>
      <c r="T452" s="90">
        <v>95</v>
      </c>
      <c r="U452" s="91"/>
      <c r="V452" s="92">
        <v>46</v>
      </c>
      <c r="W452" s="90">
        <v>728</v>
      </c>
      <c r="X452" s="90">
        <v>4</v>
      </c>
      <c r="Y452" s="90">
        <v>37</v>
      </c>
      <c r="Z452" s="90">
        <v>28</v>
      </c>
      <c r="AA452" s="90">
        <v>30</v>
      </c>
      <c r="AB452" s="90">
        <v>58</v>
      </c>
      <c r="AC452" s="91"/>
      <c r="AD452" s="92">
        <v>46</v>
      </c>
      <c r="AE452" s="90">
        <v>193</v>
      </c>
      <c r="AF452" s="90">
        <v>13</v>
      </c>
      <c r="AG452" s="90">
        <v>35</v>
      </c>
      <c r="AH452" s="90">
        <v>48</v>
      </c>
      <c r="AI452" s="90">
        <v>4</v>
      </c>
      <c r="AJ452" s="90">
        <v>52</v>
      </c>
    </row>
    <row r="453" spans="1:37">
      <c r="A453" s="88">
        <v>8</v>
      </c>
      <c r="B453" s="95" t="s">
        <v>132</v>
      </c>
      <c r="C453" s="96"/>
      <c r="D453" s="86">
        <v>5</v>
      </c>
      <c r="E453" s="86" t="s">
        <v>36</v>
      </c>
      <c r="F453" s="87">
        <v>5901</v>
      </c>
      <c r="G453" s="86">
        <v>1</v>
      </c>
      <c r="H453" s="88">
        <v>8</v>
      </c>
      <c r="I453" s="89"/>
      <c r="J453" s="90">
        <v>65</v>
      </c>
      <c r="K453" s="90">
        <v>74</v>
      </c>
      <c r="L453" s="90">
        <v>0</v>
      </c>
      <c r="M453" s="91"/>
      <c r="N453" s="92">
        <v>57</v>
      </c>
      <c r="O453" s="90">
        <v>716</v>
      </c>
      <c r="P453" s="90">
        <v>18</v>
      </c>
      <c r="Q453" s="90">
        <v>18</v>
      </c>
      <c r="R453" s="90">
        <v>49</v>
      </c>
      <c r="S453" s="90">
        <v>16</v>
      </c>
      <c r="T453" s="90">
        <v>65</v>
      </c>
      <c r="U453" s="91"/>
      <c r="V453" s="92">
        <v>57</v>
      </c>
      <c r="W453" s="90">
        <v>790</v>
      </c>
      <c r="X453" s="90">
        <v>9</v>
      </c>
      <c r="Y453" s="90">
        <v>18</v>
      </c>
      <c r="Z453" s="90">
        <v>44</v>
      </c>
      <c r="AA453" s="90">
        <v>30</v>
      </c>
      <c r="AB453" s="90">
        <v>74</v>
      </c>
      <c r="AC453" s="91"/>
      <c r="AD453" s="92">
        <v>0</v>
      </c>
      <c r="AE453" s="90">
        <v>0</v>
      </c>
      <c r="AF453" s="90">
        <v>0</v>
      </c>
      <c r="AG453" s="90">
        <v>0</v>
      </c>
      <c r="AH453" s="90">
        <v>0</v>
      </c>
      <c r="AI453" s="90">
        <v>0</v>
      </c>
      <c r="AJ453" s="90">
        <v>0</v>
      </c>
    </row>
    <row r="454" spans="1:37">
      <c r="A454" s="67" t="s">
        <v>71</v>
      </c>
      <c r="B454" s="97" t="s">
        <v>132</v>
      </c>
      <c r="C454" s="98"/>
      <c r="D454" s="93">
        <v>5</v>
      </c>
      <c r="E454" s="93" t="s">
        <v>36</v>
      </c>
      <c r="F454" s="94">
        <v>5901</v>
      </c>
      <c r="G454" s="93">
        <v>1</v>
      </c>
      <c r="H454" s="67" t="s">
        <v>71</v>
      </c>
      <c r="I454" s="68"/>
      <c r="J454" s="20">
        <v>79.355555555555554</v>
      </c>
      <c r="K454" s="20">
        <v>64.529629629629625</v>
      </c>
      <c r="L454" s="20">
        <v>45.576470588235289</v>
      </c>
      <c r="M454" s="69"/>
      <c r="N454" s="16">
        <v>270</v>
      </c>
      <c r="O454" s="20"/>
      <c r="P454" s="20">
        <v>8.1777777777777771</v>
      </c>
      <c r="Q454" s="20">
        <v>12.666666666666664</v>
      </c>
      <c r="R454" s="20">
        <v>39.322222222222223</v>
      </c>
      <c r="S454" s="20">
        <v>40.033333333333339</v>
      </c>
      <c r="T454" s="20">
        <v>79.355555555555554</v>
      </c>
      <c r="U454" s="69"/>
      <c r="V454" s="16">
        <v>270</v>
      </c>
      <c r="W454" s="20"/>
      <c r="X454" s="20">
        <v>6.6518518518518519</v>
      </c>
      <c r="Y454" s="20">
        <v>29.003703703703703</v>
      </c>
      <c r="Z454" s="20">
        <v>35.296296296296298</v>
      </c>
      <c r="AA454" s="20">
        <v>29.233333333333331</v>
      </c>
      <c r="AB454" s="20">
        <v>64.529629629629625</v>
      </c>
      <c r="AC454" s="69"/>
      <c r="AD454" s="16">
        <v>85</v>
      </c>
      <c r="AE454" s="20"/>
      <c r="AF454" s="20">
        <v>10.705882352941176</v>
      </c>
      <c r="AG454" s="20">
        <v>43.71764705882353</v>
      </c>
      <c r="AH454" s="20">
        <v>43.411764705882348</v>
      </c>
      <c r="AI454" s="20">
        <v>2.164705882352941</v>
      </c>
      <c r="AJ454" s="20">
        <v>45.576470588235289</v>
      </c>
    </row>
    <row r="455" spans="1:37">
      <c r="A455" s="81">
        <v>3</v>
      </c>
      <c r="B455" s="77" t="s">
        <v>133</v>
      </c>
      <c r="C455" s="78"/>
      <c r="D455" s="79">
        <v>5</v>
      </c>
      <c r="E455" s="79" t="s">
        <v>36</v>
      </c>
      <c r="F455" s="80">
        <v>101</v>
      </c>
      <c r="G455" s="88">
        <v>1</v>
      </c>
      <c r="H455" s="81">
        <v>3</v>
      </c>
      <c r="I455" s="82"/>
      <c r="J455" s="83">
        <v>91</v>
      </c>
      <c r="K455" s="83">
        <v>84</v>
      </c>
      <c r="L455" s="83">
        <v>0</v>
      </c>
      <c r="M455" s="84"/>
      <c r="N455" s="85">
        <v>107</v>
      </c>
      <c r="O455" s="83">
        <v>618</v>
      </c>
      <c r="P455" s="83">
        <v>3</v>
      </c>
      <c r="Q455" s="83">
        <v>7</v>
      </c>
      <c r="R455" s="83">
        <v>19</v>
      </c>
      <c r="S455" s="83">
        <v>72</v>
      </c>
      <c r="T455" s="83">
        <v>91</v>
      </c>
      <c r="U455" s="84"/>
      <c r="V455" s="85">
        <v>107</v>
      </c>
      <c r="W455" s="83">
        <v>616</v>
      </c>
      <c r="X455" s="83">
        <v>8</v>
      </c>
      <c r="Y455" s="83">
        <v>7</v>
      </c>
      <c r="Z455" s="83">
        <v>37</v>
      </c>
      <c r="AA455" s="83">
        <v>47</v>
      </c>
      <c r="AB455" s="83">
        <v>84</v>
      </c>
      <c r="AC455" s="84"/>
      <c r="AD455" s="85">
        <v>0</v>
      </c>
      <c r="AE455" s="83">
        <v>0</v>
      </c>
      <c r="AF455" s="83">
        <v>0</v>
      </c>
      <c r="AG455" s="83">
        <v>0</v>
      </c>
      <c r="AH455" s="83">
        <v>0</v>
      </c>
      <c r="AI455" s="83">
        <v>0</v>
      </c>
      <c r="AJ455" s="83">
        <v>0</v>
      </c>
    </row>
    <row r="456" spans="1:37">
      <c r="A456" s="88">
        <v>4</v>
      </c>
      <c r="B456" s="95" t="s">
        <v>133</v>
      </c>
      <c r="C456" s="96"/>
      <c r="D456" s="86">
        <v>5</v>
      </c>
      <c r="E456" s="86" t="s">
        <v>36</v>
      </c>
      <c r="F456" s="87">
        <v>101</v>
      </c>
      <c r="G456" s="86">
        <v>1</v>
      </c>
      <c r="H456" s="88">
        <v>4</v>
      </c>
      <c r="I456" s="89"/>
      <c r="J456" s="90">
        <v>76</v>
      </c>
      <c r="K456" s="90">
        <v>74</v>
      </c>
      <c r="L456" s="90">
        <v>0</v>
      </c>
      <c r="M456" s="91"/>
      <c r="N456" s="92">
        <v>111</v>
      </c>
      <c r="O456" s="90">
        <v>623</v>
      </c>
      <c r="P456" s="90">
        <v>10</v>
      </c>
      <c r="Q456" s="90">
        <v>14</v>
      </c>
      <c r="R456" s="90">
        <v>32</v>
      </c>
      <c r="S456" s="90">
        <v>44</v>
      </c>
      <c r="T456" s="90">
        <v>76</v>
      </c>
      <c r="U456" s="91"/>
      <c r="V456" s="92">
        <v>111</v>
      </c>
      <c r="W456" s="90">
        <v>639</v>
      </c>
      <c r="X456" s="90">
        <v>5</v>
      </c>
      <c r="Y456" s="90">
        <v>21</v>
      </c>
      <c r="Z456" s="90">
        <v>50</v>
      </c>
      <c r="AA456" s="90">
        <v>24</v>
      </c>
      <c r="AB456" s="90">
        <v>74</v>
      </c>
      <c r="AC456" s="91"/>
      <c r="AD456" s="92">
        <v>0</v>
      </c>
      <c r="AE456" s="90">
        <v>0</v>
      </c>
      <c r="AF456" s="90">
        <v>0</v>
      </c>
      <c r="AG456" s="90">
        <v>0</v>
      </c>
      <c r="AH456" s="90">
        <v>0</v>
      </c>
      <c r="AI456" s="90">
        <v>0</v>
      </c>
      <c r="AJ456" s="90">
        <v>0</v>
      </c>
    </row>
    <row r="457" spans="1:37">
      <c r="A457" s="88">
        <v>5</v>
      </c>
      <c r="B457" s="95" t="s">
        <v>133</v>
      </c>
      <c r="C457" s="96"/>
      <c r="D457" s="86">
        <v>5</v>
      </c>
      <c r="E457" s="86" t="s">
        <v>36</v>
      </c>
      <c r="F457" s="87">
        <v>101</v>
      </c>
      <c r="G457" s="86">
        <v>1</v>
      </c>
      <c r="H457" s="88">
        <v>5</v>
      </c>
      <c r="I457" s="89"/>
      <c r="J457" s="90">
        <v>78</v>
      </c>
      <c r="K457" s="90">
        <v>77</v>
      </c>
      <c r="L457" s="90">
        <v>57</v>
      </c>
      <c r="M457" s="91"/>
      <c r="N457" s="92">
        <v>106</v>
      </c>
      <c r="O457" s="90">
        <v>665</v>
      </c>
      <c r="P457" s="90">
        <v>8</v>
      </c>
      <c r="Q457" s="90">
        <v>13</v>
      </c>
      <c r="R457" s="90">
        <v>44</v>
      </c>
      <c r="S457" s="90">
        <v>34</v>
      </c>
      <c r="T457" s="90">
        <v>78</v>
      </c>
      <c r="U457" s="91"/>
      <c r="V457" s="92">
        <v>106</v>
      </c>
      <c r="W457" s="90">
        <v>699</v>
      </c>
      <c r="X457" s="90">
        <v>3</v>
      </c>
      <c r="Y457" s="90">
        <v>20</v>
      </c>
      <c r="Z457" s="90">
        <v>50</v>
      </c>
      <c r="AA457" s="90">
        <v>27</v>
      </c>
      <c r="AB457" s="90">
        <v>77</v>
      </c>
      <c r="AC457" s="91"/>
      <c r="AD457" s="92">
        <v>106</v>
      </c>
      <c r="AE457" s="90">
        <v>205</v>
      </c>
      <c r="AF457" s="90">
        <v>8</v>
      </c>
      <c r="AG457" s="90">
        <v>34</v>
      </c>
      <c r="AH457" s="90">
        <v>48</v>
      </c>
      <c r="AI457" s="90">
        <v>9</v>
      </c>
      <c r="AJ457" s="90">
        <v>57</v>
      </c>
    </row>
    <row r="458" spans="1:37">
      <c r="A458" s="88">
        <v>6</v>
      </c>
      <c r="B458" s="95" t="s">
        <v>133</v>
      </c>
      <c r="C458" s="96"/>
      <c r="D458" s="86">
        <v>5</v>
      </c>
      <c r="E458" s="86" t="s">
        <v>36</v>
      </c>
      <c r="F458" s="87">
        <v>101</v>
      </c>
      <c r="G458" s="86">
        <v>1</v>
      </c>
      <c r="H458" s="88">
        <v>6</v>
      </c>
      <c r="I458" s="89"/>
      <c r="J458" s="90">
        <v>54</v>
      </c>
      <c r="K458" s="90">
        <v>58</v>
      </c>
      <c r="L458" s="90">
        <v>0</v>
      </c>
      <c r="M458" s="91"/>
      <c r="N458" s="92">
        <v>112</v>
      </c>
      <c r="O458" s="90">
        <v>650</v>
      </c>
      <c r="P458" s="90">
        <v>18</v>
      </c>
      <c r="Q458" s="90">
        <v>29</v>
      </c>
      <c r="R458" s="90">
        <v>27</v>
      </c>
      <c r="S458" s="90">
        <v>27</v>
      </c>
      <c r="T458" s="90">
        <v>54</v>
      </c>
      <c r="U458" s="91"/>
      <c r="V458" s="92">
        <v>112</v>
      </c>
      <c r="W458" s="90">
        <v>675</v>
      </c>
      <c r="X458" s="90">
        <v>6</v>
      </c>
      <c r="Y458" s="90">
        <v>36</v>
      </c>
      <c r="Z458" s="90">
        <v>39</v>
      </c>
      <c r="AA458" s="90">
        <v>19</v>
      </c>
      <c r="AB458" s="90">
        <v>58</v>
      </c>
      <c r="AC458" s="91"/>
      <c r="AD458" s="92">
        <v>0</v>
      </c>
      <c r="AE458" s="90">
        <v>0</v>
      </c>
      <c r="AF458" s="90">
        <v>0</v>
      </c>
      <c r="AG458" s="90">
        <v>0</v>
      </c>
      <c r="AH458" s="90">
        <v>0</v>
      </c>
      <c r="AI458" s="90">
        <v>0</v>
      </c>
      <c r="AJ458" s="90">
        <v>0</v>
      </c>
    </row>
    <row r="459" spans="1:37" s="63" customFormat="1">
      <c r="A459" s="88">
        <v>7</v>
      </c>
      <c r="B459" s="95" t="s">
        <v>133</v>
      </c>
      <c r="C459" s="96"/>
      <c r="D459" s="86">
        <v>5</v>
      </c>
      <c r="E459" s="86" t="s">
        <v>36</v>
      </c>
      <c r="F459" s="87">
        <v>101</v>
      </c>
      <c r="G459" s="86">
        <v>1</v>
      </c>
      <c r="H459" s="88">
        <v>7</v>
      </c>
      <c r="I459" s="89"/>
      <c r="J459" s="90">
        <v>68</v>
      </c>
      <c r="K459" s="90">
        <v>63</v>
      </c>
      <c r="L459" s="90">
        <v>16</v>
      </c>
      <c r="M459" s="91"/>
      <c r="N459" s="92">
        <v>109</v>
      </c>
      <c r="O459" s="90">
        <v>703</v>
      </c>
      <c r="P459" s="90">
        <v>17</v>
      </c>
      <c r="Q459" s="90">
        <v>15</v>
      </c>
      <c r="R459" s="90">
        <v>42</v>
      </c>
      <c r="S459" s="90">
        <v>26</v>
      </c>
      <c r="T459" s="90">
        <v>68</v>
      </c>
      <c r="U459" s="91"/>
      <c r="V459" s="92">
        <v>109</v>
      </c>
      <c r="W459" s="90">
        <v>686</v>
      </c>
      <c r="X459" s="90">
        <v>9</v>
      </c>
      <c r="Y459" s="90">
        <v>28</v>
      </c>
      <c r="Z459" s="90">
        <v>44</v>
      </c>
      <c r="AA459" s="90">
        <v>19</v>
      </c>
      <c r="AB459" s="90">
        <v>63</v>
      </c>
      <c r="AC459" s="91"/>
      <c r="AD459" s="92">
        <v>109</v>
      </c>
      <c r="AE459" s="90">
        <v>156</v>
      </c>
      <c r="AF459" s="90">
        <v>42</v>
      </c>
      <c r="AG459" s="90">
        <v>42</v>
      </c>
      <c r="AH459" s="90">
        <v>16</v>
      </c>
      <c r="AI459" s="90">
        <v>0</v>
      </c>
      <c r="AJ459" s="90">
        <v>16</v>
      </c>
      <c r="AK459" s="5"/>
    </row>
    <row r="460" spans="1:37">
      <c r="A460" s="88">
        <v>8</v>
      </c>
      <c r="B460" s="95" t="s">
        <v>133</v>
      </c>
      <c r="C460" s="96"/>
      <c r="D460" s="86">
        <v>5</v>
      </c>
      <c r="E460" s="86" t="s">
        <v>36</v>
      </c>
      <c r="F460" s="87">
        <v>101</v>
      </c>
      <c r="G460" s="86">
        <v>1</v>
      </c>
      <c r="H460" s="88">
        <v>8</v>
      </c>
      <c r="I460" s="89"/>
      <c r="J460" s="90">
        <v>56</v>
      </c>
      <c r="K460" s="90">
        <v>69</v>
      </c>
      <c r="L460" s="90">
        <v>0</v>
      </c>
      <c r="M460" s="91"/>
      <c r="N460" s="92">
        <v>114</v>
      </c>
      <c r="O460" s="90">
        <v>710</v>
      </c>
      <c r="P460" s="90">
        <v>23</v>
      </c>
      <c r="Q460" s="90">
        <v>21</v>
      </c>
      <c r="R460" s="90">
        <v>40</v>
      </c>
      <c r="S460" s="90">
        <v>16</v>
      </c>
      <c r="T460" s="90">
        <v>56</v>
      </c>
      <c r="U460" s="91"/>
      <c r="V460" s="92">
        <v>114</v>
      </c>
      <c r="W460" s="90">
        <v>767</v>
      </c>
      <c r="X460" s="90">
        <v>11</v>
      </c>
      <c r="Y460" s="90">
        <v>20</v>
      </c>
      <c r="Z460" s="90">
        <v>43</v>
      </c>
      <c r="AA460" s="90">
        <v>26</v>
      </c>
      <c r="AB460" s="90">
        <v>69</v>
      </c>
      <c r="AC460" s="91"/>
      <c r="AD460" s="92">
        <v>0</v>
      </c>
      <c r="AE460" s="90">
        <v>0</v>
      </c>
      <c r="AF460" s="90">
        <v>0</v>
      </c>
      <c r="AG460" s="90">
        <v>0</v>
      </c>
      <c r="AH460" s="90">
        <v>0</v>
      </c>
      <c r="AI460" s="90">
        <v>0</v>
      </c>
      <c r="AJ460" s="90">
        <v>0</v>
      </c>
    </row>
    <row r="461" spans="1:37">
      <c r="A461" s="67" t="s">
        <v>71</v>
      </c>
      <c r="B461" s="97" t="s">
        <v>134</v>
      </c>
      <c r="C461" s="98"/>
      <c r="D461" s="93">
        <v>5</v>
      </c>
      <c r="E461" s="93" t="s">
        <v>36</v>
      </c>
      <c r="F461" s="94">
        <v>101</v>
      </c>
      <c r="G461" s="93">
        <v>1</v>
      </c>
      <c r="H461" s="67" t="s">
        <v>71</v>
      </c>
      <c r="I461" s="68"/>
      <c r="J461" s="20">
        <v>70.235204855842184</v>
      </c>
      <c r="K461" s="20">
        <v>70.702579666160858</v>
      </c>
      <c r="L461" s="20">
        <v>36.213953488372098</v>
      </c>
      <c r="M461" s="69"/>
      <c r="N461" s="16">
        <v>659</v>
      </c>
      <c r="O461" s="20"/>
      <c r="P461" s="20">
        <v>13.308042488619119</v>
      </c>
      <c r="Q461" s="20">
        <v>16.628224582701062</v>
      </c>
      <c r="R461" s="20">
        <v>34.007587253414265</v>
      </c>
      <c r="S461" s="20">
        <v>36.22761760242792</v>
      </c>
      <c r="T461" s="20">
        <v>70.235204855842184</v>
      </c>
      <c r="U461" s="69"/>
      <c r="V461" s="16">
        <v>659</v>
      </c>
      <c r="W461" s="20"/>
      <c r="X461" s="20">
        <v>7.0349013657056139</v>
      </c>
      <c r="Y461" s="20">
        <v>22.100151745068288</v>
      </c>
      <c r="Z461" s="20">
        <v>43.816388467374814</v>
      </c>
      <c r="AA461" s="20">
        <v>26.88619119878604</v>
      </c>
      <c r="AB461" s="20">
        <v>70.702579666160858</v>
      </c>
      <c r="AC461" s="69"/>
      <c r="AD461" s="16">
        <v>215</v>
      </c>
      <c r="AE461" s="20"/>
      <c r="AF461" s="20">
        <v>25.237209302325581</v>
      </c>
      <c r="AG461" s="20">
        <v>38.055813953488368</v>
      </c>
      <c r="AH461" s="20">
        <v>31.776744186046514</v>
      </c>
      <c r="AI461" s="20">
        <v>4.4372093023255816</v>
      </c>
      <c r="AJ461" s="20">
        <v>36.213953488372098</v>
      </c>
      <c r="AK461" s="63"/>
    </row>
    <row r="462" spans="1:37" s="63" customFormat="1">
      <c r="A462" s="81">
        <v>3</v>
      </c>
      <c r="B462" s="77" t="s">
        <v>135</v>
      </c>
      <c r="C462" s="78"/>
      <c r="D462" s="79">
        <v>4</v>
      </c>
      <c r="E462" s="79" t="s">
        <v>35</v>
      </c>
      <c r="F462" s="80">
        <v>3102</v>
      </c>
      <c r="G462" s="86">
        <v>1</v>
      </c>
      <c r="H462" s="81">
        <v>3</v>
      </c>
      <c r="I462" s="82"/>
      <c r="J462" s="83">
        <v>84</v>
      </c>
      <c r="K462" s="83">
        <v>70</v>
      </c>
      <c r="L462" s="83">
        <v>0</v>
      </c>
      <c r="M462" s="84"/>
      <c r="N462" s="85">
        <v>56</v>
      </c>
      <c r="O462" s="83">
        <v>579</v>
      </c>
      <c r="P462" s="83">
        <v>2</v>
      </c>
      <c r="Q462" s="83">
        <v>14</v>
      </c>
      <c r="R462" s="83">
        <v>41</v>
      </c>
      <c r="S462" s="83">
        <v>43</v>
      </c>
      <c r="T462" s="83">
        <v>84</v>
      </c>
      <c r="U462" s="84"/>
      <c r="V462" s="85">
        <v>56</v>
      </c>
      <c r="W462" s="83">
        <v>591</v>
      </c>
      <c r="X462" s="83">
        <v>4</v>
      </c>
      <c r="Y462" s="83">
        <v>27</v>
      </c>
      <c r="Z462" s="83">
        <v>34</v>
      </c>
      <c r="AA462" s="83">
        <v>36</v>
      </c>
      <c r="AB462" s="83">
        <v>70</v>
      </c>
      <c r="AC462" s="84"/>
      <c r="AD462" s="85">
        <v>0</v>
      </c>
      <c r="AE462" s="83">
        <v>0</v>
      </c>
      <c r="AF462" s="83">
        <v>0</v>
      </c>
      <c r="AG462" s="83">
        <v>0</v>
      </c>
      <c r="AH462" s="83">
        <v>0</v>
      </c>
      <c r="AI462" s="83">
        <v>0</v>
      </c>
      <c r="AJ462" s="83">
        <v>0</v>
      </c>
    </row>
    <row r="463" spans="1:37">
      <c r="A463" s="88">
        <v>4</v>
      </c>
      <c r="B463" s="95" t="s">
        <v>135</v>
      </c>
      <c r="C463" s="96"/>
      <c r="D463" s="86">
        <v>4</v>
      </c>
      <c r="E463" s="86" t="s">
        <v>35</v>
      </c>
      <c r="F463" s="87">
        <v>3102</v>
      </c>
      <c r="G463" s="86">
        <v>1</v>
      </c>
      <c r="H463" s="88">
        <v>4</v>
      </c>
      <c r="I463" s="89"/>
      <c r="J463" s="90">
        <v>79</v>
      </c>
      <c r="K463" s="90">
        <v>70</v>
      </c>
      <c r="L463" s="90">
        <v>0</v>
      </c>
      <c r="M463" s="91"/>
      <c r="N463" s="92">
        <v>34</v>
      </c>
      <c r="O463" s="90">
        <v>615</v>
      </c>
      <c r="P463" s="90">
        <v>12</v>
      </c>
      <c r="Q463" s="90">
        <v>9</v>
      </c>
      <c r="R463" s="90">
        <v>32</v>
      </c>
      <c r="S463" s="90">
        <v>47</v>
      </c>
      <c r="T463" s="90">
        <v>79</v>
      </c>
      <c r="U463" s="91"/>
      <c r="V463" s="92">
        <v>34</v>
      </c>
      <c r="W463" s="90">
        <v>648</v>
      </c>
      <c r="X463" s="90">
        <v>12</v>
      </c>
      <c r="Y463" s="90">
        <v>18</v>
      </c>
      <c r="Z463" s="90">
        <v>35</v>
      </c>
      <c r="AA463" s="90">
        <v>35</v>
      </c>
      <c r="AB463" s="90">
        <v>70</v>
      </c>
      <c r="AC463" s="91"/>
      <c r="AD463" s="92">
        <v>0</v>
      </c>
      <c r="AE463" s="90">
        <v>0</v>
      </c>
      <c r="AF463" s="90">
        <v>0</v>
      </c>
      <c r="AG463" s="90">
        <v>0</v>
      </c>
      <c r="AH463" s="90">
        <v>0</v>
      </c>
      <c r="AI463" s="90">
        <v>0</v>
      </c>
      <c r="AJ463" s="90">
        <v>0</v>
      </c>
    </row>
    <row r="464" spans="1:37">
      <c r="A464" s="88">
        <v>5</v>
      </c>
      <c r="B464" s="95" t="s">
        <v>135</v>
      </c>
      <c r="C464" s="96"/>
      <c r="D464" s="86">
        <v>4</v>
      </c>
      <c r="E464" s="86" t="s">
        <v>321</v>
      </c>
      <c r="F464" s="87">
        <v>3102</v>
      </c>
      <c r="G464" s="86">
        <v>1</v>
      </c>
      <c r="H464" s="88">
        <v>5</v>
      </c>
      <c r="I464" s="89"/>
      <c r="J464" s="90">
        <v>92</v>
      </c>
      <c r="K464" s="90">
        <v>90</v>
      </c>
      <c r="L464" s="90">
        <v>87</v>
      </c>
      <c r="M464" s="91"/>
      <c r="N464" s="92">
        <v>39</v>
      </c>
      <c r="O464" s="90">
        <v>697</v>
      </c>
      <c r="P464" s="90">
        <v>3</v>
      </c>
      <c r="Q464" s="90">
        <v>5</v>
      </c>
      <c r="R464" s="90">
        <v>41</v>
      </c>
      <c r="S464" s="90">
        <v>51</v>
      </c>
      <c r="T464" s="90">
        <v>92</v>
      </c>
      <c r="U464" s="91"/>
      <c r="V464" s="92">
        <v>39</v>
      </c>
      <c r="W464" s="90">
        <v>789</v>
      </c>
      <c r="X464" s="90">
        <v>3</v>
      </c>
      <c r="Y464" s="90">
        <v>8</v>
      </c>
      <c r="Z464" s="90">
        <v>41</v>
      </c>
      <c r="AA464" s="90">
        <v>49</v>
      </c>
      <c r="AB464" s="90">
        <v>90</v>
      </c>
      <c r="AC464" s="91"/>
      <c r="AD464" s="92">
        <v>39</v>
      </c>
      <c r="AE464" s="90">
        <v>226</v>
      </c>
      <c r="AF464" s="90">
        <v>3</v>
      </c>
      <c r="AG464" s="90">
        <v>10</v>
      </c>
      <c r="AH464" s="90">
        <v>74</v>
      </c>
      <c r="AI464" s="90">
        <v>13</v>
      </c>
      <c r="AJ464" s="90">
        <v>87</v>
      </c>
    </row>
    <row r="465" spans="1:36">
      <c r="A465" s="88">
        <v>6</v>
      </c>
      <c r="B465" s="95" t="s">
        <v>135</v>
      </c>
      <c r="C465" s="96"/>
      <c r="D465" s="86">
        <v>4</v>
      </c>
      <c r="E465" s="86" t="s">
        <v>35</v>
      </c>
      <c r="F465" s="87">
        <v>3102</v>
      </c>
      <c r="G465" s="88">
        <v>1</v>
      </c>
      <c r="H465" s="88">
        <v>6</v>
      </c>
      <c r="I465" s="89"/>
      <c r="J465" s="90">
        <v>94</v>
      </c>
      <c r="K465" s="90">
        <v>87</v>
      </c>
      <c r="L465" s="90">
        <v>0</v>
      </c>
      <c r="M465" s="91"/>
      <c r="N465" s="92">
        <v>33</v>
      </c>
      <c r="O465" s="90">
        <v>765</v>
      </c>
      <c r="P465" s="90">
        <v>6</v>
      </c>
      <c r="Q465" s="90">
        <v>0</v>
      </c>
      <c r="R465" s="90">
        <v>27</v>
      </c>
      <c r="S465" s="90">
        <v>67</v>
      </c>
      <c r="T465" s="90">
        <v>94</v>
      </c>
      <c r="U465" s="91"/>
      <c r="V465" s="92">
        <v>33</v>
      </c>
      <c r="W465" s="90">
        <v>791</v>
      </c>
      <c r="X465" s="90">
        <v>0</v>
      </c>
      <c r="Y465" s="90">
        <v>12</v>
      </c>
      <c r="Z465" s="90">
        <v>39</v>
      </c>
      <c r="AA465" s="90">
        <v>48</v>
      </c>
      <c r="AB465" s="90">
        <v>87</v>
      </c>
      <c r="AC465" s="91"/>
      <c r="AD465" s="92">
        <v>0</v>
      </c>
      <c r="AE465" s="90">
        <v>0</v>
      </c>
      <c r="AF465" s="90">
        <v>0</v>
      </c>
      <c r="AG465" s="90">
        <v>0</v>
      </c>
      <c r="AH465" s="90">
        <v>0</v>
      </c>
      <c r="AI465" s="90">
        <v>0</v>
      </c>
      <c r="AJ465" s="90">
        <v>0</v>
      </c>
    </row>
    <row r="466" spans="1:36">
      <c r="A466" s="88">
        <v>7</v>
      </c>
      <c r="B466" s="95" t="s">
        <v>135</v>
      </c>
      <c r="C466" s="96"/>
      <c r="D466" s="86">
        <v>4</v>
      </c>
      <c r="E466" s="86" t="s">
        <v>35</v>
      </c>
      <c r="F466" s="87">
        <v>3102</v>
      </c>
      <c r="G466" s="88">
        <v>1</v>
      </c>
      <c r="H466" s="88">
        <v>7</v>
      </c>
      <c r="I466" s="89"/>
      <c r="J466" s="90">
        <v>65</v>
      </c>
      <c r="K466" s="90">
        <v>59</v>
      </c>
      <c r="L466" s="90">
        <v>27</v>
      </c>
      <c r="M466" s="91"/>
      <c r="N466" s="92">
        <v>37</v>
      </c>
      <c r="O466" s="90">
        <v>693</v>
      </c>
      <c r="P466" s="90">
        <v>16</v>
      </c>
      <c r="Q466" s="90">
        <v>19</v>
      </c>
      <c r="R466" s="90">
        <v>51</v>
      </c>
      <c r="S466" s="90">
        <v>14</v>
      </c>
      <c r="T466" s="90">
        <v>65</v>
      </c>
      <c r="U466" s="91"/>
      <c r="V466" s="92">
        <v>37</v>
      </c>
      <c r="W466" s="90">
        <v>711</v>
      </c>
      <c r="X466" s="90">
        <v>11</v>
      </c>
      <c r="Y466" s="90">
        <v>30</v>
      </c>
      <c r="Z466" s="90">
        <v>32</v>
      </c>
      <c r="AA466" s="90">
        <v>27</v>
      </c>
      <c r="AB466" s="90">
        <v>59</v>
      </c>
      <c r="AC466" s="91"/>
      <c r="AD466" s="92">
        <v>37</v>
      </c>
      <c r="AE466" s="90">
        <v>171</v>
      </c>
      <c r="AF466" s="90">
        <v>35</v>
      </c>
      <c r="AG466" s="90">
        <v>38</v>
      </c>
      <c r="AH466" s="90">
        <v>22</v>
      </c>
      <c r="AI466" s="90">
        <v>5</v>
      </c>
      <c r="AJ466" s="90">
        <v>27</v>
      </c>
    </row>
    <row r="467" spans="1:36">
      <c r="A467" s="88">
        <v>8</v>
      </c>
      <c r="B467" s="95" t="s">
        <v>135</v>
      </c>
      <c r="C467" s="96"/>
      <c r="D467" s="86">
        <v>4</v>
      </c>
      <c r="E467" s="86" t="s">
        <v>35</v>
      </c>
      <c r="F467" s="87">
        <v>3102</v>
      </c>
      <c r="G467" s="86">
        <v>1</v>
      </c>
      <c r="H467" s="88">
        <v>8</v>
      </c>
      <c r="I467" s="89"/>
      <c r="J467" s="90">
        <v>67</v>
      </c>
      <c r="K467" s="90">
        <v>82</v>
      </c>
      <c r="L467" s="90">
        <v>0</v>
      </c>
      <c r="M467" s="91"/>
      <c r="N467" s="92">
        <v>45</v>
      </c>
      <c r="O467" s="90">
        <v>715</v>
      </c>
      <c r="P467" s="90">
        <v>27</v>
      </c>
      <c r="Q467" s="90">
        <v>7</v>
      </c>
      <c r="R467" s="90">
        <v>51</v>
      </c>
      <c r="S467" s="90">
        <v>16</v>
      </c>
      <c r="T467" s="90">
        <v>67</v>
      </c>
      <c r="U467" s="91"/>
      <c r="V467" s="92">
        <v>45</v>
      </c>
      <c r="W467" s="90">
        <v>832</v>
      </c>
      <c r="X467" s="90">
        <v>0</v>
      </c>
      <c r="Y467" s="90">
        <v>18</v>
      </c>
      <c r="Z467" s="90">
        <v>44</v>
      </c>
      <c r="AA467" s="90">
        <v>38</v>
      </c>
      <c r="AB467" s="90">
        <v>82</v>
      </c>
      <c r="AC467" s="91"/>
      <c r="AD467" s="92">
        <v>0</v>
      </c>
      <c r="AE467" s="90">
        <v>0</v>
      </c>
      <c r="AF467" s="90">
        <v>0</v>
      </c>
      <c r="AG467" s="90">
        <v>0</v>
      </c>
      <c r="AH467" s="90">
        <v>0</v>
      </c>
      <c r="AI467" s="90">
        <v>0</v>
      </c>
      <c r="AJ467" s="90">
        <v>0</v>
      </c>
    </row>
    <row r="468" spans="1:36">
      <c r="A468" s="67" t="s">
        <v>71</v>
      </c>
      <c r="B468" s="97" t="s">
        <v>135</v>
      </c>
      <c r="C468" s="98"/>
      <c r="D468" s="93">
        <v>4</v>
      </c>
      <c r="E468" s="93" t="s">
        <v>35</v>
      </c>
      <c r="F468" s="94">
        <v>3102</v>
      </c>
      <c r="G468" s="93">
        <v>1</v>
      </c>
      <c r="H468" s="67" t="s">
        <v>71</v>
      </c>
      <c r="I468" s="68"/>
      <c r="J468" s="20">
        <v>79.918032786885249</v>
      </c>
      <c r="K468" s="20">
        <v>76.040983606557376</v>
      </c>
      <c r="L468" s="20">
        <v>57.78947368421052</v>
      </c>
      <c r="M468" s="69"/>
      <c r="N468" s="16">
        <v>244</v>
      </c>
      <c r="O468" s="20"/>
      <c r="P468" s="20">
        <v>10.827868852459016</v>
      </c>
      <c r="Q468" s="20">
        <v>9.4385245901639347</v>
      </c>
      <c r="R468" s="20">
        <v>41.213114754098363</v>
      </c>
      <c r="S468" s="20">
        <v>38.704918032786885</v>
      </c>
      <c r="T468" s="20">
        <v>79.918032786885249</v>
      </c>
      <c r="U468" s="69"/>
      <c r="V468" s="16">
        <v>244</v>
      </c>
      <c r="W468" s="20"/>
      <c r="X468" s="20">
        <v>4.7377049180327866</v>
      </c>
      <c r="Y468" s="20">
        <v>19.475409836065573</v>
      </c>
      <c r="Z468" s="20">
        <v>37.475409836065573</v>
      </c>
      <c r="AA468" s="20">
        <v>38.56557377049181</v>
      </c>
      <c r="AB468" s="20">
        <v>76.040983606557376</v>
      </c>
      <c r="AC468" s="69"/>
      <c r="AD468" s="16">
        <v>76</v>
      </c>
      <c r="AE468" s="20"/>
      <c r="AF468" s="20">
        <v>18.578947368421055</v>
      </c>
      <c r="AG468" s="20">
        <v>23.631578947368421</v>
      </c>
      <c r="AH468" s="20">
        <v>48.684210526315788</v>
      </c>
      <c r="AI468" s="20">
        <v>9.1052631578947363</v>
      </c>
      <c r="AJ468" s="20">
        <v>57.78947368421052</v>
      </c>
    </row>
    <row r="469" spans="1:36" s="63" customFormat="1">
      <c r="A469" s="81">
        <v>3</v>
      </c>
      <c r="B469" s="77" t="s">
        <v>136</v>
      </c>
      <c r="C469" s="78"/>
      <c r="D469" s="79">
        <v>3</v>
      </c>
      <c r="E469" s="79" t="s">
        <v>34</v>
      </c>
      <c r="F469" s="80">
        <v>3502</v>
      </c>
      <c r="G469" s="88">
        <v>1</v>
      </c>
      <c r="H469" s="81">
        <v>3</v>
      </c>
      <c r="I469" s="82"/>
      <c r="J469" s="83">
        <v>59</v>
      </c>
      <c r="K469" s="83">
        <v>38</v>
      </c>
      <c r="L469" s="83">
        <v>0</v>
      </c>
      <c r="M469" s="84"/>
      <c r="N469" s="85">
        <v>112</v>
      </c>
      <c r="O469" s="83">
        <v>521</v>
      </c>
      <c r="P469" s="83">
        <v>12</v>
      </c>
      <c r="Q469" s="83">
        <v>29</v>
      </c>
      <c r="R469" s="83">
        <v>30</v>
      </c>
      <c r="S469" s="83">
        <v>29</v>
      </c>
      <c r="T469" s="83">
        <v>59</v>
      </c>
      <c r="U469" s="84"/>
      <c r="V469" s="85">
        <v>112</v>
      </c>
      <c r="W469" s="83">
        <v>427</v>
      </c>
      <c r="X469" s="83">
        <v>32</v>
      </c>
      <c r="Y469" s="83">
        <v>29</v>
      </c>
      <c r="Z469" s="83">
        <v>29</v>
      </c>
      <c r="AA469" s="83">
        <v>9</v>
      </c>
      <c r="AB469" s="83">
        <v>38</v>
      </c>
      <c r="AC469" s="84"/>
      <c r="AD469" s="85">
        <v>0</v>
      </c>
      <c r="AE469" s="83">
        <v>0</v>
      </c>
      <c r="AF469" s="83">
        <v>0</v>
      </c>
      <c r="AG469" s="83">
        <v>0</v>
      </c>
      <c r="AH469" s="83">
        <v>0</v>
      </c>
      <c r="AI469" s="83">
        <v>0</v>
      </c>
      <c r="AJ469" s="83">
        <v>0</v>
      </c>
    </row>
    <row r="470" spans="1:36">
      <c r="A470" s="88">
        <v>4</v>
      </c>
      <c r="B470" s="95" t="s">
        <v>136</v>
      </c>
      <c r="C470" s="96"/>
      <c r="D470" s="86">
        <v>3</v>
      </c>
      <c r="E470" s="86" t="s">
        <v>34</v>
      </c>
      <c r="F470" s="87">
        <v>3502</v>
      </c>
      <c r="G470" s="86">
        <v>1</v>
      </c>
      <c r="H470" s="88">
        <v>4</v>
      </c>
      <c r="I470" s="89"/>
      <c r="J470" s="90">
        <v>71</v>
      </c>
      <c r="K470" s="90">
        <v>62</v>
      </c>
      <c r="L470" s="90">
        <v>0</v>
      </c>
      <c r="M470" s="91"/>
      <c r="N470" s="92">
        <v>97</v>
      </c>
      <c r="O470" s="90">
        <v>591</v>
      </c>
      <c r="P470" s="90">
        <v>18</v>
      </c>
      <c r="Q470" s="90">
        <v>11</v>
      </c>
      <c r="R470" s="90">
        <v>37</v>
      </c>
      <c r="S470" s="90">
        <v>34</v>
      </c>
      <c r="T470" s="90">
        <v>71</v>
      </c>
      <c r="U470" s="91"/>
      <c r="V470" s="92">
        <v>97</v>
      </c>
      <c r="W470" s="90">
        <v>584</v>
      </c>
      <c r="X470" s="90">
        <v>10</v>
      </c>
      <c r="Y470" s="90">
        <v>28</v>
      </c>
      <c r="Z470" s="90">
        <v>42</v>
      </c>
      <c r="AA470" s="90">
        <v>20</v>
      </c>
      <c r="AB470" s="90">
        <v>62</v>
      </c>
      <c r="AC470" s="91"/>
      <c r="AD470" s="92">
        <v>0</v>
      </c>
      <c r="AE470" s="90">
        <v>0</v>
      </c>
      <c r="AF470" s="90">
        <v>0</v>
      </c>
      <c r="AG470" s="90">
        <v>0</v>
      </c>
      <c r="AH470" s="90">
        <v>0</v>
      </c>
      <c r="AI470" s="90">
        <v>0</v>
      </c>
      <c r="AJ470" s="90">
        <v>0</v>
      </c>
    </row>
    <row r="471" spans="1:36">
      <c r="A471" s="88">
        <v>5</v>
      </c>
      <c r="B471" s="95" t="s">
        <v>136</v>
      </c>
      <c r="C471" s="96"/>
      <c r="D471" s="86">
        <v>3</v>
      </c>
      <c r="E471" s="86" t="s">
        <v>34</v>
      </c>
      <c r="F471" s="87">
        <v>3502</v>
      </c>
      <c r="G471" s="86">
        <v>1</v>
      </c>
      <c r="H471" s="88">
        <v>5</v>
      </c>
      <c r="I471" s="89"/>
      <c r="J471" s="90">
        <v>41</v>
      </c>
      <c r="K471" s="90">
        <v>58</v>
      </c>
      <c r="L471" s="90">
        <v>16</v>
      </c>
      <c r="M471" s="91"/>
      <c r="N471" s="92">
        <v>131</v>
      </c>
      <c r="O471" s="90">
        <v>593</v>
      </c>
      <c r="P471" s="90">
        <v>25</v>
      </c>
      <c r="Q471" s="90">
        <v>34</v>
      </c>
      <c r="R471" s="90">
        <v>31</v>
      </c>
      <c r="S471" s="90">
        <v>10</v>
      </c>
      <c r="T471" s="90">
        <v>41</v>
      </c>
      <c r="U471" s="91"/>
      <c r="V471" s="92">
        <v>131</v>
      </c>
      <c r="W471" s="90">
        <v>610</v>
      </c>
      <c r="X471" s="90">
        <v>8</v>
      </c>
      <c r="Y471" s="90">
        <v>34</v>
      </c>
      <c r="Z471" s="90">
        <v>51</v>
      </c>
      <c r="AA471" s="90">
        <v>7</v>
      </c>
      <c r="AB471" s="90">
        <v>58</v>
      </c>
      <c r="AC471" s="91"/>
      <c r="AD471" s="92">
        <v>131</v>
      </c>
      <c r="AE471" s="90">
        <v>167</v>
      </c>
      <c r="AF471" s="90">
        <v>36</v>
      </c>
      <c r="AG471" s="90">
        <v>48</v>
      </c>
      <c r="AH471" s="90">
        <v>16</v>
      </c>
      <c r="AI471" s="90">
        <v>0</v>
      </c>
      <c r="AJ471" s="90">
        <v>16</v>
      </c>
    </row>
    <row r="472" spans="1:36">
      <c r="A472" s="88">
        <v>6</v>
      </c>
      <c r="B472" s="95" t="s">
        <v>136</v>
      </c>
      <c r="C472" s="96"/>
      <c r="D472" s="86">
        <v>3</v>
      </c>
      <c r="E472" s="86" t="s">
        <v>34</v>
      </c>
      <c r="F472" s="87">
        <v>3502</v>
      </c>
      <c r="G472" s="86">
        <v>1</v>
      </c>
      <c r="H472" s="88">
        <v>6</v>
      </c>
      <c r="I472" s="89"/>
      <c r="J472" s="90">
        <v>51</v>
      </c>
      <c r="K472" s="90">
        <v>53</v>
      </c>
      <c r="L472" s="90">
        <v>0</v>
      </c>
      <c r="M472" s="91"/>
      <c r="N472" s="92">
        <v>109</v>
      </c>
      <c r="O472" s="90">
        <v>635</v>
      </c>
      <c r="P472" s="90">
        <v>24</v>
      </c>
      <c r="Q472" s="90">
        <v>26</v>
      </c>
      <c r="R472" s="90">
        <v>36</v>
      </c>
      <c r="S472" s="90">
        <v>15</v>
      </c>
      <c r="T472" s="90">
        <v>51</v>
      </c>
      <c r="U472" s="91"/>
      <c r="V472" s="92">
        <v>109</v>
      </c>
      <c r="W472" s="90">
        <v>618</v>
      </c>
      <c r="X472" s="90">
        <v>13</v>
      </c>
      <c r="Y472" s="90">
        <v>34</v>
      </c>
      <c r="Z472" s="90">
        <v>43</v>
      </c>
      <c r="AA472" s="90">
        <v>10</v>
      </c>
      <c r="AB472" s="90">
        <v>53</v>
      </c>
      <c r="AC472" s="91"/>
      <c r="AD472" s="92">
        <v>0</v>
      </c>
      <c r="AE472" s="90">
        <v>0</v>
      </c>
      <c r="AF472" s="90">
        <v>0</v>
      </c>
      <c r="AG472" s="90">
        <v>0</v>
      </c>
      <c r="AH472" s="90">
        <v>0</v>
      </c>
      <c r="AI472" s="90">
        <v>0</v>
      </c>
      <c r="AJ472" s="90">
        <v>0</v>
      </c>
    </row>
    <row r="473" spans="1:36">
      <c r="A473" s="88">
        <v>7</v>
      </c>
      <c r="B473" s="95" t="s">
        <v>136</v>
      </c>
      <c r="C473" s="96"/>
      <c r="D473" s="86">
        <v>3</v>
      </c>
      <c r="E473" s="86" t="s">
        <v>34</v>
      </c>
      <c r="F473" s="87">
        <v>3502</v>
      </c>
      <c r="G473" s="86">
        <v>1</v>
      </c>
      <c r="H473" s="88">
        <v>7</v>
      </c>
      <c r="I473" s="89"/>
      <c r="J473" s="90">
        <v>57</v>
      </c>
      <c r="K473" s="90">
        <v>36</v>
      </c>
      <c r="L473" s="90">
        <v>2</v>
      </c>
      <c r="M473" s="91"/>
      <c r="N473" s="92">
        <v>119</v>
      </c>
      <c r="O473" s="90">
        <v>677</v>
      </c>
      <c r="P473" s="90">
        <v>23</v>
      </c>
      <c r="Q473" s="90">
        <v>20</v>
      </c>
      <c r="R473" s="90">
        <v>44</v>
      </c>
      <c r="S473" s="90">
        <v>13</v>
      </c>
      <c r="T473" s="90">
        <v>57</v>
      </c>
      <c r="U473" s="91"/>
      <c r="V473" s="92">
        <v>119</v>
      </c>
      <c r="W473" s="90">
        <v>588</v>
      </c>
      <c r="X473" s="90">
        <v>13</v>
      </c>
      <c r="Y473" s="90">
        <v>50</v>
      </c>
      <c r="Z473" s="90">
        <v>31</v>
      </c>
      <c r="AA473" s="90">
        <v>5</v>
      </c>
      <c r="AB473" s="90">
        <v>36</v>
      </c>
      <c r="AC473" s="91"/>
      <c r="AD473" s="92">
        <v>119</v>
      </c>
      <c r="AE473" s="90">
        <v>124</v>
      </c>
      <c r="AF473" s="90">
        <v>79</v>
      </c>
      <c r="AG473" s="90">
        <v>19</v>
      </c>
      <c r="AH473" s="90">
        <v>2</v>
      </c>
      <c r="AI473" s="90">
        <v>0</v>
      </c>
      <c r="AJ473" s="90">
        <v>2</v>
      </c>
    </row>
    <row r="474" spans="1:36">
      <c r="A474" s="88">
        <v>8</v>
      </c>
      <c r="B474" s="95" t="s">
        <v>136</v>
      </c>
      <c r="C474" s="96"/>
      <c r="D474" s="86">
        <v>3</v>
      </c>
      <c r="E474" s="86" t="s">
        <v>34</v>
      </c>
      <c r="F474" s="87">
        <v>3502</v>
      </c>
      <c r="G474" s="86">
        <v>1</v>
      </c>
      <c r="H474" s="88">
        <v>8</v>
      </c>
      <c r="I474" s="89"/>
      <c r="J474" s="90">
        <v>26</v>
      </c>
      <c r="K474" s="90">
        <v>42</v>
      </c>
      <c r="L474" s="90">
        <v>0</v>
      </c>
      <c r="M474" s="91"/>
      <c r="N474" s="92">
        <v>104</v>
      </c>
      <c r="O474" s="90">
        <v>646</v>
      </c>
      <c r="P474" s="90">
        <v>58</v>
      </c>
      <c r="Q474" s="90">
        <v>16</v>
      </c>
      <c r="R474" s="90">
        <v>24</v>
      </c>
      <c r="S474" s="90">
        <v>2</v>
      </c>
      <c r="T474" s="90">
        <v>26</v>
      </c>
      <c r="U474" s="91"/>
      <c r="V474" s="92">
        <v>104</v>
      </c>
      <c r="W474" s="90">
        <v>660</v>
      </c>
      <c r="X474" s="90">
        <v>19</v>
      </c>
      <c r="Y474" s="90">
        <v>39</v>
      </c>
      <c r="Z474" s="90">
        <v>35</v>
      </c>
      <c r="AA474" s="90">
        <v>7</v>
      </c>
      <c r="AB474" s="90">
        <v>42</v>
      </c>
      <c r="AC474" s="91"/>
      <c r="AD474" s="92">
        <v>0</v>
      </c>
      <c r="AE474" s="90">
        <v>0</v>
      </c>
      <c r="AF474" s="90">
        <v>0</v>
      </c>
      <c r="AG474" s="90">
        <v>0</v>
      </c>
      <c r="AH474" s="90">
        <v>0</v>
      </c>
      <c r="AI474" s="90">
        <v>0</v>
      </c>
      <c r="AJ474" s="90">
        <v>0</v>
      </c>
    </row>
    <row r="475" spans="1:36">
      <c r="A475" s="67" t="s">
        <v>71</v>
      </c>
      <c r="B475" s="97" t="s">
        <v>136</v>
      </c>
      <c r="C475" s="98"/>
      <c r="D475" s="93">
        <v>3</v>
      </c>
      <c r="E475" s="93" t="s">
        <v>34</v>
      </c>
      <c r="F475" s="94">
        <v>3502</v>
      </c>
      <c r="G475" s="67">
        <v>1</v>
      </c>
      <c r="H475" s="67" t="s">
        <v>71</v>
      </c>
      <c r="I475" s="68"/>
      <c r="J475" s="20">
        <v>50.464285714285722</v>
      </c>
      <c r="K475" s="20">
        <v>48.061011904761905</v>
      </c>
      <c r="L475" s="20">
        <v>9.3360000000000003</v>
      </c>
      <c r="M475" s="69"/>
      <c r="N475" s="16">
        <v>672</v>
      </c>
      <c r="O475" s="20"/>
      <c r="P475" s="20">
        <v>26.413690476190474</v>
      </c>
      <c r="Q475" s="20">
        <v>23.28422619047619</v>
      </c>
      <c r="R475" s="20">
        <v>33.729166666666671</v>
      </c>
      <c r="S475" s="20">
        <v>16.735119047619047</v>
      </c>
      <c r="T475" s="20">
        <v>50.464285714285722</v>
      </c>
      <c r="U475" s="69"/>
      <c r="V475" s="16">
        <v>672</v>
      </c>
      <c r="W475" s="20"/>
      <c r="X475" s="20">
        <v>15.6875</v>
      </c>
      <c r="Y475" s="20">
        <v>35.907738095238095</v>
      </c>
      <c r="Z475" s="20">
        <v>38.71875</v>
      </c>
      <c r="AA475" s="20">
        <v>9.3422619047619051</v>
      </c>
      <c r="AB475" s="20">
        <v>48.061011904761905</v>
      </c>
      <c r="AC475" s="69"/>
      <c r="AD475" s="16">
        <v>250</v>
      </c>
      <c r="AE475" s="20"/>
      <c r="AF475" s="20">
        <v>56.468000000000004</v>
      </c>
      <c r="AG475" s="20">
        <v>34.195999999999998</v>
      </c>
      <c r="AH475" s="20">
        <v>9.3360000000000003</v>
      </c>
      <c r="AI475" s="20">
        <v>0</v>
      </c>
      <c r="AJ475" s="20">
        <v>9.3360000000000003</v>
      </c>
    </row>
    <row r="476" spans="1:36" s="63" customFormat="1">
      <c r="A476" s="81">
        <v>3</v>
      </c>
      <c r="B476" s="77" t="s">
        <v>137</v>
      </c>
      <c r="C476" s="78"/>
      <c r="D476" s="79">
        <v>1</v>
      </c>
      <c r="E476" s="79" t="s">
        <v>32</v>
      </c>
      <c r="F476" s="80">
        <v>5802</v>
      </c>
      <c r="G476" s="86">
        <v>1</v>
      </c>
      <c r="H476" s="81">
        <v>3</v>
      </c>
      <c r="I476" s="82"/>
      <c r="J476" s="83">
        <v>94</v>
      </c>
      <c r="K476" s="83">
        <v>84</v>
      </c>
      <c r="L476" s="83">
        <v>0</v>
      </c>
      <c r="M476" s="84"/>
      <c r="N476" s="85">
        <v>114</v>
      </c>
      <c r="O476" s="83">
        <v>624</v>
      </c>
      <c r="P476" s="83">
        <v>0</v>
      </c>
      <c r="Q476" s="83">
        <v>6</v>
      </c>
      <c r="R476" s="83">
        <v>23</v>
      </c>
      <c r="S476" s="83">
        <v>71</v>
      </c>
      <c r="T476" s="83">
        <v>94</v>
      </c>
      <c r="U476" s="84"/>
      <c r="V476" s="85">
        <v>114</v>
      </c>
      <c r="W476" s="83">
        <v>643</v>
      </c>
      <c r="X476" s="83">
        <v>4</v>
      </c>
      <c r="Y476" s="83">
        <v>11</v>
      </c>
      <c r="Z476" s="83">
        <v>40</v>
      </c>
      <c r="AA476" s="83">
        <v>44</v>
      </c>
      <c r="AB476" s="83">
        <v>84</v>
      </c>
      <c r="AC476" s="84"/>
      <c r="AD476" s="85">
        <v>0</v>
      </c>
      <c r="AE476" s="83">
        <v>0</v>
      </c>
      <c r="AF476" s="83">
        <v>0</v>
      </c>
      <c r="AG476" s="83">
        <v>0</v>
      </c>
      <c r="AH476" s="83">
        <v>0</v>
      </c>
      <c r="AI476" s="83">
        <v>0</v>
      </c>
      <c r="AJ476" s="83">
        <v>0</v>
      </c>
    </row>
    <row r="477" spans="1:36">
      <c r="A477" s="88">
        <v>4</v>
      </c>
      <c r="B477" s="95" t="s">
        <v>137</v>
      </c>
      <c r="C477" s="96"/>
      <c r="D477" s="86">
        <v>1</v>
      </c>
      <c r="E477" s="86" t="s">
        <v>32</v>
      </c>
      <c r="F477" s="87">
        <v>5802</v>
      </c>
      <c r="G477" s="88">
        <v>1</v>
      </c>
      <c r="H477" s="88">
        <v>4</v>
      </c>
      <c r="I477" s="89"/>
      <c r="J477" s="90">
        <v>89</v>
      </c>
      <c r="K477" s="90">
        <v>87</v>
      </c>
      <c r="L477" s="90">
        <v>0</v>
      </c>
      <c r="M477" s="91"/>
      <c r="N477" s="92">
        <v>97</v>
      </c>
      <c r="O477" s="90">
        <v>669</v>
      </c>
      <c r="P477" s="90">
        <v>5</v>
      </c>
      <c r="Q477" s="90">
        <v>6</v>
      </c>
      <c r="R477" s="90">
        <v>20</v>
      </c>
      <c r="S477" s="90">
        <v>69</v>
      </c>
      <c r="T477" s="90">
        <v>89</v>
      </c>
      <c r="U477" s="91"/>
      <c r="V477" s="92">
        <v>97</v>
      </c>
      <c r="W477" s="90">
        <v>724</v>
      </c>
      <c r="X477" s="90">
        <v>1</v>
      </c>
      <c r="Y477" s="90">
        <v>11</v>
      </c>
      <c r="Z477" s="90">
        <v>41</v>
      </c>
      <c r="AA477" s="90">
        <v>46</v>
      </c>
      <c r="AB477" s="90">
        <v>87</v>
      </c>
      <c r="AC477" s="91"/>
      <c r="AD477" s="92">
        <v>0</v>
      </c>
      <c r="AE477" s="90">
        <v>0</v>
      </c>
      <c r="AF477" s="90">
        <v>0</v>
      </c>
      <c r="AG477" s="90">
        <v>0</v>
      </c>
      <c r="AH477" s="90">
        <v>0</v>
      </c>
      <c r="AI477" s="90">
        <v>0</v>
      </c>
      <c r="AJ477" s="90">
        <v>0</v>
      </c>
    </row>
    <row r="478" spans="1:36">
      <c r="A478" s="88">
        <v>5</v>
      </c>
      <c r="B478" s="95" t="s">
        <v>137</v>
      </c>
      <c r="C478" s="96"/>
      <c r="D478" s="86">
        <v>1</v>
      </c>
      <c r="E478" s="86" t="s">
        <v>32</v>
      </c>
      <c r="F478" s="87">
        <v>5802</v>
      </c>
      <c r="G478" s="88">
        <v>1</v>
      </c>
      <c r="H478" s="88">
        <v>5</v>
      </c>
      <c r="I478" s="89"/>
      <c r="J478" s="90">
        <v>91</v>
      </c>
      <c r="K478" s="90">
        <v>92</v>
      </c>
      <c r="L478" s="90">
        <v>70</v>
      </c>
      <c r="M478" s="91"/>
      <c r="N478" s="92">
        <v>120</v>
      </c>
      <c r="O478" s="90">
        <v>704</v>
      </c>
      <c r="P478" s="90">
        <v>4</v>
      </c>
      <c r="Q478" s="90">
        <v>5</v>
      </c>
      <c r="R478" s="90">
        <v>38</v>
      </c>
      <c r="S478" s="90">
        <v>53</v>
      </c>
      <c r="T478" s="90">
        <v>91</v>
      </c>
      <c r="U478" s="91"/>
      <c r="V478" s="92">
        <v>120</v>
      </c>
      <c r="W478" s="90">
        <v>751</v>
      </c>
      <c r="X478" s="90">
        <v>3</v>
      </c>
      <c r="Y478" s="90">
        <v>6</v>
      </c>
      <c r="Z478" s="90">
        <v>51</v>
      </c>
      <c r="AA478" s="90">
        <v>41</v>
      </c>
      <c r="AB478" s="90">
        <v>92</v>
      </c>
      <c r="AC478" s="91"/>
      <c r="AD478" s="92">
        <v>120</v>
      </c>
      <c r="AE478" s="90">
        <v>214</v>
      </c>
      <c r="AF478" s="90">
        <v>3</v>
      </c>
      <c r="AG478" s="90">
        <v>27</v>
      </c>
      <c r="AH478" s="90">
        <v>59</v>
      </c>
      <c r="AI478" s="90">
        <v>11</v>
      </c>
      <c r="AJ478" s="90">
        <v>70</v>
      </c>
    </row>
    <row r="479" spans="1:36">
      <c r="A479" s="88">
        <v>6</v>
      </c>
      <c r="B479" s="95" t="s">
        <v>137</v>
      </c>
      <c r="C479" s="96"/>
      <c r="D479" s="86">
        <v>1</v>
      </c>
      <c r="E479" s="86" t="s">
        <v>32</v>
      </c>
      <c r="F479" s="87">
        <v>5802</v>
      </c>
      <c r="G479" s="86">
        <v>1</v>
      </c>
      <c r="H479" s="88">
        <v>6</v>
      </c>
      <c r="I479" s="89"/>
      <c r="J479" s="90">
        <v>81</v>
      </c>
      <c r="K479" s="90">
        <v>80</v>
      </c>
      <c r="L479" s="90">
        <v>0</v>
      </c>
      <c r="M479" s="91"/>
      <c r="N479" s="92">
        <v>108</v>
      </c>
      <c r="O479" s="90">
        <v>724</v>
      </c>
      <c r="P479" s="90">
        <v>5</v>
      </c>
      <c r="Q479" s="90">
        <v>15</v>
      </c>
      <c r="R479" s="90">
        <v>29</v>
      </c>
      <c r="S479" s="90">
        <v>52</v>
      </c>
      <c r="T479" s="90">
        <v>81</v>
      </c>
      <c r="U479" s="91"/>
      <c r="V479" s="92">
        <v>108</v>
      </c>
      <c r="W479" s="90">
        <v>748</v>
      </c>
      <c r="X479" s="90">
        <v>4</v>
      </c>
      <c r="Y479" s="90">
        <v>16</v>
      </c>
      <c r="Z479" s="90">
        <v>47</v>
      </c>
      <c r="AA479" s="90">
        <v>33</v>
      </c>
      <c r="AB479" s="90">
        <v>80</v>
      </c>
      <c r="AC479" s="91"/>
      <c r="AD479" s="92">
        <v>0</v>
      </c>
      <c r="AE479" s="90">
        <v>0</v>
      </c>
      <c r="AF479" s="90">
        <v>0</v>
      </c>
      <c r="AG479" s="90">
        <v>0</v>
      </c>
      <c r="AH479" s="90">
        <v>0</v>
      </c>
      <c r="AI479" s="90">
        <v>0</v>
      </c>
      <c r="AJ479" s="90">
        <v>0</v>
      </c>
    </row>
    <row r="480" spans="1:36">
      <c r="A480" s="88">
        <v>7</v>
      </c>
      <c r="B480" s="95" t="s">
        <v>137</v>
      </c>
      <c r="C480" s="96"/>
      <c r="D480" s="86">
        <v>1</v>
      </c>
      <c r="E480" s="86" t="s">
        <v>32</v>
      </c>
      <c r="F480" s="87">
        <v>5802</v>
      </c>
      <c r="G480" s="86">
        <v>1</v>
      </c>
      <c r="H480" s="88">
        <v>7</v>
      </c>
      <c r="I480" s="89"/>
      <c r="J480" s="90">
        <v>80</v>
      </c>
      <c r="K480" s="90">
        <v>83</v>
      </c>
      <c r="L480" s="90">
        <v>20</v>
      </c>
      <c r="M480" s="91"/>
      <c r="N480" s="92">
        <v>100</v>
      </c>
      <c r="O480" s="90">
        <v>730</v>
      </c>
      <c r="P480" s="90">
        <v>8</v>
      </c>
      <c r="Q480" s="90">
        <v>12</v>
      </c>
      <c r="R480" s="90">
        <v>47</v>
      </c>
      <c r="S480" s="90">
        <v>33</v>
      </c>
      <c r="T480" s="90">
        <v>80</v>
      </c>
      <c r="U480" s="91"/>
      <c r="V480" s="92">
        <v>100</v>
      </c>
      <c r="W480" s="90">
        <v>796</v>
      </c>
      <c r="X480" s="90">
        <v>2</v>
      </c>
      <c r="Y480" s="90">
        <v>15</v>
      </c>
      <c r="Z480" s="90">
        <v>47</v>
      </c>
      <c r="AA480" s="90">
        <v>36</v>
      </c>
      <c r="AB480" s="90">
        <v>83</v>
      </c>
      <c r="AC480" s="91"/>
      <c r="AD480" s="92">
        <v>100</v>
      </c>
      <c r="AE480" s="90">
        <v>171</v>
      </c>
      <c r="AF480" s="90">
        <v>27</v>
      </c>
      <c r="AG480" s="90">
        <v>53</v>
      </c>
      <c r="AH480" s="90">
        <v>19</v>
      </c>
      <c r="AI480" s="90">
        <v>1</v>
      </c>
      <c r="AJ480" s="90">
        <v>20</v>
      </c>
    </row>
    <row r="481" spans="1:36">
      <c r="A481" s="88">
        <v>8</v>
      </c>
      <c r="B481" s="95" t="s">
        <v>137</v>
      </c>
      <c r="C481" s="96"/>
      <c r="D481" s="86">
        <v>1</v>
      </c>
      <c r="E481" s="86" t="s">
        <v>32</v>
      </c>
      <c r="F481" s="87">
        <v>5802</v>
      </c>
      <c r="G481" s="88">
        <v>1</v>
      </c>
      <c r="H481" s="88">
        <v>8</v>
      </c>
      <c r="I481" s="89"/>
      <c r="J481" s="90">
        <v>66</v>
      </c>
      <c r="K481" s="90">
        <v>85</v>
      </c>
      <c r="L481" s="90">
        <v>0</v>
      </c>
      <c r="M481" s="91"/>
      <c r="N481" s="92">
        <v>100</v>
      </c>
      <c r="O481" s="90">
        <v>730</v>
      </c>
      <c r="P481" s="90">
        <v>13</v>
      </c>
      <c r="Q481" s="90">
        <v>21</v>
      </c>
      <c r="R481" s="90">
        <v>50</v>
      </c>
      <c r="S481" s="90">
        <v>16</v>
      </c>
      <c r="T481" s="90">
        <v>66</v>
      </c>
      <c r="U481" s="91"/>
      <c r="V481" s="92">
        <v>100</v>
      </c>
      <c r="W481" s="90">
        <v>821</v>
      </c>
      <c r="X481" s="90">
        <v>4</v>
      </c>
      <c r="Y481" s="90">
        <v>11</v>
      </c>
      <c r="Z481" s="90">
        <v>50</v>
      </c>
      <c r="AA481" s="90">
        <v>35</v>
      </c>
      <c r="AB481" s="90">
        <v>85</v>
      </c>
      <c r="AC481" s="91"/>
      <c r="AD481" s="92">
        <v>0</v>
      </c>
      <c r="AE481" s="90">
        <v>0</v>
      </c>
      <c r="AF481" s="90">
        <v>0</v>
      </c>
      <c r="AG481" s="90">
        <v>0</v>
      </c>
      <c r="AH481" s="90">
        <v>0</v>
      </c>
      <c r="AI481" s="90">
        <v>0</v>
      </c>
      <c r="AJ481" s="90">
        <v>0</v>
      </c>
    </row>
    <row r="482" spans="1:36">
      <c r="A482" s="67" t="s">
        <v>71</v>
      </c>
      <c r="B482" s="97" t="s">
        <v>137</v>
      </c>
      <c r="C482" s="98"/>
      <c r="D482" s="93">
        <v>1</v>
      </c>
      <c r="E482" s="93" t="s">
        <v>32</v>
      </c>
      <c r="F482" s="94">
        <v>5802</v>
      </c>
      <c r="G482" s="93">
        <v>1</v>
      </c>
      <c r="H482" s="67" t="s">
        <v>71</v>
      </c>
      <c r="I482" s="68"/>
      <c r="J482" s="20">
        <v>83.907668231611893</v>
      </c>
      <c r="K482" s="20">
        <v>85.281690140845058</v>
      </c>
      <c r="L482" s="20">
        <v>47.272727272727266</v>
      </c>
      <c r="M482" s="69"/>
      <c r="N482" s="16">
        <v>639</v>
      </c>
      <c r="O482" s="20"/>
      <c r="P482" s="20">
        <v>5.6416275430359937</v>
      </c>
      <c r="Q482" s="20">
        <v>10.619718309859156</v>
      </c>
      <c r="R482" s="20">
        <v>34.356807511737088</v>
      </c>
      <c r="S482" s="20">
        <v>49.550860719874805</v>
      </c>
      <c r="T482" s="20">
        <v>83.907668231611893</v>
      </c>
      <c r="U482" s="69"/>
      <c r="V482" s="16">
        <v>639</v>
      </c>
      <c r="W482" s="20"/>
      <c r="X482" s="20">
        <v>3.0438184663536778</v>
      </c>
      <c r="Y482" s="20">
        <v>11.532081377151798</v>
      </c>
      <c r="Z482" s="20">
        <v>46.061032863849761</v>
      </c>
      <c r="AA482" s="20">
        <v>39.220657276995297</v>
      </c>
      <c r="AB482" s="20">
        <v>85.281690140845058</v>
      </c>
      <c r="AC482" s="69"/>
      <c r="AD482" s="16">
        <v>220</v>
      </c>
      <c r="AE482" s="20"/>
      <c r="AF482" s="20">
        <v>13.90909090909091</v>
      </c>
      <c r="AG482" s="20">
        <v>38.818181818181813</v>
      </c>
      <c r="AH482" s="20">
        <v>40.818181818181813</v>
      </c>
      <c r="AI482" s="20">
        <v>6.4545454545454541</v>
      </c>
      <c r="AJ482" s="20">
        <v>47.272727272727266</v>
      </c>
    </row>
    <row r="483" spans="1:36" s="63" customFormat="1">
      <c r="A483" s="81">
        <v>3</v>
      </c>
      <c r="B483" s="77" t="s">
        <v>6</v>
      </c>
      <c r="C483" s="78"/>
      <c r="D483" s="79">
        <v>3</v>
      </c>
      <c r="E483" s="79" t="s">
        <v>34</v>
      </c>
      <c r="F483" s="80">
        <v>6042</v>
      </c>
      <c r="G483" s="81">
        <v>2</v>
      </c>
      <c r="H483" s="81">
        <v>3</v>
      </c>
      <c r="I483" s="82"/>
      <c r="J483" s="83">
        <v>21</v>
      </c>
      <c r="K483" s="83">
        <v>21</v>
      </c>
      <c r="L483" s="83">
        <v>0</v>
      </c>
      <c r="M483" s="84"/>
      <c r="N483" s="85">
        <v>43</v>
      </c>
      <c r="O483" s="83">
        <v>454</v>
      </c>
      <c r="P483" s="83">
        <v>30</v>
      </c>
      <c r="Q483" s="83">
        <v>49</v>
      </c>
      <c r="R483" s="83">
        <v>19</v>
      </c>
      <c r="S483" s="83">
        <v>2</v>
      </c>
      <c r="T483" s="83">
        <v>21</v>
      </c>
      <c r="U483" s="84"/>
      <c r="V483" s="85">
        <v>43</v>
      </c>
      <c r="W483" s="83">
        <v>356</v>
      </c>
      <c r="X483" s="83">
        <v>49</v>
      </c>
      <c r="Y483" s="83">
        <v>30</v>
      </c>
      <c r="Z483" s="83">
        <v>16</v>
      </c>
      <c r="AA483" s="83">
        <v>5</v>
      </c>
      <c r="AB483" s="83">
        <v>21</v>
      </c>
      <c r="AC483" s="84"/>
      <c r="AD483" s="85">
        <v>0</v>
      </c>
      <c r="AE483" s="83">
        <v>0</v>
      </c>
      <c r="AF483" s="83">
        <v>0</v>
      </c>
      <c r="AG483" s="83">
        <v>0</v>
      </c>
      <c r="AH483" s="83">
        <v>0</v>
      </c>
      <c r="AI483" s="83">
        <v>0</v>
      </c>
      <c r="AJ483" s="83">
        <v>0</v>
      </c>
    </row>
    <row r="484" spans="1:36">
      <c r="A484" s="88">
        <v>4</v>
      </c>
      <c r="B484" s="95" t="s">
        <v>6</v>
      </c>
      <c r="C484" s="96"/>
      <c r="D484" s="86">
        <v>3</v>
      </c>
      <c r="E484" s="86" t="s">
        <v>34</v>
      </c>
      <c r="F484" s="87">
        <v>6042</v>
      </c>
      <c r="G484" s="88">
        <v>2</v>
      </c>
      <c r="H484" s="88">
        <v>4</v>
      </c>
      <c r="I484" s="89"/>
      <c r="J484" s="90">
        <v>26</v>
      </c>
      <c r="K484" s="90">
        <v>48</v>
      </c>
      <c r="L484" s="90">
        <v>0</v>
      </c>
      <c r="M484" s="91"/>
      <c r="N484" s="92">
        <v>42</v>
      </c>
      <c r="O484" s="90">
        <v>501</v>
      </c>
      <c r="P484" s="90">
        <v>45</v>
      </c>
      <c r="Q484" s="90">
        <v>29</v>
      </c>
      <c r="R484" s="90">
        <v>21</v>
      </c>
      <c r="S484" s="90">
        <v>5</v>
      </c>
      <c r="T484" s="90">
        <v>26</v>
      </c>
      <c r="U484" s="91"/>
      <c r="V484" s="92">
        <v>42</v>
      </c>
      <c r="W484" s="90">
        <v>478</v>
      </c>
      <c r="X484" s="90">
        <v>19</v>
      </c>
      <c r="Y484" s="90">
        <v>33</v>
      </c>
      <c r="Z484" s="90">
        <v>48</v>
      </c>
      <c r="AA484" s="90">
        <v>0</v>
      </c>
      <c r="AB484" s="90">
        <v>48</v>
      </c>
      <c r="AC484" s="91"/>
      <c r="AD484" s="92">
        <v>0</v>
      </c>
      <c r="AE484" s="90">
        <v>0</v>
      </c>
      <c r="AF484" s="90">
        <v>0</v>
      </c>
      <c r="AG484" s="90">
        <v>0</v>
      </c>
      <c r="AH484" s="90">
        <v>0</v>
      </c>
      <c r="AI484" s="90">
        <v>0</v>
      </c>
      <c r="AJ484" s="90">
        <v>0</v>
      </c>
    </row>
    <row r="485" spans="1:36">
      <c r="A485" s="88">
        <v>5</v>
      </c>
      <c r="B485" s="95" t="s">
        <v>6</v>
      </c>
      <c r="C485" s="96"/>
      <c r="D485" s="86">
        <v>3</v>
      </c>
      <c r="E485" s="86" t="s">
        <v>34</v>
      </c>
      <c r="F485" s="87">
        <v>6042</v>
      </c>
      <c r="G485" s="88">
        <v>2</v>
      </c>
      <c r="H485" s="88">
        <v>5</v>
      </c>
      <c r="I485" s="89"/>
      <c r="J485" s="90">
        <v>26</v>
      </c>
      <c r="K485" s="90">
        <v>35</v>
      </c>
      <c r="L485" s="90">
        <v>12</v>
      </c>
      <c r="M485" s="91"/>
      <c r="N485" s="92">
        <v>42</v>
      </c>
      <c r="O485" s="90">
        <v>549</v>
      </c>
      <c r="P485" s="90">
        <v>50</v>
      </c>
      <c r="Q485" s="90">
        <v>24</v>
      </c>
      <c r="R485" s="90">
        <v>19</v>
      </c>
      <c r="S485" s="90">
        <v>7</v>
      </c>
      <c r="T485" s="90">
        <v>26</v>
      </c>
      <c r="U485" s="91"/>
      <c r="V485" s="92">
        <v>42</v>
      </c>
      <c r="W485" s="90">
        <v>538</v>
      </c>
      <c r="X485" s="90">
        <v>19</v>
      </c>
      <c r="Y485" s="90">
        <v>45</v>
      </c>
      <c r="Z485" s="90">
        <v>33</v>
      </c>
      <c r="AA485" s="90">
        <v>2</v>
      </c>
      <c r="AB485" s="90">
        <v>35</v>
      </c>
      <c r="AC485" s="91"/>
      <c r="AD485" s="92">
        <v>42</v>
      </c>
      <c r="AE485" s="90">
        <v>156</v>
      </c>
      <c r="AF485" s="90">
        <v>48</v>
      </c>
      <c r="AG485" s="90">
        <v>40</v>
      </c>
      <c r="AH485" s="90">
        <v>12</v>
      </c>
      <c r="AI485" s="90">
        <v>0</v>
      </c>
      <c r="AJ485" s="90">
        <v>12</v>
      </c>
    </row>
    <row r="486" spans="1:36">
      <c r="A486" s="67" t="s">
        <v>71</v>
      </c>
      <c r="B486" s="97" t="s">
        <v>6</v>
      </c>
      <c r="C486" s="98"/>
      <c r="D486" s="93">
        <v>3</v>
      </c>
      <c r="E486" s="93" t="s">
        <v>34</v>
      </c>
      <c r="F486" s="94">
        <v>6042</v>
      </c>
      <c r="G486" s="67">
        <v>2</v>
      </c>
      <c r="H486" s="67" t="s">
        <v>71</v>
      </c>
      <c r="I486" s="68"/>
      <c r="J486" s="20">
        <v>24.307086614173226</v>
      </c>
      <c r="K486" s="20">
        <v>34.559055118110237</v>
      </c>
      <c r="L486" s="20">
        <v>12</v>
      </c>
      <c r="M486" s="69"/>
      <c r="N486" s="16">
        <v>127</v>
      </c>
      <c r="O486" s="20"/>
      <c r="P486" s="20">
        <v>41.574803149606296</v>
      </c>
      <c r="Q486" s="20">
        <v>34.118110236220474</v>
      </c>
      <c r="R486" s="20">
        <v>19.661417322834644</v>
      </c>
      <c r="S486" s="20">
        <v>4.6456692913385824</v>
      </c>
      <c r="T486" s="20">
        <v>24.307086614173226</v>
      </c>
      <c r="U486" s="69"/>
      <c r="V486" s="16">
        <v>127</v>
      </c>
      <c r="W486" s="20"/>
      <c r="X486" s="20">
        <v>29.15748031496063</v>
      </c>
      <c r="Y486" s="20">
        <v>35.952755905511808</v>
      </c>
      <c r="Z486" s="20">
        <v>32.204724409448822</v>
      </c>
      <c r="AA486" s="20">
        <v>2.3543307086614176</v>
      </c>
      <c r="AB486" s="20">
        <v>34.559055118110237</v>
      </c>
      <c r="AC486" s="69"/>
      <c r="AD486" s="16">
        <v>42</v>
      </c>
      <c r="AE486" s="20"/>
      <c r="AF486" s="20">
        <v>48</v>
      </c>
      <c r="AG486" s="20">
        <v>40</v>
      </c>
      <c r="AH486" s="20">
        <v>12</v>
      </c>
      <c r="AI486" s="20">
        <v>0</v>
      </c>
      <c r="AJ486" s="20">
        <v>12</v>
      </c>
    </row>
    <row r="487" spans="1:36">
      <c r="A487" s="81">
        <v>3</v>
      </c>
      <c r="B487" s="77" t="s">
        <v>138</v>
      </c>
      <c r="C487" s="78"/>
      <c r="D487" s="79">
        <v>5</v>
      </c>
      <c r="E487" s="79" t="s">
        <v>36</v>
      </c>
      <c r="F487" s="80">
        <v>2202</v>
      </c>
      <c r="G487" s="86">
        <v>1</v>
      </c>
      <c r="H487" s="81">
        <v>3</v>
      </c>
      <c r="I487" s="82"/>
      <c r="J487" s="83">
        <v>78</v>
      </c>
      <c r="K487" s="83">
        <v>70</v>
      </c>
      <c r="L487" s="83">
        <v>0</v>
      </c>
      <c r="M487" s="84"/>
      <c r="N487" s="85">
        <v>73</v>
      </c>
      <c r="O487" s="83">
        <v>537</v>
      </c>
      <c r="P487" s="83">
        <v>12</v>
      </c>
      <c r="Q487" s="83">
        <v>10</v>
      </c>
      <c r="R487" s="83">
        <v>38</v>
      </c>
      <c r="S487" s="83">
        <v>40</v>
      </c>
      <c r="T487" s="83">
        <v>78</v>
      </c>
      <c r="U487" s="84"/>
      <c r="V487" s="85">
        <v>73</v>
      </c>
      <c r="W487" s="83">
        <v>544</v>
      </c>
      <c r="X487" s="83">
        <v>21</v>
      </c>
      <c r="Y487" s="83">
        <v>10</v>
      </c>
      <c r="Z487" s="83">
        <v>32</v>
      </c>
      <c r="AA487" s="83">
        <v>38</v>
      </c>
      <c r="AB487" s="83">
        <v>70</v>
      </c>
      <c r="AC487" s="84"/>
      <c r="AD487" s="85">
        <v>0</v>
      </c>
      <c r="AE487" s="83">
        <v>0</v>
      </c>
      <c r="AF487" s="83">
        <v>0</v>
      </c>
      <c r="AG487" s="83">
        <v>0</v>
      </c>
      <c r="AH487" s="83">
        <v>0</v>
      </c>
      <c r="AI487" s="83">
        <v>0</v>
      </c>
      <c r="AJ487" s="83">
        <v>0</v>
      </c>
    </row>
    <row r="488" spans="1:36">
      <c r="A488" s="88">
        <v>4</v>
      </c>
      <c r="B488" s="95" t="s">
        <v>138</v>
      </c>
      <c r="C488" s="96"/>
      <c r="D488" s="86">
        <v>5</v>
      </c>
      <c r="E488" s="86" t="s">
        <v>36</v>
      </c>
      <c r="F488" s="87">
        <v>2202</v>
      </c>
      <c r="G488" s="86">
        <v>1</v>
      </c>
      <c r="H488" s="88">
        <v>4</v>
      </c>
      <c r="I488" s="89"/>
      <c r="J488" s="90">
        <v>94</v>
      </c>
      <c r="K488" s="90">
        <v>83</v>
      </c>
      <c r="L488" s="90">
        <v>0</v>
      </c>
      <c r="M488" s="91"/>
      <c r="N488" s="92">
        <v>92</v>
      </c>
      <c r="O488" s="90">
        <v>690</v>
      </c>
      <c r="P488" s="90">
        <v>2</v>
      </c>
      <c r="Q488" s="90">
        <v>3</v>
      </c>
      <c r="R488" s="90">
        <v>17</v>
      </c>
      <c r="S488" s="90">
        <v>77</v>
      </c>
      <c r="T488" s="90">
        <v>94</v>
      </c>
      <c r="U488" s="91"/>
      <c r="V488" s="92">
        <v>92</v>
      </c>
      <c r="W488" s="90">
        <v>690</v>
      </c>
      <c r="X488" s="90">
        <v>2</v>
      </c>
      <c r="Y488" s="90">
        <v>15</v>
      </c>
      <c r="Z488" s="90">
        <v>50</v>
      </c>
      <c r="AA488" s="90">
        <v>33</v>
      </c>
      <c r="AB488" s="90">
        <v>83</v>
      </c>
      <c r="AC488" s="91"/>
      <c r="AD488" s="92">
        <v>0</v>
      </c>
      <c r="AE488" s="90">
        <v>0</v>
      </c>
      <c r="AF488" s="90">
        <v>0</v>
      </c>
      <c r="AG488" s="90">
        <v>0</v>
      </c>
      <c r="AH488" s="90">
        <v>0</v>
      </c>
      <c r="AI488" s="90">
        <v>0</v>
      </c>
      <c r="AJ488" s="90">
        <v>0</v>
      </c>
    </row>
    <row r="489" spans="1:36">
      <c r="A489" s="88">
        <v>5</v>
      </c>
      <c r="B489" s="95" t="s">
        <v>138</v>
      </c>
      <c r="C489" s="96"/>
      <c r="D489" s="86">
        <v>5</v>
      </c>
      <c r="E489" s="86" t="s">
        <v>36</v>
      </c>
      <c r="F489" s="87">
        <v>2202</v>
      </c>
      <c r="G489" s="86">
        <v>1</v>
      </c>
      <c r="H489" s="88">
        <v>5</v>
      </c>
      <c r="I489" s="89"/>
      <c r="J489" s="90">
        <v>86</v>
      </c>
      <c r="K489" s="90">
        <v>69</v>
      </c>
      <c r="L489" s="90">
        <v>63</v>
      </c>
      <c r="M489" s="91"/>
      <c r="N489" s="92">
        <v>67</v>
      </c>
      <c r="O489" s="90">
        <v>693</v>
      </c>
      <c r="P489" s="90">
        <v>4</v>
      </c>
      <c r="Q489" s="90">
        <v>9</v>
      </c>
      <c r="R489" s="90">
        <v>43</v>
      </c>
      <c r="S489" s="90">
        <v>43</v>
      </c>
      <c r="T489" s="90">
        <v>86</v>
      </c>
      <c r="U489" s="91"/>
      <c r="V489" s="92">
        <v>67</v>
      </c>
      <c r="W489" s="90">
        <v>710</v>
      </c>
      <c r="X489" s="90">
        <v>1</v>
      </c>
      <c r="Y489" s="90">
        <v>30</v>
      </c>
      <c r="Z489" s="90">
        <v>36</v>
      </c>
      <c r="AA489" s="90">
        <v>33</v>
      </c>
      <c r="AB489" s="90">
        <v>69</v>
      </c>
      <c r="AC489" s="91"/>
      <c r="AD489" s="92">
        <v>67</v>
      </c>
      <c r="AE489" s="90">
        <v>213</v>
      </c>
      <c r="AF489" s="90">
        <v>3</v>
      </c>
      <c r="AG489" s="90">
        <v>34</v>
      </c>
      <c r="AH489" s="90">
        <v>51</v>
      </c>
      <c r="AI489" s="90">
        <v>12</v>
      </c>
      <c r="AJ489" s="90">
        <v>63</v>
      </c>
    </row>
    <row r="490" spans="1:36" s="63" customFormat="1">
      <c r="A490" s="88">
        <v>6</v>
      </c>
      <c r="B490" s="95" t="s">
        <v>138</v>
      </c>
      <c r="C490" s="96"/>
      <c r="D490" s="86">
        <v>5</v>
      </c>
      <c r="E490" s="86" t="s">
        <v>36</v>
      </c>
      <c r="F490" s="87">
        <v>2202</v>
      </c>
      <c r="G490" s="86">
        <v>1</v>
      </c>
      <c r="H490" s="88">
        <v>6</v>
      </c>
      <c r="I490" s="89"/>
      <c r="J490" s="90">
        <v>84</v>
      </c>
      <c r="K490" s="90">
        <v>71</v>
      </c>
      <c r="L490" s="90">
        <v>0</v>
      </c>
      <c r="M490" s="91"/>
      <c r="N490" s="92">
        <v>89</v>
      </c>
      <c r="O490" s="90">
        <v>730</v>
      </c>
      <c r="P490" s="90">
        <v>10</v>
      </c>
      <c r="Q490" s="90">
        <v>6</v>
      </c>
      <c r="R490" s="90">
        <v>21</v>
      </c>
      <c r="S490" s="90">
        <v>63</v>
      </c>
      <c r="T490" s="90">
        <v>84</v>
      </c>
      <c r="U490" s="91"/>
      <c r="V490" s="92">
        <v>89</v>
      </c>
      <c r="W490" s="90">
        <v>721</v>
      </c>
      <c r="X490" s="90">
        <v>7</v>
      </c>
      <c r="Y490" s="90">
        <v>22</v>
      </c>
      <c r="Z490" s="90">
        <v>44</v>
      </c>
      <c r="AA490" s="90">
        <v>27</v>
      </c>
      <c r="AB490" s="90">
        <v>71</v>
      </c>
      <c r="AC490" s="91"/>
      <c r="AD490" s="92">
        <v>0</v>
      </c>
      <c r="AE490" s="90">
        <v>0</v>
      </c>
      <c r="AF490" s="90">
        <v>0</v>
      </c>
      <c r="AG490" s="90">
        <v>0</v>
      </c>
      <c r="AH490" s="90">
        <v>0</v>
      </c>
      <c r="AI490" s="90">
        <v>0</v>
      </c>
      <c r="AJ490" s="90">
        <v>0</v>
      </c>
    </row>
    <row r="491" spans="1:36">
      <c r="A491" s="88">
        <v>7</v>
      </c>
      <c r="B491" s="95" t="s">
        <v>138</v>
      </c>
      <c r="C491" s="96"/>
      <c r="D491" s="86">
        <v>5</v>
      </c>
      <c r="E491" s="86" t="s">
        <v>36</v>
      </c>
      <c r="F491" s="87">
        <v>2202</v>
      </c>
      <c r="G491" s="86">
        <v>1</v>
      </c>
      <c r="H491" s="88">
        <v>7</v>
      </c>
      <c r="I491" s="89"/>
      <c r="J491" s="90">
        <v>74</v>
      </c>
      <c r="K491" s="90">
        <v>67</v>
      </c>
      <c r="L491" s="90">
        <v>18</v>
      </c>
      <c r="M491" s="91"/>
      <c r="N491" s="92">
        <v>78</v>
      </c>
      <c r="O491" s="90">
        <v>733</v>
      </c>
      <c r="P491" s="90">
        <v>12</v>
      </c>
      <c r="Q491" s="90">
        <v>14</v>
      </c>
      <c r="R491" s="90">
        <v>33</v>
      </c>
      <c r="S491" s="90">
        <v>41</v>
      </c>
      <c r="T491" s="90">
        <v>74</v>
      </c>
      <c r="U491" s="91"/>
      <c r="V491" s="92">
        <v>78</v>
      </c>
      <c r="W491" s="90">
        <v>731</v>
      </c>
      <c r="X491" s="90">
        <v>4</v>
      </c>
      <c r="Y491" s="90">
        <v>29</v>
      </c>
      <c r="Z491" s="90">
        <v>41</v>
      </c>
      <c r="AA491" s="90">
        <v>26</v>
      </c>
      <c r="AB491" s="90">
        <v>67</v>
      </c>
      <c r="AC491" s="91"/>
      <c r="AD491" s="92">
        <v>78</v>
      </c>
      <c r="AE491" s="90">
        <v>155</v>
      </c>
      <c r="AF491" s="90">
        <v>47</v>
      </c>
      <c r="AG491" s="90">
        <v>35</v>
      </c>
      <c r="AH491" s="90">
        <v>14</v>
      </c>
      <c r="AI491" s="90">
        <v>4</v>
      </c>
      <c r="AJ491" s="90">
        <v>18</v>
      </c>
    </row>
    <row r="492" spans="1:36">
      <c r="A492" s="88">
        <v>8</v>
      </c>
      <c r="B492" s="95" t="s">
        <v>138</v>
      </c>
      <c r="C492" s="96"/>
      <c r="D492" s="86">
        <v>5</v>
      </c>
      <c r="E492" s="86" t="s">
        <v>36</v>
      </c>
      <c r="F492" s="87">
        <v>2202</v>
      </c>
      <c r="G492" s="86">
        <v>1</v>
      </c>
      <c r="H492" s="88">
        <v>8</v>
      </c>
      <c r="I492" s="89"/>
      <c r="J492" s="90">
        <v>64</v>
      </c>
      <c r="K492" s="90">
        <v>73</v>
      </c>
      <c r="L492" s="90">
        <v>0</v>
      </c>
      <c r="M492" s="91"/>
      <c r="N492" s="92">
        <v>68</v>
      </c>
      <c r="O492" s="90">
        <v>727</v>
      </c>
      <c r="P492" s="90">
        <v>12</v>
      </c>
      <c r="Q492" s="90">
        <v>24</v>
      </c>
      <c r="R492" s="90">
        <v>51</v>
      </c>
      <c r="S492" s="90">
        <v>13</v>
      </c>
      <c r="T492" s="90">
        <v>64</v>
      </c>
      <c r="U492" s="91"/>
      <c r="V492" s="92">
        <v>68</v>
      </c>
      <c r="W492" s="90">
        <v>769</v>
      </c>
      <c r="X492" s="90">
        <v>3</v>
      </c>
      <c r="Y492" s="90">
        <v>24</v>
      </c>
      <c r="Z492" s="90">
        <v>60</v>
      </c>
      <c r="AA492" s="90">
        <v>13</v>
      </c>
      <c r="AB492" s="90">
        <v>73</v>
      </c>
      <c r="AC492" s="91"/>
      <c r="AD492" s="92">
        <v>0</v>
      </c>
      <c r="AE492" s="90">
        <v>0</v>
      </c>
      <c r="AF492" s="90">
        <v>0</v>
      </c>
      <c r="AG492" s="90">
        <v>0</v>
      </c>
      <c r="AH492" s="90">
        <v>0</v>
      </c>
      <c r="AI492" s="90">
        <v>0</v>
      </c>
      <c r="AJ492" s="90">
        <v>0</v>
      </c>
    </row>
    <row r="493" spans="1:36">
      <c r="A493" s="67" t="s">
        <v>71</v>
      </c>
      <c r="B493" s="97" t="s">
        <v>138</v>
      </c>
      <c r="C493" s="98"/>
      <c r="D493" s="93">
        <v>5</v>
      </c>
      <c r="E493" s="93" t="s">
        <v>36</v>
      </c>
      <c r="F493" s="94">
        <v>2202</v>
      </c>
      <c r="G493" s="93">
        <v>1</v>
      </c>
      <c r="H493" s="67" t="s">
        <v>71</v>
      </c>
      <c r="I493" s="68"/>
      <c r="J493" s="20">
        <v>80.736616702355462</v>
      </c>
      <c r="K493" s="20">
        <v>72.543897216274075</v>
      </c>
      <c r="L493" s="20">
        <v>38.793103448275865</v>
      </c>
      <c r="M493" s="69"/>
      <c r="N493" s="16">
        <v>467</v>
      </c>
      <c r="O493" s="20"/>
      <c r="P493" s="20">
        <v>8.5010706638115625</v>
      </c>
      <c r="Q493" s="20">
        <v>10.421841541755889</v>
      </c>
      <c r="R493" s="20">
        <v>32.398286937901496</v>
      </c>
      <c r="S493" s="20">
        <v>48.33832976445396</v>
      </c>
      <c r="T493" s="20">
        <v>80.736616702355462</v>
      </c>
      <c r="U493" s="69"/>
      <c r="V493" s="16">
        <v>467</v>
      </c>
      <c r="W493" s="20"/>
      <c r="X493" s="20">
        <v>6.2591006423982867</v>
      </c>
      <c r="Y493" s="20">
        <v>21.353319057815845</v>
      </c>
      <c r="Z493" s="20">
        <v>43.987152034261236</v>
      </c>
      <c r="AA493" s="20">
        <v>28.556745182012847</v>
      </c>
      <c r="AB493" s="20">
        <v>72.543897216274075</v>
      </c>
      <c r="AC493" s="69"/>
      <c r="AD493" s="16">
        <v>145</v>
      </c>
      <c r="AE493" s="20"/>
      <c r="AF493" s="20">
        <v>26.668965517241379</v>
      </c>
      <c r="AG493" s="20">
        <v>34.53793103448276</v>
      </c>
      <c r="AH493" s="20">
        <v>31.096551724137932</v>
      </c>
      <c r="AI493" s="20">
        <v>7.6965517241379313</v>
      </c>
      <c r="AJ493" s="20">
        <v>38.793103448275865</v>
      </c>
    </row>
    <row r="494" spans="1:36">
      <c r="A494" s="81">
        <v>3</v>
      </c>
      <c r="B494" s="77" t="s">
        <v>139</v>
      </c>
      <c r="C494" s="78"/>
      <c r="D494" s="79">
        <v>5</v>
      </c>
      <c r="E494" s="79" t="s">
        <v>36</v>
      </c>
      <c r="F494" s="80">
        <v>2104</v>
      </c>
      <c r="G494" s="86">
        <v>1</v>
      </c>
      <c r="H494" s="81">
        <v>3</v>
      </c>
      <c r="I494" s="82"/>
      <c r="J494" s="83">
        <v>80</v>
      </c>
      <c r="K494" s="83">
        <v>58</v>
      </c>
      <c r="L494" s="83">
        <v>0</v>
      </c>
      <c r="M494" s="84"/>
      <c r="N494" s="85">
        <v>125</v>
      </c>
      <c r="O494" s="83">
        <v>571</v>
      </c>
      <c r="P494" s="83">
        <v>5</v>
      </c>
      <c r="Q494" s="83">
        <v>14</v>
      </c>
      <c r="R494" s="83">
        <v>38</v>
      </c>
      <c r="S494" s="83">
        <v>42</v>
      </c>
      <c r="T494" s="83">
        <v>80</v>
      </c>
      <c r="U494" s="84"/>
      <c r="V494" s="85">
        <v>125</v>
      </c>
      <c r="W494" s="83">
        <v>513</v>
      </c>
      <c r="X494" s="83">
        <v>18</v>
      </c>
      <c r="Y494" s="83">
        <v>24</v>
      </c>
      <c r="Z494" s="83">
        <v>40</v>
      </c>
      <c r="AA494" s="83">
        <v>18</v>
      </c>
      <c r="AB494" s="83">
        <v>58</v>
      </c>
      <c r="AC494" s="84"/>
      <c r="AD494" s="85">
        <v>0</v>
      </c>
      <c r="AE494" s="83">
        <v>0</v>
      </c>
      <c r="AF494" s="83">
        <v>0</v>
      </c>
      <c r="AG494" s="83">
        <v>0</v>
      </c>
      <c r="AH494" s="83">
        <v>0</v>
      </c>
      <c r="AI494" s="83">
        <v>0</v>
      </c>
      <c r="AJ494" s="83">
        <v>0</v>
      </c>
    </row>
    <row r="495" spans="1:36">
      <c r="A495" s="88">
        <v>4</v>
      </c>
      <c r="B495" s="95" t="s">
        <v>139</v>
      </c>
      <c r="C495" s="96"/>
      <c r="D495" s="86">
        <v>5</v>
      </c>
      <c r="E495" s="86" t="s">
        <v>36</v>
      </c>
      <c r="F495" s="87">
        <v>2104</v>
      </c>
      <c r="G495" s="86">
        <v>1</v>
      </c>
      <c r="H495" s="88">
        <v>4</v>
      </c>
      <c r="I495" s="89"/>
      <c r="J495" s="90">
        <v>69</v>
      </c>
      <c r="K495" s="90">
        <v>63</v>
      </c>
      <c r="L495" s="90">
        <v>0</v>
      </c>
      <c r="M495" s="91"/>
      <c r="N495" s="92">
        <v>127</v>
      </c>
      <c r="O495" s="90">
        <v>618</v>
      </c>
      <c r="P495" s="90">
        <v>8</v>
      </c>
      <c r="Q495" s="90">
        <v>23</v>
      </c>
      <c r="R495" s="90">
        <v>28</v>
      </c>
      <c r="S495" s="90">
        <v>41</v>
      </c>
      <c r="T495" s="90">
        <v>69</v>
      </c>
      <c r="U495" s="91"/>
      <c r="V495" s="92">
        <v>127</v>
      </c>
      <c r="W495" s="90">
        <v>620</v>
      </c>
      <c r="X495" s="90">
        <v>2</v>
      </c>
      <c r="Y495" s="90">
        <v>34</v>
      </c>
      <c r="Z495" s="90">
        <v>43</v>
      </c>
      <c r="AA495" s="90">
        <v>20</v>
      </c>
      <c r="AB495" s="90">
        <v>63</v>
      </c>
      <c r="AC495" s="91"/>
      <c r="AD495" s="92">
        <v>0</v>
      </c>
      <c r="AE495" s="90">
        <v>0</v>
      </c>
      <c r="AF495" s="90">
        <v>0</v>
      </c>
      <c r="AG495" s="90">
        <v>0</v>
      </c>
      <c r="AH495" s="90">
        <v>0</v>
      </c>
      <c r="AI495" s="90">
        <v>0</v>
      </c>
      <c r="AJ495" s="90">
        <v>0</v>
      </c>
    </row>
    <row r="496" spans="1:36">
      <c r="A496" s="88">
        <v>5</v>
      </c>
      <c r="B496" s="95" t="s">
        <v>139</v>
      </c>
      <c r="C496" s="96"/>
      <c r="D496" s="86">
        <v>5</v>
      </c>
      <c r="E496" s="86" t="s">
        <v>36</v>
      </c>
      <c r="F496" s="87">
        <v>2104</v>
      </c>
      <c r="G496" s="86">
        <v>1</v>
      </c>
      <c r="H496" s="88">
        <v>5</v>
      </c>
      <c r="I496" s="89"/>
      <c r="J496" s="90">
        <v>71</v>
      </c>
      <c r="K496" s="90">
        <v>68</v>
      </c>
      <c r="L496" s="90">
        <v>30</v>
      </c>
      <c r="M496" s="91"/>
      <c r="N496" s="92">
        <v>117</v>
      </c>
      <c r="O496" s="90">
        <v>643</v>
      </c>
      <c r="P496" s="90">
        <v>9</v>
      </c>
      <c r="Q496" s="90">
        <v>20</v>
      </c>
      <c r="R496" s="90">
        <v>44</v>
      </c>
      <c r="S496" s="90">
        <v>27</v>
      </c>
      <c r="T496" s="90">
        <v>71</v>
      </c>
      <c r="U496" s="91"/>
      <c r="V496" s="92">
        <v>117</v>
      </c>
      <c r="W496" s="90">
        <v>664</v>
      </c>
      <c r="X496" s="90">
        <v>4</v>
      </c>
      <c r="Y496" s="90">
        <v>27</v>
      </c>
      <c r="Z496" s="90">
        <v>50</v>
      </c>
      <c r="AA496" s="90">
        <v>18</v>
      </c>
      <c r="AB496" s="90">
        <v>68</v>
      </c>
      <c r="AC496" s="91"/>
      <c r="AD496" s="92">
        <v>117</v>
      </c>
      <c r="AE496" s="90">
        <v>187</v>
      </c>
      <c r="AF496" s="90">
        <v>12</v>
      </c>
      <c r="AG496" s="90">
        <v>57</v>
      </c>
      <c r="AH496" s="90">
        <v>27</v>
      </c>
      <c r="AI496" s="90">
        <v>3</v>
      </c>
      <c r="AJ496" s="90">
        <v>30</v>
      </c>
    </row>
    <row r="497" spans="1:36" s="63" customFormat="1">
      <c r="A497" s="88">
        <v>6</v>
      </c>
      <c r="B497" s="95" t="s">
        <v>139</v>
      </c>
      <c r="C497" s="96"/>
      <c r="D497" s="86">
        <v>5</v>
      </c>
      <c r="E497" s="86" t="s">
        <v>36</v>
      </c>
      <c r="F497" s="87">
        <v>2104</v>
      </c>
      <c r="G497" s="88">
        <v>1</v>
      </c>
      <c r="H497" s="88">
        <v>6</v>
      </c>
      <c r="I497" s="89"/>
      <c r="J497" s="90">
        <v>60</v>
      </c>
      <c r="K497" s="90">
        <v>72</v>
      </c>
      <c r="L497" s="90">
        <v>0</v>
      </c>
      <c r="M497" s="91"/>
      <c r="N497" s="92">
        <v>109</v>
      </c>
      <c r="O497" s="90">
        <v>673</v>
      </c>
      <c r="P497" s="90">
        <v>12</v>
      </c>
      <c r="Q497" s="90">
        <v>28</v>
      </c>
      <c r="R497" s="90">
        <v>32</v>
      </c>
      <c r="S497" s="90">
        <v>28</v>
      </c>
      <c r="T497" s="90">
        <v>60</v>
      </c>
      <c r="U497" s="91"/>
      <c r="V497" s="92">
        <v>109</v>
      </c>
      <c r="W497" s="90">
        <v>701</v>
      </c>
      <c r="X497" s="90">
        <v>6</v>
      </c>
      <c r="Y497" s="90">
        <v>22</v>
      </c>
      <c r="Z497" s="90">
        <v>48</v>
      </c>
      <c r="AA497" s="90">
        <v>24</v>
      </c>
      <c r="AB497" s="90">
        <v>72</v>
      </c>
      <c r="AC497" s="91"/>
      <c r="AD497" s="92">
        <v>0</v>
      </c>
      <c r="AE497" s="90">
        <v>0</v>
      </c>
      <c r="AF497" s="90">
        <v>0</v>
      </c>
      <c r="AG497" s="90">
        <v>0</v>
      </c>
      <c r="AH497" s="90">
        <v>0</v>
      </c>
      <c r="AI497" s="90">
        <v>0</v>
      </c>
      <c r="AJ497" s="90">
        <v>0</v>
      </c>
    </row>
    <row r="498" spans="1:36">
      <c r="A498" s="88">
        <v>7</v>
      </c>
      <c r="B498" s="95" t="s">
        <v>139</v>
      </c>
      <c r="C498" s="96"/>
      <c r="D498" s="86">
        <v>5</v>
      </c>
      <c r="E498" s="86" t="s">
        <v>36</v>
      </c>
      <c r="F498" s="87">
        <v>2104</v>
      </c>
      <c r="G498" s="88">
        <v>1</v>
      </c>
      <c r="H498" s="88">
        <v>7</v>
      </c>
      <c r="I498" s="89"/>
      <c r="J498" s="90">
        <v>58</v>
      </c>
      <c r="K498" s="90">
        <v>51</v>
      </c>
      <c r="L498" s="90">
        <v>13</v>
      </c>
      <c r="M498" s="91"/>
      <c r="N498" s="92">
        <v>107</v>
      </c>
      <c r="O498" s="90">
        <v>683</v>
      </c>
      <c r="P498" s="90">
        <v>21</v>
      </c>
      <c r="Q498" s="90">
        <v>21</v>
      </c>
      <c r="R498" s="90">
        <v>39</v>
      </c>
      <c r="S498" s="90">
        <v>19</v>
      </c>
      <c r="T498" s="90">
        <v>58</v>
      </c>
      <c r="U498" s="91"/>
      <c r="V498" s="92">
        <v>107</v>
      </c>
      <c r="W498" s="90">
        <v>659</v>
      </c>
      <c r="X498" s="90">
        <v>13</v>
      </c>
      <c r="Y498" s="90">
        <v>36</v>
      </c>
      <c r="Z498" s="90">
        <v>35</v>
      </c>
      <c r="AA498" s="90">
        <v>16</v>
      </c>
      <c r="AB498" s="90">
        <v>51</v>
      </c>
      <c r="AC498" s="91"/>
      <c r="AD498" s="92">
        <v>107</v>
      </c>
      <c r="AE498" s="90">
        <v>151</v>
      </c>
      <c r="AF498" s="90">
        <v>45</v>
      </c>
      <c r="AG498" s="90">
        <v>42</v>
      </c>
      <c r="AH498" s="90">
        <v>12</v>
      </c>
      <c r="AI498" s="90">
        <v>1</v>
      </c>
      <c r="AJ498" s="90">
        <v>13</v>
      </c>
    </row>
    <row r="499" spans="1:36">
      <c r="A499" s="88">
        <v>8</v>
      </c>
      <c r="B499" s="95" t="s">
        <v>139</v>
      </c>
      <c r="C499" s="96"/>
      <c r="D499" s="86">
        <v>5</v>
      </c>
      <c r="E499" s="86" t="s">
        <v>36</v>
      </c>
      <c r="F499" s="87">
        <v>2104</v>
      </c>
      <c r="G499" s="86">
        <v>1</v>
      </c>
      <c r="H499" s="88">
        <v>8</v>
      </c>
      <c r="I499" s="89"/>
      <c r="J499" s="90">
        <v>40</v>
      </c>
      <c r="K499" s="90">
        <v>57</v>
      </c>
      <c r="L499" s="90">
        <v>0</v>
      </c>
      <c r="M499" s="91"/>
      <c r="N499" s="92">
        <v>118</v>
      </c>
      <c r="O499" s="90">
        <v>668</v>
      </c>
      <c r="P499" s="90">
        <v>39</v>
      </c>
      <c r="Q499" s="90">
        <v>20</v>
      </c>
      <c r="R499" s="90">
        <v>36</v>
      </c>
      <c r="S499" s="90">
        <v>4</v>
      </c>
      <c r="T499" s="90">
        <v>40</v>
      </c>
      <c r="U499" s="91"/>
      <c r="V499" s="92">
        <v>118</v>
      </c>
      <c r="W499" s="90">
        <v>697</v>
      </c>
      <c r="X499" s="90">
        <v>16</v>
      </c>
      <c r="Y499" s="90">
        <v>26</v>
      </c>
      <c r="Z499" s="90">
        <v>47</v>
      </c>
      <c r="AA499" s="90">
        <v>10</v>
      </c>
      <c r="AB499" s="90">
        <v>57</v>
      </c>
      <c r="AC499" s="91"/>
      <c r="AD499" s="92">
        <v>0</v>
      </c>
      <c r="AE499" s="90">
        <v>0</v>
      </c>
      <c r="AF499" s="90">
        <v>0</v>
      </c>
      <c r="AG499" s="90">
        <v>0</v>
      </c>
      <c r="AH499" s="90">
        <v>0</v>
      </c>
      <c r="AI499" s="90">
        <v>0</v>
      </c>
      <c r="AJ499" s="90">
        <v>0</v>
      </c>
    </row>
    <row r="500" spans="1:36">
      <c r="A500" s="67" t="s">
        <v>71</v>
      </c>
      <c r="B500" s="97" t="s">
        <v>139</v>
      </c>
      <c r="C500" s="98"/>
      <c r="D500" s="93">
        <v>5</v>
      </c>
      <c r="E500" s="93" t="s">
        <v>36</v>
      </c>
      <c r="F500" s="94">
        <v>2104</v>
      </c>
      <c r="G500" s="93">
        <v>1</v>
      </c>
      <c r="H500" s="67" t="s">
        <v>71</v>
      </c>
      <c r="I500" s="68"/>
      <c r="J500" s="20">
        <v>63.351351351351354</v>
      </c>
      <c r="K500" s="20">
        <v>61.504978662873398</v>
      </c>
      <c r="L500" s="20">
        <v>21.879464285714285</v>
      </c>
      <c r="M500" s="69"/>
      <c r="N500" s="16">
        <v>703</v>
      </c>
      <c r="O500" s="20"/>
      <c r="P500" s="20">
        <v>15.435277382645804</v>
      </c>
      <c r="Q500" s="20">
        <v>20.867709815078236</v>
      </c>
      <c r="R500" s="20">
        <v>36.078236130867715</v>
      </c>
      <c r="S500" s="20">
        <v>27.273115220483639</v>
      </c>
      <c r="T500" s="20">
        <v>63.351351351351354</v>
      </c>
      <c r="U500" s="69"/>
      <c r="V500" s="16">
        <v>703</v>
      </c>
      <c r="W500" s="20"/>
      <c r="X500" s="20">
        <v>9.822190611664297</v>
      </c>
      <c r="Y500" s="20">
        <v>28.15789473684211</v>
      </c>
      <c r="Z500" s="20">
        <v>43.860597439544811</v>
      </c>
      <c r="AA500" s="20">
        <v>17.64438122332859</v>
      </c>
      <c r="AB500" s="20">
        <v>61.504978662873398</v>
      </c>
      <c r="AC500" s="69"/>
      <c r="AD500" s="16">
        <v>224</v>
      </c>
      <c r="AE500" s="20"/>
      <c r="AF500" s="20">
        <v>27.763392857142858</v>
      </c>
      <c r="AG500" s="20">
        <v>49.834821428571431</v>
      </c>
      <c r="AH500" s="20">
        <v>19.834821428571427</v>
      </c>
      <c r="AI500" s="20">
        <v>2.0446428571428572</v>
      </c>
      <c r="AJ500" s="20">
        <v>21.879464285714285</v>
      </c>
    </row>
    <row r="501" spans="1:36">
      <c r="A501" s="81">
        <v>3</v>
      </c>
      <c r="B501" s="77" t="s">
        <v>140</v>
      </c>
      <c r="C501" s="78"/>
      <c r="D501" s="79">
        <v>2</v>
      </c>
      <c r="E501" s="79" t="s">
        <v>33</v>
      </c>
      <c r="F501" s="80">
        <v>1802</v>
      </c>
      <c r="G501" s="86">
        <v>1</v>
      </c>
      <c r="H501" s="81">
        <v>3</v>
      </c>
      <c r="I501" s="82"/>
      <c r="J501" s="83">
        <v>62</v>
      </c>
      <c r="K501" s="83">
        <v>58</v>
      </c>
      <c r="L501" s="83">
        <v>0</v>
      </c>
      <c r="M501" s="84"/>
      <c r="N501" s="85">
        <v>57</v>
      </c>
      <c r="O501" s="83">
        <v>525</v>
      </c>
      <c r="P501" s="83">
        <v>11</v>
      </c>
      <c r="Q501" s="83">
        <v>28</v>
      </c>
      <c r="R501" s="83">
        <v>30</v>
      </c>
      <c r="S501" s="83">
        <v>32</v>
      </c>
      <c r="T501" s="83">
        <v>62</v>
      </c>
      <c r="U501" s="84"/>
      <c r="V501" s="85">
        <v>57</v>
      </c>
      <c r="W501" s="83">
        <v>521</v>
      </c>
      <c r="X501" s="83">
        <v>12</v>
      </c>
      <c r="Y501" s="83">
        <v>30</v>
      </c>
      <c r="Z501" s="83">
        <v>37</v>
      </c>
      <c r="AA501" s="83">
        <v>21</v>
      </c>
      <c r="AB501" s="83">
        <v>58</v>
      </c>
      <c r="AC501" s="84"/>
      <c r="AD501" s="85">
        <v>0</v>
      </c>
      <c r="AE501" s="83">
        <v>0</v>
      </c>
      <c r="AF501" s="83">
        <v>0</v>
      </c>
      <c r="AG501" s="83">
        <v>0</v>
      </c>
      <c r="AH501" s="83">
        <v>0</v>
      </c>
      <c r="AI501" s="83">
        <v>0</v>
      </c>
      <c r="AJ501" s="83">
        <v>0</v>
      </c>
    </row>
    <row r="502" spans="1:36">
      <c r="A502" s="88">
        <v>4</v>
      </c>
      <c r="B502" s="95" t="s">
        <v>140</v>
      </c>
      <c r="C502" s="96"/>
      <c r="D502" s="86">
        <v>2</v>
      </c>
      <c r="E502" s="86" t="s">
        <v>33</v>
      </c>
      <c r="F502" s="87">
        <v>1802</v>
      </c>
      <c r="G502" s="86">
        <v>1</v>
      </c>
      <c r="H502" s="88">
        <v>4</v>
      </c>
      <c r="I502" s="89"/>
      <c r="J502" s="90">
        <v>88</v>
      </c>
      <c r="K502" s="90">
        <v>90</v>
      </c>
      <c r="L502" s="90">
        <v>0</v>
      </c>
      <c r="M502" s="91"/>
      <c r="N502" s="92">
        <v>42</v>
      </c>
      <c r="O502" s="90">
        <v>656</v>
      </c>
      <c r="P502" s="90">
        <v>7</v>
      </c>
      <c r="Q502" s="90">
        <v>5</v>
      </c>
      <c r="R502" s="90">
        <v>21</v>
      </c>
      <c r="S502" s="90">
        <v>67</v>
      </c>
      <c r="T502" s="90">
        <v>88</v>
      </c>
      <c r="U502" s="91"/>
      <c r="V502" s="92">
        <v>42</v>
      </c>
      <c r="W502" s="90">
        <v>703</v>
      </c>
      <c r="X502" s="90">
        <v>2</v>
      </c>
      <c r="Y502" s="90">
        <v>7</v>
      </c>
      <c r="Z502" s="90">
        <v>50</v>
      </c>
      <c r="AA502" s="90">
        <v>40</v>
      </c>
      <c r="AB502" s="90">
        <v>90</v>
      </c>
      <c r="AC502" s="91"/>
      <c r="AD502" s="92">
        <v>0</v>
      </c>
      <c r="AE502" s="90">
        <v>0</v>
      </c>
      <c r="AF502" s="90">
        <v>0</v>
      </c>
      <c r="AG502" s="90">
        <v>0</v>
      </c>
      <c r="AH502" s="90">
        <v>0</v>
      </c>
      <c r="AI502" s="90">
        <v>0</v>
      </c>
      <c r="AJ502" s="90">
        <v>0</v>
      </c>
    </row>
    <row r="503" spans="1:36">
      <c r="A503" s="88">
        <v>5</v>
      </c>
      <c r="B503" s="95" t="s">
        <v>140</v>
      </c>
      <c r="C503" s="96"/>
      <c r="D503" s="86">
        <v>2</v>
      </c>
      <c r="E503" s="86" t="s">
        <v>33</v>
      </c>
      <c r="F503" s="87">
        <v>1802</v>
      </c>
      <c r="G503" s="86">
        <v>1</v>
      </c>
      <c r="H503" s="88">
        <v>5</v>
      </c>
      <c r="I503" s="89"/>
      <c r="J503" s="90">
        <v>54</v>
      </c>
      <c r="K503" s="90">
        <v>45</v>
      </c>
      <c r="L503" s="90">
        <v>27</v>
      </c>
      <c r="M503" s="91"/>
      <c r="N503" s="92">
        <v>62</v>
      </c>
      <c r="O503" s="90">
        <v>603</v>
      </c>
      <c r="P503" s="90">
        <v>19</v>
      </c>
      <c r="Q503" s="90">
        <v>27</v>
      </c>
      <c r="R503" s="90">
        <v>39</v>
      </c>
      <c r="S503" s="90">
        <v>15</v>
      </c>
      <c r="T503" s="90">
        <v>54</v>
      </c>
      <c r="U503" s="91"/>
      <c r="V503" s="92">
        <v>62</v>
      </c>
      <c r="W503" s="90">
        <v>576</v>
      </c>
      <c r="X503" s="90">
        <v>10</v>
      </c>
      <c r="Y503" s="90">
        <v>45</v>
      </c>
      <c r="Z503" s="90">
        <v>42</v>
      </c>
      <c r="AA503" s="90">
        <v>3</v>
      </c>
      <c r="AB503" s="90">
        <v>45</v>
      </c>
      <c r="AC503" s="91"/>
      <c r="AD503" s="92">
        <v>62</v>
      </c>
      <c r="AE503" s="90">
        <v>177</v>
      </c>
      <c r="AF503" s="90">
        <v>19</v>
      </c>
      <c r="AG503" s="90">
        <v>53</v>
      </c>
      <c r="AH503" s="90">
        <v>27</v>
      </c>
      <c r="AI503" s="90">
        <v>0</v>
      </c>
      <c r="AJ503" s="90">
        <v>27</v>
      </c>
    </row>
    <row r="504" spans="1:36" s="63" customFormat="1">
      <c r="A504" s="88">
        <v>6</v>
      </c>
      <c r="B504" s="95" t="s">
        <v>140</v>
      </c>
      <c r="C504" s="96"/>
      <c r="D504" s="86">
        <v>2</v>
      </c>
      <c r="E504" s="86" t="s">
        <v>33</v>
      </c>
      <c r="F504" s="87">
        <v>1802</v>
      </c>
      <c r="G504" s="88">
        <v>1</v>
      </c>
      <c r="H504" s="88">
        <v>6</v>
      </c>
      <c r="I504" s="89"/>
      <c r="J504" s="90">
        <v>61</v>
      </c>
      <c r="K504" s="90">
        <v>57</v>
      </c>
      <c r="L504" s="90">
        <v>0</v>
      </c>
      <c r="M504" s="91"/>
      <c r="N504" s="92">
        <v>53</v>
      </c>
      <c r="O504" s="90">
        <v>659</v>
      </c>
      <c r="P504" s="90">
        <v>13</v>
      </c>
      <c r="Q504" s="90">
        <v>26</v>
      </c>
      <c r="R504" s="90">
        <v>40</v>
      </c>
      <c r="S504" s="90">
        <v>21</v>
      </c>
      <c r="T504" s="90">
        <v>61</v>
      </c>
      <c r="U504" s="91"/>
      <c r="V504" s="92">
        <v>53</v>
      </c>
      <c r="W504" s="90">
        <v>653</v>
      </c>
      <c r="X504" s="90">
        <v>8</v>
      </c>
      <c r="Y504" s="90">
        <v>36</v>
      </c>
      <c r="Z504" s="90">
        <v>40</v>
      </c>
      <c r="AA504" s="90">
        <v>17</v>
      </c>
      <c r="AB504" s="90">
        <v>57</v>
      </c>
      <c r="AC504" s="91"/>
      <c r="AD504" s="92">
        <v>0</v>
      </c>
      <c r="AE504" s="90">
        <v>0</v>
      </c>
      <c r="AF504" s="90">
        <v>0</v>
      </c>
      <c r="AG504" s="90">
        <v>0</v>
      </c>
      <c r="AH504" s="90">
        <v>0</v>
      </c>
      <c r="AI504" s="90">
        <v>0</v>
      </c>
      <c r="AJ504" s="90">
        <v>0</v>
      </c>
    </row>
    <row r="505" spans="1:36">
      <c r="A505" s="88">
        <v>7</v>
      </c>
      <c r="B505" s="95" t="s">
        <v>140</v>
      </c>
      <c r="C505" s="96"/>
      <c r="D505" s="86">
        <v>2</v>
      </c>
      <c r="E505" s="86" t="s">
        <v>33</v>
      </c>
      <c r="F505" s="87">
        <v>1802</v>
      </c>
      <c r="G505" s="88">
        <v>1</v>
      </c>
      <c r="H505" s="88">
        <v>7</v>
      </c>
      <c r="I505" s="89"/>
      <c r="J505" s="90">
        <v>55</v>
      </c>
      <c r="K505" s="90">
        <v>47</v>
      </c>
      <c r="L505" s="90">
        <v>0</v>
      </c>
      <c r="M505" s="91"/>
      <c r="N505" s="92">
        <v>45</v>
      </c>
      <c r="O505" s="90">
        <v>674</v>
      </c>
      <c r="P505" s="90">
        <v>20</v>
      </c>
      <c r="Q505" s="90">
        <v>24</v>
      </c>
      <c r="R505" s="90">
        <v>44</v>
      </c>
      <c r="S505" s="90">
        <v>11</v>
      </c>
      <c r="T505" s="90">
        <v>55</v>
      </c>
      <c r="U505" s="91"/>
      <c r="V505" s="92">
        <v>45</v>
      </c>
      <c r="W505" s="90">
        <v>626</v>
      </c>
      <c r="X505" s="90">
        <v>18</v>
      </c>
      <c r="Y505" s="90">
        <v>36</v>
      </c>
      <c r="Z505" s="90">
        <v>38</v>
      </c>
      <c r="AA505" s="90">
        <v>9</v>
      </c>
      <c r="AB505" s="90">
        <v>47</v>
      </c>
      <c r="AC505" s="91"/>
      <c r="AD505" s="92">
        <v>45</v>
      </c>
      <c r="AE505" s="90">
        <v>131</v>
      </c>
      <c r="AF505" s="90">
        <v>64</v>
      </c>
      <c r="AG505" s="90">
        <v>36</v>
      </c>
      <c r="AH505" s="90">
        <v>0</v>
      </c>
      <c r="AI505" s="90">
        <v>0</v>
      </c>
      <c r="AJ505" s="90">
        <v>0</v>
      </c>
    </row>
    <row r="506" spans="1:36">
      <c r="A506" s="88">
        <v>8</v>
      </c>
      <c r="B506" s="95" t="s">
        <v>140</v>
      </c>
      <c r="C506" s="96"/>
      <c r="D506" s="86">
        <v>2</v>
      </c>
      <c r="E506" s="86" t="s">
        <v>33</v>
      </c>
      <c r="F506" s="87">
        <v>1802</v>
      </c>
      <c r="G506" s="86">
        <v>1</v>
      </c>
      <c r="H506" s="88">
        <v>8</v>
      </c>
      <c r="I506" s="89"/>
      <c r="J506" s="90">
        <v>29</v>
      </c>
      <c r="K506" s="90">
        <v>71</v>
      </c>
      <c r="L506" s="90">
        <v>0</v>
      </c>
      <c r="M506" s="91"/>
      <c r="N506" s="92">
        <v>51</v>
      </c>
      <c r="O506" s="90">
        <v>653</v>
      </c>
      <c r="P506" s="90">
        <v>45</v>
      </c>
      <c r="Q506" s="90">
        <v>25</v>
      </c>
      <c r="R506" s="90">
        <v>29</v>
      </c>
      <c r="S506" s="90">
        <v>0</v>
      </c>
      <c r="T506" s="90">
        <v>29</v>
      </c>
      <c r="U506" s="91"/>
      <c r="V506" s="92">
        <v>51</v>
      </c>
      <c r="W506" s="90">
        <v>761</v>
      </c>
      <c r="X506" s="90">
        <v>4</v>
      </c>
      <c r="Y506" s="90">
        <v>25</v>
      </c>
      <c r="Z506" s="90">
        <v>51</v>
      </c>
      <c r="AA506" s="90">
        <v>20</v>
      </c>
      <c r="AB506" s="90">
        <v>71</v>
      </c>
      <c r="AC506" s="91"/>
      <c r="AD506" s="92">
        <v>0</v>
      </c>
      <c r="AE506" s="90">
        <v>0</v>
      </c>
      <c r="AF506" s="90">
        <v>0</v>
      </c>
      <c r="AG506" s="90">
        <v>0</v>
      </c>
      <c r="AH506" s="90">
        <v>0</v>
      </c>
      <c r="AI506" s="90">
        <v>0</v>
      </c>
      <c r="AJ506" s="90">
        <v>0</v>
      </c>
    </row>
    <row r="507" spans="1:36">
      <c r="A507" s="67" t="s">
        <v>71</v>
      </c>
      <c r="B507" s="97" t="s">
        <v>140</v>
      </c>
      <c r="C507" s="98"/>
      <c r="D507" s="93">
        <v>2</v>
      </c>
      <c r="E507" s="93" t="s">
        <v>33</v>
      </c>
      <c r="F507" s="94">
        <v>1802</v>
      </c>
      <c r="G507" s="93">
        <v>1</v>
      </c>
      <c r="H507" s="67" t="s">
        <v>71</v>
      </c>
      <c r="I507" s="68"/>
      <c r="J507" s="20">
        <v>57.306451612903224</v>
      </c>
      <c r="K507" s="20">
        <v>60.106451612903228</v>
      </c>
      <c r="L507" s="20">
        <v>15.644859813084112</v>
      </c>
      <c r="M507" s="69"/>
      <c r="N507" s="16">
        <v>310</v>
      </c>
      <c r="O507" s="20"/>
      <c r="P507" s="20">
        <v>19.299999999999997</v>
      </c>
      <c r="Q507" s="20">
        <v>23.267741935483873</v>
      </c>
      <c r="R507" s="20">
        <v>34.158064516129031</v>
      </c>
      <c r="S507" s="20">
        <v>23.148387096774194</v>
      </c>
      <c r="T507" s="20">
        <v>57.306451612903224</v>
      </c>
      <c r="U507" s="69"/>
      <c r="V507" s="16">
        <v>310</v>
      </c>
      <c r="W507" s="20"/>
      <c r="X507" s="20">
        <v>9.1161290322580655</v>
      </c>
      <c r="Y507" s="20">
        <v>30.958064516129035</v>
      </c>
      <c r="Z507" s="20">
        <v>42.722580645161294</v>
      </c>
      <c r="AA507" s="20">
        <v>17.383870967741935</v>
      </c>
      <c r="AB507" s="20">
        <v>60.106451612903228</v>
      </c>
      <c r="AC507" s="69"/>
      <c r="AD507" s="16">
        <v>107</v>
      </c>
      <c r="AE507" s="20"/>
      <c r="AF507" s="20">
        <v>37.925233644859816</v>
      </c>
      <c r="AG507" s="20">
        <v>45.850467289719624</v>
      </c>
      <c r="AH507" s="20">
        <v>15.644859813084112</v>
      </c>
      <c r="AI507" s="20">
        <v>0</v>
      </c>
      <c r="AJ507" s="20">
        <v>15.644859813084112</v>
      </c>
    </row>
    <row r="508" spans="1:36">
      <c r="A508" s="81">
        <v>3</v>
      </c>
      <c r="B508" s="77" t="s">
        <v>141</v>
      </c>
      <c r="C508" s="78"/>
      <c r="D508" s="79">
        <v>1</v>
      </c>
      <c r="E508" s="79" t="s">
        <v>32</v>
      </c>
      <c r="F508" s="80">
        <v>5301</v>
      </c>
      <c r="G508" s="86">
        <v>1</v>
      </c>
      <c r="H508" s="81">
        <v>3</v>
      </c>
      <c r="I508" s="82"/>
      <c r="J508" s="83">
        <v>78</v>
      </c>
      <c r="K508" s="83">
        <v>72</v>
      </c>
      <c r="L508" s="83">
        <v>0</v>
      </c>
      <c r="M508" s="84"/>
      <c r="N508" s="85">
        <v>49</v>
      </c>
      <c r="O508" s="83">
        <v>565</v>
      </c>
      <c r="P508" s="83">
        <v>0</v>
      </c>
      <c r="Q508" s="83">
        <v>22</v>
      </c>
      <c r="R508" s="83">
        <v>35</v>
      </c>
      <c r="S508" s="83">
        <v>43</v>
      </c>
      <c r="T508" s="83">
        <v>78</v>
      </c>
      <c r="U508" s="84"/>
      <c r="V508" s="85">
        <v>49</v>
      </c>
      <c r="W508" s="83">
        <v>561</v>
      </c>
      <c r="X508" s="83">
        <v>10</v>
      </c>
      <c r="Y508" s="83">
        <v>18</v>
      </c>
      <c r="Z508" s="83">
        <v>41</v>
      </c>
      <c r="AA508" s="83">
        <v>31</v>
      </c>
      <c r="AB508" s="83">
        <v>72</v>
      </c>
      <c r="AC508" s="84"/>
      <c r="AD508" s="85">
        <v>0</v>
      </c>
      <c r="AE508" s="83">
        <v>0</v>
      </c>
      <c r="AF508" s="83">
        <v>0</v>
      </c>
      <c r="AG508" s="83">
        <v>0</v>
      </c>
      <c r="AH508" s="83">
        <v>0</v>
      </c>
      <c r="AI508" s="83">
        <v>0</v>
      </c>
      <c r="AJ508" s="83">
        <v>0</v>
      </c>
    </row>
    <row r="509" spans="1:36">
      <c r="A509" s="88">
        <v>4</v>
      </c>
      <c r="B509" s="95" t="s">
        <v>141</v>
      </c>
      <c r="C509" s="96"/>
      <c r="D509" s="86">
        <v>1</v>
      </c>
      <c r="E509" s="86" t="s">
        <v>32</v>
      </c>
      <c r="F509" s="87">
        <v>5301</v>
      </c>
      <c r="G509" s="86">
        <v>1</v>
      </c>
      <c r="H509" s="88">
        <v>4</v>
      </c>
      <c r="I509" s="89"/>
      <c r="J509" s="90">
        <v>66</v>
      </c>
      <c r="K509" s="90">
        <v>81</v>
      </c>
      <c r="L509" s="90">
        <v>0</v>
      </c>
      <c r="M509" s="91"/>
      <c r="N509" s="92">
        <v>36</v>
      </c>
      <c r="O509" s="90">
        <v>617</v>
      </c>
      <c r="P509" s="90">
        <v>14</v>
      </c>
      <c r="Q509" s="90">
        <v>19</v>
      </c>
      <c r="R509" s="90">
        <v>22</v>
      </c>
      <c r="S509" s="90">
        <v>44</v>
      </c>
      <c r="T509" s="90">
        <v>66</v>
      </c>
      <c r="U509" s="91"/>
      <c r="V509" s="92">
        <v>36</v>
      </c>
      <c r="W509" s="90">
        <v>642</v>
      </c>
      <c r="X509" s="90">
        <v>6</v>
      </c>
      <c r="Y509" s="90">
        <v>14</v>
      </c>
      <c r="Z509" s="90">
        <v>67</v>
      </c>
      <c r="AA509" s="90">
        <v>14</v>
      </c>
      <c r="AB509" s="90">
        <v>81</v>
      </c>
      <c r="AC509" s="91"/>
      <c r="AD509" s="92">
        <v>0</v>
      </c>
      <c r="AE509" s="90">
        <v>0</v>
      </c>
      <c r="AF509" s="90">
        <v>0</v>
      </c>
      <c r="AG509" s="90">
        <v>0</v>
      </c>
      <c r="AH509" s="90">
        <v>0</v>
      </c>
      <c r="AI509" s="90">
        <v>0</v>
      </c>
      <c r="AJ509" s="90">
        <v>0</v>
      </c>
    </row>
    <row r="510" spans="1:36">
      <c r="A510" s="88">
        <v>5</v>
      </c>
      <c r="B510" s="95" t="s">
        <v>141</v>
      </c>
      <c r="C510" s="96"/>
      <c r="D510" s="86">
        <v>1</v>
      </c>
      <c r="E510" s="86" t="s">
        <v>32</v>
      </c>
      <c r="F510" s="87">
        <v>5301</v>
      </c>
      <c r="G510" s="86">
        <v>1</v>
      </c>
      <c r="H510" s="88">
        <v>5</v>
      </c>
      <c r="I510" s="89"/>
      <c r="J510" s="90">
        <v>75</v>
      </c>
      <c r="K510" s="90">
        <v>77</v>
      </c>
      <c r="L510" s="90">
        <v>41</v>
      </c>
      <c r="M510" s="91"/>
      <c r="N510" s="92">
        <v>48</v>
      </c>
      <c r="O510" s="90">
        <v>677</v>
      </c>
      <c r="P510" s="90">
        <v>10</v>
      </c>
      <c r="Q510" s="90">
        <v>15</v>
      </c>
      <c r="R510" s="90">
        <v>27</v>
      </c>
      <c r="S510" s="90">
        <v>48</v>
      </c>
      <c r="T510" s="90">
        <v>75</v>
      </c>
      <c r="U510" s="91"/>
      <c r="V510" s="92">
        <v>48</v>
      </c>
      <c r="W510" s="90">
        <v>706</v>
      </c>
      <c r="X510" s="90">
        <v>2</v>
      </c>
      <c r="Y510" s="90">
        <v>21</v>
      </c>
      <c r="Z510" s="90">
        <v>48</v>
      </c>
      <c r="AA510" s="90">
        <v>29</v>
      </c>
      <c r="AB510" s="90">
        <v>77</v>
      </c>
      <c r="AC510" s="91"/>
      <c r="AD510" s="92">
        <v>48</v>
      </c>
      <c r="AE510" s="90">
        <v>196</v>
      </c>
      <c r="AF510" s="90">
        <v>6</v>
      </c>
      <c r="AG510" s="90">
        <v>52</v>
      </c>
      <c r="AH510" s="90">
        <v>35</v>
      </c>
      <c r="AI510" s="90">
        <v>6</v>
      </c>
      <c r="AJ510" s="90">
        <v>41</v>
      </c>
    </row>
    <row r="511" spans="1:36" s="63" customFormat="1">
      <c r="A511" s="88">
        <v>6</v>
      </c>
      <c r="B511" s="95" t="s">
        <v>141</v>
      </c>
      <c r="C511" s="96"/>
      <c r="D511" s="86">
        <v>1</v>
      </c>
      <c r="E511" s="86" t="s">
        <v>32</v>
      </c>
      <c r="F511" s="87">
        <v>5301</v>
      </c>
      <c r="G511" s="88">
        <v>1</v>
      </c>
      <c r="H511" s="88">
        <v>6</v>
      </c>
      <c r="I511" s="89"/>
      <c r="J511" s="90">
        <v>66</v>
      </c>
      <c r="K511" s="90">
        <v>61</v>
      </c>
      <c r="L511" s="90">
        <v>0</v>
      </c>
      <c r="M511" s="91"/>
      <c r="N511" s="92">
        <v>40</v>
      </c>
      <c r="O511" s="90">
        <v>674</v>
      </c>
      <c r="P511" s="90">
        <v>5</v>
      </c>
      <c r="Q511" s="90">
        <v>30</v>
      </c>
      <c r="R511" s="90">
        <v>43</v>
      </c>
      <c r="S511" s="90">
        <v>23</v>
      </c>
      <c r="T511" s="90">
        <v>66</v>
      </c>
      <c r="U511" s="91"/>
      <c r="V511" s="92">
        <v>40</v>
      </c>
      <c r="W511" s="90">
        <v>666</v>
      </c>
      <c r="X511" s="90">
        <v>10</v>
      </c>
      <c r="Y511" s="90">
        <v>30</v>
      </c>
      <c r="Z511" s="90">
        <v>33</v>
      </c>
      <c r="AA511" s="90">
        <v>28</v>
      </c>
      <c r="AB511" s="90">
        <v>61</v>
      </c>
      <c r="AC511" s="91"/>
      <c r="AD511" s="92">
        <v>0</v>
      </c>
      <c r="AE511" s="90">
        <v>0</v>
      </c>
      <c r="AF511" s="90">
        <v>0</v>
      </c>
      <c r="AG511" s="90">
        <v>0</v>
      </c>
      <c r="AH511" s="90">
        <v>0</v>
      </c>
      <c r="AI511" s="90">
        <v>0</v>
      </c>
      <c r="AJ511" s="90">
        <v>0</v>
      </c>
    </row>
    <row r="512" spans="1:36">
      <c r="A512" s="88">
        <v>7</v>
      </c>
      <c r="B512" s="95" t="s">
        <v>141</v>
      </c>
      <c r="C512" s="96"/>
      <c r="D512" s="86">
        <v>1</v>
      </c>
      <c r="E512" s="86" t="s">
        <v>32</v>
      </c>
      <c r="F512" s="87">
        <v>5301</v>
      </c>
      <c r="G512" s="88">
        <v>1</v>
      </c>
      <c r="H512" s="88">
        <v>7</v>
      </c>
      <c r="I512" s="89"/>
      <c r="J512" s="90">
        <v>64</v>
      </c>
      <c r="K512" s="90">
        <v>73</v>
      </c>
      <c r="L512" s="90">
        <v>24</v>
      </c>
      <c r="M512" s="91"/>
      <c r="N512" s="92">
        <v>41</v>
      </c>
      <c r="O512" s="90">
        <v>706</v>
      </c>
      <c r="P512" s="90">
        <v>15</v>
      </c>
      <c r="Q512" s="90">
        <v>22</v>
      </c>
      <c r="R512" s="90">
        <v>32</v>
      </c>
      <c r="S512" s="90">
        <v>32</v>
      </c>
      <c r="T512" s="90">
        <v>64</v>
      </c>
      <c r="U512" s="91"/>
      <c r="V512" s="92">
        <v>41</v>
      </c>
      <c r="W512" s="90">
        <v>727</v>
      </c>
      <c r="X512" s="90">
        <v>2</v>
      </c>
      <c r="Y512" s="90">
        <v>24</v>
      </c>
      <c r="Z512" s="90">
        <v>56</v>
      </c>
      <c r="AA512" s="90">
        <v>17</v>
      </c>
      <c r="AB512" s="90">
        <v>73</v>
      </c>
      <c r="AC512" s="91"/>
      <c r="AD512" s="92">
        <v>41</v>
      </c>
      <c r="AE512" s="90">
        <v>167</v>
      </c>
      <c r="AF512" s="90">
        <v>39</v>
      </c>
      <c r="AG512" s="90">
        <v>37</v>
      </c>
      <c r="AH512" s="90">
        <v>24</v>
      </c>
      <c r="AI512" s="90">
        <v>0</v>
      </c>
      <c r="AJ512" s="90">
        <v>24</v>
      </c>
    </row>
    <row r="513" spans="1:36">
      <c r="A513" s="88">
        <v>8</v>
      </c>
      <c r="B513" s="95" t="s">
        <v>141</v>
      </c>
      <c r="C513" s="96"/>
      <c r="D513" s="86">
        <v>1</v>
      </c>
      <c r="E513" s="86" t="s">
        <v>32</v>
      </c>
      <c r="F513" s="87">
        <v>5301</v>
      </c>
      <c r="G513" s="86">
        <v>1</v>
      </c>
      <c r="H513" s="88">
        <v>8</v>
      </c>
      <c r="I513" s="89"/>
      <c r="J513" s="90">
        <v>57</v>
      </c>
      <c r="K513" s="90">
        <v>80</v>
      </c>
      <c r="L513" s="90">
        <v>0</v>
      </c>
      <c r="M513" s="91"/>
      <c r="N513" s="92">
        <v>55</v>
      </c>
      <c r="O513" s="90">
        <v>733</v>
      </c>
      <c r="P513" s="90">
        <v>16</v>
      </c>
      <c r="Q513" s="90">
        <v>27</v>
      </c>
      <c r="R513" s="90">
        <v>35</v>
      </c>
      <c r="S513" s="90">
        <v>22</v>
      </c>
      <c r="T513" s="90">
        <v>57</v>
      </c>
      <c r="U513" s="91"/>
      <c r="V513" s="92">
        <v>55</v>
      </c>
      <c r="W513" s="90">
        <v>804</v>
      </c>
      <c r="X513" s="90">
        <v>9</v>
      </c>
      <c r="Y513" s="90">
        <v>11</v>
      </c>
      <c r="Z513" s="90">
        <v>55</v>
      </c>
      <c r="AA513" s="90">
        <v>25</v>
      </c>
      <c r="AB513" s="90">
        <v>80</v>
      </c>
      <c r="AC513" s="91"/>
      <c r="AD513" s="92">
        <v>0</v>
      </c>
      <c r="AE513" s="90">
        <v>0</v>
      </c>
      <c r="AF513" s="90">
        <v>0</v>
      </c>
      <c r="AG513" s="90">
        <v>0</v>
      </c>
      <c r="AH513" s="90">
        <v>0</v>
      </c>
      <c r="AI513" s="90">
        <v>0</v>
      </c>
      <c r="AJ513" s="90">
        <v>0</v>
      </c>
    </row>
    <row r="514" spans="1:36">
      <c r="A514" s="67" t="s">
        <v>71</v>
      </c>
      <c r="B514" s="97" t="s">
        <v>141</v>
      </c>
      <c r="C514" s="98"/>
      <c r="D514" s="93">
        <v>1</v>
      </c>
      <c r="E514" s="93" t="s">
        <v>32</v>
      </c>
      <c r="F514" s="94">
        <v>5301</v>
      </c>
      <c r="G514" s="67">
        <v>1</v>
      </c>
      <c r="H514" s="67" t="s">
        <v>71</v>
      </c>
      <c r="I514" s="68"/>
      <c r="J514" s="20">
        <v>67.646840148698885</v>
      </c>
      <c r="K514" s="20">
        <v>74.249070631970255</v>
      </c>
      <c r="L514" s="20">
        <v>33.168539325842694</v>
      </c>
      <c r="M514" s="69"/>
      <c r="N514" s="16">
        <v>269</v>
      </c>
      <c r="O514" s="20"/>
      <c r="P514" s="20">
        <v>9.9591078066914491</v>
      </c>
      <c r="Q514" s="20">
        <v>22.561338289962826</v>
      </c>
      <c r="R514" s="20">
        <v>32.565055762081784</v>
      </c>
      <c r="S514" s="20">
        <v>35.081784386617095</v>
      </c>
      <c r="T514" s="20">
        <v>67.646840148698885</v>
      </c>
      <c r="U514" s="69"/>
      <c r="V514" s="16">
        <v>269</v>
      </c>
      <c r="W514" s="20"/>
      <c r="X514" s="20">
        <v>6.6133828996282524</v>
      </c>
      <c r="Y514" s="20">
        <v>19.267657992565056</v>
      </c>
      <c r="Z514" s="20">
        <v>49.687732342007436</v>
      </c>
      <c r="AA514" s="20">
        <v>24.561338289962826</v>
      </c>
      <c r="AB514" s="20">
        <v>74.249070631970255</v>
      </c>
      <c r="AC514" s="69"/>
      <c r="AD514" s="16">
        <v>89</v>
      </c>
      <c r="AE514" s="20"/>
      <c r="AF514" s="20">
        <v>21.202247191011235</v>
      </c>
      <c r="AG514" s="20">
        <v>45.08988764044944</v>
      </c>
      <c r="AH514" s="20">
        <v>29.932584269662922</v>
      </c>
      <c r="AI514" s="20">
        <v>3.2359550561797752</v>
      </c>
      <c r="AJ514" s="20">
        <v>33.168539325842694</v>
      </c>
    </row>
    <row r="515" spans="1:36">
      <c r="A515" s="81">
        <v>3</v>
      </c>
      <c r="B515" s="77" t="s">
        <v>142</v>
      </c>
      <c r="C515" s="78"/>
      <c r="D515" s="79">
        <v>2</v>
      </c>
      <c r="E515" s="79" t="s">
        <v>33</v>
      </c>
      <c r="F515" s="80">
        <v>5608</v>
      </c>
      <c r="G515" s="88">
        <v>1</v>
      </c>
      <c r="H515" s="81">
        <v>3</v>
      </c>
      <c r="I515" s="82"/>
      <c r="J515" s="83">
        <v>85</v>
      </c>
      <c r="K515" s="83">
        <v>74</v>
      </c>
      <c r="L515" s="83">
        <v>0</v>
      </c>
      <c r="M515" s="84"/>
      <c r="N515" s="85">
        <v>55</v>
      </c>
      <c r="O515" s="83">
        <v>587</v>
      </c>
      <c r="P515" s="83">
        <v>0</v>
      </c>
      <c r="Q515" s="83">
        <v>15</v>
      </c>
      <c r="R515" s="83">
        <v>29</v>
      </c>
      <c r="S515" s="83">
        <v>56</v>
      </c>
      <c r="T515" s="83">
        <v>85</v>
      </c>
      <c r="U515" s="84"/>
      <c r="V515" s="85">
        <v>55</v>
      </c>
      <c r="W515" s="83">
        <v>576</v>
      </c>
      <c r="X515" s="83">
        <v>7</v>
      </c>
      <c r="Y515" s="83">
        <v>18</v>
      </c>
      <c r="Z515" s="83">
        <v>45</v>
      </c>
      <c r="AA515" s="83">
        <v>29</v>
      </c>
      <c r="AB515" s="83">
        <v>74</v>
      </c>
      <c r="AC515" s="84"/>
      <c r="AD515" s="85">
        <v>0</v>
      </c>
      <c r="AE515" s="83">
        <v>0</v>
      </c>
      <c r="AF515" s="83">
        <v>0</v>
      </c>
      <c r="AG515" s="83">
        <v>0</v>
      </c>
      <c r="AH515" s="83">
        <v>0</v>
      </c>
      <c r="AI515" s="83">
        <v>0</v>
      </c>
      <c r="AJ515" s="83">
        <v>0</v>
      </c>
    </row>
    <row r="516" spans="1:36">
      <c r="A516" s="88">
        <v>4</v>
      </c>
      <c r="B516" s="95" t="s">
        <v>142</v>
      </c>
      <c r="C516" s="96"/>
      <c r="D516" s="86">
        <v>2</v>
      </c>
      <c r="E516" s="86" t="s">
        <v>33</v>
      </c>
      <c r="F516" s="87">
        <v>5608</v>
      </c>
      <c r="G516" s="88">
        <v>1</v>
      </c>
      <c r="H516" s="88">
        <v>4</v>
      </c>
      <c r="I516" s="89"/>
      <c r="J516" s="90">
        <v>73</v>
      </c>
      <c r="K516" s="90">
        <v>75</v>
      </c>
      <c r="L516" s="90">
        <v>0</v>
      </c>
      <c r="M516" s="91"/>
      <c r="N516" s="92">
        <v>59</v>
      </c>
      <c r="O516" s="90">
        <v>618</v>
      </c>
      <c r="P516" s="90">
        <v>5</v>
      </c>
      <c r="Q516" s="90">
        <v>22</v>
      </c>
      <c r="R516" s="90">
        <v>20</v>
      </c>
      <c r="S516" s="90">
        <v>53</v>
      </c>
      <c r="T516" s="90">
        <v>73</v>
      </c>
      <c r="U516" s="91"/>
      <c r="V516" s="92">
        <v>59</v>
      </c>
      <c r="W516" s="90">
        <v>676</v>
      </c>
      <c r="X516" s="90">
        <v>5</v>
      </c>
      <c r="Y516" s="90">
        <v>20</v>
      </c>
      <c r="Z516" s="90">
        <v>39</v>
      </c>
      <c r="AA516" s="90">
        <v>36</v>
      </c>
      <c r="AB516" s="90">
        <v>75</v>
      </c>
      <c r="AC516" s="91"/>
      <c r="AD516" s="92">
        <v>0</v>
      </c>
      <c r="AE516" s="90">
        <v>0</v>
      </c>
      <c r="AF516" s="90">
        <v>0</v>
      </c>
      <c r="AG516" s="90">
        <v>0</v>
      </c>
      <c r="AH516" s="90">
        <v>0</v>
      </c>
      <c r="AI516" s="90">
        <v>0</v>
      </c>
      <c r="AJ516" s="90">
        <v>0</v>
      </c>
    </row>
    <row r="517" spans="1:36">
      <c r="A517" s="88">
        <v>5</v>
      </c>
      <c r="B517" s="95" t="s">
        <v>142</v>
      </c>
      <c r="C517" s="96"/>
      <c r="D517" s="86">
        <v>2</v>
      </c>
      <c r="E517" s="86" t="s">
        <v>33</v>
      </c>
      <c r="F517" s="87">
        <v>5608</v>
      </c>
      <c r="G517" s="86">
        <v>1</v>
      </c>
      <c r="H517" s="88">
        <v>5</v>
      </c>
      <c r="I517" s="89"/>
      <c r="J517" s="90">
        <v>52</v>
      </c>
      <c r="K517" s="90">
        <v>68</v>
      </c>
      <c r="L517" s="90">
        <v>38</v>
      </c>
      <c r="M517" s="91"/>
      <c r="N517" s="92">
        <v>56</v>
      </c>
      <c r="O517" s="90">
        <v>602</v>
      </c>
      <c r="P517" s="90">
        <v>25</v>
      </c>
      <c r="Q517" s="90">
        <v>23</v>
      </c>
      <c r="R517" s="90">
        <v>43</v>
      </c>
      <c r="S517" s="90">
        <v>9</v>
      </c>
      <c r="T517" s="90">
        <v>52</v>
      </c>
      <c r="U517" s="91"/>
      <c r="V517" s="92">
        <v>56</v>
      </c>
      <c r="W517" s="90">
        <v>653</v>
      </c>
      <c r="X517" s="90">
        <v>11</v>
      </c>
      <c r="Y517" s="90">
        <v>21</v>
      </c>
      <c r="Z517" s="90">
        <v>43</v>
      </c>
      <c r="AA517" s="90">
        <v>25</v>
      </c>
      <c r="AB517" s="90">
        <v>68</v>
      </c>
      <c r="AC517" s="91"/>
      <c r="AD517" s="92">
        <v>56</v>
      </c>
      <c r="AE517" s="90">
        <v>187</v>
      </c>
      <c r="AF517" s="90">
        <v>13</v>
      </c>
      <c r="AG517" s="90">
        <v>50</v>
      </c>
      <c r="AH517" s="90">
        <v>38</v>
      </c>
      <c r="AI517" s="90">
        <v>0</v>
      </c>
      <c r="AJ517" s="90">
        <v>38</v>
      </c>
    </row>
    <row r="518" spans="1:36" s="63" customFormat="1">
      <c r="A518" s="88">
        <v>6</v>
      </c>
      <c r="B518" s="95" t="s">
        <v>142</v>
      </c>
      <c r="C518" s="96"/>
      <c r="D518" s="86">
        <v>2</v>
      </c>
      <c r="E518" s="86" t="s">
        <v>33</v>
      </c>
      <c r="F518" s="87">
        <v>5608</v>
      </c>
      <c r="G518" s="86">
        <v>1</v>
      </c>
      <c r="H518" s="88">
        <v>6</v>
      </c>
      <c r="I518" s="89"/>
      <c r="J518" s="90">
        <v>59</v>
      </c>
      <c r="K518" s="90">
        <v>69</v>
      </c>
      <c r="L518" s="90">
        <v>0</v>
      </c>
      <c r="M518" s="91"/>
      <c r="N518" s="92">
        <v>54</v>
      </c>
      <c r="O518" s="90">
        <v>670</v>
      </c>
      <c r="P518" s="90">
        <v>7</v>
      </c>
      <c r="Q518" s="90">
        <v>33</v>
      </c>
      <c r="R518" s="90">
        <v>31</v>
      </c>
      <c r="S518" s="90">
        <v>28</v>
      </c>
      <c r="T518" s="90">
        <v>59</v>
      </c>
      <c r="U518" s="91"/>
      <c r="V518" s="92">
        <v>54</v>
      </c>
      <c r="W518" s="90">
        <v>721</v>
      </c>
      <c r="X518" s="90">
        <v>4</v>
      </c>
      <c r="Y518" s="90">
        <v>28</v>
      </c>
      <c r="Z518" s="90">
        <v>39</v>
      </c>
      <c r="AA518" s="90">
        <v>30</v>
      </c>
      <c r="AB518" s="90">
        <v>69</v>
      </c>
      <c r="AC518" s="91"/>
      <c r="AD518" s="92">
        <v>0</v>
      </c>
      <c r="AE518" s="90">
        <v>0</v>
      </c>
      <c r="AF518" s="90">
        <v>0</v>
      </c>
      <c r="AG518" s="90">
        <v>0</v>
      </c>
      <c r="AH518" s="90">
        <v>0</v>
      </c>
      <c r="AI518" s="90">
        <v>0</v>
      </c>
      <c r="AJ518" s="90">
        <v>0</v>
      </c>
    </row>
    <row r="519" spans="1:36">
      <c r="A519" s="88">
        <v>7</v>
      </c>
      <c r="B519" s="95" t="s">
        <v>142</v>
      </c>
      <c r="C519" s="96"/>
      <c r="D519" s="86">
        <v>2</v>
      </c>
      <c r="E519" s="86" t="s">
        <v>33</v>
      </c>
      <c r="F519" s="87">
        <v>5608</v>
      </c>
      <c r="G519" s="86">
        <v>1</v>
      </c>
      <c r="H519" s="88">
        <v>7</v>
      </c>
      <c r="I519" s="89"/>
      <c r="J519" s="90">
        <v>76</v>
      </c>
      <c r="K519" s="90">
        <v>61</v>
      </c>
      <c r="L519" s="90">
        <v>43</v>
      </c>
      <c r="M519" s="91"/>
      <c r="N519" s="92">
        <v>52</v>
      </c>
      <c r="O519" s="90">
        <v>728</v>
      </c>
      <c r="P519" s="90">
        <v>10</v>
      </c>
      <c r="Q519" s="90">
        <v>13</v>
      </c>
      <c r="R519" s="90">
        <v>38</v>
      </c>
      <c r="S519" s="90">
        <v>38</v>
      </c>
      <c r="T519" s="90">
        <v>76</v>
      </c>
      <c r="U519" s="91"/>
      <c r="V519" s="92">
        <v>52</v>
      </c>
      <c r="W519" s="90">
        <v>702</v>
      </c>
      <c r="X519" s="90">
        <v>6</v>
      </c>
      <c r="Y519" s="90">
        <v>33</v>
      </c>
      <c r="Z519" s="90">
        <v>42</v>
      </c>
      <c r="AA519" s="90">
        <v>19</v>
      </c>
      <c r="AB519" s="90">
        <v>61</v>
      </c>
      <c r="AC519" s="91"/>
      <c r="AD519" s="92">
        <v>52</v>
      </c>
      <c r="AE519" s="90">
        <v>190</v>
      </c>
      <c r="AF519" s="90">
        <v>15</v>
      </c>
      <c r="AG519" s="90">
        <v>42</v>
      </c>
      <c r="AH519" s="90">
        <v>35</v>
      </c>
      <c r="AI519" s="90">
        <v>8</v>
      </c>
      <c r="AJ519" s="90">
        <v>43</v>
      </c>
    </row>
    <row r="520" spans="1:36">
      <c r="A520" s="88">
        <v>8</v>
      </c>
      <c r="B520" s="95" t="s">
        <v>142</v>
      </c>
      <c r="C520" s="96"/>
      <c r="D520" s="86">
        <v>2</v>
      </c>
      <c r="E520" s="86" t="s">
        <v>33</v>
      </c>
      <c r="F520" s="87">
        <v>5608</v>
      </c>
      <c r="G520" s="88">
        <v>1</v>
      </c>
      <c r="H520" s="88">
        <v>8</v>
      </c>
      <c r="I520" s="89"/>
      <c r="J520" s="90">
        <v>49</v>
      </c>
      <c r="K520" s="90">
        <v>79</v>
      </c>
      <c r="L520" s="90">
        <v>0</v>
      </c>
      <c r="M520" s="91"/>
      <c r="N520" s="92">
        <v>49</v>
      </c>
      <c r="O520" s="90">
        <v>726</v>
      </c>
      <c r="P520" s="90">
        <v>18</v>
      </c>
      <c r="Q520" s="90">
        <v>33</v>
      </c>
      <c r="R520" s="90">
        <v>20</v>
      </c>
      <c r="S520" s="90">
        <v>29</v>
      </c>
      <c r="T520" s="90">
        <v>49</v>
      </c>
      <c r="U520" s="91"/>
      <c r="V520" s="92">
        <v>49</v>
      </c>
      <c r="W520" s="90">
        <v>780</v>
      </c>
      <c r="X520" s="90">
        <v>4</v>
      </c>
      <c r="Y520" s="90">
        <v>16</v>
      </c>
      <c r="Z520" s="90">
        <v>65</v>
      </c>
      <c r="AA520" s="90">
        <v>14</v>
      </c>
      <c r="AB520" s="90">
        <v>79</v>
      </c>
      <c r="AC520" s="91"/>
      <c r="AD520" s="92">
        <v>0</v>
      </c>
      <c r="AE520" s="90">
        <v>0</v>
      </c>
      <c r="AF520" s="90">
        <v>0</v>
      </c>
      <c r="AG520" s="90">
        <v>0</v>
      </c>
      <c r="AH520" s="90">
        <v>0</v>
      </c>
      <c r="AI520" s="90">
        <v>0</v>
      </c>
      <c r="AJ520" s="90">
        <v>0</v>
      </c>
    </row>
    <row r="521" spans="1:36">
      <c r="A521" s="67" t="s">
        <v>71</v>
      </c>
      <c r="B521" s="97" t="s">
        <v>142</v>
      </c>
      <c r="C521" s="98"/>
      <c r="D521" s="93">
        <v>2</v>
      </c>
      <c r="E521" s="93" t="s">
        <v>33</v>
      </c>
      <c r="F521" s="94">
        <v>5608</v>
      </c>
      <c r="G521" s="67">
        <v>1</v>
      </c>
      <c r="H521" s="67" t="s">
        <v>71</v>
      </c>
      <c r="I521" s="68"/>
      <c r="J521" s="20">
        <v>65.947692307692307</v>
      </c>
      <c r="K521" s="20">
        <v>70.990769230769232</v>
      </c>
      <c r="L521" s="20">
        <v>40.407407407407412</v>
      </c>
      <c r="M521" s="69"/>
      <c r="N521" s="16">
        <v>325</v>
      </c>
      <c r="O521" s="20"/>
      <c r="P521" s="20">
        <v>10.692307692307692</v>
      </c>
      <c r="Q521" s="20">
        <v>23.033846153846152</v>
      </c>
      <c r="R521" s="20">
        <v>30.193846153846156</v>
      </c>
      <c r="S521" s="20">
        <v>35.753846153846155</v>
      </c>
      <c r="T521" s="20">
        <v>65.947692307692307</v>
      </c>
      <c r="U521" s="69"/>
      <c r="V521" s="16">
        <v>325</v>
      </c>
      <c r="W521" s="20"/>
      <c r="X521" s="20">
        <v>6.2153846153846155</v>
      </c>
      <c r="Y521" s="20">
        <v>22.64</v>
      </c>
      <c r="Z521" s="20">
        <v>45.104615384615386</v>
      </c>
      <c r="AA521" s="20">
        <v>25.886153846153846</v>
      </c>
      <c r="AB521" s="20">
        <v>70.990769230769232</v>
      </c>
      <c r="AC521" s="69"/>
      <c r="AD521" s="16">
        <v>108</v>
      </c>
      <c r="AE521" s="20"/>
      <c r="AF521" s="20">
        <v>13.962962962962962</v>
      </c>
      <c r="AG521" s="20">
        <v>46.148148148148152</v>
      </c>
      <c r="AH521" s="20">
        <v>36.555555555555557</v>
      </c>
      <c r="AI521" s="20">
        <v>3.8518518518518516</v>
      </c>
      <c r="AJ521" s="20">
        <v>40.407407407407412</v>
      </c>
    </row>
    <row r="522" spans="1:36">
      <c r="A522" s="81">
        <v>3</v>
      </c>
      <c r="B522" s="77" t="s">
        <v>143</v>
      </c>
      <c r="C522" s="78"/>
      <c r="D522" s="79">
        <v>4</v>
      </c>
      <c r="E522" s="79" t="s">
        <v>35</v>
      </c>
      <c r="F522" s="80">
        <v>7001</v>
      </c>
      <c r="G522" s="86">
        <v>1</v>
      </c>
      <c r="H522" s="81">
        <v>3</v>
      </c>
      <c r="I522" s="82"/>
      <c r="J522" s="83">
        <v>78</v>
      </c>
      <c r="K522" s="83">
        <v>70</v>
      </c>
      <c r="L522" s="83">
        <v>0</v>
      </c>
      <c r="M522" s="84"/>
      <c r="N522" s="85">
        <v>332</v>
      </c>
      <c r="O522" s="83">
        <v>583</v>
      </c>
      <c r="P522" s="83">
        <v>4</v>
      </c>
      <c r="Q522" s="83">
        <v>18</v>
      </c>
      <c r="R522" s="83">
        <v>26</v>
      </c>
      <c r="S522" s="83">
        <v>52</v>
      </c>
      <c r="T522" s="83">
        <v>78</v>
      </c>
      <c r="U522" s="84"/>
      <c r="V522" s="85">
        <v>332</v>
      </c>
      <c r="W522" s="83">
        <v>569</v>
      </c>
      <c r="X522" s="83">
        <v>14</v>
      </c>
      <c r="Y522" s="83">
        <v>17</v>
      </c>
      <c r="Z522" s="83">
        <v>33</v>
      </c>
      <c r="AA522" s="83">
        <v>37</v>
      </c>
      <c r="AB522" s="83">
        <v>70</v>
      </c>
      <c r="AC522" s="84"/>
      <c r="AD522" s="85">
        <v>0</v>
      </c>
      <c r="AE522" s="83">
        <v>0</v>
      </c>
      <c r="AF522" s="83">
        <v>0</v>
      </c>
      <c r="AG522" s="83">
        <v>0</v>
      </c>
      <c r="AH522" s="83">
        <v>0</v>
      </c>
      <c r="AI522" s="83">
        <v>0</v>
      </c>
      <c r="AJ522" s="83">
        <v>0</v>
      </c>
    </row>
    <row r="523" spans="1:36">
      <c r="A523" s="88">
        <v>4</v>
      </c>
      <c r="B523" s="95" t="s">
        <v>143</v>
      </c>
      <c r="C523" s="96"/>
      <c r="D523" s="86">
        <v>4</v>
      </c>
      <c r="E523" s="86" t="s">
        <v>35</v>
      </c>
      <c r="F523" s="87">
        <v>7001</v>
      </c>
      <c r="G523" s="88">
        <v>1</v>
      </c>
      <c r="H523" s="88">
        <v>4</v>
      </c>
      <c r="I523" s="89"/>
      <c r="J523" s="90">
        <v>81</v>
      </c>
      <c r="K523" s="90">
        <v>79</v>
      </c>
      <c r="L523" s="90">
        <v>0</v>
      </c>
      <c r="M523" s="91"/>
      <c r="N523" s="92">
        <v>355</v>
      </c>
      <c r="O523" s="90">
        <v>644</v>
      </c>
      <c r="P523" s="90">
        <v>8</v>
      </c>
      <c r="Q523" s="90">
        <v>11</v>
      </c>
      <c r="R523" s="90">
        <v>24</v>
      </c>
      <c r="S523" s="90">
        <v>57</v>
      </c>
      <c r="T523" s="90">
        <v>81</v>
      </c>
      <c r="U523" s="91"/>
      <c r="V523" s="92">
        <v>355</v>
      </c>
      <c r="W523" s="90">
        <v>683</v>
      </c>
      <c r="X523" s="90">
        <v>3</v>
      </c>
      <c r="Y523" s="90">
        <v>18</v>
      </c>
      <c r="Z523" s="90">
        <v>40</v>
      </c>
      <c r="AA523" s="90">
        <v>39</v>
      </c>
      <c r="AB523" s="90">
        <v>79</v>
      </c>
      <c r="AC523" s="91"/>
      <c r="AD523" s="92">
        <v>0</v>
      </c>
      <c r="AE523" s="90">
        <v>0</v>
      </c>
      <c r="AF523" s="90">
        <v>0</v>
      </c>
      <c r="AG523" s="90">
        <v>0</v>
      </c>
      <c r="AH523" s="90">
        <v>0</v>
      </c>
      <c r="AI523" s="90">
        <v>0</v>
      </c>
      <c r="AJ523" s="90">
        <v>0</v>
      </c>
    </row>
    <row r="524" spans="1:36">
      <c r="A524" s="88">
        <v>5</v>
      </c>
      <c r="B524" s="95" t="s">
        <v>143</v>
      </c>
      <c r="C524" s="96"/>
      <c r="D524" s="86">
        <v>4</v>
      </c>
      <c r="E524" s="86" t="s">
        <v>321</v>
      </c>
      <c r="F524" s="87">
        <v>7001</v>
      </c>
      <c r="G524" s="86">
        <v>1</v>
      </c>
      <c r="H524" s="88">
        <v>5</v>
      </c>
      <c r="I524" s="89"/>
      <c r="J524" s="90">
        <v>69</v>
      </c>
      <c r="K524" s="90">
        <v>65</v>
      </c>
      <c r="L524" s="90">
        <v>43</v>
      </c>
      <c r="M524" s="91"/>
      <c r="N524" s="92">
        <v>346</v>
      </c>
      <c r="O524" s="90">
        <v>651</v>
      </c>
      <c r="P524" s="90">
        <v>13</v>
      </c>
      <c r="Q524" s="90">
        <v>18</v>
      </c>
      <c r="R524" s="90">
        <v>35</v>
      </c>
      <c r="S524" s="90">
        <v>34</v>
      </c>
      <c r="T524" s="90">
        <v>69</v>
      </c>
      <c r="U524" s="91"/>
      <c r="V524" s="92">
        <v>346</v>
      </c>
      <c r="W524" s="90">
        <v>667</v>
      </c>
      <c r="X524" s="90">
        <v>7</v>
      </c>
      <c r="Y524" s="90">
        <v>27</v>
      </c>
      <c r="Z524" s="90">
        <v>36</v>
      </c>
      <c r="AA524" s="90">
        <v>29</v>
      </c>
      <c r="AB524" s="90">
        <v>65</v>
      </c>
      <c r="AC524" s="91"/>
      <c r="AD524" s="92">
        <v>346</v>
      </c>
      <c r="AE524" s="90">
        <v>191</v>
      </c>
      <c r="AF524" s="90">
        <v>18</v>
      </c>
      <c r="AG524" s="90">
        <v>40</v>
      </c>
      <c r="AH524" s="90">
        <v>37</v>
      </c>
      <c r="AI524" s="90">
        <v>6</v>
      </c>
      <c r="AJ524" s="90">
        <v>43</v>
      </c>
    </row>
    <row r="525" spans="1:36" s="63" customFormat="1">
      <c r="A525" s="88">
        <v>6</v>
      </c>
      <c r="B525" s="95" t="s">
        <v>143</v>
      </c>
      <c r="C525" s="96"/>
      <c r="D525" s="86">
        <v>4</v>
      </c>
      <c r="E525" s="86" t="s">
        <v>35</v>
      </c>
      <c r="F525" s="87">
        <v>7001</v>
      </c>
      <c r="G525" s="86">
        <v>1</v>
      </c>
      <c r="H525" s="88">
        <v>6</v>
      </c>
      <c r="I525" s="89"/>
      <c r="J525" s="90">
        <v>77</v>
      </c>
      <c r="K525" s="90">
        <v>77</v>
      </c>
      <c r="L525" s="90">
        <v>0</v>
      </c>
      <c r="M525" s="91"/>
      <c r="N525" s="92">
        <v>350</v>
      </c>
      <c r="O525" s="90">
        <v>700</v>
      </c>
      <c r="P525" s="90">
        <v>8</v>
      </c>
      <c r="Q525" s="90">
        <v>15</v>
      </c>
      <c r="R525" s="90">
        <v>40</v>
      </c>
      <c r="S525" s="90">
        <v>37</v>
      </c>
      <c r="T525" s="90">
        <v>77</v>
      </c>
      <c r="U525" s="91"/>
      <c r="V525" s="92">
        <v>350</v>
      </c>
      <c r="W525" s="90">
        <v>746</v>
      </c>
      <c r="X525" s="90">
        <v>3</v>
      </c>
      <c r="Y525" s="90">
        <v>19</v>
      </c>
      <c r="Z525" s="90">
        <v>41</v>
      </c>
      <c r="AA525" s="90">
        <v>36</v>
      </c>
      <c r="AB525" s="90">
        <v>77</v>
      </c>
      <c r="AC525" s="91"/>
      <c r="AD525" s="92">
        <v>0</v>
      </c>
      <c r="AE525" s="90">
        <v>0</v>
      </c>
      <c r="AF525" s="90">
        <v>0</v>
      </c>
      <c r="AG525" s="90">
        <v>0</v>
      </c>
      <c r="AH525" s="90">
        <v>0</v>
      </c>
      <c r="AI525" s="90">
        <v>0</v>
      </c>
      <c r="AJ525" s="90">
        <v>0</v>
      </c>
    </row>
    <row r="526" spans="1:36">
      <c r="A526" s="88">
        <v>7</v>
      </c>
      <c r="B526" s="95" t="s">
        <v>143</v>
      </c>
      <c r="C526" s="96"/>
      <c r="D526" s="86">
        <v>4</v>
      </c>
      <c r="E526" s="86" t="s">
        <v>35</v>
      </c>
      <c r="F526" s="87">
        <v>7001</v>
      </c>
      <c r="G526" s="86">
        <v>1</v>
      </c>
      <c r="H526" s="88">
        <v>7</v>
      </c>
      <c r="I526" s="89"/>
      <c r="J526" s="90">
        <v>86</v>
      </c>
      <c r="K526" s="90">
        <v>79</v>
      </c>
      <c r="L526" s="90">
        <v>29</v>
      </c>
      <c r="M526" s="91"/>
      <c r="N526" s="92">
        <v>304</v>
      </c>
      <c r="O526" s="90">
        <v>781</v>
      </c>
      <c r="P526" s="90">
        <v>6</v>
      </c>
      <c r="Q526" s="90">
        <v>8</v>
      </c>
      <c r="R526" s="90">
        <v>26</v>
      </c>
      <c r="S526" s="90">
        <v>60</v>
      </c>
      <c r="T526" s="90">
        <v>86</v>
      </c>
      <c r="U526" s="91"/>
      <c r="V526" s="92">
        <v>304</v>
      </c>
      <c r="W526" s="90">
        <v>779</v>
      </c>
      <c r="X526" s="90">
        <v>3</v>
      </c>
      <c r="Y526" s="90">
        <v>18</v>
      </c>
      <c r="Z526" s="90">
        <v>41</v>
      </c>
      <c r="AA526" s="90">
        <v>38</v>
      </c>
      <c r="AB526" s="90">
        <v>79</v>
      </c>
      <c r="AC526" s="91"/>
      <c r="AD526" s="92">
        <v>304</v>
      </c>
      <c r="AE526" s="90">
        <v>172</v>
      </c>
      <c r="AF526" s="90">
        <v>30</v>
      </c>
      <c r="AG526" s="90">
        <v>41</v>
      </c>
      <c r="AH526" s="90">
        <v>26</v>
      </c>
      <c r="AI526" s="90">
        <v>3</v>
      </c>
      <c r="AJ526" s="90">
        <v>29</v>
      </c>
    </row>
    <row r="527" spans="1:36">
      <c r="A527" s="88">
        <v>8</v>
      </c>
      <c r="B527" s="95" t="s">
        <v>143</v>
      </c>
      <c r="C527" s="96"/>
      <c r="D527" s="86">
        <v>4</v>
      </c>
      <c r="E527" s="86" t="s">
        <v>35</v>
      </c>
      <c r="F527" s="87">
        <v>7001</v>
      </c>
      <c r="G527" s="88">
        <v>1</v>
      </c>
      <c r="H527" s="88">
        <v>8</v>
      </c>
      <c r="I527" s="89"/>
      <c r="J527" s="90">
        <v>68</v>
      </c>
      <c r="K527" s="90">
        <v>75</v>
      </c>
      <c r="L527" s="90">
        <v>0</v>
      </c>
      <c r="M527" s="91"/>
      <c r="N527" s="92">
        <v>333</v>
      </c>
      <c r="O527" s="90">
        <v>755</v>
      </c>
      <c r="P527" s="90">
        <v>17</v>
      </c>
      <c r="Q527" s="90">
        <v>16</v>
      </c>
      <c r="R527" s="90">
        <v>34</v>
      </c>
      <c r="S527" s="90">
        <v>34</v>
      </c>
      <c r="T527" s="90">
        <v>68</v>
      </c>
      <c r="U527" s="91"/>
      <c r="V527" s="92">
        <v>333</v>
      </c>
      <c r="W527" s="90">
        <v>802</v>
      </c>
      <c r="X527" s="90">
        <v>5</v>
      </c>
      <c r="Y527" s="90">
        <v>20</v>
      </c>
      <c r="Z527" s="90">
        <v>41</v>
      </c>
      <c r="AA527" s="90">
        <v>34</v>
      </c>
      <c r="AB527" s="90">
        <v>75</v>
      </c>
      <c r="AC527" s="91"/>
      <c r="AD527" s="92">
        <v>0</v>
      </c>
      <c r="AE527" s="90">
        <v>0</v>
      </c>
      <c r="AF527" s="90">
        <v>0</v>
      </c>
      <c r="AG527" s="90">
        <v>0</v>
      </c>
      <c r="AH527" s="90">
        <v>0</v>
      </c>
      <c r="AI527" s="90">
        <v>0</v>
      </c>
      <c r="AJ527" s="90">
        <v>0</v>
      </c>
    </row>
    <row r="528" spans="1:36">
      <c r="A528" s="67" t="s">
        <v>71</v>
      </c>
      <c r="B528" s="97" t="s">
        <v>143</v>
      </c>
      <c r="C528" s="98"/>
      <c r="D528" s="93">
        <v>4</v>
      </c>
      <c r="E528" s="93" t="s">
        <v>35</v>
      </c>
      <c r="F528" s="94">
        <v>7001</v>
      </c>
      <c r="G528" s="93">
        <v>1</v>
      </c>
      <c r="H528" s="67" t="s">
        <v>71</v>
      </c>
      <c r="I528" s="68"/>
      <c r="J528" s="20">
        <v>76.367821782178225</v>
      </c>
      <c r="K528" s="20">
        <v>74.116831683168328</v>
      </c>
      <c r="L528" s="20">
        <v>36.452307692307691</v>
      </c>
      <c r="M528" s="69"/>
      <c r="N528" s="16">
        <v>2020</v>
      </c>
      <c r="O528" s="20"/>
      <c r="P528" s="20">
        <v>9.3816831683168314</v>
      </c>
      <c r="Q528" s="20">
        <v>14.415346534653466</v>
      </c>
      <c r="R528" s="20">
        <v>30.934653465346535</v>
      </c>
      <c r="S528" s="20">
        <v>45.433168316831683</v>
      </c>
      <c r="T528" s="20">
        <v>76.367821782178225</v>
      </c>
      <c r="U528" s="69"/>
      <c r="V528" s="16">
        <v>2020</v>
      </c>
      <c r="W528" s="20"/>
      <c r="X528" s="20">
        <v>5.8227722772277222</v>
      </c>
      <c r="Y528" s="20">
        <v>19.880198019801977</v>
      </c>
      <c r="Z528" s="20">
        <v>38.652970297029704</v>
      </c>
      <c r="AA528" s="20">
        <v>35.463861386138618</v>
      </c>
      <c r="AB528" s="20">
        <v>74.116831683168328</v>
      </c>
      <c r="AC528" s="69"/>
      <c r="AD528" s="16">
        <v>650</v>
      </c>
      <c r="AE528" s="20"/>
      <c r="AF528" s="20">
        <v>23.612307692307692</v>
      </c>
      <c r="AG528" s="20">
        <v>40.467692307692303</v>
      </c>
      <c r="AH528" s="20">
        <v>31.855384615384615</v>
      </c>
      <c r="AI528" s="20">
        <v>4.5969230769230771</v>
      </c>
      <c r="AJ528" s="20">
        <v>36.452307692307691</v>
      </c>
    </row>
    <row r="529" spans="1:36">
      <c r="A529" s="81">
        <v>3</v>
      </c>
      <c r="B529" s="77" t="s">
        <v>144</v>
      </c>
      <c r="C529" s="78"/>
      <c r="D529" s="79">
        <v>1</v>
      </c>
      <c r="E529" s="79" t="s">
        <v>32</v>
      </c>
      <c r="F529" s="80">
        <v>7201</v>
      </c>
      <c r="G529" s="88">
        <v>1</v>
      </c>
      <c r="H529" s="81">
        <v>3</v>
      </c>
      <c r="I529" s="82"/>
      <c r="J529" s="83">
        <v>90</v>
      </c>
      <c r="K529" s="83">
        <v>73</v>
      </c>
      <c r="L529" s="83">
        <v>0</v>
      </c>
      <c r="M529" s="84"/>
      <c r="N529" s="85">
        <v>90</v>
      </c>
      <c r="O529" s="83">
        <v>598</v>
      </c>
      <c r="P529" s="83">
        <v>1</v>
      </c>
      <c r="Q529" s="83">
        <v>9</v>
      </c>
      <c r="R529" s="83">
        <v>30</v>
      </c>
      <c r="S529" s="83">
        <v>60</v>
      </c>
      <c r="T529" s="83">
        <v>90</v>
      </c>
      <c r="U529" s="84"/>
      <c r="V529" s="85">
        <v>90</v>
      </c>
      <c r="W529" s="83">
        <v>589</v>
      </c>
      <c r="X529" s="83">
        <v>9</v>
      </c>
      <c r="Y529" s="83">
        <v>19</v>
      </c>
      <c r="Z529" s="83">
        <v>37</v>
      </c>
      <c r="AA529" s="83">
        <v>36</v>
      </c>
      <c r="AB529" s="83">
        <v>73</v>
      </c>
      <c r="AC529" s="84"/>
      <c r="AD529" s="85">
        <v>0</v>
      </c>
      <c r="AE529" s="83">
        <v>0</v>
      </c>
      <c r="AF529" s="83">
        <v>0</v>
      </c>
      <c r="AG529" s="83">
        <v>0</v>
      </c>
      <c r="AH529" s="83">
        <v>0</v>
      </c>
      <c r="AI529" s="83">
        <v>0</v>
      </c>
      <c r="AJ529" s="83">
        <v>0</v>
      </c>
    </row>
    <row r="530" spans="1:36">
      <c r="A530" s="88">
        <v>4</v>
      </c>
      <c r="B530" s="95" t="s">
        <v>144</v>
      </c>
      <c r="C530" s="96"/>
      <c r="D530" s="86">
        <v>1</v>
      </c>
      <c r="E530" s="86" t="s">
        <v>32</v>
      </c>
      <c r="F530" s="87">
        <v>7201</v>
      </c>
      <c r="G530" s="86">
        <v>1</v>
      </c>
      <c r="H530" s="88">
        <v>4</v>
      </c>
      <c r="I530" s="89"/>
      <c r="J530" s="90">
        <v>75</v>
      </c>
      <c r="K530" s="90">
        <v>74</v>
      </c>
      <c r="L530" s="90">
        <v>0</v>
      </c>
      <c r="M530" s="91"/>
      <c r="N530" s="92">
        <v>95</v>
      </c>
      <c r="O530" s="90">
        <v>635</v>
      </c>
      <c r="P530" s="90">
        <v>7</v>
      </c>
      <c r="Q530" s="90">
        <v>18</v>
      </c>
      <c r="R530" s="90">
        <v>19</v>
      </c>
      <c r="S530" s="90">
        <v>56</v>
      </c>
      <c r="T530" s="90">
        <v>75</v>
      </c>
      <c r="U530" s="91"/>
      <c r="V530" s="92">
        <v>95</v>
      </c>
      <c r="W530" s="90">
        <v>653</v>
      </c>
      <c r="X530" s="90">
        <v>4</v>
      </c>
      <c r="Y530" s="90">
        <v>22</v>
      </c>
      <c r="Z530" s="90">
        <v>41</v>
      </c>
      <c r="AA530" s="90">
        <v>33</v>
      </c>
      <c r="AB530" s="90">
        <v>74</v>
      </c>
      <c r="AC530" s="91"/>
      <c r="AD530" s="92">
        <v>0</v>
      </c>
      <c r="AE530" s="90">
        <v>0</v>
      </c>
      <c r="AF530" s="90">
        <v>0</v>
      </c>
      <c r="AG530" s="90">
        <v>0</v>
      </c>
      <c r="AH530" s="90">
        <v>0</v>
      </c>
      <c r="AI530" s="90">
        <v>0</v>
      </c>
      <c r="AJ530" s="90">
        <v>0</v>
      </c>
    </row>
    <row r="531" spans="1:36">
      <c r="A531" s="88">
        <v>5</v>
      </c>
      <c r="B531" s="95" t="s">
        <v>144</v>
      </c>
      <c r="C531" s="96"/>
      <c r="D531" s="86">
        <v>1</v>
      </c>
      <c r="E531" s="86" t="s">
        <v>32</v>
      </c>
      <c r="F531" s="87">
        <v>7201</v>
      </c>
      <c r="G531" s="86">
        <v>1</v>
      </c>
      <c r="H531" s="88">
        <v>5</v>
      </c>
      <c r="I531" s="89"/>
      <c r="J531" s="90">
        <v>69</v>
      </c>
      <c r="K531" s="90">
        <v>76</v>
      </c>
      <c r="L531" s="90">
        <v>66</v>
      </c>
      <c r="M531" s="91"/>
      <c r="N531" s="92">
        <v>82</v>
      </c>
      <c r="O531" s="90">
        <v>644</v>
      </c>
      <c r="P531" s="90">
        <v>7</v>
      </c>
      <c r="Q531" s="90">
        <v>23</v>
      </c>
      <c r="R531" s="90">
        <v>39</v>
      </c>
      <c r="S531" s="90">
        <v>30</v>
      </c>
      <c r="T531" s="90">
        <v>69</v>
      </c>
      <c r="U531" s="91"/>
      <c r="V531" s="92">
        <v>82</v>
      </c>
      <c r="W531" s="90">
        <v>700</v>
      </c>
      <c r="X531" s="90">
        <v>6</v>
      </c>
      <c r="Y531" s="90">
        <v>17</v>
      </c>
      <c r="Z531" s="90">
        <v>46</v>
      </c>
      <c r="AA531" s="90">
        <v>30</v>
      </c>
      <c r="AB531" s="90">
        <v>76</v>
      </c>
      <c r="AC531" s="91"/>
      <c r="AD531" s="92">
        <v>82</v>
      </c>
      <c r="AE531" s="90">
        <v>210</v>
      </c>
      <c r="AF531" s="90">
        <v>7</v>
      </c>
      <c r="AG531" s="90">
        <v>27</v>
      </c>
      <c r="AH531" s="90">
        <v>55</v>
      </c>
      <c r="AI531" s="90">
        <v>11</v>
      </c>
      <c r="AJ531" s="90">
        <v>66</v>
      </c>
    </row>
    <row r="532" spans="1:36" s="63" customFormat="1">
      <c r="A532" s="88">
        <v>6</v>
      </c>
      <c r="B532" s="95" t="s">
        <v>144</v>
      </c>
      <c r="C532" s="96"/>
      <c r="D532" s="86">
        <v>1</v>
      </c>
      <c r="E532" s="86" t="s">
        <v>32</v>
      </c>
      <c r="F532" s="87">
        <v>7201</v>
      </c>
      <c r="G532" s="86">
        <v>1</v>
      </c>
      <c r="H532" s="88">
        <v>6</v>
      </c>
      <c r="I532" s="89"/>
      <c r="J532" s="90">
        <v>79</v>
      </c>
      <c r="K532" s="90">
        <v>84</v>
      </c>
      <c r="L532" s="90">
        <v>0</v>
      </c>
      <c r="M532" s="91"/>
      <c r="N532" s="92">
        <v>96</v>
      </c>
      <c r="O532" s="90">
        <v>706</v>
      </c>
      <c r="P532" s="90">
        <v>9</v>
      </c>
      <c r="Q532" s="90">
        <v>11</v>
      </c>
      <c r="R532" s="90">
        <v>34</v>
      </c>
      <c r="S532" s="90">
        <v>45</v>
      </c>
      <c r="T532" s="90">
        <v>79</v>
      </c>
      <c r="U532" s="91"/>
      <c r="V532" s="92">
        <v>96</v>
      </c>
      <c r="W532" s="90">
        <v>764</v>
      </c>
      <c r="X532" s="90">
        <v>3</v>
      </c>
      <c r="Y532" s="90">
        <v>14</v>
      </c>
      <c r="Z532" s="90">
        <v>43</v>
      </c>
      <c r="AA532" s="90">
        <v>41</v>
      </c>
      <c r="AB532" s="90">
        <v>84</v>
      </c>
      <c r="AC532" s="91"/>
      <c r="AD532" s="92">
        <v>0</v>
      </c>
      <c r="AE532" s="90">
        <v>0</v>
      </c>
      <c r="AF532" s="90">
        <v>0</v>
      </c>
      <c r="AG532" s="90">
        <v>0</v>
      </c>
      <c r="AH532" s="90">
        <v>0</v>
      </c>
      <c r="AI532" s="90">
        <v>0</v>
      </c>
      <c r="AJ532" s="90">
        <v>0</v>
      </c>
    </row>
    <row r="533" spans="1:36">
      <c r="A533" s="88">
        <v>7</v>
      </c>
      <c r="B533" s="95" t="s">
        <v>144</v>
      </c>
      <c r="C533" s="96"/>
      <c r="D533" s="86">
        <v>1</v>
      </c>
      <c r="E533" s="86" t="s">
        <v>32</v>
      </c>
      <c r="F533" s="87">
        <v>7201</v>
      </c>
      <c r="G533" s="86">
        <v>1</v>
      </c>
      <c r="H533" s="88">
        <v>7</v>
      </c>
      <c r="I533" s="89"/>
      <c r="J533" s="90">
        <v>79</v>
      </c>
      <c r="K533" s="90">
        <v>66</v>
      </c>
      <c r="L533" s="90">
        <v>24</v>
      </c>
      <c r="M533" s="91"/>
      <c r="N533" s="92">
        <v>86</v>
      </c>
      <c r="O533" s="90">
        <v>735</v>
      </c>
      <c r="P533" s="90">
        <v>12</v>
      </c>
      <c r="Q533" s="90">
        <v>9</v>
      </c>
      <c r="R533" s="90">
        <v>38</v>
      </c>
      <c r="S533" s="90">
        <v>41</v>
      </c>
      <c r="T533" s="90">
        <v>79</v>
      </c>
      <c r="U533" s="91"/>
      <c r="V533" s="92">
        <v>86</v>
      </c>
      <c r="W533" s="90">
        <v>745</v>
      </c>
      <c r="X533" s="90">
        <v>6</v>
      </c>
      <c r="Y533" s="90">
        <v>28</v>
      </c>
      <c r="Z533" s="90">
        <v>35</v>
      </c>
      <c r="AA533" s="90">
        <v>31</v>
      </c>
      <c r="AB533" s="90">
        <v>66</v>
      </c>
      <c r="AC533" s="91"/>
      <c r="AD533" s="92">
        <v>86</v>
      </c>
      <c r="AE533" s="90">
        <v>169</v>
      </c>
      <c r="AF533" s="90">
        <v>29</v>
      </c>
      <c r="AG533" s="90">
        <v>47</v>
      </c>
      <c r="AH533" s="90">
        <v>23</v>
      </c>
      <c r="AI533" s="90">
        <v>1</v>
      </c>
      <c r="AJ533" s="90">
        <v>24</v>
      </c>
    </row>
    <row r="534" spans="1:36">
      <c r="A534" s="88">
        <v>8</v>
      </c>
      <c r="B534" s="95" t="s">
        <v>144</v>
      </c>
      <c r="C534" s="96"/>
      <c r="D534" s="86">
        <v>1</v>
      </c>
      <c r="E534" s="86" t="s">
        <v>32</v>
      </c>
      <c r="F534" s="87">
        <v>7201</v>
      </c>
      <c r="G534" s="86">
        <v>1</v>
      </c>
      <c r="H534" s="88">
        <v>8</v>
      </c>
      <c r="I534" s="89"/>
      <c r="J534" s="90">
        <v>74</v>
      </c>
      <c r="K534" s="90">
        <v>84</v>
      </c>
      <c r="L534" s="90">
        <v>0</v>
      </c>
      <c r="M534" s="91"/>
      <c r="N534" s="92">
        <v>93</v>
      </c>
      <c r="O534" s="90">
        <v>749</v>
      </c>
      <c r="P534" s="90">
        <v>8</v>
      </c>
      <c r="Q534" s="90">
        <v>18</v>
      </c>
      <c r="R534" s="90">
        <v>48</v>
      </c>
      <c r="S534" s="90">
        <v>26</v>
      </c>
      <c r="T534" s="90">
        <v>74</v>
      </c>
      <c r="U534" s="91"/>
      <c r="V534" s="92">
        <v>93</v>
      </c>
      <c r="W534" s="90">
        <v>841</v>
      </c>
      <c r="X534" s="90">
        <v>0</v>
      </c>
      <c r="Y534" s="90">
        <v>16</v>
      </c>
      <c r="Z534" s="90">
        <v>46</v>
      </c>
      <c r="AA534" s="90">
        <v>38</v>
      </c>
      <c r="AB534" s="90">
        <v>84</v>
      </c>
      <c r="AC534" s="91"/>
      <c r="AD534" s="92">
        <v>0</v>
      </c>
      <c r="AE534" s="90">
        <v>0</v>
      </c>
      <c r="AF534" s="90">
        <v>0</v>
      </c>
      <c r="AG534" s="90">
        <v>0</v>
      </c>
      <c r="AH534" s="90">
        <v>0</v>
      </c>
      <c r="AI534" s="90">
        <v>0</v>
      </c>
      <c r="AJ534" s="90">
        <v>0</v>
      </c>
    </row>
    <row r="535" spans="1:36">
      <c r="A535" s="67" t="s">
        <v>71</v>
      </c>
      <c r="B535" s="97" t="s">
        <v>144</v>
      </c>
      <c r="C535" s="98"/>
      <c r="D535" s="93">
        <v>1</v>
      </c>
      <c r="E535" s="93" t="s">
        <v>32</v>
      </c>
      <c r="F535" s="94">
        <v>7201</v>
      </c>
      <c r="G535" s="67">
        <v>1</v>
      </c>
      <c r="H535" s="67" t="s">
        <v>71</v>
      </c>
      <c r="I535" s="68"/>
      <c r="J535" s="20">
        <v>77.754612546125458</v>
      </c>
      <c r="K535" s="20">
        <v>76.354243542435427</v>
      </c>
      <c r="L535" s="20">
        <v>44.5</v>
      </c>
      <c r="M535" s="69"/>
      <c r="N535" s="16">
        <v>542</v>
      </c>
      <c r="O535" s="20"/>
      <c r="P535" s="20">
        <v>7.3228782287822876</v>
      </c>
      <c r="Q535" s="20">
        <v>14.594095940959411</v>
      </c>
      <c r="R535" s="20">
        <v>34.5</v>
      </c>
      <c r="S535" s="20">
        <v>43.254612546125465</v>
      </c>
      <c r="T535" s="20">
        <v>77.754612546125458</v>
      </c>
      <c r="U535" s="69"/>
      <c r="V535" s="16">
        <v>542</v>
      </c>
      <c r="W535" s="20"/>
      <c r="X535" s="20">
        <v>4.5867158671586719</v>
      </c>
      <c r="Y535" s="20">
        <v>19.250922509225092</v>
      </c>
      <c r="Z535" s="20">
        <v>41.352398523985244</v>
      </c>
      <c r="AA535" s="20">
        <v>35.00184501845019</v>
      </c>
      <c r="AB535" s="20">
        <v>76.354243542435427</v>
      </c>
      <c r="AC535" s="69"/>
      <c r="AD535" s="16">
        <v>168</v>
      </c>
      <c r="AE535" s="20"/>
      <c r="AF535" s="20">
        <v>18.261904761904763</v>
      </c>
      <c r="AG535" s="20">
        <v>37.238095238095241</v>
      </c>
      <c r="AH535" s="20">
        <v>38.61904761904762</v>
      </c>
      <c r="AI535" s="20">
        <v>5.8809523809523805</v>
      </c>
      <c r="AJ535" s="20">
        <v>44.5</v>
      </c>
    </row>
    <row r="536" spans="1:36">
      <c r="A536" s="81">
        <v>3</v>
      </c>
      <c r="B536" s="77" t="s">
        <v>319</v>
      </c>
      <c r="C536" s="78"/>
      <c r="D536" s="79">
        <v>4</v>
      </c>
      <c r="E536" s="79" t="s">
        <v>35</v>
      </c>
      <c r="F536" s="80">
        <v>1408</v>
      </c>
      <c r="G536" s="86">
        <v>1</v>
      </c>
      <c r="H536" s="81">
        <v>3</v>
      </c>
      <c r="I536" s="82"/>
      <c r="J536" s="83">
        <v>95</v>
      </c>
      <c r="K536" s="83">
        <v>78</v>
      </c>
      <c r="L536" s="83">
        <v>0</v>
      </c>
      <c r="M536" s="84"/>
      <c r="N536" s="85">
        <v>42</v>
      </c>
      <c r="O536" s="83">
        <v>610</v>
      </c>
      <c r="P536" s="83">
        <v>0</v>
      </c>
      <c r="Q536" s="83">
        <v>5</v>
      </c>
      <c r="R536" s="83">
        <v>38</v>
      </c>
      <c r="S536" s="83">
        <v>57</v>
      </c>
      <c r="T536" s="83">
        <v>95</v>
      </c>
      <c r="U536" s="84"/>
      <c r="V536" s="85">
        <v>42</v>
      </c>
      <c r="W536" s="83">
        <v>624</v>
      </c>
      <c r="X536" s="83">
        <v>7</v>
      </c>
      <c r="Y536" s="83">
        <v>14</v>
      </c>
      <c r="Z536" s="83">
        <v>33</v>
      </c>
      <c r="AA536" s="83">
        <v>45</v>
      </c>
      <c r="AB536" s="83">
        <v>78</v>
      </c>
      <c r="AC536" s="84"/>
      <c r="AD536" s="85">
        <v>0</v>
      </c>
      <c r="AE536" s="83">
        <v>0</v>
      </c>
      <c r="AF536" s="83">
        <v>0</v>
      </c>
      <c r="AG536" s="83">
        <v>0</v>
      </c>
      <c r="AH536" s="83">
        <v>0</v>
      </c>
      <c r="AI536" s="83">
        <v>0</v>
      </c>
      <c r="AJ536" s="83">
        <v>0</v>
      </c>
    </row>
    <row r="537" spans="1:36">
      <c r="A537" s="88">
        <v>4</v>
      </c>
      <c r="B537" s="77" t="s">
        <v>319</v>
      </c>
      <c r="C537" s="96"/>
      <c r="D537" s="86">
        <v>4</v>
      </c>
      <c r="E537" s="86" t="s">
        <v>35</v>
      </c>
      <c r="F537" s="87">
        <v>1408</v>
      </c>
      <c r="G537" s="88">
        <v>1</v>
      </c>
      <c r="H537" s="88">
        <v>4</v>
      </c>
      <c r="I537" s="89"/>
      <c r="J537" s="90">
        <v>83</v>
      </c>
      <c r="K537" s="90">
        <v>89</v>
      </c>
      <c r="L537" s="90">
        <v>0</v>
      </c>
      <c r="M537" s="91"/>
      <c r="N537" s="92">
        <v>54</v>
      </c>
      <c r="O537" s="90">
        <v>631</v>
      </c>
      <c r="P537" s="90">
        <v>6</v>
      </c>
      <c r="Q537" s="90">
        <v>11</v>
      </c>
      <c r="R537" s="90">
        <v>35</v>
      </c>
      <c r="S537" s="90">
        <v>48</v>
      </c>
      <c r="T537" s="90">
        <v>83</v>
      </c>
      <c r="U537" s="91"/>
      <c r="V537" s="92">
        <v>54</v>
      </c>
      <c r="W537" s="90">
        <v>688</v>
      </c>
      <c r="X537" s="90">
        <v>2</v>
      </c>
      <c r="Y537" s="90">
        <v>9</v>
      </c>
      <c r="Z537" s="90">
        <v>59</v>
      </c>
      <c r="AA537" s="90">
        <v>30</v>
      </c>
      <c r="AB537" s="90">
        <v>89</v>
      </c>
      <c r="AC537" s="91"/>
      <c r="AD537" s="92">
        <v>0</v>
      </c>
      <c r="AE537" s="90">
        <v>0</v>
      </c>
      <c r="AF537" s="90">
        <v>0</v>
      </c>
      <c r="AG537" s="90">
        <v>0</v>
      </c>
      <c r="AH537" s="90">
        <v>0</v>
      </c>
      <c r="AI537" s="90">
        <v>0</v>
      </c>
      <c r="AJ537" s="90">
        <v>0</v>
      </c>
    </row>
    <row r="538" spans="1:36">
      <c r="A538" s="88">
        <v>5</v>
      </c>
      <c r="B538" s="77" t="s">
        <v>319</v>
      </c>
      <c r="C538" s="96"/>
      <c r="D538" s="86">
        <v>4</v>
      </c>
      <c r="E538" s="86" t="s">
        <v>321</v>
      </c>
      <c r="F538" s="87">
        <v>1408</v>
      </c>
      <c r="G538" s="88">
        <v>1</v>
      </c>
      <c r="H538" s="88">
        <v>5</v>
      </c>
      <c r="I538" s="89"/>
      <c r="J538" s="90">
        <v>78</v>
      </c>
      <c r="K538" s="90">
        <v>69</v>
      </c>
      <c r="L538" s="90">
        <v>76</v>
      </c>
      <c r="M538" s="91"/>
      <c r="N538" s="92">
        <v>42</v>
      </c>
      <c r="O538" s="90">
        <v>683</v>
      </c>
      <c r="P538" s="90">
        <v>10</v>
      </c>
      <c r="Q538" s="90">
        <v>12</v>
      </c>
      <c r="R538" s="90">
        <v>26</v>
      </c>
      <c r="S538" s="90">
        <v>52</v>
      </c>
      <c r="T538" s="90">
        <v>78</v>
      </c>
      <c r="U538" s="91"/>
      <c r="V538" s="92">
        <v>42</v>
      </c>
      <c r="W538" s="90">
        <v>710</v>
      </c>
      <c r="X538" s="90">
        <v>2</v>
      </c>
      <c r="Y538" s="90">
        <v>29</v>
      </c>
      <c r="Z538" s="90">
        <v>36</v>
      </c>
      <c r="AA538" s="90">
        <v>33</v>
      </c>
      <c r="AB538" s="90">
        <v>69</v>
      </c>
      <c r="AC538" s="91"/>
      <c r="AD538" s="92">
        <v>42</v>
      </c>
      <c r="AE538" s="90">
        <v>223</v>
      </c>
      <c r="AF538" s="90">
        <v>5</v>
      </c>
      <c r="AG538" s="90">
        <v>19</v>
      </c>
      <c r="AH538" s="90">
        <v>52</v>
      </c>
      <c r="AI538" s="90">
        <v>24</v>
      </c>
      <c r="AJ538" s="90">
        <v>76</v>
      </c>
    </row>
    <row r="539" spans="1:36" s="63" customFormat="1">
      <c r="A539" s="88">
        <v>6</v>
      </c>
      <c r="B539" s="77" t="s">
        <v>319</v>
      </c>
      <c r="C539" s="96"/>
      <c r="D539" s="86">
        <v>4</v>
      </c>
      <c r="E539" s="86" t="s">
        <v>35</v>
      </c>
      <c r="F539" s="87">
        <v>1408</v>
      </c>
      <c r="G539" s="86">
        <v>1</v>
      </c>
      <c r="H539" s="88">
        <v>6</v>
      </c>
      <c r="I539" s="89"/>
      <c r="J539" s="90">
        <v>86</v>
      </c>
      <c r="K539" s="90">
        <v>91</v>
      </c>
      <c r="L539" s="90">
        <v>0</v>
      </c>
      <c r="M539" s="91"/>
      <c r="N539" s="92">
        <v>48</v>
      </c>
      <c r="O539" s="90">
        <v>715</v>
      </c>
      <c r="P539" s="90">
        <v>4</v>
      </c>
      <c r="Q539" s="90">
        <v>10</v>
      </c>
      <c r="R539" s="90">
        <v>38</v>
      </c>
      <c r="S539" s="90">
        <v>48</v>
      </c>
      <c r="T539" s="90">
        <v>86</v>
      </c>
      <c r="U539" s="91"/>
      <c r="V539" s="92">
        <v>48</v>
      </c>
      <c r="W539" s="90">
        <v>765</v>
      </c>
      <c r="X539" s="90">
        <v>0</v>
      </c>
      <c r="Y539" s="90">
        <v>8</v>
      </c>
      <c r="Z539" s="90">
        <v>58</v>
      </c>
      <c r="AA539" s="90">
        <v>33</v>
      </c>
      <c r="AB539" s="90">
        <v>91</v>
      </c>
      <c r="AC539" s="91"/>
      <c r="AD539" s="92">
        <v>0</v>
      </c>
      <c r="AE539" s="90">
        <v>0</v>
      </c>
      <c r="AF539" s="90">
        <v>0</v>
      </c>
      <c r="AG539" s="90">
        <v>0</v>
      </c>
      <c r="AH539" s="90">
        <v>0</v>
      </c>
      <c r="AI539" s="90">
        <v>0</v>
      </c>
      <c r="AJ539" s="90">
        <v>0</v>
      </c>
    </row>
    <row r="540" spans="1:36">
      <c r="A540" s="88">
        <v>7</v>
      </c>
      <c r="B540" s="77" t="s">
        <v>319</v>
      </c>
      <c r="C540" s="96"/>
      <c r="D540" s="86">
        <v>4</v>
      </c>
      <c r="E540" s="86" t="s">
        <v>35</v>
      </c>
      <c r="F540" s="87">
        <v>1408</v>
      </c>
      <c r="G540" s="86">
        <v>1</v>
      </c>
      <c r="H540" s="88">
        <v>7</v>
      </c>
      <c r="I540" s="89"/>
      <c r="J540" s="90">
        <v>87</v>
      </c>
      <c r="K540" s="90">
        <v>73</v>
      </c>
      <c r="L540" s="90">
        <v>39</v>
      </c>
      <c r="M540" s="91"/>
      <c r="N540" s="92">
        <v>52</v>
      </c>
      <c r="O540" s="90">
        <v>766</v>
      </c>
      <c r="P540" s="90">
        <v>6</v>
      </c>
      <c r="Q540" s="90">
        <v>8</v>
      </c>
      <c r="R540" s="90">
        <v>35</v>
      </c>
      <c r="S540" s="90">
        <v>52</v>
      </c>
      <c r="T540" s="90">
        <v>87</v>
      </c>
      <c r="U540" s="91"/>
      <c r="V540" s="92">
        <v>52</v>
      </c>
      <c r="W540" s="90">
        <v>771</v>
      </c>
      <c r="X540" s="90">
        <v>0</v>
      </c>
      <c r="Y540" s="90">
        <v>27</v>
      </c>
      <c r="Z540" s="90">
        <v>35</v>
      </c>
      <c r="AA540" s="90">
        <v>38</v>
      </c>
      <c r="AB540" s="90">
        <v>73</v>
      </c>
      <c r="AC540" s="91"/>
      <c r="AD540" s="92">
        <v>52</v>
      </c>
      <c r="AE540" s="90">
        <v>189</v>
      </c>
      <c r="AF540" s="90">
        <v>15</v>
      </c>
      <c r="AG540" s="90">
        <v>46</v>
      </c>
      <c r="AH540" s="90">
        <v>29</v>
      </c>
      <c r="AI540" s="90">
        <v>10</v>
      </c>
      <c r="AJ540" s="90">
        <v>39</v>
      </c>
    </row>
    <row r="541" spans="1:36">
      <c r="A541" s="88">
        <v>8</v>
      </c>
      <c r="B541" s="77" t="s">
        <v>319</v>
      </c>
      <c r="C541" s="96"/>
      <c r="D541" s="86">
        <v>4</v>
      </c>
      <c r="E541" s="86" t="s">
        <v>35</v>
      </c>
      <c r="F541" s="87">
        <v>1408</v>
      </c>
      <c r="G541" s="86">
        <v>1</v>
      </c>
      <c r="H541" s="88">
        <v>8</v>
      </c>
      <c r="I541" s="89"/>
      <c r="J541" s="90">
        <v>77</v>
      </c>
      <c r="K541" s="90">
        <v>88</v>
      </c>
      <c r="L541" s="90">
        <v>0</v>
      </c>
      <c r="M541" s="91"/>
      <c r="N541" s="92">
        <v>43</v>
      </c>
      <c r="O541" s="90">
        <v>749</v>
      </c>
      <c r="P541" s="90">
        <v>12</v>
      </c>
      <c r="Q541" s="90">
        <v>12</v>
      </c>
      <c r="R541" s="90">
        <v>58</v>
      </c>
      <c r="S541" s="90">
        <v>19</v>
      </c>
      <c r="T541" s="90">
        <v>77</v>
      </c>
      <c r="U541" s="91"/>
      <c r="V541" s="92">
        <v>43</v>
      </c>
      <c r="W541" s="90">
        <v>838</v>
      </c>
      <c r="X541" s="90">
        <v>0</v>
      </c>
      <c r="Y541" s="90">
        <v>12</v>
      </c>
      <c r="Z541" s="90">
        <v>51</v>
      </c>
      <c r="AA541" s="90">
        <v>37</v>
      </c>
      <c r="AB541" s="90">
        <v>88</v>
      </c>
      <c r="AC541" s="91"/>
      <c r="AD541" s="92">
        <v>0</v>
      </c>
      <c r="AE541" s="90">
        <v>0</v>
      </c>
      <c r="AF541" s="90">
        <v>0</v>
      </c>
      <c r="AG541" s="90">
        <v>0</v>
      </c>
      <c r="AH541" s="90">
        <v>0</v>
      </c>
      <c r="AI541" s="90">
        <v>0</v>
      </c>
      <c r="AJ541" s="90">
        <v>0</v>
      </c>
    </row>
    <row r="542" spans="1:36">
      <c r="A542" s="67" t="s">
        <v>71</v>
      </c>
      <c r="B542" s="97" t="s">
        <v>145</v>
      </c>
      <c r="C542" s="98"/>
      <c r="D542" s="93">
        <v>4</v>
      </c>
      <c r="E542" s="93" t="s">
        <v>35</v>
      </c>
      <c r="F542" s="94">
        <v>1408</v>
      </c>
      <c r="G542" s="67">
        <v>1</v>
      </c>
      <c r="H542" s="67" t="s">
        <v>71</v>
      </c>
      <c r="I542" s="68"/>
      <c r="J542" s="20">
        <v>84.380782918149464</v>
      </c>
      <c r="K542" s="20">
        <v>81.594306049822066</v>
      </c>
      <c r="L542" s="20">
        <v>55.531914893617014</v>
      </c>
      <c r="M542" s="69"/>
      <c r="N542" s="16">
        <v>281</v>
      </c>
      <c r="O542" s="20"/>
      <c r="P542" s="20">
        <v>6.277580071174377</v>
      </c>
      <c r="Q542" s="20">
        <v>9.679715302491104</v>
      </c>
      <c r="R542" s="20">
        <v>38.135231316725978</v>
      </c>
      <c r="S542" s="20">
        <v>46.245551601423486</v>
      </c>
      <c r="T542" s="20">
        <v>84.380782918149464</v>
      </c>
      <c r="U542" s="69"/>
      <c r="V542" s="16">
        <v>281</v>
      </c>
      <c r="W542" s="20"/>
      <c r="X542" s="20">
        <v>1.7295373665480427</v>
      </c>
      <c r="Y542" s="20">
        <v>16.355871886120994</v>
      </c>
      <c r="Z542" s="20">
        <v>45.839857651245552</v>
      </c>
      <c r="AA542" s="20">
        <v>35.754448398576514</v>
      </c>
      <c r="AB542" s="20">
        <v>81.594306049822066</v>
      </c>
      <c r="AC542" s="69"/>
      <c r="AD542" s="16">
        <v>94</v>
      </c>
      <c r="AE542" s="20"/>
      <c r="AF542" s="20">
        <v>10.531914893617021</v>
      </c>
      <c r="AG542" s="20">
        <v>33.936170212765958</v>
      </c>
      <c r="AH542" s="20">
        <v>39.276595744680847</v>
      </c>
      <c r="AI542" s="20">
        <v>16.25531914893617</v>
      </c>
      <c r="AJ542" s="20">
        <v>55.531914893617014</v>
      </c>
    </row>
    <row r="543" spans="1:36">
      <c r="A543" s="81">
        <v>3</v>
      </c>
      <c r="B543" s="77" t="s">
        <v>146</v>
      </c>
      <c r="C543" s="78"/>
      <c r="D543" s="79">
        <v>3</v>
      </c>
      <c r="E543" s="79" t="s">
        <v>34</v>
      </c>
      <c r="F543" s="80">
        <v>4302</v>
      </c>
      <c r="G543" s="86">
        <v>1</v>
      </c>
      <c r="H543" s="81">
        <v>3</v>
      </c>
      <c r="I543" s="82"/>
      <c r="J543" s="83">
        <v>85</v>
      </c>
      <c r="K543" s="83">
        <v>67</v>
      </c>
      <c r="L543" s="83">
        <v>0</v>
      </c>
      <c r="M543" s="84"/>
      <c r="N543" s="85">
        <v>75</v>
      </c>
      <c r="O543" s="83">
        <v>578</v>
      </c>
      <c r="P543" s="83">
        <v>4</v>
      </c>
      <c r="Q543" s="83">
        <v>11</v>
      </c>
      <c r="R543" s="83">
        <v>28</v>
      </c>
      <c r="S543" s="83">
        <v>57</v>
      </c>
      <c r="T543" s="83">
        <v>85</v>
      </c>
      <c r="U543" s="84"/>
      <c r="V543" s="85">
        <v>75</v>
      </c>
      <c r="W543" s="83">
        <v>570</v>
      </c>
      <c r="X543" s="83">
        <v>12</v>
      </c>
      <c r="Y543" s="83">
        <v>21</v>
      </c>
      <c r="Z543" s="83">
        <v>31</v>
      </c>
      <c r="AA543" s="83">
        <v>36</v>
      </c>
      <c r="AB543" s="83">
        <v>67</v>
      </c>
      <c r="AC543" s="84"/>
      <c r="AD543" s="85">
        <v>0</v>
      </c>
      <c r="AE543" s="83">
        <v>0</v>
      </c>
      <c r="AF543" s="83">
        <v>0</v>
      </c>
      <c r="AG543" s="83">
        <v>0</v>
      </c>
      <c r="AH543" s="83">
        <v>0</v>
      </c>
      <c r="AI543" s="83">
        <v>0</v>
      </c>
      <c r="AJ543" s="83">
        <v>0</v>
      </c>
    </row>
    <row r="544" spans="1:36">
      <c r="A544" s="88">
        <v>4</v>
      </c>
      <c r="B544" s="95" t="s">
        <v>146</v>
      </c>
      <c r="C544" s="96"/>
      <c r="D544" s="86">
        <v>3</v>
      </c>
      <c r="E544" s="86" t="s">
        <v>34</v>
      </c>
      <c r="F544" s="87">
        <v>4302</v>
      </c>
      <c r="G544" s="86">
        <v>1</v>
      </c>
      <c r="H544" s="88">
        <v>4</v>
      </c>
      <c r="I544" s="89"/>
      <c r="J544" s="90">
        <v>84</v>
      </c>
      <c r="K544" s="90">
        <v>80</v>
      </c>
      <c r="L544" s="90">
        <v>0</v>
      </c>
      <c r="M544" s="91"/>
      <c r="N544" s="92">
        <v>50</v>
      </c>
      <c r="O544" s="90">
        <v>640</v>
      </c>
      <c r="P544" s="90">
        <v>6</v>
      </c>
      <c r="Q544" s="90">
        <v>10</v>
      </c>
      <c r="R544" s="90">
        <v>22</v>
      </c>
      <c r="S544" s="90">
        <v>62</v>
      </c>
      <c r="T544" s="90">
        <v>84</v>
      </c>
      <c r="U544" s="91"/>
      <c r="V544" s="92">
        <v>50</v>
      </c>
      <c r="W544" s="90">
        <v>656</v>
      </c>
      <c r="X544" s="90">
        <v>6</v>
      </c>
      <c r="Y544" s="90">
        <v>14</v>
      </c>
      <c r="Z544" s="90">
        <v>52</v>
      </c>
      <c r="AA544" s="90">
        <v>28</v>
      </c>
      <c r="AB544" s="90">
        <v>80</v>
      </c>
      <c r="AC544" s="91"/>
      <c r="AD544" s="92">
        <v>0</v>
      </c>
      <c r="AE544" s="90">
        <v>0</v>
      </c>
      <c r="AF544" s="90">
        <v>0</v>
      </c>
      <c r="AG544" s="90">
        <v>0</v>
      </c>
      <c r="AH544" s="90">
        <v>0</v>
      </c>
      <c r="AI544" s="90">
        <v>0</v>
      </c>
      <c r="AJ544" s="90">
        <v>0</v>
      </c>
    </row>
    <row r="545" spans="1:36">
      <c r="A545" s="88">
        <v>5</v>
      </c>
      <c r="B545" s="95" t="s">
        <v>146</v>
      </c>
      <c r="C545" s="96"/>
      <c r="D545" s="86">
        <v>3</v>
      </c>
      <c r="E545" s="86" t="s">
        <v>34</v>
      </c>
      <c r="F545" s="87">
        <v>4302</v>
      </c>
      <c r="G545" s="86">
        <v>1</v>
      </c>
      <c r="H545" s="88">
        <v>5</v>
      </c>
      <c r="I545" s="89"/>
      <c r="J545" s="90">
        <v>72</v>
      </c>
      <c r="K545" s="90">
        <v>74</v>
      </c>
      <c r="L545" s="90">
        <v>57</v>
      </c>
      <c r="M545" s="91"/>
      <c r="N545" s="92">
        <v>61</v>
      </c>
      <c r="O545" s="90">
        <v>641</v>
      </c>
      <c r="P545" s="90">
        <v>11</v>
      </c>
      <c r="Q545" s="90">
        <v>16</v>
      </c>
      <c r="R545" s="90">
        <v>46</v>
      </c>
      <c r="S545" s="90">
        <v>26</v>
      </c>
      <c r="T545" s="90">
        <v>72</v>
      </c>
      <c r="U545" s="91"/>
      <c r="V545" s="92">
        <v>61</v>
      </c>
      <c r="W545" s="90">
        <v>685</v>
      </c>
      <c r="X545" s="90">
        <v>3</v>
      </c>
      <c r="Y545" s="90">
        <v>23</v>
      </c>
      <c r="Z545" s="90">
        <v>56</v>
      </c>
      <c r="AA545" s="90">
        <v>18</v>
      </c>
      <c r="AB545" s="90">
        <v>74</v>
      </c>
      <c r="AC545" s="91"/>
      <c r="AD545" s="92">
        <v>61</v>
      </c>
      <c r="AE545" s="90">
        <v>200</v>
      </c>
      <c r="AF545" s="90">
        <v>11</v>
      </c>
      <c r="AG545" s="90">
        <v>31</v>
      </c>
      <c r="AH545" s="90">
        <v>49</v>
      </c>
      <c r="AI545" s="90">
        <v>8</v>
      </c>
      <c r="AJ545" s="90">
        <v>57</v>
      </c>
    </row>
    <row r="546" spans="1:36" s="63" customFormat="1">
      <c r="A546" s="88">
        <v>6</v>
      </c>
      <c r="B546" s="95" t="s">
        <v>146</v>
      </c>
      <c r="C546" s="96"/>
      <c r="D546" s="86">
        <v>3</v>
      </c>
      <c r="E546" s="86" t="s">
        <v>34</v>
      </c>
      <c r="F546" s="87">
        <v>4302</v>
      </c>
      <c r="G546" s="88">
        <v>1</v>
      </c>
      <c r="H546" s="88">
        <v>6</v>
      </c>
      <c r="I546" s="89"/>
      <c r="J546" s="90">
        <v>65</v>
      </c>
      <c r="K546" s="90">
        <v>64</v>
      </c>
      <c r="L546" s="90">
        <v>0</v>
      </c>
      <c r="M546" s="91"/>
      <c r="N546" s="92">
        <v>48</v>
      </c>
      <c r="O546" s="90">
        <v>676</v>
      </c>
      <c r="P546" s="90">
        <v>19</v>
      </c>
      <c r="Q546" s="90">
        <v>17</v>
      </c>
      <c r="R546" s="90">
        <v>23</v>
      </c>
      <c r="S546" s="90">
        <v>42</v>
      </c>
      <c r="T546" s="90">
        <v>65</v>
      </c>
      <c r="U546" s="91"/>
      <c r="V546" s="92">
        <v>48</v>
      </c>
      <c r="W546" s="90">
        <v>683</v>
      </c>
      <c r="X546" s="90">
        <v>13</v>
      </c>
      <c r="Y546" s="90">
        <v>23</v>
      </c>
      <c r="Z546" s="90">
        <v>33</v>
      </c>
      <c r="AA546" s="90">
        <v>31</v>
      </c>
      <c r="AB546" s="90">
        <v>64</v>
      </c>
      <c r="AC546" s="91"/>
      <c r="AD546" s="92">
        <v>0</v>
      </c>
      <c r="AE546" s="90">
        <v>0</v>
      </c>
      <c r="AF546" s="90">
        <v>0</v>
      </c>
      <c r="AG546" s="90">
        <v>0</v>
      </c>
      <c r="AH546" s="90">
        <v>0</v>
      </c>
      <c r="AI546" s="90">
        <v>0</v>
      </c>
      <c r="AJ546" s="90">
        <v>0</v>
      </c>
    </row>
    <row r="547" spans="1:36">
      <c r="A547" s="88">
        <v>7</v>
      </c>
      <c r="B547" s="95" t="s">
        <v>146</v>
      </c>
      <c r="C547" s="96"/>
      <c r="D547" s="86">
        <v>3</v>
      </c>
      <c r="E547" s="86" t="s">
        <v>34</v>
      </c>
      <c r="F547" s="87">
        <v>4302</v>
      </c>
      <c r="G547" s="88">
        <v>1</v>
      </c>
      <c r="H547" s="88">
        <v>7</v>
      </c>
      <c r="I547" s="89"/>
      <c r="J547" s="90">
        <v>44</v>
      </c>
      <c r="K547" s="90">
        <v>63</v>
      </c>
      <c r="L547" s="90">
        <v>20</v>
      </c>
      <c r="M547" s="91"/>
      <c r="N547" s="92">
        <v>54</v>
      </c>
      <c r="O547" s="90">
        <v>655</v>
      </c>
      <c r="P547" s="90">
        <v>39</v>
      </c>
      <c r="Q547" s="90">
        <v>17</v>
      </c>
      <c r="R547" s="90">
        <v>37</v>
      </c>
      <c r="S547" s="90">
        <v>7</v>
      </c>
      <c r="T547" s="90">
        <v>44</v>
      </c>
      <c r="U547" s="91"/>
      <c r="V547" s="92">
        <v>54</v>
      </c>
      <c r="W547" s="90">
        <v>689</v>
      </c>
      <c r="X547" s="90">
        <v>17</v>
      </c>
      <c r="Y547" s="90">
        <v>20</v>
      </c>
      <c r="Z547" s="90">
        <v>43</v>
      </c>
      <c r="AA547" s="90">
        <v>20</v>
      </c>
      <c r="AB547" s="90">
        <v>63</v>
      </c>
      <c r="AC547" s="91"/>
      <c r="AD547" s="92">
        <v>54</v>
      </c>
      <c r="AE547" s="90">
        <v>154</v>
      </c>
      <c r="AF547" s="90">
        <v>44</v>
      </c>
      <c r="AG547" s="90">
        <v>35</v>
      </c>
      <c r="AH547" s="90">
        <v>20</v>
      </c>
      <c r="AI547" s="90">
        <v>0</v>
      </c>
      <c r="AJ547" s="90">
        <v>20</v>
      </c>
    </row>
    <row r="548" spans="1:36">
      <c r="A548" s="88">
        <v>8</v>
      </c>
      <c r="B548" s="95" t="s">
        <v>146</v>
      </c>
      <c r="C548" s="96"/>
      <c r="D548" s="86">
        <v>3</v>
      </c>
      <c r="E548" s="86" t="s">
        <v>34</v>
      </c>
      <c r="F548" s="87">
        <v>4302</v>
      </c>
      <c r="G548" s="86">
        <v>1</v>
      </c>
      <c r="H548" s="88">
        <v>8</v>
      </c>
      <c r="I548" s="89"/>
      <c r="J548" s="90">
        <v>37</v>
      </c>
      <c r="K548" s="90">
        <v>58</v>
      </c>
      <c r="L548" s="90">
        <v>0</v>
      </c>
      <c r="M548" s="91"/>
      <c r="N548" s="92">
        <v>65</v>
      </c>
      <c r="O548" s="90">
        <v>681</v>
      </c>
      <c r="P548" s="90">
        <v>43</v>
      </c>
      <c r="Q548" s="90">
        <v>20</v>
      </c>
      <c r="R548" s="90">
        <v>25</v>
      </c>
      <c r="S548" s="90">
        <v>12</v>
      </c>
      <c r="T548" s="90">
        <v>37</v>
      </c>
      <c r="U548" s="91"/>
      <c r="V548" s="92">
        <v>65</v>
      </c>
      <c r="W548" s="90">
        <v>709</v>
      </c>
      <c r="X548" s="90">
        <v>17</v>
      </c>
      <c r="Y548" s="90">
        <v>25</v>
      </c>
      <c r="Z548" s="90">
        <v>38</v>
      </c>
      <c r="AA548" s="90">
        <v>20</v>
      </c>
      <c r="AB548" s="90">
        <v>58</v>
      </c>
      <c r="AC548" s="91"/>
      <c r="AD548" s="92">
        <v>0</v>
      </c>
      <c r="AE548" s="90">
        <v>0</v>
      </c>
      <c r="AF548" s="90">
        <v>0</v>
      </c>
      <c r="AG548" s="90">
        <v>0</v>
      </c>
      <c r="AH548" s="90">
        <v>0</v>
      </c>
      <c r="AI548" s="90">
        <v>0</v>
      </c>
      <c r="AJ548" s="90">
        <v>0</v>
      </c>
    </row>
    <row r="549" spans="1:36">
      <c r="A549" s="67" t="s">
        <v>71</v>
      </c>
      <c r="B549" s="97" t="s">
        <v>146</v>
      </c>
      <c r="C549" s="98"/>
      <c r="D549" s="93">
        <v>3</v>
      </c>
      <c r="E549" s="93" t="s">
        <v>34</v>
      </c>
      <c r="F549" s="94">
        <v>4302</v>
      </c>
      <c r="G549" s="93">
        <v>1</v>
      </c>
      <c r="H549" s="67" t="s">
        <v>71</v>
      </c>
      <c r="I549" s="68"/>
      <c r="J549" s="20">
        <v>64.781869688385257</v>
      </c>
      <c r="K549" s="20">
        <v>67.373937677053817</v>
      </c>
      <c r="L549" s="20">
        <v>39.626086956521739</v>
      </c>
      <c r="M549" s="69"/>
      <c r="N549" s="16">
        <v>353</v>
      </c>
      <c r="O549" s="20"/>
      <c r="P549" s="20">
        <v>20.067988668555241</v>
      </c>
      <c r="Q549" s="20">
        <v>15.113314447592069</v>
      </c>
      <c r="R549" s="20">
        <v>30.405099150141645</v>
      </c>
      <c r="S549" s="20">
        <v>34.376770538243619</v>
      </c>
      <c r="T549" s="20">
        <v>64.781869688385257</v>
      </c>
      <c r="U549" s="69"/>
      <c r="V549" s="16">
        <v>353</v>
      </c>
      <c r="W549" s="20"/>
      <c r="X549" s="20">
        <v>11.41643059490085</v>
      </c>
      <c r="Y549" s="20">
        <v>21.209631728045323</v>
      </c>
      <c r="Z549" s="20">
        <v>41.691218130311611</v>
      </c>
      <c r="AA549" s="20">
        <v>25.682719546742206</v>
      </c>
      <c r="AB549" s="20">
        <v>67.373937677053817</v>
      </c>
      <c r="AC549" s="69"/>
      <c r="AD549" s="16">
        <v>115</v>
      </c>
      <c r="AE549" s="20"/>
      <c r="AF549" s="20">
        <v>26.495652173913044</v>
      </c>
      <c r="AG549" s="20">
        <v>32.878260869565217</v>
      </c>
      <c r="AH549" s="20">
        <v>35.382608695652173</v>
      </c>
      <c r="AI549" s="20">
        <v>4.2434782608695656</v>
      </c>
      <c r="AJ549" s="20">
        <v>39.626086956521739</v>
      </c>
    </row>
    <row r="550" spans="1:36">
      <c r="A550" s="81">
        <v>3</v>
      </c>
      <c r="B550" s="77" t="s">
        <v>38</v>
      </c>
      <c r="C550" s="78"/>
      <c r="D550" s="79">
        <v>3</v>
      </c>
      <c r="E550" s="79" t="s">
        <v>34</v>
      </c>
      <c r="F550" s="80">
        <v>6045</v>
      </c>
      <c r="G550" s="88">
        <v>2</v>
      </c>
      <c r="H550" s="81">
        <v>3</v>
      </c>
      <c r="I550" s="82"/>
      <c r="J550" s="83">
        <v>88</v>
      </c>
      <c r="K550" s="83">
        <v>80</v>
      </c>
      <c r="L550" s="83">
        <v>0</v>
      </c>
      <c r="M550" s="84"/>
      <c r="N550" s="85">
        <v>78</v>
      </c>
      <c r="O550" s="83">
        <v>608</v>
      </c>
      <c r="P550" s="83">
        <v>1</v>
      </c>
      <c r="Q550" s="83">
        <v>10</v>
      </c>
      <c r="R550" s="83">
        <v>28</v>
      </c>
      <c r="S550" s="83">
        <v>60</v>
      </c>
      <c r="T550" s="83">
        <v>88</v>
      </c>
      <c r="U550" s="84"/>
      <c r="V550" s="85">
        <v>78</v>
      </c>
      <c r="W550" s="83">
        <v>614</v>
      </c>
      <c r="X550" s="83">
        <v>10</v>
      </c>
      <c r="Y550" s="83">
        <v>9</v>
      </c>
      <c r="Z550" s="83">
        <v>38</v>
      </c>
      <c r="AA550" s="83">
        <v>42</v>
      </c>
      <c r="AB550" s="83">
        <v>80</v>
      </c>
      <c r="AC550" s="84"/>
      <c r="AD550" s="85">
        <v>0</v>
      </c>
      <c r="AE550" s="83">
        <v>0</v>
      </c>
      <c r="AF550" s="83">
        <v>0</v>
      </c>
      <c r="AG550" s="83">
        <v>0</v>
      </c>
      <c r="AH550" s="83">
        <v>0</v>
      </c>
      <c r="AI550" s="83">
        <v>0</v>
      </c>
      <c r="AJ550" s="83">
        <v>0</v>
      </c>
    </row>
    <row r="551" spans="1:36">
      <c r="A551" s="88">
        <v>4</v>
      </c>
      <c r="B551" s="77" t="s">
        <v>38</v>
      </c>
      <c r="C551" s="96"/>
      <c r="D551" s="86">
        <v>3</v>
      </c>
      <c r="E551" s="86" t="s">
        <v>34</v>
      </c>
      <c r="F551" s="87">
        <v>6045</v>
      </c>
      <c r="G551" s="88">
        <v>2</v>
      </c>
      <c r="H551" s="88">
        <v>4</v>
      </c>
      <c r="I551" s="89"/>
      <c r="J551" s="90">
        <v>85</v>
      </c>
      <c r="K551" s="90">
        <v>83</v>
      </c>
      <c r="L551" s="90">
        <v>0</v>
      </c>
      <c r="M551" s="91"/>
      <c r="N551" s="92">
        <v>88</v>
      </c>
      <c r="O551" s="90">
        <v>661</v>
      </c>
      <c r="P551" s="90">
        <v>1</v>
      </c>
      <c r="Q551" s="90">
        <v>14</v>
      </c>
      <c r="R551" s="90">
        <v>27</v>
      </c>
      <c r="S551" s="90">
        <v>58</v>
      </c>
      <c r="T551" s="90">
        <v>85</v>
      </c>
      <c r="U551" s="91"/>
      <c r="V551" s="92">
        <v>88</v>
      </c>
      <c r="W551" s="90">
        <v>709</v>
      </c>
      <c r="X551" s="90">
        <v>1</v>
      </c>
      <c r="Y551" s="90">
        <v>16</v>
      </c>
      <c r="Z551" s="90">
        <v>40</v>
      </c>
      <c r="AA551" s="90">
        <v>43</v>
      </c>
      <c r="AB551" s="90">
        <v>83</v>
      </c>
      <c r="AC551" s="91"/>
      <c r="AD551" s="92">
        <v>0</v>
      </c>
      <c r="AE551" s="90">
        <v>0</v>
      </c>
      <c r="AF551" s="90">
        <v>0</v>
      </c>
      <c r="AG551" s="90">
        <v>0</v>
      </c>
      <c r="AH551" s="90">
        <v>0</v>
      </c>
      <c r="AI551" s="90">
        <v>0</v>
      </c>
      <c r="AJ551" s="90">
        <v>0</v>
      </c>
    </row>
    <row r="552" spans="1:36">
      <c r="A552" s="88">
        <v>5</v>
      </c>
      <c r="B552" s="95" t="s">
        <v>39</v>
      </c>
      <c r="C552" s="96"/>
      <c r="D552" s="86">
        <v>3</v>
      </c>
      <c r="E552" s="86" t="s">
        <v>34</v>
      </c>
      <c r="F552" s="87">
        <v>6046</v>
      </c>
      <c r="G552" s="88">
        <v>2</v>
      </c>
      <c r="H552" s="88">
        <v>5</v>
      </c>
      <c r="I552" s="89"/>
      <c r="J552" s="90">
        <v>61</v>
      </c>
      <c r="K552" s="90">
        <v>67</v>
      </c>
      <c r="L552" s="90">
        <v>34</v>
      </c>
      <c r="M552" s="91"/>
      <c r="N552" s="92">
        <v>95</v>
      </c>
      <c r="O552" s="90">
        <v>646</v>
      </c>
      <c r="P552" s="90">
        <v>16</v>
      </c>
      <c r="Q552" s="90">
        <v>23</v>
      </c>
      <c r="R552" s="90">
        <v>28</v>
      </c>
      <c r="S552" s="90">
        <v>33</v>
      </c>
      <c r="T552" s="90">
        <v>61</v>
      </c>
      <c r="U552" s="91"/>
      <c r="V552" s="92">
        <v>95</v>
      </c>
      <c r="W552" s="90">
        <v>680</v>
      </c>
      <c r="X552" s="90">
        <v>3</v>
      </c>
      <c r="Y552" s="90">
        <v>29</v>
      </c>
      <c r="Z552" s="90">
        <v>43</v>
      </c>
      <c r="AA552" s="90">
        <v>24</v>
      </c>
      <c r="AB552" s="90">
        <v>67</v>
      </c>
      <c r="AC552" s="91"/>
      <c r="AD552" s="92">
        <v>95</v>
      </c>
      <c r="AE552" s="90">
        <v>184</v>
      </c>
      <c r="AF552" s="90">
        <v>22</v>
      </c>
      <c r="AG552" s="90">
        <v>44</v>
      </c>
      <c r="AH552" s="90">
        <v>32</v>
      </c>
      <c r="AI552" s="90">
        <v>2</v>
      </c>
      <c r="AJ552" s="90">
        <v>34</v>
      </c>
    </row>
    <row r="553" spans="1:36" s="63" customFormat="1">
      <c r="A553" s="88">
        <v>6</v>
      </c>
      <c r="B553" s="95" t="s">
        <v>39</v>
      </c>
      <c r="C553" s="96"/>
      <c r="D553" s="86">
        <v>3</v>
      </c>
      <c r="E553" s="86" t="s">
        <v>34</v>
      </c>
      <c r="F553" s="87">
        <v>6046</v>
      </c>
      <c r="G553" s="88">
        <v>2</v>
      </c>
      <c r="H553" s="88">
        <v>6</v>
      </c>
      <c r="I553" s="89"/>
      <c r="J553" s="90">
        <v>85</v>
      </c>
      <c r="K553" s="90">
        <v>87</v>
      </c>
      <c r="L553" s="90">
        <v>0</v>
      </c>
      <c r="M553" s="91"/>
      <c r="N553" s="92">
        <v>101</v>
      </c>
      <c r="O553" s="90">
        <v>740</v>
      </c>
      <c r="P553" s="90">
        <v>3</v>
      </c>
      <c r="Q553" s="90">
        <v>12</v>
      </c>
      <c r="R553" s="90">
        <v>28</v>
      </c>
      <c r="S553" s="90">
        <v>57</v>
      </c>
      <c r="T553" s="90">
        <v>85</v>
      </c>
      <c r="U553" s="91"/>
      <c r="V553" s="92">
        <v>101</v>
      </c>
      <c r="W553" s="90">
        <v>783</v>
      </c>
      <c r="X553" s="90">
        <v>3</v>
      </c>
      <c r="Y553" s="90">
        <v>11</v>
      </c>
      <c r="Z553" s="90">
        <v>38</v>
      </c>
      <c r="AA553" s="90">
        <v>49</v>
      </c>
      <c r="AB553" s="90">
        <v>87</v>
      </c>
      <c r="AC553" s="91"/>
      <c r="AD553" s="92">
        <v>0</v>
      </c>
      <c r="AE553" s="90">
        <v>0</v>
      </c>
      <c r="AF553" s="90">
        <v>0</v>
      </c>
      <c r="AG553" s="90">
        <v>0</v>
      </c>
      <c r="AH553" s="90">
        <v>0</v>
      </c>
      <c r="AI553" s="90">
        <v>0</v>
      </c>
      <c r="AJ553" s="90">
        <v>0</v>
      </c>
    </row>
    <row r="554" spans="1:36">
      <c r="A554" s="88">
        <v>7</v>
      </c>
      <c r="B554" s="95" t="s">
        <v>39</v>
      </c>
      <c r="C554" s="96"/>
      <c r="D554" s="86">
        <v>3</v>
      </c>
      <c r="E554" s="86" t="s">
        <v>34</v>
      </c>
      <c r="F554" s="87">
        <v>6046</v>
      </c>
      <c r="G554" s="88">
        <v>2</v>
      </c>
      <c r="H554" s="88">
        <v>7</v>
      </c>
      <c r="I554" s="89"/>
      <c r="J554" s="90">
        <v>83</v>
      </c>
      <c r="K554" s="90">
        <v>70</v>
      </c>
      <c r="L554" s="90">
        <v>41</v>
      </c>
      <c r="M554" s="91"/>
      <c r="N554" s="92">
        <v>100</v>
      </c>
      <c r="O554" s="90">
        <v>745</v>
      </c>
      <c r="P554" s="90">
        <v>4</v>
      </c>
      <c r="Q554" s="90">
        <v>13</v>
      </c>
      <c r="R554" s="90">
        <v>39</v>
      </c>
      <c r="S554" s="90">
        <v>44</v>
      </c>
      <c r="T554" s="90">
        <v>83</v>
      </c>
      <c r="U554" s="91"/>
      <c r="V554" s="92">
        <v>100</v>
      </c>
      <c r="W554" s="90">
        <v>753</v>
      </c>
      <c r="X554" s="90">
        <v>4</v>
      </c>
      <c r="Y554" s="90">
        <v>26</v>
      </c>
      <c r="Z554" s="90">
        <v>42</v>
      </c>
      <c r="AA554" s="90">
        <v>28</v>
      </c>
      <c r="AB554" s="90">
        <v>70</v>
      </c>
      <c r="AC554" s="91"/>
      <c r="AD554" s="92">
        <v>100</v>
      </c>
      <c r="AE554" s="90">
        <v>182</v>
      </c>
      <c r="AF554" s="90">
        <v>19</v>
      </c>
      <c r="AG554" s="90">
        <v>40</v>
      </c>
      <c r="AH554" s="90">
        <v>41</v>
      </c>
      <c r="AI554" s="90">
        <v>0</v>
      </c>
      <c r="AJ554" s="90">
        <v>41</v>
      </c>
    </row>
    <row r="555" spans="1:36">
      <c r="A555" s="88">
        <v>8</v>
      </c>
      <c r="B555" s="95" t="s">
        <v>39</v>
      </c>
      <c r="C555" s="96"/>
      <c r="D555" s="86">
        <v>3</v>
      </c>
      <c r="E555" s="86" t="s">
        <v>34</v>
      </c>
      <c r="F555" s="87">
        <v>6046</v>
      </c>
      <c r="G555" s="88">
        <v>2</v>
      </c>
      <c r="H555" s="88">
        <v>8</v>
      </c>
      <c r="I555" s="89"/>
      <c r="J555" s="90">
        <v>69</v>
      </c>
      <c r="K555" s="90">
        <v>84</v>
      </c>
      <c r="L555" s="90">
        <v>0</v>
      </c>
      <c r="M555" s="91"/>
      <c r="N555" s="92">
        <v>100</v>
      </c>
      <c r="O555" s="90">
        <v>737</v>
      </c>
      <c r="P555" s="90">
        <v>19</v>
      </c>
      <c r="Q555" s="90">
        <v>12</v>
      </c>
      <c r="R555" s="90">
        <v>43</v>
      </c>
      <c r="S555" s="90">
        <v>26</v>
      </c>
      <c r="T555" s="90">
        <v>69</v>
      </c>
      <c r="U555" s="91"/>
      <c r="V555" s="92">
        <v>100</v>
      </c>
      <c r="W555" s="90">
        <v>837</v>
      </c>
      <c r="X555" s="90">
        <v>1</v>
      </c>
      <c r="Y555" s="90">
        <v>15</v>
      </c>
      <c r="Z555" s="90">
        <v>48</v>
      </c>
      <c r="AA555" s="90">
        <v>36</v>
      </c>
      <c r="AB555" s="90">
        <v>84</v>
      </c>
      <c r="AC555" s="91"/>
      <c r="AD555" s="92">
        <v>0</v>
      </c>
      <c r="AE555" s="90">
        <v>0</v>
      </c>
      <c r="AF555" s="90">
        <v>0</v>
      </c>
      <c r="AG555" s="90">
        <v>0</v>
      </c>
      <c r="AH555" s="90">
        <v>0</v>
      </c>
      <c r="AI555" s="90">
        <v>0</v>
      </c>
      <c r="AJ555" s="90">
        <v>0</v>
      </c>
    </row>
    <row r="556" spans="1:36">
      <c r="A556" s="67" t="s">
        <v>71</v>
      </c>
      <c r="B556" s="97" t="s">
        <v>318</v>
      </c>
      <c r="C556" s="98"/>
      <c r="D556" s="93">
        <v>3</v>
      </c>
      <c r="E556" s="93" t="s">
        <v>34</v>
      </c>
      <c r="F556" s="94">
        <v>6046</v>
      </c>
      <c r="G556" s="93">
        <v>2</v>
      </c>
      <c r="H556" s="67" t="s">
        <v>71</v>
      </c>
      <c r="I556" s="68"/>
      <c r="J556" s="20">
        <v>78.156583629893248</v>
      </c>
      <c r="K556" s="20">
        <v>78.462633451957288</v>
      </c>
      <c r="L556" s="20">
        <v>37.589743589743584</v>
      </c>
      <c r="M556" s="69"/>
      <c r="N556" s="16">
        <v>562</v>
      </c>
      <c r="O556" s="20"/>
      <c r="P556" s="20">
        <v>7.6316725978647693</v>
      </c>
      <c r="Q556" s="20">
        <v>14.072953736654805</v>
      </c>
      <c r="R556" s="20">
        <v>32.469750889679716</v>
      </c>
      <c r="S556" s="20">
        <v>45.686832740213532</v>
      </c>
      <c r="T556" s="20">
        <v>78.156583629893248</v>
      </c>
      <c r="U556" s="69"/>
      <c r="V556" s="16">
        <v>562</v>
      </c>
      <c r="W556" s="20"/>
      <c r="X556" s="20">
        <v>3.4804270462633449</v>
      </c>
      <c r="Y556" s="20">
        <v>17.9288256227758</v>
      </c>
      <c r="Z556" s="20">
        <v>41.649466192170813</v>
      </c>
      <c r="AA556" s="20">
        <v>36.813167259786482</v>
      </c>
      <c r="AB556" s="20">
        <v>78.462633451957288</v>
      </c>
      <c r="AC556" s="69"/>
      <c r="AD556" s="16">
        <v>195</v>
      </c>
      <c r="AE556" s="20"/>
      <c r="AF556" s="20">
        <v>20.46153846153846</v>
      </c>
      <c r="AG556" s="20">
        <v>41.948717948717949</v>
      </c>
      <c r="AH556" s="20">
        <v>36.615384615384613</v>
      </c>
      <c r="AI556" s="20">
        <v>0.97435897435897434</v>
      </c>
      <c r="AJ556" s="20">
        <v>37.589743589743584</v>
      </c>
    </row>
    <row r="557" spans="1:36">
      <c r="A557" s="81">
        <v>3</v>
      </c>
      <c r="B557" s="77" t="s">
        <v>147</v>
      </c>
      <c r="C557" s="78"/>
      <c r="D557" s="79">
        <v>1</v>
      </c>
      <c r="E557" s="79" t="s">
        <v>32</v>
      </c>
      <c r="F557" s="80">
        <v>802</v>
      </c>
      <c r="G557" s="86">
        <v>1</v>
      </c>
      <c r="H557" s="81">
        <v>3</v>
      </c>
      <c r="I557" s="82"/>
      <c r="J557" s="83">
        <v>83</v>
      </c>
      <c r="K557" s="83">
        <v>66</v>
      </c>
      <c r="L557" s="83">
        <v>0</v>
      </c>
      <c r="M557" s="84"/>
      <c r="N557" s="85">
        <v>47</v>
      </c>
      <c r="O557" s="83">
        <v>605</v>
      </c>
      <c r="P557" s="83">
        <v>0</v>
      </c>
      <c r="Q557" s="83">
        <v>17</v>
      </c>
      <c r="R557" s="83">
        <v>21</v>
      </c>
      <c r="S557" s="83">
        <v>62</v>
      </c>
      <c r="T557" s="83">
        <v>83</v>
      </c>
      <c r="U557" s="84"/>
      <c r="V557" s="85">
        <v>47</v>
      </c>
      <c r="W557" s="83">
        <v>579</v>
      </c>
      <c r="X557" s="83">
        <v>13</v>
      </c>
      <c r="Y557" s="83">
        <v>21</v>
      </c>
      <c r="Z557" s="83">
        <v>34</v>
      </c>
      <c r="AA557" s="83">
        <v>32</v>
      </c>
      <c r="AB557" s="83">
        <v>66</v>
      </c>
      <c r="AC557" s="84"/>
      <c r="AD557" s="85">
        <v>0</v>
      </c>
      <c r="AE557" s="83">
        <v>0</v>
      </c>
      <c r="AF557" s="83">
        <v>0</v>
      </c>
      <c r="AG557" s="83">
        <v>0</v>
      </c>
      <c r="AH557" s="83">
        <v>0</v>
      </c>
      <c r="AI557" s="83">
        <v>0</v>
      </c>
      <c r="AJ557" s="83">
        <v>0</v>
      </c>
    </row>
    <row r="558" spans="1:36">
      <c r="A558" s="88">
        <v>4</v>
      </c>
      <c r="B558" s="95" t="s">
        <v>147</v>
      </c>
      <c r="C558" s="96"/>
      <c r="D558" s="86">
        <v>1</v>
      </c>
      <c r="E558" s="86" t="s">
        <v>32</v>
      </c>
      <c r="F558" s="87">
        <v>802</v>
      </c>
      <c r="G558" s="86">
        <v>1</v>
      </c>
      <c r="H558" s="88">
        <v>4</v>
      </c>
      <c r="I558" s="89"/>
      <c r="J558" s="90">
        <v>83</v>
      </c>
      <c r="K558" s="90">
        <v>67</v>
      </c>
      <c r="L558" s="90">
        <v>0</v>
      </c>
      <c r="M558" s="91"/>
      <c r="N558" s="92">
        <v>48</v>
      </c>
      <c r="O558" s="90">
        <v>634</v>
      </c>
      <c r="P558" s="90">
        <v>6</v>
      </c>
      <c r="Q558" s="90">
        <v>10</v>
      </c>
      <c r="R558" s="90">
        <v>27</v>
      </c>
      <c r="S558" s="90">
        <v>56</v>
      </c>
      <c r="T558" s="90">
        <v>83</v>
      </c>
      <c r="U558" s="91"/>
      <c r="V558" s="92">
        <v>48</v>
      </c>
      <c r="W558" s="90">
        <v>632</v>
      </c>
      <c r="X558" s="90">
        <v>4</v>
      </c>
      <c r="Y558" s="90">
        <v>29</v>
      </c>
      <c r="Z558" s="90">
        <v>42</v>
      </c>
      <c r="AA558" s="90">
        <v>25</v>
      </c>
      <c r="AB558" s="90">
        <v>67</v>
      </c>
      <c r="AC558" s="91"/>
      <c r="AD558" s="92">
        <v>0</v>
      </c>
      <c r="AE558" s="90">
        <v>0</v>
      </c>
      <c r="AF558" s="90">
        <v>0</v>
      </c>
      <c r="AG558" s="90">
        <v>0</v>
      </c>
      <c r="AH558" s="90">
        <v>0</v>
      </c>
      <c r="AI558" s="90">
        <v>0</v>
      </c>
      <c r="AJ558" s="90">
        <v>0</v>
      </c>
    </row>
    <row r="559" spans="1:36">
      <c r="A559" s="88">
        <v>5</v>
      </c>
      <c r="B559" s="95" t="s">
        <v>147</v>
      </c>
      <c r="C559" s="96"/>
      <c r="D559" s="86">
        <v>1</v>
      </c>
      <c r="E559" s="86" t="s">
        <v>32</v>
      </c>
      <c r="F559" s="87">
        <v>802</v>
      </c>
      <c r="G559" s="86">
        <v>1</v>
      </c>
      <c r="H559" s="88">
        <v>5</v>
      </c>
      <c r="I559" s="89"/>
      <c r="J559" s="90">
        <v>80</v>
      </c>
      <c r="K559" s="90">
        <v>85</v>
      </c>
      <c r="L559" s="90">
        <v>49</v>
      </c>
      <c r="M559" s="91"/>
      <c r="N559" s="92">
        <v>41</v>
      </c>
      <c r="O559" s="90">
        <v>655</v>
      </c>
      <c r="P559" s="90">
        <v>7</v>
      </c>
      <c r="Q559" s="90">
        <v>12</v>
      </c>
      <c r="R559" s="90">
        <v>51</v>
      </c>
      <c r="S559" s="90">
        <v>29</v>
      </c>
      <c r="T559" s="90">
        <v>80</v>
      </c>
      <c r="U559" s="91"/>
      <c r="V559" s="92">
        <v>41</v>
      </c>
      <c r="W559" s="90">
        <v>755</v>
      </c>
      <c r="X559" s="90">
        <v>2</v>
      </c>
      <c r="Y559" s="90">
        <v>12</v>
      </c>
      <c r="Z559" s="90">
        <v>44</v>
      </c>
      <c r="AA559" s="90">
        <v>41</v>
      </c>
      <c r="AB559" s="90">
        <v>85</v>
      </c>
      <c r="AC559" s="91"/>
      <c r="AD559" s="92">
        <v>41</v>
      </c>
      <c r="AE559" s="90">
        <v>199</v>
      </c>
      <c r="AF559" s="90">
        <v>5</v>
      </c>
      <c r="AG559" s="90">
        <v>46</v>
      </c>
      <c r="AH559" s="90">
        <v>44</v>
      </c>
      <c r="AI559" s="90">
        <v>5</v>
      </c>
      <c r="AJ559" s="90">
        <v>49</v>
      </c>
    </row>
    <row r="560" spans="1:36" s="63" customFormat="1">
      <c r="A560" s="88">
        <v>6</v>
      </c>
      <c r="B560" s="95" t="s">
        <v>147</v>
      </c>
      <c r="C560" s="96"/>
      <c r="D560" s="86">
        <v>1</v>
      </c>
      <c r="E560" s="86" t="s">
        <v>32</v>
      </c>
      <c r="F560" s="87">
        <v>802</v>
      </c>
      <c r="G560" s="86">
        <v>1</v>
      </c>
      <c r="H560" s="88">
        <v>6</v>
      </c>
      <c r="I560" s="89"/>
      <c r="J560" s="90">
        <v>82</v>
      </c>
      <c r="K560" s="90">
        <v>79</v>
      </c>
      <c r="L560" s="90">
        <v>0</v>
      </c>
      <c r="M560" s="91"/>
      <c r="N560" s="92">
        <v>34</v>
      </c>
      <c r="O560" s="90">
        <v>719</v>
      </c>
      <c r="P560" s="90">
        <v>3</v>
      </c>
      <c r="Q560" s="90">
        <v>15</v>
      </c>
      <c r="R560" s="90">
        <v>35</v>
      </c>
      <c r="S560" s="90">
        <v>47</v>
      </c>
      <c r="T560" s="90">
        <v>82</v>
      </c>
      <c r="U560" s="91"/>
      <c r="V560" s="92">
        <v>34</v>
      </c>
      <c r="W560" s="90">
        <v>753</v>
      </c>
      <c r="X560" s="90">
        <v>3</v>
      </c>
      <c r="Y560" s="90">
        <v>18</v>
      </c>
      <c r="Z560" s="90">
        <v>44</v>
      </c>
      <c r="AA560" s="90">
        <v>35</v>
      </c>
      <c r="AB560" s="90">
        <v>79</v>
      </c>
      <c r="AC560" s="91"/>
      <c r="AD560" s="92">
        <v>0</v>
      </c>
      <c r="AE560" s="90">
        <v>0</v>
      </c>
      <c r="AF560" s="90">
        <v>0</v>
      </c>
      <c r="AG560" s="90">
        <v>0</v>
      </c>
      <c r="AH560" s="90">
        <v>0</v>
      </c>
      <c r="AI560" s="90">
        <v>0</v>
      </c>
      <c r="AJ560" s="90">
        <v>0</v>
      </c>
    </row>
    <row r="561" spans="1:36">
      <c r="A561" s="88">
        <v>7</v>
      </c>
      <c r="B561" s="95" t="s">
        <v>147</v>
      </c>
      <c r="C561" s="96"/>
      <c r="D561" s="86">
        <v>1</v>
      </c>
      <c r="E561" s="86" t="s">
        <v>32</v>
      </c>
      <c r="F561" s="87">
        <v>802</v>
      </c>
      <c r="G561" s="86">
        <v>1</v>
      </c>
      <c r="H561" s="88">
        <v>7</v>
      </c>
      <c r="I561" s="89"/>
      <c r="J561" s="90">
        <v>80</v>
      </c>
      <c r="K561" s="90">
        <v>74</v>
      </c>
      <c r="L561" s="90">
        <v>29</v>
      </c>
      <c r="M561" s="91"/>
      <c r="N561" s="92">
        <v>62</v>
      </c>
      <c r="O561" s="90">
        <v>725</v>
      </c>
      <c r="P561" s="90">
        <v>3</v>
      </c>
      <c r="Q561" s="90">
        <v>16</v>
      </c>
      <c r="R561" s="90">
        <v>53</v>
      </c>
      <c r="S561" s="90">
        <v>27</v>
      </c>
      <c r="T561" s="90">
        <v>80</v>
      </c>
      <c r="U561" s="91"/>
      <c r="V561" s="92">
        <v>62</v>
      </c>
      <c r="W561" s="90">
        <v>749</v>
      </c>
      <c r="X561" s="90">
        <v>3</v>
      </c>
      <c r="Y561" s="90">
        <v>23</v>
      </c>
      <c r="Z561" s="90">
        <v>47</v>
      </c>
      <c r="AA561" s="90">
        <v>27</v>
      </c>
      <c r="AB561" s="90">
        <v>74</v>
      </c>
      <c r="AC561" s="91"/>
      <c r="AD561" s="92">
        <v>62</v>
      </c>
      <c r="AE561" s="90">
        <v>173</v>
      </c>
      <c r="AF561" s="90">
        <v>29</v>
      </c>
      <c r="AG561" s="90">
        <v>42</v>
      </c>
      <c r="AH561" s="90">
        <v>27</v>
      </c>
      <c r="AI561" s="90">
        <v>2</v>
      </c>
      <c r="AJ561" s="90">
        <v>29</v>
      </c>
    </row>
    <row r="562" spans="1:36">
      <c r="A562" s="88">
        <v>8</v>
      </c>
      <c r="B562" s="95" t="s">
        <v>147</v>
      </c>
      <c r="C562" s="96"/>
      <c r="D562" s="86">
        <v>1</v>
      </c>
      <c r="E562" s="86" t="s">
        <v>32</v>
      </c>
      <c r="F562" s="87">
        <v>802</v>
      </c>
      <c r="G562" s="88">
        <v>1</v>
      </c>
      <c r="H562" s="88">
        <v>8</v>
      </c>
      <c r="I562" s="89"/>
      <c r="J562" s="90">
        <v>63</v>
      </c>
      <c r="K562" s="90">
        <v>85</v>
      </c>
      <c r="L562" s="90">
        <v>0</v>
      </c>
      <c r="M562" s="91"/>
      <c r="N562" s="92">
        <v>53</v>
      </c>
      <c r="O562" s="90">
        <v>739</v>
      </c>
      <c r="P562" s="90">
        <v>11</v>
      </c>
      <c r="Q562" s="90">
        <v>26</v>
      </c>
      <c r="R562" s="90">
        <v>38</v>
      </c>
      <c r="S562" s="90">
        <v>25</v>
      </c>
      <c r="T562" s="90">
        <v>63</v>
      </c>
      <c r="U562" s="91"/>
      <c r="V562" s="92">
        <v>53</v>
      </c>
      <c r="W562" s="90">
        <v>825</v>
      </c>
      <c r="X562" s="90">
        <v>2</v>
      </c>
      <c r="Y562" s="90">
        <v>13</v>
      </c>
      <c r="Z562" s="90">
        <v>47</v>
      </c>
      <c r="AA562" s="90">
        <v>38</v>
      </c>
      <c r="AB562" s="90">
        <v>85</v>
      </c>
      <c r="AC562" s="91"/>
      <c r="AD562" s="92">
        <v>0</v>
      </c>
      <c r="AE562" s="90">
        <v>0</v>
      </c>
      <c r="AF562" s="90">
        <v>0</v>
      </c>
      <c r="AG562" s="90">
        <v>0</v>
      </c>
      <c r="AH562" s="90">
        <v>0</v>
      </c>
      <c r="AI562" s="90">
        <v>0</v>
      </c>
      <c r="AJ562" s="90">
        <v>0</v>
      </c>
    </row>
    <row r="563" spans="1:36">
      <c r="A563" s="67" t="s">
        <v>71</v>
      </c>
      <c r="B563" s="97" t="s">
        <v>147</v>
      </c>
      <c r="C563" s="98"/>
      <c r="D563" s="93">
        <v>1</v>
      </c>
      <c r="E563" s="93" t="s">
        <v>32</v>
      </c>
      <c r="F563" s="94">
        <v>802</v>
      </c>
      <c r="G563" s="93">
        <v>1</v>
      </c>
      <c r="H563" s="67" t="s">
        <v>71</v>
      </c>
      <c r="I563" s="68"/>
      <c r="J563" s="20">
        <v>78.077192982456125</v>
      </c>
      <c r="K563" s="20">
        <v>75.726315789473688</v>
      </c>
      <c r="L563" s="20">
        <v>36.961165048543684</v>
      </c>
      <c r="M563" s="69"/>
      <c r="N563" s="16">
        <v>285</v>
      </c>
      <c r="O563" s="20"/>
      <c r="P563" s="20">
        <v>5.0736842105263165</v>
      </c>
      <c r="Q563" s="20">
        <v>16.319298245614036</v>
      </c>
      <c r="R563" s="20">
        <v>38.119298245614033</v>
      </c>
      <c r="S563" s="20">
        <v>39.9578947368421</v>
      </c>
      <c r="T563" s="20">
        <v>78.077192982456125</v>
      </c>
      <c r="U563" s="69"/>
      <c r="V563" s="16">
        <v>285</v>
      </c>
      <c r="W563" s="20"/>
      <c r="X563" s="20">
        <v>4.4877192982456142</v>
      </c>
      <c r="Y563" s="20">
        <v>19.642105263157895</v>
      </c>
      <c r="Z563" s="20">
        <v>43.224561403508773</v>
      </c>
      <c r="AA563" s="20">
        <v>32.501754385964915</v>
      </c>
      <c r="AB563" s="20">
        <v>75.726315789473688</v>
      </c>
      <c r="AC563" s="69"/>
      <c r="AD563" s="16">
        <v>103</v>
      </c>
      <c r="AE563" s="20"/>
      <c r="AF563" s="20">
        <v>19.446601941747574</v>
      </c>
      <c r="AG563" s="20">
        <v>43.592233009708735</v>
      </c>
      <c r="AH563" s="20">
        <v>33.766990291262132</v>
      </c>
      <c r="AI563" s="20">
        <v>3.1941747572815533</v>
      </c>
      <c r="AJ563" s="20">
        <v>36.961165048543684</v>
      </c>
    </row>
    <row r="564" spans="1:36">
      <c r="A564" s="81">
        <v>3</v>
      </c>
      <c r="B564" s="77" t="s">
        <v>148</v>
      </c>
      <c r="C564" s="78"/>
      <c r="D564" s="79">
        <v>1</v>
      </c>
      <c r="E564" s="79" t="s">
        <v>32</v>
      </c>
      <c r="F564" s="80">
        <v>7202</v>
      </c>
      <c r="G564" s="86">
        <v>1</v>
      </c>
      <c r="H564" s="81">
        <v>3</v>
      </c>
      <c r="I564" s="82"/>
      <c r="J564" s="83">
        <v>92</v>
      </c>
      <c r="K564" s="83">
        <v>81</v>
      </c>
      <c r="L564" s="83">
        <v>0</v>
      </c>
      <c r="M564" s="84"/>
      <c r="N564" s="85">
        <v>168</v>
      </c>
      <c r="O564" s="83">
        <v>638</v>
      </c>
      <c r="P564" s="83">
        <v>1</v>
      </c>
      <c r="Q564" s="83">
        <v>7</v>
      </c>
      <c r="R564" s="83">
        <v>19</v>
      </c>
      <c r="S564" s="83">
        <v>73</v>
      </c>
      <c r="T564" s="83">
        <v>92</v>
      </c>
      <c r="U564" s="84"/>
      <c r="V564" s="85">
        <v>168</v>
      </c>
      <c r="W564" s="83">
        <v>658</v>
      </c>
      <c r="X564" s="83">
        <v>10</v>
      </c>
      <c r="Y564" s="83">
        <v>8</v>
      </c>
      <c r="Z564" s="83">
        <v>27</v>
      </c>
      <c r="AA564" s="83">
        <v>54</v>
      </c>
      <c r="AB564" s="83">
        <v>81</v>
      </c>
      <c r="AC564" s="84"/>
      <c r="AD564" s="85">
        <v>0</v>
      </c>
      <c r="AE564" s="83">
        <v>0</v>
      </c>
      <c r="AF564" s="83">
        <v>0</v>
      </c>
      <c r="AG564" s="83">
        <v>0</v>
      </c>
      <c r="AH564" s="83">
        <v>0</v>
      </c>
      <c r="AI564" s="83">
        <v>0</v>
      </c>
      <c r="AJ564" s="83">
        <v>0</v>
      </c>
    </row>
    <row r="565" spans="1:36">
      <c r="A565" s="88">
        <v>4</v>
      </c>
      <c r="B565" s="95" t="s">
        <v>148</v>
      </c>
      <c r="C565" s="96"/>
      <c r="D565" s="86">
        <v>1</v>
      </c>
      <c r="E565" s="86" t="s">
        <v>32</v>
      </c>
      <c r="F565" s="87">
        <v>7202</v>
      </c>
      <c r="G565" s="86">
        <v>1</v>
      </c>
      <c r="H565" s="88">
        <v>4</v>
      </c>
      <c r="I565" s="89"/>
      <c r="J565" s="90">
        <v>84</v>
      </c>
      <c r="K565" s="90">
        <v>84</v>
      </c>
      <c r="L565" s="90">
        <v>0</v>
      </c>
      <c r="M565" s="91"/>
      <c r="N565" s="92">
        <v>156</v>
      </c>
      <c r="O565" s="90">
        <v>654</v>
      </c>
      <c r="P565" s="90">
        <v>6</v>
      </c>
      <c r="Q565" s="90">
        <v>10</v>
      </c>
      <c r="R565" s="90">
        <v>21</v>
      </c>
      <c r="S565" s="90">
        <v>63</v>
      </c>
      <c r="T565" s="90">
        <v>84</v>
      </c>
      <c r="U565" s="91"/>
      <c r="V565" s="92">
        <v>156</v>
      </c>
      <c r="W565" s="90">
        <v>698</v>
      </c>
      <c r="X565" s="90">
        <v>4</v>
      </c>
      <c r="Y565" s="90">
        <v>12</v>
      </c>
      <c r="Z565" s="90">
        <v>44</v>
      </c>
      <c r="AA565" s="90">
        <v>40</v>
      </c>
      <c r="AB565" s="90">
        <v>84</v>
      </c>
      <c r="AC565" s="91"/>
      <c r="AD565" s="92">
        <v>0</v>
      </c>
      <c r="AE565" s="90">
        <v>0</v>
      </c>
      <c r="AF565" s="90">
        <v>0</v>
      </c>
      <c r="AG565" s="90">
        <v>0</v>
      </c>
      <c r="AH565" s="90">
        <v>0</v>
      </c>
      <c r="AI565" s="90">
        <v>0</v>
      </c>
      <c r="AJ565" s="90">
        <v>0</v>
      </c>
    </row>
    <row r="566" spans="1:36">
      <c r="A566" s="88">
        <v>5</v>
      </c>
      <c r="B566" s="95" t="s">
        <v>148</v>
      </c>
      <c r="C566" s="96"/>
      <c r="D566" s="86">
        <v>1</v>
      </c>
      <c r="E566" s="86" t="s">
        <v>32</v>
      </c>
      <c r="F566" s="87">
        <v>7202</v>
      </c>
      <c r="G566" s="86">
        <v>1</v>
      </c>
      <c r="H566" s="88">
        <v>5</v>
      </c>
      <c r="I566" s="89"/>
      <c r="J566" s="90">
        <v>87</v>
      </c>
      <c r="K566" s="90">
        <v>83</v>
      </c>
      <c r="L566" s="90">
        <v>84</v>
      </c>
      <c r="M566" s="91"/>
      <c r="N566" s="92">
        <v>182</v>
      </c>
      <c r="O566" s="90">
        <v>696</v>
      </c>
      <c r="P566" s="90">
        <v>4</v>
      </c>
      <c r="Q566" s="90">
        <v>8</v>
      </c>
      <c r="R566" s="90">
        <v>37</v>
      </c>
      <c r="S566" s="90">
        <v>50</v>
      </c>
      <c r="T566" s="90">
        <v>87</v>
      </c>
      <c r="U566" s="91"/>
      <c r="V566" s="92">
        <v>182</v>
      </c>
      <c r="W566" s="90">
        <v>741</v>
      </c>
      <c r="X566" s="90">
        <v>2</v>
      </c>
      <c r="Y566" s="90">
        <v>16</v>
      </c>
      <c r="Z566" s="90">
        <v>41</v>
      </c>
      <c r="AA566" s="90">
        <v>42</v>
      </c>
      <c r="AB566" s="90">
        <v>83</v>
      </c>
      <c r="AC566" s="91"/>
      <c r="AD566" s="92">
        <v>182</v>
      </c>
      <c r="AE566" s="90">
        <v>231</v>
      </c>
      <c r="AF566" s="90">
        <v>2</v>
      </c>
      <c r="AG566" s="90">
        <v>14</v>
      </c>
      <c r="AH566" s="90">
        <v>54</v>
      </c>
      <c r="AI566" s="90">
        <v>30</v>
      </c>
      <c r="AJ566" s="90">
        <v>84</v>
      </c>
    </row>
    <row r="567" spans="1:36" s="63" customFormat="1">
      <c r="A567" s="88">
        <v>6</v>
      </c>
      <c r="B567" s="95" t="s">
        <v>148</v>
      </c>
      <c r="C567" s="96"/>
      <c r="D567" s="86">
        <v>1</v>
      </c>
      <c r="E567" s="86" t="s">
        <v>32</v>
      </c>
      <c r="F567" s="87">
        <v>7202</v>
      </c>
      <c r="G567" s="86">
        <v>1</v>
      </c>
      <c r="H567" s="88">
        <v>6</v>
      </c>
      <c r="I567" s="89"/>
      <c r="J567" s="90">
        <v>83</v>
      </c>
      <c r="K567" s="90">
        <v>74</v>
      </c>
      <c r="L567" s="90">
        <v>0</v>
      </c>
      <c r="M567" s="91"/>
      <c r="N567" s="92">
        <v>160</v>
      </c>
      <c r="O567" s="90">
        <v>733</v>
      </c>
      <c r="P567" s="90">
        <v>2</v>
      </c>
      <c r="Q567" s="90">
        <v>15</v>
      </c>
      <c r="R567" s="90">
        <v>28</v>
      </c>
      <c r="S567" s="90">
        <v>55</v>
      </c>
      <c r="T567" s="90">
        <v>83</v>
      </c>
      <c r="U567" s="91"/>
      <c r="V567" s="92">
        <v>160</v>
      </c>
      <c r="W567" s="90">
        <v>743</v>
      </c>
      <c r="X567" s="90">
        <v>3</v>
      </c>
      <c r="Y567" s="90">
        <v>23</v>
      </c>
      <c r="Z567" s="90">
        <v>38</v>
      </c>
      <c r="AA567" s="90">
        <v>36</v>
      </c>
      <c r="AB567" s="90">
        <v>74</v>
      </c>
      <c r="AC567" s="91"/>
      <c r="AD567" s="92">
        <v>0</v>
      </c>
      <c r="AE567" s="90">
        <v>0</v>
      </c>
      <c r="AF567" s="90">
        <v>0</v>
      </c>
      <c r="AG567" s="90">
        <v>0</v>
      </c>
      <c r="AH567" s="90">
        <v>0</v>
      </c>
      <c r="AI567" s="90">
        <v>0</v>
      </c>
      <c r="AJ567" s="90">
        <v>0</v>
      </c>
    </row>
    <row r="568" spans="1:36">
      <c r="A568" s="88">
        <v>7</v>
      </c>
      <c r="B568" s="95" t="s">
        <v>148</v>
      </c>
      <c r="C568" s="96"/>
      <c r="D568" s="86">
        <v>1</v>
      </c>
      <c r="E568" s="86" t="s">
        <v>32</v>
      </c>
      <c r="F568" s="87">
        <v>7202</v>
      </c>
      <c r="G568" s="86">
        <v>1</v>
      </c>
      <c r="H568" s="88">
        <v>7</v>
      </c>
      <c r="I568" s="89"/>
      <c r="J568" s="90">
        <v>92</v>
      </c>
      <c r="K568" s="90">
        <v>76</v>
      </c>
      <c r="L568" s="90">
        <v>60</v>
      </c>
      <c r="M568" s="91"/>
      <c r="N568" s="92">
        <v>174</v>
      </c>
      <c r="O568" s="90">
        <v>777</v>
      </c>
      <c r="P568" s="90">
        <v>5</v>
      </c>
      <c r="Q568" s="90">
        <v>3</v>
      </c>
      <c r="R568" s="90">
        <v>32</v>
      </c>
      <c r="S568" s="90">
        <v>60</v>
      </c>
      <c r="T568" s="90">
        <v>92</v>
      </c>
      <c r="U568" s="91"/>
      <c r="V568" s="92">
        <v>174</v>
      </c>
      <c r="W568" s="90">
        <v>772</v>
      </c>
      <c r="X568" s="90">
        <v>1</v>
      </c>
      <c r="Y568" s="90">
        <v>23</v>
      </c>
      <c r="Z568" s="90">
        <v>45</v>
      </c>
      <c r="AA568" s="90">
        <v>31</v>
      </c>
      <c r="AB568" s="90">
        <v>76</v>
      </c>
      <c r="AC568" s="91"/>
      <c r="AD568" s="92">
        <v>174</v>
      </c>
      <c r="AE568" s="90">
        <v>201</v>
      </c>
      <c r="AF568" s="90">
        <v>10</v>
      </c>
      <c r="AG568" s="90">
        <v>29</v>
      </c>
      <c r="AH568" s="90">
        <v>52</v>
      </c>
      <c r="AI568" s="90">
        <v>8</v>
      </c>
      <c r="AJ568" s="90">
        <v>60</v>
      </c>
    </row>
    <row r="569" spans="1:36">
      <c r="A569" s="88">
        <v>8</v>
      </c>
      <c r="B569" s="95" t="s">
        <v>148</v>
      </c>
      <c r="C569" s="96"/>
      <c r="D569" s="86">
        <v>1</v>
      </c>
      <c r="E569" s="86" t="s">
        <v>32</v>
      </c>
      <c r="F569" s="87">
        <v>7202</v>
      </c>
      <c r="G569" s="86">
        <v>1</v>
      </c>
      <c r="H569" s="88">
        <v>8</v>
      </c>
      <c r="I569" s="89"/>
      <c r="J569" s="90">
        <v>75</v>
      </c>
      <c r="K569" s="90">
        <v>83</v>
      </c>
      <c r="L569" s="90">
        <v>0</v>
      </c>
      <c r="M569" s="91"/>
      <c r="N569" s="92">
        <v>160</v>
      </c>
      <c r="O569" s="90">
        <v>760</v>
      </c>
      <c r="P569" s="90">
        <v>10</v>
      </c>
      <c r="Q569" s="90">
        <v>15</v>
      </c>
      <c r="R569" s="90">
        <v>46</v>
      </c>
      <c r="S569" s="90">
        <v>29</v>
      </c>
      <c r="T569" s="90">
        <v>75</v>
      </c>
      <c r="U569" s="91"/>
      <c r="V569" s="92">
        <v>160</v>
      </c>
      <c r="W569" s="90">
        <v>843</v>
      </c>
      <c r="X569" s="90">
        <v>2</v>
      </c>
      <c r="Y569" s="90">
        <v>15</v>
      </c>
      <c r="Z569" s="90">
        <v>38</v>
      </c>
      <c r="AA569" s="90">
        <v>45</v>
      </c>
      <c r="AB569" s="90">
        <v>83</v>
      </c>
      <c r="AC569" s="91"/>
      <c r="AD569" s="92">
        <v>0</v>
      </c>
      <c r="AE569" s="90">
        <v>0</v>
      </c>
      <c r="AF569" s="90">
        <v>0</v>
      </c>
      <c r="AG569" s="90">
        <v>0</v>
      </c>
      <c r="AH569" s="90">
        <v>0</v>
      </c>
      <c r="AI569" s="90">
        <v>0</v>
      </c>
      <c r="AJ569" s="90">
        <v>0</v>
      </c>
    </row>
    <row r="570" spans="1:36">
      <c r="A570" s="67" t="s">
        <v>71</v>
      </c>
      <c r="B570" s="97" t="s">
        <v>148</v>
      </c>
      <c r="C570" s="98"/>
      <c r="D570" s="93">
        <v>1</v>
      </c>
      <c r="E570" s="93" t="s">
        <v>32</v>
      </c>
      <c r="F570" s="94">
        <v>7202</v>
      </c>
      <c r="G570" s="93">
        <v>1</v>
      </c>
      <c r="H570" s="67" t="s">
        <v>71</v>
      </c>
      <c r="I570" s="68"/>
      <c r="J570" s="20">
        <v>85.682000000000002</v>
      </c>
      <c r="K570" s="20">
        <v>80.162000000000006</v>
      </c>
      <c r="L570" s="20">
        <v>72.269662921348313</v>
      </c>
      <c r="M570" s="69"/>
      <c r="N570" s="16">
        <v>1000</v>
      </c>
      <c r="O570" s="20"/>
      <c r="P570" s="20">
        <v>4.6219999999999999</v>
      </c>
      <c r="Q570" s="20">
        <v>9.5140000000000011</v>
      </c>
      <c r="R570" s="20">
        <v>30.61</v>
      </c>
      <c r="S570" s="20">
        <v>55.072000000000003</v>
      </c>
      <c r="T570" s="20">
        <v>85.682000000000002</v>
      </c>
      <c r="U570" s="69"/>
      <c r="V570" s="16">
        <v>1000</v>
      </c>
      <c r="W570" s="20"/>
      <c r="X570" s="20">
        <v>3.6419999999999995</v>
      </c>
      <c r="Y570" s="20">
        <v>16.209999999999997</v>
      </c>
      <c r="Z570" s="20">
        <v>38.851999999999997</v>
      </c>
      <c r="AA570" s="20">
        <v>41.31</v>
      </c>
      <c r="AB570" s="20">
        <v>80.162000000000006</v>
      </c>
      <c r="AC570" s="69"/>
      <c r="AD570" s="16">
        <v>356</v>
      </c>
      <c r="AE570" s="20"/>
      <c r="AF570" s="20">
        <v>5.9101123595505616</v>
      </c>
      <c r="AG570" s="20">
        <v>21.331460674157306</v>
      </c>
      <c r="AH570" s="20">
        <v>53.022471910112358</v>
      </c>
      <c r="AI570" s="20">
        <v>19.247191011235955</v>
      </c>
      <c r="AJ570" s="20">
        <v>72.269662921348313</v>
      </c>
    </row>
    <row r="571" spans="1:36">
      <c r="A571" s="81">
        <v>3</v>
      </c>
      <c r="B571" s="77" t="s">
        <v>149</v>
      </c>
      <c r="C571" s="78"/>
      <c r="D571" s="79">
        <v>1</v>
      </c>
      <c r="E571" s="79" t="s">
        <v>32</v>
      </c>
      <c r="F571" s="80">
        <v>7203</v>
      </c>
      <c r="G571" s="86">
        <v>1</v>
      </c>
      <c r="H571" s="81">
        <v>3</v>
      </c>
      <c r="I571" s="82"/>
      <c r="J571" s="83">
        <v>83</v>
      </c>
      <c r="K571" s="83">
        <v>74</v>
      </c>
      <c r="L571" s="83">
        <v>0</v>
      </c>
      <c r="M571" s="84"/>
      <c r="N571" s="85">
        <v>679</v>
      </c>
      <c r="O571" s="83">
        <v>588</v>
      </c>
      <c r="P571" s="83">
        <v>4</v>
      </c>
      <c r="Q571" s="83">
        <v>13</v>
      </c>
      <c r="R571" s="83">
        <v>29</v>
      </c>
      <c r="S571" s="83">
        <v>54</v>
      </c>
      <c r="T571" s="83">
        <v>83</v>
      </c>
      <c r="U571" s="84"/>
      <c r="V571" s="85">
        <v>679</v>
      </c>
      <c r="W571" s="83">
        <v>620</v>
      </c>
      <c r="X571" s="83">
        <v>10</v>
      </c>
      <c r="Y571" s="83">
        <v>16</v>
      </c>
      <c r="Z571" s="83">
        <v>25</v>
      </c>
      <c r="AA571" s="83">
        <v>49</v>
      </c>
      <c r="AB571" s="83">
        <v>74</v>
      </c>
      <c r="AC571" s="84"/>
      <c r="AD571" s="85">
        <v>0</v>
      </c>
      <c r="AE571" s="83">
        <v>0</v>
      </c>
      <c r="AF571" s="83">
        <v>0</v>
      </c>
      <c r="AG571" s="83">
        <v>0</v>
      </c>
      <c r="AH571" s="83">
        <v>0</v>
      </c>
      <c r="AI571" s="83">
        <v>0</v>
      </c>
      <c r="AJ571" s="83">
        <v>0</v>
      </c>
    </row>
    <row r="572" spans="1:36">
      <c r="A572" s="88">
        <v>4</v>
      </c>
      <c r="B572" s="95" t="s">
        <v>149</v>
      </c>
      <c r="C572" s="96"/>
      <c r="D572" s="86">
        <v>1</v>
      </c>
      <c r="E572" s="86" t="s">
        <v>32</v>
      </c>
      <c r="F572" s="87">
        <v>7203</v>
      </c>
      <c r="G572" s="86">
        <v>1</v>
      </c>
      <c r="H572" s="88">
        <v>4</v>
      </c>
      <c r="I572" s="89"/>
      <c r="J572" s="90">
        <v>83</v>
      </c>
      <c r="K572" s="90">
        <v>82</v>
      </c>
      <c r="L572" s="90">
        <v>0</v>
      </c>
      <c r="M572" s="91"/>
      <c r="N572" s="92">
        <v>673</v>
      </c>
      <c r="O572" s="90">
        <v>656</v>
      </c>
      <c r="P572" s="90">
        <v>7</v>
      </c>
      <c r="Q572" s="90">
        <v>10</v>
      </c>
      <c r="R572" s="90">
        <v>23</v>
      </c>
      <c r="S572" s="90">
        <v>60</v>
      </c>
      <c r="T572" s="90">
        <v>83</v>
      </c>
      <c r="U572" s="91"/>
      <c r="V572" s="92">
        <v>673</v>
      </c>
      <c r="W572" s="90">
        <v>702</v>
      </c>
      <c r="X572" s="90">
        <v>3</v>
      </c>
      <c r="Y572" s="90">
        <v>16</v>
      </c>
      <c r="Z572" s="90">
        <v>38</v>
      </c>
      <c r="AA572" s="90">
        <v>44</v>
      </c>
      <c r="AB572" s="90">
        <v>82</v>
      </c>
      <c r="AC572" s="91"/>
      <c r="AD572" s="92">
        <v>0</v>
      </c>
      <c r="AE572" s="90">
        <v>0</v>
      </c>
      <c r="AF572" s="90">
        <v>0</v>
      </c>
      <c r="AG572" s="90">
        <v>0</v>
      </c>
      <c r="AH572" s="90">
        <v>0</v>
      </c>
      <c r="AI572" s="90">
        <v>0</v>
      </c>
      <c r="AJ572" s="90">
        <v>0</v>
      </c>
    </row>
    <row r="573" spans="1:36">
      <c r="A573" s="88">
        <v>5</v>
      </c>
      <c r="B573" s="95" t="s">
        <v>149</v>
      </c>
      <c r="C573" s="96"/>
      <c r="D573" s="86">
        <v>1</v>
      </c>
      <c r="E573" s="86" t="s">
        <v>32</v>
      </c>
      <c r="F573" s="87">
        <v>7203</v>
      </c>
      <c r="G573" s="88">
        <v>1</v>
      </c>
      <c r="H573" s="88">
        <v>5</v>
      </c>
      <c r="I573" s="89"/>
      <c r="J573" s="90">
        <v>78</v>
      </c>
      <c r="K573" s="90">
        <v>82</v>
      </c>
      <c r="L573" s="90">
        <v>60</v>
      </c>
      <c r="M573" s="91"/>
      <c r="N573" s="92">
        <v>656</v>
      </c>
      <c r="O573" s="90">
        <v>673</v>
      </c>
      <c r="P573" s="90">
        <v>8</v>
      </c>
      <c r="Q573" s="90">
        <v>14</v>
      </c>
      <c r="R573" s="90">
        <v>34</v>
      </c>
      <c r="S573" s="90">
        <v>44</v>
      </c>
      <c r="T573" s="90">
        <v>78</v>
      </c>
      <c r="U573" s="91"/>
      <c r="V573" s="92">
        <v>656</v>
      </c>
      <c r="W573" s="90">
        <v>735</v>
      </c>
      <c r="X573" s="90">
        <v>3</v>
      </c>
      <c r="Y573" s="90">
        <v>15</v>
      </c>
      <c r="Z573" s="90">
        <v>44</v>
      </c>
      <c r="AA573" s="90">
        <v>38</v>
      </c>
      <c r="AB573" s="90">
        <v>82</v>
      </c>
      <c r="AC573" s="91"/>
      <c r="AD573" s="92">
        <v>656</v>
      </c>
      <c r="AE573" s="90">
        <v>206</v>
      </c>
      <c r="AF573" s="90">
        <v>8</v>
      </c>
      <c r="AG573" s="90">
        <v>32</v>
      </c>
      <c r="AH573" s="90">
        <v>49</v>
      </c>
      <c r="AI573" s="90">
        <v>11</v>
      </c>
      <c r="AJ573" s="90">
        <v>60</v>
      </c>
    </row>
    <row r="574" spans="1:36" s="63" customFormat="1">
      <c r="A574" s="88">
        <v>6</v>
      </c>
      <c r="B574" s="95" t="s">
        <v>149</v>
      </c>
      <c r="C574" s="96"/>
      <c r="D574" s="86">
        <v>1</v>
      </c>
      <c r="E574" s="86" t="s">
        <v>32</v>
      </c>
      <c r="F574" s="87">
        <v>7203</v>
      </c>
      <c r="G574" s="88">
        <v>1</v>
      </c>
      <c r="H574" s="88">
        <v>6</v>
      </c>
      <c r="I574" s="89"/>
      <c r="J574" s="90">
        <v>86</v>
      </c>
      <c r="K574" s="90">
        <v>78</v>
      </c>
      <c r="L574" s="90">
        <v>0</v>
      </c>
      <c r="M574" s="91"/>
      <c r="N574" s="92">
        <v>604</v>
      </c>
      <c r="O574" s="90">
        <v>750</v>
      </c>
      <c r="P574" s="90">
        <v>5</v>
      </c>
      <c r="Q574" s="90">
        <v>10</v>
      </c>
      <c r="R574" s="90">
        <v>23</v>
      </c>
      <c r="S574" s="90">
        <v>63</v>
      </c>
      <c r="T574" s="90">
        <v>86</v>
      </c>
      <c r="U574" s="91"/>
      <c r="V574" s="92">
        <v>604</v>
      </c>
      <c r="W574" s="90">
        <v>764</v>
      </c>
      <c r="X574" s="90">
        <v>4</v>
      </c>
      <c r="Y574" s="90">
        <v>18</v>
      </c>
      <c r="Z574" s="90">
        <v>35</v>
      </c>
      <c r="AA574" s="90">
        <v>43</v>
      </c>
      <c r="AB574" s="90">
        <v>78</v>
      </c>
      <c r="AC574" s="91"/>
      <c r="AD574" s="92">
        <v>0</v>
      </c>
      <c r="AE574" s="90">
        <v>0</v>
      </c>
      <c r="AF574" s="90">
        <v>0</v>
      </c>
      <c r="AG574" s="90">
        <v>0</v>
      </c>
      <c r="AH574" s="90">
        <v>0</v>
      </c>
      <c r="AI574" s="90">
        <v>0</v>
      </c>
      <c r="AJ574" s="90">
        <v>0</v>
      </c>
    </row>
    <row r="575" spans="1:36">
      <c r="A575" s="88">
        <v>7</v>
      </c>
      <c r="B575" s="95" t="s">
        <v>149</v>
      </c>
      <c r="C575" s="96"/>
      <c r="D575" s="86">
        <v>1</v>
      </c>
      <c r="E575" s="86" t="s">
        <v>32</v>
      </c>
      <c r="F575" s="87">
        <v>7203</v>
      </c>
      <c r="G575" s="88">
        <v>1</v>
      </c>
      <c r="H575" s="88">
        <v>7</v>
      </c>
      <c r="I575" s="89"/>
      <c r="J575" s="90">
        <v>88</v>
      </c>
      <c r="K575" s="90">
        <v>79</v>
      </c>
      <c r="L575" s="90">
        <v>55</v>
      </c>
      <c r="M575" s="91"/>
      <c r="N575" s="92">
        <v>654</v>
      </c>
      <c r="O575" s="90">
        <v>782</v>
      </c>
      <c r="P575" s="90">
        <v>6</v>
      </c>
      <c r="Q575" s="90">
        <v>6</v>
      </c>
      <c r="R575" s="90">
        <v>26</v>
      </c>
      <c r="S575" s="90">
        <v>62</v>
      </c>
      <c r="T575" s="90">
        <v>88</v>
      </c>
      <c r="U575" s="91"/>
      <c r="V575" s="92">
        <v>654</v>
      </c>
      <c r="W575" s="90">
        <v>782</v>
      </c>
      <c r="X575" s="90">
        <v>4</v>
      </c>
      <c r="Y575" s="90">
        <v>17</v>
      </c>
      <c r="Z575" s="90">
        <v>41</v>
      </c>
      <c r="AA575" s="90">
        <v>38</v>
      </c>
      <c r="AB575" s="90">
        <v>79</v>
      </c>
      <c r="AC575" s="91"/>
      <c r="AD575" s="92">
        <v>654</v>
      </c>
      <c r="AE575" s="90">
        <v>200</v>
      </c>
      <c r="AF575" s="90">
        <v>14</v>
      </c>
      <c r="AG575" s="90">
        <v>31</v>
      </c>
      <c r="AH575" s="90">
        <v>42</v>
      </c>
      <c r="AI575" s="90">
        <v>13</v>
      </c>
      <c r="AJ575" s="90">
        <v>55</v>
      </c>
    </row>
    <row r="576" spans="1:36">
      <c r="A576" s="88">
        <v>8</v>
      </c>
      <c r="B576" s="95" t="s">
        <v>149</v>
      </c>
      <c r="C576" s="96"/>
      <c r="D576" s="86">
        <v>1</v>
      </c>
      <c r="E576" s="86" t="s">
        <v>32</v>
      </c>
      <c r="F576" s="87">
        <v>7203</v>
      </c>
      <c r="G576" s="86">
        <v>1</v>
      </c>
      <c r="H576" s="88">
        <v>8</v>
      </c>
      <c r="I576" s="89"/>
      <c r="J576" s="90">
        <v>77</v>
      </c>
      <c r="K576" s="90">
        <v>83</v>
      </c>
      <c r="L576" s="90">
        <v>0</v>
      </c>
      <c r="M576" s="91"/>
      <c r="N576" s="92">
        <v>609</v>
      </c>
      <c r="O576" s="90">
        <v>765</v>
      </c>
      <c r="P576" s="90">
        <v>11</v>
      </c>
      <c r="Q576" s="90">
        <v>12</v>
      </c>
      <c r="R576" s="90">
        <v>41</v>
      </c>
      <c r="S576" s="90">
        <v>36</v>
      </c>
      <c r="T576" s="90">
        <v>77</v>
      </c>
      <c r="U576" s="91"/>
      <c r="V576" s="92">
        <v>609</v>
      </c>
      <c r="W576" s="90">
        <v>839</v>
      </c>
      <c r="X576" s="90">
        <v>3</v>
      </c>
      <c r="Y576" s="90">
        <v>14</v>
      </c>
      <c r="Z576" s="90">
        <v>39</v>
      </c>
      <c r="AA576" s="90">
        <v>44</v>
      </c>
      <c r="AB576" s="90">
        <v>83</v>
      </c>
      <c r="AC576" s="91"/>
      <c r="AD576" s="92">
        <v>0</v>
      </c>
      <c r="AE576" s="90">
        <v>0</v>
      </c>
      <c r="AF576" s="90">
        <v>0</v>
      </c>
      <c r="AG576" s="90">
        <v>0</v>
      </c>
      <c r="AH576" s="90">
        <v>0</v>
      </c>
      <c r="AI576" s="90">
        <v>0</v>
      </c>
      <c r="AJ576" s="90">
        <v>0</v>
      </c>
    </row>
    <row r="577" spans="1:36">
      <c r="A577" s="67" t="s">
        <v>71</v>
      </c>
      <c r="B577" s="97" t="s">
        <v>149</v>
      </c>
      <c r="C577" s="98"/>
      <c r="D577" s="93">
        <v>1</v>
      </c>
      <c r="E577" s="93" t="s">
        <v>32</v>
      </c>
      <c r="F577" s="94">
        <v>7203</v>
      </c>
      <c r="G577" s="93">
        <v>1</v>
      </c>
      <c r="H577" s="67" t="s">
        <v>71</v>
      </c>
      <c r="I577" s="68"/>
      <c r="J577" s="20">
        <v>82.522064516129035</v>
      </c>
      <c r="K577" s="20">
        <v>79.625548387096771</v>
      </c>
      <c r="L577" s="20">
        <v>57.503816793893122</v>
      </c>
      <c r="M577" s="69"/>
      <c r="N577" s="16">
        <v>3875</v>
      </c>
      <c r="O577" s="20"/>
      <c r="P577" s="20">
        <v>6.7917419354838717</v>
      </c>
      <c r="Q577" s="20">
        <v>10.842064516129032</v>
      </c>
      <c r="R577" s="20">
        <v>29.248774193548385</v>
      </c>
      <c r="S577" s="20">
        <v>53.27329032258065</v>
      </c>
      <c r="T577" s="20">
        <v>82.522064516129035</v>
      </c>
      <c r="U577" s="69"/>
      <c r="V577" s="16">
        <v>3875</v>
      </c>
      <c r="W577" s="20"/>
      <c r="X577" s="20">
        <v>4.5512258064516127</v>
      </c>
      <c r="Y577" s="20">
        <v>15.996903225806451</v>
      </c>
      <c r="Z577" s="20">
        <v>36.933677419354837</v>
      </c>
      <c r="AA577" s="20">
        <v>42.691870967741934</v>
      </c>
      <c r="AB577" s="20">
        <v>79.625548387096771</v>
      </c>
      <c r="AC577" s="69"/>
      <c r="AD577" s="16">
        <v>1310</v>
      </c>
      <c r="AE577" s="20"/>
      <c r="AF577" s="20">
        <v>10.995419847328245</v>
      </c>
      <c r="AG577" s="20">
        <v>31.500763358778627</v>
      </c>
      <c r="AH577" s="20">
        <v>45.505343511450377</v>
      </c>
      <c r="AI577" s="20">
        <v>11.998473282442749</v>
      </c>
      <c r="AJ577" s="20">
        <v>57.503816793893122</v>
      </c>
    </row>
    <row r="578" spans="1:36">
      <c r="A578" s="81">
        <v>3</v>
      </c>
      <c r="B578" s="77" t="s">
        <v>150</v>
      </c>
      <c r="C578" s="78"/>
      <c r="D578" s="79">
        <v>1</v>
      </c>
      <c r="E578" s="79" t="s">
        <v>32</v>
      </c>
      <c r="F578" s="80">
        <v>4501</v>
      </c>
      <c r="G578" s="86">
        <v>1</v>
      </c>
      <c r="H578" s="81">
        <v>3</v>
      </c>
      <c r="I578" s="82"/>
      <c r="J578" s="83">
        <v>77</v>
      </c>
      <c r="K578" s="83">
        <v>70</v>
      </c>
      <c r="L578" s="83">
        <v>0</v>
      </c>
      <c r="M578" s="84"/>
      <c r="N578" s="85">
        <v>47</v>
      </c>
      <c r="O578" s="83">
        <v>579</v>
      </c>
      <c r="P578" s="83">
        <v>0</v>
      </c>
      <c r="Q578" s="83">
        <v>23</v>
      </c>
      <c r="R578" s="83">
        <v>34</v>
      </c>
      <c r="S578" s="83">
        <v>43</v>
      </c>
      <c r="T578" s="83">
        <v>77</v>
      </c>
      <c r="U578" s="84"/>
      <c r="V578" s="85">
        <v>47</v>
      </c>
      <c r="W578" s="83">
        <v>571</v>
      </c>
      <c r="X578" s="83">
        <v>11</v>
      </c>
      <c r="Y578" s="83">
        <v>19</v>
      </c>
      <c r="Z578" s="83">
        <v>34</v>
      </c>
      <c r="AA578" s="83">
        <v>36</v>
      </c>
      <c r="AB578" s="83">
        <v>70</v>
      </c>
      <c r="AC578" s="84"/>
      <c r="AD578" s="85">
        <v>0</v>
      </c>
      <c r="AE578" s="83">
        <v>0</v>
      </c>
      <c r="AF578" s="83">
        <v>0</v>
      </c>
      <c r="AG578" s="83">
        <v>0</v>
      </c>
      <c r="AH578" s="83">
        <v>0</v>
      </c>
      <c r="AI578" s="83">
        <v>0</v>
      </c>
      <c r="AJ578" s="83">
        <v>0</v>
      </c>
    </row>
    <row r="579" spans="1:36">
      <c r="A579" s="88">
        <v>4</v>
      </c>
      <c r="B579" s="95" t="s">
        <v>150</v>
      </c>
      <c r="C579" s="96"/>
      <c r="D579" s="86">
        <v>1</v>
      </c>
      <c r="E579" s="86" t="s">
        <v>32</v>
      </c>
      <c r="F579" s="87">
        <v>4501</v>
      </c>
      <c r="G579" s="88">
        <v>1</v>
      </c>
      <c r="H579" s="88">
        <v>4</v>
      </c>
      <c r="I579" s="89"/>
      <c r="J579" s="90">
        <v>85</v>
      </c>
      <c r="K579" s="90">
        <v>67</v>
      </c>
      <c r="L579" s="90">
        <v>0</v>
      </c>
      <c r="M579" s="91"/>
      <c r="N579" s="92">
        <v>60</v>
      </c>
      <c r="O579" s="90">
        <v>637</v>
      </c>
      <c r="P579" s="90">
        <v>3</v>
      </c>
      <c r="Q579" s="90">
        <v>12</v>
      </c>
      <c r="R579" s="90">
        <v>30</v>
      </c>
      <c r="S579" s="90">
        <v>55</v>
      </c>
      <c r="T579" s="90">
        <v>85</v>
      </c>
      <c r="U579" s="91"/>
      <c r="V579" s="92">
        <v>60</v>
      </c>
      <c r="W579" s="90">
        <v>641</v>
      </c>
      <c r="X579" s="90">
        <v>3</v>
      </c>
      <c r="Y579" s="90">
        <v>30</v>
      </c>
      <c r="Z579" s="90">
        <v>45</v>
      </c>
      <c r="AA579" s="90">
        <v>22</v>
      </c>
      <c r="AB579" s="90">
        <v>67</v>
      </c>
      <c r="AC579" s="91"/>
      <c r="AD579" s="92">
        <v>0</v>
      </c>
      <c r="AE579" s="90">
        <v>0</v>
      </c>
      <c r="AF579" s="90">
        <v>0</v>
      </c>
      <c r="AG579" s="90">
        <v>0</v>
      </c>
      <c r="AH579" s="90">
        <v>0</v>
      </c>
      <c r="AI579" s="90">
        <v>0</v>
      </c>
      <c r="AJ579" s="90">
        <v>0</v>
      </c>
    </row>
    <row r="580" spans="1:36">
      <c r="A580" s="88">
        <v>5</v>
      </c>
      <c r="B580" s="95" t="s">
        <v>150</v>
      </c>
      <c r="C580" s="96"/>
      <c r="D580" s="86">
        <v>1</v>
      </c>
      <c r="E580" s="86" t="s">
        <v>32</v>
      </c>
      <c r="F580" s="87">
        <v>4501</v>
      </c>
      <c r="G580" s="88">
        <v>1</v>
      </c>
      <c r="H580" s="88">
        <v>5</v>
      </c>
      <c r="I580" s="89"/>
      <c r="J580" s="90">
        <v>68</v>
      </c>
      <c r="K580" s="90">
        <v>73</v>
      </c>
      <c r="L580" s="90">
        <v>65</v>
      </c>
      <c r="M580" s="91"/>
      <c r="N580" s="92">
        <v>56</v>
      </c>
      <c r="O580" s="90">
        <v>660</v>
      </c>
      <c r="P580" s="90">
        <v>7</v>
      </c>
      <c r="Q580" s="90">
        <v>25</v>
      </c>
      <c r="R580" s="90">
        <v>32</v>
      </c>
      <c r="S580" s="90">
        <v>36</v>
      </c>
      <c r="T580" s="90">
        <v>68</v>
      </c>
      <c r="U580" s="91"/>
      <c r="V580" s="92">
        <v>56</v>
      </c>
      <c r="W580" s="90">
        <v>696</v>
      </c>
      <c r="X580" s="90">
        <v>5</v>
      </c>
      <c r="Y580" s="90">
        <v>21</v>
      </c>
      <c r="Z580" s="90">
        <v>48</v>
      </c>
      <c r="AA580" s="90">
        <v>25</v>
      </c>
      <c r="AB580" s="90">
        <v>73</v>
      </c>
      <c r="AC580" s="91"/>
      <c r="AD580" s="92">
        <v>56</v>
      </c>
      <c r="AE580" s="90">
        <v>214</v>
      </c>
      <c r="AF580" s="90">
        <v>2</v>
      </c>
      <c r="AG580" s="90">
        <v>34</v>
      </c>
      <c r="AH580" s="90">
        <v>54</v>
      </c>
      <c r="AI580" s="90">
        <v>11</v>
      </c>
      <c r="AJ580" s="90">
        <v>65</v>
      </c>
    </row>
    <row r="581" spans="1:36" s="63" customFormat="1">
      <c r="A581" s="88">
        <v>6</v>
      </c>
      <c r="B581" s="95" t="s">
        <v>150</v>
      </c>
      <c r="C581" s="96"/>
      <c r="D581" s="86">
        <v>1</v>
      </c>
      <c r="E581" s="86" t="s">
        <v>32</v>
      </c>
      <c r="F581" s="87">
        <v>4501</v>
      </c>
      <c r="G581" s="86">
        <v>1</v>
      </c>
      <c r="H581" s="88">
        <v>6</v>
      </c>
      <c r="I581" s="89"/>
      <c r="J581" s="90">
        <v>80</v>
      </c>
      <c r="K581" s="90">
        <v>74</v>
      </c>
      <c r="L581" s="90">
        <v>0</v>
      </c>
      <c r="M581" s="91"/>
      <c r="N581" s="92">
        <v>68</v>
      </c>
      <c r="O581" s="90">
        <v>689</v>
      </c>
      <c r="P581" s="90">
        <v>6</v>
      </c>
      <c r="Q581" s="90">
        <v>15</v>
      </c>
      <c r="R581" s="90">
        <v>49</v>
      </c>
      <c r="S581" s="90">
        <v>31</v>
      </c>
      <c r="T581" s="90">
        <v>80</v>
      </c>
      <c r="U581" s="91"/>
      <c r="V581" s="92">
        <v>68</v>
      </c>
      <c r="W581" s="90">
        <v>714</v>
      </c>
      <c r="X581" s="90">
        <v>4</v>
      </c>
      <c r="Y581" s="90">
        <v>22</v>
      </c>
      <c r="Z581" s="90">
        <v>46</v>
      </c>
      <c r="AA581" s="90">
        <v>28</v>
      </c>
      <c r="AB581" s="90">
        <v>74</v>
      </c>
      <c r="AC581" s="91"/>
      <c r="AD581" s="92">
        <v>0</v>
      </c>
      <c r="AE581" s="90">
        <v>0</v>
      </c>
      <c r="AF581" s="90">
        <v>0</v>
      </c>
      <c r="AG581" s="90">
        <v>0</v>
      </c>
      <c r="AH581" s="90">
        <v>0</v>
      </c>
      <c r="AI581" s="90">
        <v>0</v>
      </c>
      <c r="AJ581" s="90">
        <v>0</v>
      </c>
    </row>
    <row r="582" spans="1:36">
      <c r="A582" s="88">
        <v>7</v>
      </c>
      <c r="B582" s="95" t="s">
        <v>150</v>
      </c>
      <c r="C582" s="96"/>
      <c r="D582" s="86">
        <v>1</v>
      </c>
      <c r="E582" s="86" t="s">
        <v>32</v>
      </c>
      <c r="F582" s="87">
        <v>4501</v>
      </c>
      <c r="G582" s="86">
        <v>1</v>
      </c>
      <c r="H582" s="88">
        <v>7</v>
      </c>
      <c r="I582" s="89"/>
      <c r="J582" s="90">
        <v>79</v>
      </c>
      <c r="K582" s="90">
        <v>76</v>
      </c>
      <c r="L582" s="90">
        <v>52</v>
      </c>
      <c r="M582" s="91"/>
      <c r="N582" s="92">
        <v>58</v>
      </c>
      <c r="O582" s="90">
        <v>735</v>
      </c>
      <c r="P582" s="90">
        <v>12</v>
      </c>
      <c r="Q582" s="90">
        <v>9</v>
      </c>
      <c r="R582" s="90">
        <v>36</v>
      </c>
      <c r="S582" s="90">
        <v>43</v>
      </c>
      <c r="T582" s="90">
        <v>79</v>
      </c>
      <c r="U582" s="91"/>
      <c r="V582" s="92">
        <v>58</v>
      </c>
      <c r="W582" s="90">
        <v>747</v>
      </c>
      <c r="X582" s="90">
        <v>5</v>
      </c>
      <c r="Y582" s="90">
        <v>19</v>
      </c>
      <c r="Z582" s="90">
        <v>45</v>
      </c>
      <c r="AA582" s="90">
        <v>31</v>
      </c>
      <c r="AB582" s="90">
        <v>76</v>
      </c>
      <c r="AC582" s="91"/>
      <c r="AD582" s="92">
        <v>58</v>
      </c>
      <c r="AE582" s="90">
        <v>192</v>
      </c>
      <c r="AF582" s="90">
        <v>16</v>
      </c>
      <c r="AG582" s="90">
        <v>33</v>
      </c>
      <c r="AH582" s="90">
        <v>43</v>
      </c>
      <c r="AI582" s="90">
        <v>9</v>
      </c>
      <c r="AJ582" s="90">
        <v>52</v>
      </c>
    </row>
    <row r="583" spans="1:36">
      <c r="A583" s="88">
        <v>8</v>
      </c>
      <c r="B583" s="95" t="s">
        <v>150</v>
      </c>
      <c r="C583" s="96"/>
      <c r="D583" s="86">
        <v>1</v>
      </c>
      <c r="E583" s="86" t="s">
        <v>32</v>
      </c>
      <c r="F583" s="87">
        <v>4501</v>
      </c>
      <c r="G583" s="88">
        <v>1</v>
      </c>
      <c r="H583" s="88">
        <v>8</v>
      </c>
      <c r="I583" s="89"/>
      <c r="J583" s="90">
        <v>50</v>
      </c>
      <c r="K583" s="90">
        <v>85</v>
      </c>
      <c r="L583" s="90">
        <v>0</v>
      </c>
      <c r="M583" s="91"/>
      <c r="N583" s="92">
        <v>68</v>
      </c>
      <c r="O583" s="90">
        <v>705</v>
      </c>
      <c r="P583" s="90">
        <v>28</v>
      </c>
      <c r="Q583" s="90">
        <v>22</v>
      </c>
      <c r="R583" s="90">
        <v>40</v>
      </c>
      <c r="S583" s="90">
        <v>10</v>
      </c>
      <c r="T583" s="90">
        <v>50</v>
      </c>
      <c r="U583" s="91"/>
      <c r="V583" s="92">
        <v>68</v>
      </c>
      <c r="W583" s="90">
        <v>824</v>
      </c>
      <c r="X583" s="90">
        <v>3</v>
      </c>
      <c r="Y583" s="90">
        <v>12</v>
      </c>
      <c r="Z583" s="90">
        <v>51</v>
      </c>
      <c r="AA583" s="90">
        <v>34</v>
      </c>
      <c r="AB583" s="90">
        <v>85</v>
      </c>
      <c r="AC583" s="91"/>
      <c r="AD583" s="92">
        <v>0</v>
      </c>
      <c r="AE583" s="90">
        <v>0</v>
      </c>
      <c r="AF583" s="90">
        <v>0</v>
      </c>
      <c r="AG583" s="90">
        <v>0</v>
      </c>
      <c r="AH583" s="90">
        <v>0</v>
      </c>
      <c r="AI583" s="90">
        <v>0</v>
      </c>
      <c r="AJ583" s="90">
        <v>0</v>
      </c>
    </row>
    <row r="584" spans="1:36">
      <c r="A584" s="67" t="s">
        <v>71</v>
      </c>
      <c r="B584" s="97" t="s">
        <v>150</v>
      </c>
      <c r="C584" s="98"/>
      <c r="D584" s="93">
        <v>1</v>
      </c>
      <c r="E584" s="93" t="s">
        <v>32</v>
      </c>
      <c r="F584" s="94">
        <v>4501</v>
      </c>
      <c r="G584" s="93">
        <v>1</v>
      </c>
      <c r="H584" s="67" t="s">
        <v>71</v>
      </c>
      <c r="I584" s="68"/>
      <c r="J584" s="20">
        <v>72.686274509803923</v>
      </c>
      <c r="K584" s="20">
        <v>74.560224089635852</v>
      </c>
      <c r="L584" s="20">
        <v>58.385964912280699</v>
      </c>
      <c r="M584" s="69"/>
      <c r="N584" s="16">
        <v>357</v>
      </c>
      <c r="O584" s="20"/>
      <c r="P584" s="20">
        <v>10.028011204481793</v>
      </c>
      <c r="Q584" s="20">
        <v>17.476190476190478</v>
      </c>
      <c r="R584" s="20">
        <v>37.338935574229694</v>
      </c>
      <c r="S584" s="20">
        <v>35.347338935574236</v>
      </c>
      <c r="T584" s="20">
        <v>72.686274509803923</v>
      </c>
      <c r="U584" s="69"/>
      <c r="V584" s="16">
        <v>357</v>
      </c>
      <c r="W584" s="20"/>
      <c r="X584" s="20">
        <v>4.8823529411764701</v>
      </c>
      <c r="Y584" s="20">
        <v>20.400560224089634</v>
      </c>
      <c r="Z584" s="20">
        <v>45.35574229691877</v>
      </c>
      <c r="AA584" s="20">
        <v>29.20448179271709</v>
      </c>
      <c r="AB584" s="20">
        <v>74.560224089635852</v>
      </c>
      <c r="AC584" s="69"/>
      <c r="AD584" s="16">
        <v>114</v>
      </c>
      <c r="AE584" s="20"/>
      <c r="AF584" s="20">
        <v>9.1228070175438596</v>
      </c>
      <c r="AG584" s="20">
        <v>33.491228070175438</v>
      </c>
      <c r="AH584" s="20">
        <v>48.403508771929822</v>
      </c>
      <c r="AI584" s="20">
        <v>9.9824561403508767</v>
      </c>
      <c r="AJ584" s="20">
        <v>58.385964912280699</v>
      </c>
    </row>
    <row r="585" spans="1:36">
      <c r="A585" s="81">
        <v>3</v>
      </c>
      <c r="B585" s="77" t="s">
        <v>151</v>
      </c>
      <c r="C585" s="78"/>
      <c r="D585" s="79">
        <v>4</v>
      </c>
      <c r="E585" s="79" t="s">
        <v>35</v>
      </c>
      <c r="F585" s="80">
        <v>2002</v>
      </c>
      <c r="G585" s="88">
        <v>1</v>
      </c>
      <c r="H585" s="81">
        <v>3</v>
      </c>
      <c r="I585" s="82"/>
      <c r="J585" s="83">
        <v>75</v>
      </c>
      <c r="K585" s="83">
        <v>64</v>
      </c>
      <c r="L585" s="83">
        <v>0</v>
      </c>
      <c r="M585" s="84"/>
      <c r="N585" s="85">
        <v>62</v>
      </c>
      <c r="O585" s="83">
        <v>566</v>
      </c>
      <c r="P585" s="83">
        <v>8</v>
      </c>
      <c r="Q585" s="83">
        <v>16</v>
      </c>
      <c r="R585" s="83">
        <v>27</v>
      </c>
      <c r="S585" s="83">
        <v>48</v>
      </c>
      <c r="T585" s="83">
        <v>75</v>
      </c>
      <c r="U585" s="84"/>
      <c r="V585" s="85">
        <v>62</v>
      </c>
      <c r="W585" s="83">
        <v>544</v>
      </c>
      <c r="X585" s="83">
        <v>13</v>
      </c>
      <c r="Y585" s="83">
        <v>23</v>
      </c>
      <c r="Z585" s="83">
        <v>40</v>
      </c>
      <c r="AA585" s="83">
        <v>24</v>
      </c>
      <c r="AB585" s="83">
        <v>64</v>
      </c>
      <c r="AC585" s="84"/>
      <c r="AD585" s="85">
        <v>0</v>
      </c>
      <c r="AE585" s="83">
        <v>0</v>
      </c>
      <c r="AF585" s="83">
        <v>0</v>
      </c>
      <c r="AG585" s="83">
        <v>0</v>
      </c>
      <c r="AH585" s="83">
        <v>0</v>
      </c>
      <c r="AI585" s="83">
        <v>0</v>
      </c>
      <c r="AJ585" s="83">
        <v>0</v>
      </c>
    </row>
    <row r="586" spans="1:36">
      <c r="A586" s="88">
        <v>4</v>
      </c>
      <c r="B586" s="95" t="s">
        <v>151</v>
      </c>
      <c r="C586" s="96"/>
      <c r="D586" s="86">
        <v>4</v>
      </c>
      <c r="E586" s="86" t="s">
        <v>35</v>
      </c>
      <c r="F586" s="87">
        <v>2002</v>
      </c>
      <c r="G586" s="86">
        <v>1</v>
      </c>
      <c r="H586" s="88">
        <v>4</v>
      </c>
      <c r="I586" s="89"/>
      <c r="J586" s="90">
        <v>84</v>
      </c>
      <c r="K586" s="90">
        <v>82</v>
      </c>
      <c r="L586" s="90">
        <v>0</v>
      </c>
      <c r="M586" s="91"/>
      <c r="N586" s="92">
        <v>67</v>
      </c>
      <c r="O586" s="90">
        <v>630</v>
      </c>
      <c r="P586" s="90">
        <v>9</v>
      </c>
      <c r="Q586" s="90">
        <v>7</v>
      </c>
      <c r="R586" s="90">
        <v>39</v>
      </c>
      <c r="S586" s="90">
        <v>45</v>
      </c>
      <c r="T586" s="90">
        <v>84</v>
      </c>
      <c r="U586" s="91"/>
      <c r="V586" s="92">
        <v>67</v>
      </c>
      <c r="W586" s="90">
        <v>662</v>
      </c>
      <c r="X586" s="90">
        <v>7</v>
      </c>
      <c r="Y586" s="90">
        <v>10</v>
      </c>
      <c r="Z586" s="90">
        <v>51</v>
      </c>
      <c r="AA586" s="90">
        <v>31</v>
      </c>
      <c r="AB586" s="90">
        <v>82</v>
      </c>
      <c r="AC586" s="91"/>
      <c r="AD586" s="92">
        <v>0</v>
      </c>
      <c r="AE586" s="90">
        <v>0</v>
      </c>
      <c r="AF586" s="90">
        <v>0</v>
      </c>
      <c r="AG586" s="90">
        <v>0</v>
      </c>
      <c r="AH586" s="90">
        <v>0</v>
      </c>
      <c r="AI586" s="90">
        <v>0</v>
      </c>
      <c r="AJ586" s="90">
        <v>0</v>
      </c>
    </row>
    <row r="587" spans="1:36">
      <c r="A587" s="88">
        <v>5</v>
      </c>
      <c r="B587" s="95" t="s">
        <v>151</v>
      </c>
      <c r="C587" s="96"/>
      <c r="D587" s="86">
        <v>4</v>
      </c>
      <c r="E587" s="86" t="s">
        <v>321</v>
      </c>
      <c r="F587" s="87">
        <v>2002</v>
      </c>
      <c r="G587" s="86">
        <v>1</v>
      </c>
      <c r="H587" s="88">
        <v>5</v>
      </c>
      <c r="I587" s="89"/>
      <c r="J587" s="90">
        <v>59</v>
      </c>
      <c r="K587" s="90">
        <v>50</v>
      </c>
      <c r="L587" s="90">
        <v>30</v>
      </c>
      <c r="M587" s="91"/>
      <c r="N587" s="92">
        <v>86</v>
      </c>
      <c r="O587" s="90">
        <v>619</v>
      </c>
      <c r="P587" s="90">
        <v>23</v>
      </c>
      <c r="Q587" s="90">
        <v>17</v>
      </c>
      <c r="R587" s="90">
        <v>31</v>
      </c>
      <c r="S587" s="90">
        <v>28</v>
      </c>
      <c r="T587" s="90">
        <v>59</v>
      </c>
      <c r="U587" s="91"/>
      <c r="V587" s="92">
        <v>86</v>
      </c>
      <c r="W587" s="90">
        <v>618</v>
      </c>
      <c r="X587" s="90">
        <v>9</v>
      </c>
      <c r="Y587" s="90">
        <v>41</v>
      </c>
      <c r="Z587" s="90">
        <v>33</v>
      </c>
      <c r="AA587" s="90">
        <v>17</v>
      </c>
      <c r="AB587" s="90">
        <v>50</v>
      </c>
      <c r="AC587" s="91"/>
      <c r="AD587" s="92">
        <v>86</v>
      </c>
      <c r="AE587" s="90">
        <v>177</v>
      </c>
      <c r="AF587" s="90">
        <v>27</v>
      </c>
      <c r="AG587" s="90">
        <v>43</v>
      </c>
      <c r="AH587" s="90">
        <v>27</v>
      </c>
      <c r="AI587" s="90">
        <v>3</v>
      </c>
      <c r="AJ587" s="90">
        <v>30</v>
      </c>
    </row>
    <row r="588" spans="1:36" s="63" customFormat="1">
      <c r="A588" s="88">
        <v>6</v>
      </c>
      <c r="B588" s="95" t="s">
        <v>151</v>
      </c>
      <c r="C588" s="96"/>
      <c r="D588" s="86">
        <v>4</v>
      </c>
      <c r="E588" s="86" t="s">
        <v>35</v>
      </c>
      <c r="F588" s="87">
        <v>2002</v>
      </c>
      <c r="G588" s="86">
        <v>1</v>
      </c>
      <c r="H588" s="88">
        <v>6</v>
      </c>
      <c r="I588" s="89"/>
      <c r="J588" s="90">
        <v>43</v>
      </c>
      <c r="K588" s="90">
        <v>51</v>
      </c>
      <c r="L588" s="90">
        <v>0</v>
      </c>
      <c r="M588" s="91"/>
      <c r="N588" s="92">
        <v>88</v>
      </c>
      <c r="O588" s="90">
        <v>636</v>
      </c>
      <c r="P588" s="90">
        <v>22</v>
      </c>
      <c r="Q588" s="90">
        <v>35</v>
      </c>
      <c r="R588" s="90">
        <v>24</v>
      </c>
      <c r="S588" s="90">
        <v>19</v>
      </c>
      <c r="T588" s="90">
        <v>43</v>
      </c>
      <c r="U588" s="91"/>
      <c r="V588" s="92">
        <v>88</v>
      </c>
      <c r="W588" s="90">
        <v>637</v>
      </c>
      <c r="X588" s="90">
        <v>11</v>
      </c>
      <c r="Y588" s="90">
        <v>38</v>
      </c>
      <c r="Z588" s="90">
        <v>32</v>
      </c>
      <c r="AA588" s="90">
        <v>19</v>
      </c>
      <c r="AB588" s="90">
        <v>51</v>
      </c>
      <c r="AC588" s="91"/>
      <c r="AD588" s="92">
        <v>0</v>
      </c>
      <c r="AE588" s="90">
        <v>0</v>
      </c>
      <c r="AF588" s="90">
        <v>0</v>
      </c>
      <c r="AG588" s="90">
        <v>0</v>
      </c>
      <c r="AH588" s="90">
        <v>0</v>
      </c>
      <c r="AI588" s="90">
        <v>0</v>
      </c>
      <c r="AJ588" s="90">
        <v>0</v>
      </c>
    </row>
    <row r="589" spans="1:36">
      <c r="A589" s="88">
        <v>7</v>
      </c>
      <c r="B589" s="95" t="s">
        <v>151</v>
      </c>
      <c r="C589" s="96"/>
      <c r="D589" s="86">
        <v>4</v>
      </c>
      <c r="E589" s="86" t="s">
        <v>35</v>
      </c>
      <c r="F589" s="87">
        <v>2002</v>
      </c>
      <c r="G589" s="86">
        <v>1</v>
      </c>
      <c r="H589" s="88">
        <v>7</v>
      </c>
      <c r="I589" s="89"/>
      <c r="J589" s="90">
        <v>51</v>
      </c>
      <c r="K589" s="90">
        <v>56</v>
      </c>
      <c r="L589" s="90">
        <v>16</v>
      </c>
      <c r="M589" s="91"/>
      <c r="N589" s="92">
        <v>62</v>
      </c>
      <c r="O589" s="90">
        <v>684</v>
      </c>
      <c r="P589" s="90">
        <v>21</v>
      </c>
      <c r="Q589" s="90">
        <v>27</v>
      </c>
      <c r="R589" s="90">
        <v>32</v>
      </c>
      <c r="S589" s="90">
        <v>19</v>
      </c>
      <c r="T589" s="90">
        <v>51</v>
      </c>
      <c r="U589" s="91"/>
      <c r="V589" s="92">
        <v>62</v>
      </c>
      <c r="W589" s="90">
        <v>672</v>
      </c>
      <c r="X589" s="90">
        <v>11</v>
      </c>
      <c r="Y589" s="90">
        <v>32</v>
      </c>
      <c r="Z589" s="90">
        <v>45</v>
      </c>
      <c r="AA589" s="90">
        <v>11</v>
      </c>
      <c r="AB589" s="90">
        <v>56</v>
      </c>
      <c r="AC589" s="91"/>
      <c r="AD589" s="92">
        <v>62</v>
      </c>
      <c r="AE589" s="90">
        <v>152</v>
      </c>
      <c r="AF589" s="90">
        <v>47</v>
      </c>
      <c r="AG589" s="90">
        <v>37</v>
      </c>
      <c r="AH589" s="90">
        <v>16</v>
      </c>
      <c r="AI589" s="90">
        <v>0</v>
      </c>
      <c r="AJ589" s="90">
        <v>16</v>
      </c>
    </row>
    <row r="590" spans="1:36">
      <c r="A590" s="88">
        <v>8</v>
      </c>
      <c r="B590" s="95" t="s">
        <v>151</v>
      </c>
      <c r="C590" s="96"/>
      <c r="D590" s="86">
        <v>4</v>
      </c>
      <c r="E590" s="86" t="s">
        <v>35</v>
      </c>
      <c r="F590" s="87">
        <v>2002</v>
      </c>
      <c r="G590" s="86">
        <v>1</v>
      </c>
      <c r="H590" s="88">
        <v>8</v>
      </c>
      <c r="I590" s="89"/>
      <c r="J590" s="90">
        <v>47</v>
      </c>
      <c r="K590" s="90">
        <v>68</v>
      </c>
      <c r="L590" s="90">
        <v>0</v>
      </c>
      <c r="M590" s="91"/>
      <c r="N590" s="92">
        <v>73</v>
      </c>
      <c r="O590" s="90">
        <v>692</v>
      </c>
      <c r="P590" s="90">
        <v>33</v>
      </c>
      <c r="Q590" s="90">
        <v>21</v>
      </c>
      <c r="R590" s="90">
        <v>36</v>
      </c>
      <c r="S590" s="90">
        <v>11</v>
      </c>
      <c r="T590" s="90">
        <v>47</v>
      </c>
      <c r="U590" s="91"/>
      <c r="V590" s="92">
        <v>73</v>
      </c>
      <c r="W590" s="90">
        <v>754</v>
      </c>
      <c r="X590" s="90">
        <v>7</v>
      </c>
      <c r="Y590" s="90">
        <v>25</v>
      </c>
      <c r="Z590" s="90">
        <v>56</v>
      </c>
      <c r="AA590" s="90">
        <v>12</v>
      </c>
      <c r="AB590" s="90">
        <v>68</v>
      </c>
      <c r="AC590" s="91"/>
      <c r="AD590" s="92">
        <v>0</v>
      </c>
      <c r="AE590" s="90">
        <v>0</v>
      </c>
      <c r="AF590" s="90">
        <v>0</v>
      </c>
      <c r="AG590" s="90">
        <v>0</v>
      </c>
      <c r="AH590" s="90">
        <v>0</v>
      </c>
      <c r="AI590" s="90">
        <v>0</v>
      </c>
      <c r="AJ590" s="90">
        <v>0</v>
      </c>
    </row>
    <row r="591" spans="1:36">
      <c r="A591" s="67" t="s">
        <v>71</v>
      </c>
      <c r="B591" s="97" t="s">
        <v>151</v>
      </c>
      <c r="C591" s="98"/>
      <c r="D591" s="93">
        <v>4</v>
      </c>
      <c r="E591" s="93" t="s">
        <v>35</v>
      </c>
      <c r="F591" s="94">
        <v>2002</v>
      </c>
      <c r="G591" s="93">
        <v>1</v>
      </c>
      <c r="H591" s="67" t="s">
        <v>71</v>
      </c>
      <c r="I591" s="68"/>
      <c r="J591" s="20">
        <v>58.742009132420094</v>
      </c>
      <c r="K591" s="20">
        <v>60.926940639269411</v>
      </c>
      <c r="L591" s="20">
        <v>24.135135135135133</v>
      </c>
      <c r="M591" s="69"/>
      <c r="N591" s="16">
        <v>438</v>
      </c>
      <c r="O591" s="20"/>
      <c r="P591" s="20">
        <v>19.917808219178085</v>
      </c>
      <c r="Q591" s="20">
        <v>21.027397260273972</v>
      </c>
      <c r="R591" s="20">
        <v>31.226027397260275</v>
      </c>
      <c r="S591" s="20">
        <v>27.515981735159816</v>
      </c>
      <c r="T591" s="20">
        <v>58.742009132420094</v>
      </c>
      <c r="U591" s="69"/>
      <c r="V591" s="16">
        <v>438</v>
      </c>
      <c r="W591" s="20"/>
      <c r="X591" s="20">
        <v>9.6118721461187224</v>
      </c>
      <c r="Y591" s="20">
        <v>29.166666666666668</v>
      </c>
      <c r="Z591" s="20">
        <v>42.07534246575343</v>
      </c>
      <c r="AA591" s="20">
        <v>18.851598173515981</v>
      </c>
      <c r="AB591" s="20">
        <v>60.926940639269411</v>
      </c>
      <c r="AC591" s="69"/>
      <c r="AD591" s="16">
        <v>148</v>
      </c>
      <c r="AE591" s="20"/>
      <c r="AF591" s="20">
        <v>35.378378378378379</v>
      </c>
      <c r="AG591" s="20">
        <v>40.486486486486484</v>
      </c>
      <c r="AH591" s="20">
        <v>22.391891891891891</v>
      </c>
      <c r="AI591" s="20">
        <v>1.7432432432432432</v>
      </c>
      <c r="AJ591" s="20">
        <v>24.135135135135133</v>
      </c>
    </row>
    <row r="592" spans="1:36">
      <c r="A592" s="81">
        <v>3</v>
      </c>
      <c r="B592" s="77" t="s">
        <v>152</v>
      </c>
      <c r="C592" s="78"/>
      <c r="D592" s="79">
        <v>4</v>
      </c>
      <c r="E592" s="79" t="s">
        <v>35</v>
      </c>
      <c r="F592" s="80">
        <v>4102</v>
      </c>
      <c r="G592" s="86">
        <v>1</v>
      </c>
      <c r="H592" s="81">
        <v>3</v>
      </c>
      <c r="I592" s="82"/>
      <c r="J592" s="83">
        <v>77</v>
      </c>
      <c r="K592" s="83">
        <v>73</v>
      </c>
      <c r="L592" s="83">
        <v>0</v>
      </c>
      <c r="M592" s="84"/>
      <c r="N592" s="85">
        <v>45</v>
      </c>
      <c r="O592" s="83">
        <v>553</v>
      </c>
      <c r="P592" s="83">
        <v>2</v>
      </c>
      <c r="Q592" s="83">
        <v>20</v>
      </c>
      <c r="R592" s="83">
        <v>33</v>
      </c>
      <c r="S592" s="83">
        <v>44</v>
      </c>
      <c r="T592" s="83">
        <v>77</v>
      </c>
      <c r="U592" s="84"/>
      <c r="V592" s="85">
        <v>45</v>
      </c>
      <c r="W592" s="83">
        <v>571</v>
      </c>
      <c r="X592" s="83">
        <v>13</v>
      </c>
      <c r="Y592" s="83">
        <v>13</v>
      </c>
      <c r="Z592" s="83">
        <v>42</v>
      </c>
      <c r="AA592" s="83">
        <v>31</v>
      </c>
      <c r="AB592" s="83">
        <v>73</v>
      </c>
      <c r="AC592" s="84"/>
      <c r="AD592" s="85">
        <v>0</v>
      </c>
      <c r="AE592" s="83">
        <v>0</v>
      </c>
      <c r="AF592" s="83">
        <v>0</v>
      </c>
      <c r="AG592" s="83">
        <v>0</v>
      </c>
      <c r="AH592" s="83">
        <v>0</v>
      </c>
      <c r="AI592" s="83">
        <v>0</v>
      </c>
      <c r="AJ592" s="83">
        <v>0</v>
      </c>
    </row>
    <row r="593" spans="1:36">
      <c r="A593" s="88">
        <v>4</v>
      </c>
      <c r="B593" s="95" t="s">
        <v>152</v>
      </c>
      <c r="C593" s="96"/>
      <c r="D593" s="86">
        <v>4</v>
      </c>
      <c r="E593" s="86" t="s">
        <v>35</v>
      </c>
      <c r="F593" s="87">
        <v>4102</v>
      </c>
      <c r="G593" s="86">
        <v>1</v>
      </c>
      <c r="H593" s="88">
        <v>4</v>
      </c>
      <c r="I593" s="89"/>
      <c r="J593" s="90">
        <v>86</v>
      </c>
      <c r="K593" s="90">
        <v>73</v>
      </c>
      <c r="L593" s="90">
        <v>0</v>
      </c>
      <c r="M593" s="91"/>
      <c r="N593" s="92">
        <v>42</v>
      </c>
      <c r="O593" s="90">
        <v>649</v>
      </c>
      <c r="P593" s="90">
        <v>7</v>
      </c>
      <c r="Q593" s="90">
        <v>7</v>
      </c>
      <c r="R593" s="90">
        <v>29</v>
      </c>
      <c r="S593" s="90">
        <v>57</v>
      </c>
      <c r="T593" s="90">
        <v>86</v>
      </c>
      <c r="U593" s="91"/>
      <c r="V593" s="92">
        <v>42</v>
      </c>
      <c r="W593" s="90">
        <v>678</v>
      </c>
      <c r="X593" s="90">
        <v>2</v>
      </c>
      <c r="Y593" s="90">
        <v>24</v>
      </c>
      <c r="Z593" s="90">
        <v>33</v>
      </c>
      <c r="AA593" s="90">
        <v>40</v>
      </c>
      <c r="AB593" s="90">
        <v>73</v>
      </c>
      <c r="AC593" s="91"/>
      <c r="AD593" s="92">
        <v>0</v>
      </c>
      <c r="AE593" s="90">
        <v>0</v>
      </c>
      <c r="AF593" s="90">
        <v>0</v>
      </c>
      <c r="AG593" s="90">
        <v>0</v>
      </c>
      <c r="AH593" s="90">
        <v>0</v>
      </c>
      <c r="AI593" s="90">
        <v>0</v>
      </c>
      <c r="AJ593" s="90">
        <v>0</v>
      </c>
    </row>
    <row r="594" spans="1:36">
      <c r="A594" s="88">
        <v>5</v>
      </c>
      <c r="B594" s="95" t="s">
        <v>152</v>
      </c>
      <c r="C594" s="96"/>
      <c r="D594" s="86">
        <v>4</v>
      </c>
      <c r="E594" s="86" t="s">
        <v>321</v>
      </c>
      <c r="F594" s="87">
        <v>4102</v>
      </c>
      <c r="G594" s="86">
        <v>1</v>
      </c>
      <c r="H594" s="88">
        <v>5</v>
      </c>
      <c r="I594" s="89"/>
      <c r="J594" s="90">
        <v>69</v>
      </c>
      <c r="K594" s="90">
        <v>74</v>
      </c>
      <c r="L594" s="90">
        <v>43</v>
      </c>
      <c r="M594" s="91"/>
      <c r="N594" s="92">
        <v>42</v>
      </c>
      <c r="O594" s="90">
        <v>659</v>
      </c>
      <c r="P594" s="90">
        <v>10</v>
      </c>
      <c r="Q594" s="90">
        <v>21</v>
      </c>
      <c r="R594" s="90">
        <v>33</v>
      </c>
      <c r="S594" s="90">
        <v>36</v>
      </c>
      <c r="T594" s="90">
        <v>69</v>
      </c>
      <c r="U594" s="91"/>
      <c r="V594" s="92">
        <v>42</v>
      </c>
      <c r="W594" s="90">
        <v>687</v>
      </c>
      <c r="X594" s="90">
        <v>7</v>
      </c>
      <c r="Y594" s="90">
        <v>19</v>
      </c>
      <c r="Z594" s="90">
        <v>45</v>
      </c>
      <c r="AA594" s="90">
        <v>29</v>
      </c>
      <c r="AB594" s="90">
        <v>74</v>
      </c>
      <c r="AC594" s="91"/>
      <c r="AD594" s="92">
        <v>42</v>
      </c>
      <c r="AE594" s="90">
        <v>197</v>
      </c>
      <c r="AF594" s="90">
        <v>10</v>
      </c>
      <c r="AG594" s="90">
        <v>48</v>
      </c>
      <c r="AH594" s="90">
        <v>38</v>
      </c>
      <c r="AI594" s="90">
        <v>5</v>
      </c>
      <c r="AJ594" s="90">
        <v>43</v>
      </c>
    </row>
    <row r="595" spans="1:36" s="63" customFormat="1">
      <c r="A595" s="88">
        <v>6</v>
      </c>
      <c r="B595" s="95" t="s">
        <v>152</v>
      </c>
      <c r="C595" s="96"/>
      <c r="D595" s="86">
        <v>4</v>
      </c>
      <c r="E595" s="86" t="s">
        <v>35</v>
      </c>
      <c r="F595" s="87">
        <v>4102</v>
      </c>
      <c r="G595" s="88">
        <v>1</v>
      </c>
      <c r="H595" s="88">
        <v>6</v>
      </c>
      <c r="I595" s="89"/>
      <c r="J595" s="90">
        <v>62</v>
      </c>
      <c r="K595" s="90">
        <v>69</v>
      </c>
      <c r="L595" s="90">
        <v>0</v>
      </c>
      <c r="M595" s="91"/>
      <c r="N595" s="92">
        <v>45</v>
      </c>
      <c r="O595" s="90">
        <v>677</v>
      </c>
      <c r="P595" s="90">
        <v>7</v>
      </c>
      <c r="Q595" s="90">
        <v>31</v>
      </c>
      <c r="R595" s="90">
        <v>29</v>
      </c>
      <c r="S595" s="90">
        <v>33</v>
      </c>
      <c r="T595" s="90">
        <v>62</v>
      </c>
      <c r="U595" s="91"/>
      <c r="V595" s="92">
        <v>45</v>
      </c>
      <c r="W595" s="90">
        <v>725</v>
      </c>
      <c r="X595" s="90">
        <v>2</v>
      </c>
      <c r="Y595" s="90">
        <v>29</v>
      </c>
      <c r="Z595" s="90">
        <v>36</v>
      </c>
      <c r="AA595" s="90">
        <v>33</v>
      </c>
      <c r="AB595" s="90">
        <v>69</v>
      </c>
      <c r="AC595" s="91"/>
      <c r="AD595" s="92">
        <v>0</v>
      </c>
      <c r="AE595" s="90">
        <v>0</v>
      </c>
      <c r="AF595" s="90">
        <v>0</v>
      </c>
      <c r="AG595" s="90">
        <v>0</v>
      </c>
      <c r="AH595" s="90">
        <v>0</v>
      </c>
      <c r="AI595" s="90">
        <v>0</v>
      </c>
      <c r="AJ595" s="90">
        <v>0</v>
      </c>
    </row>
    <row r="596" spans="1:36">
      <c r="A596" s="88">
        <v>7</v>
      </c>
      <c r="B596" s="95" t="s">
        <v>152</v>
      </c>
      <c r="C596" s="96"/>
      <c r="D596" s="86">
        <v>4</v>
      </c>
      <c r="E596" s="86" t="s">
        <v>35</v>
      </c>
      <c r="F596" s="87">
        <v>4102</v>
      </c>
      <c r="G596" s="88">
        <v>1</v>
      </c>
      <c r="H596" s="88">
        <v>7</v>
      </c>
      <c r="I596" s="89"/>
      <c r="J596" s="90">
        <v>63</v>
      </c>
      <c r="K596" s="90">
        <v>56</v>
      </c>
      <c r="L596" s="90">
        <v>25</v>
      </c>
      <c r="M596" s="91"/>
      <c r="N596" s="92">
        <v>40</v>
      </c>
      <c r="O596" s="90">
        <v>705</v>
      </c>
      <c r="P596" s="90">
        <v>10</v>
      </c>
      <c r="Q596" s="90">
        <v>28</v>
      </c>
      <c r="R596" s="90">
        <v>40</v>
      </c>
      <c r="S596" s="90">
        <v>23</v>
      </c>
      <c r="T596" s="90">
        <v>63</v>
      </c>
      <c r="U596" s="91"/>
      <c r="V596" s="92">
        <v>40</v>
      </c>
      <c r="W596" s="90">
        <v>713</v>
      </c>
      <c r="X596" s="90">
        <v>3</v>
      </c>
      <c r="Y596" s="90">
        <v>43</v>
      </c>
      <c r="Z596" s="90">
        <v>28</v>
      </c>
      <c r="AA596" s="90">
        <v>28</v>
      </c>
      <c r="AB596" s="90">
        <v>56</v>
      </c>
      <c r="AC596" s="91"/>
      <c r="AD596" s="92">
        <v>40</v>
      </c>
      <c r="AE596" s="90">
        <v>176</v>
      </c>
      <c r="AF596" s="90">
        <v>28</v>
      </c>
      <c r="AG596" s="90">
        <v>48</v>
      </c>
      <c r="AH596" s="90">
        <v>20</v>
      </c>
      <c r="AI596" s="90">
        <v>5</v>
      </c>
      <c r="AJ596" s="90">
        <v>25</v>
      </c>
    </row>
    <row r="597" spans="1:36">
      <c r="A597" s="88">
        <v>8</v>
      </c>
      <c r="B597" s="95" t="s">
        <v>152</v>
      </c>
      <c r="C597" s="96"/>
      <c r="D597" s="86">
        <v>4</v>
      </c>
      <c r="E597" s="86" t="s">
        <v>35</v>
      </c>
      <c r="F597" s="87">
        <v>4102</v>
      </c>
      <c r="G597" s="86">
        <v>1</v>
      </c>
      <c r="H597" s="88">
        <v>8</v>
      </c>
      <c r="I597" s="89"/>
      <c r="J597" s="90">
        <v>46</v>
      </c>
      <c r="K597" s="90">
        <v>62</v>
      </c>
      <c r="L597" s="90">
        <v>0</v>
      </c>
      <c r="M597" s="91"/>
      <c r="N597" s="92">
        <v>45</v>
      </c>
      <c r="O597" s="90">
        <v>704</v>
      </c>
      <c r="P597" s="90">
        <v>36</v>
      </c>
      <c r="Q597" s="90">
        <v>18</v>
      </c>
      <c r="R597" s="90">
        <v>33</v>
      </c>
      <c r="S597" s="90">
        <v>13</v>
      </c>
      <c r="T597" s="90">
        <v>46</v>
      </c>
      <c r="U597" s="91"/>
      <c r="V597" s="92">
        <v>45</v>
      </c>
      <c r="W597" s="90">
        <v>754</v>
      </c>
      <c r="X597" s="90">
        <v>11</v>
      </c>
      <c r="Y597" s="90">
        <v>27</v>
      </c>
      <c r="Z597" s="90">
        <v>31</v>
      </c>
      <c r="AA597" s="90">
        <v>31</v>
      </c>
      <c r="AB597" s="90">
        <v>62</v>
      </c>
      <c r="AC597" s="91"/>
      <c r="AD597" s="92">
        <v>0</v>
      </c>
      <c r="AE597" s="90">
        <v>0</v>
      </c>
      <c r="AF597" s="90">
        <v>0</v>
      </c>
      <c r="AG597" s="90">
        <v>0</v>
      </c>
      <c r="AH597" s="90">
        <v>0</v>
      </c>
      <c r="AI597" s="90">
        <v>0</v>
      </c>
      <c r="AJ597" s="90">
        <v>0</v>
      </c>
    </row>
    <row r="598" spans="1:36">
      <c r="A598" s="67" t="s">
        <v>71</v>
      </c>
      <c r="B598" s="97" t="s">
        <v>152</v>
      </c>
      <c r="C598" s="98"/>
      <c r="D598" s="93">
        <v>4</v>
      </c>
      <c r="E598" s="93" t="s">
        <v>35</v>
      </c>
      <c r="F598" s="94">
        <v>4102</v>
      </c>
      <c r="G598" s="93">
        <v>1</v>
      </c>
      <c r="H598" s="67" t="s">
        <v>71</v>
      </c>
      <c r="I598" s="68"/>
      <c r="J598" s="20">
        <v>67.007722007722009</v>
      </c>
      <c r="K598" s="20">
        <v>67.930501930501947</v>
      </c>
      <c r="L598" s="20">
        <v>34.219512195121951</v>
      </c>
      <c r="M598" s="69"/>
      <c r="N598" s="16">
        <v>259</v>
      </c>
      <c r="O598" s="20"/>
      <c r="P598" s="20">
        <v>12.119691119691119</v>
      </c>
      <c r="Q598" s="20">
        <v>20.853281853281853</v>
      </c>
      <c r="R598" s="20">
        <v>32.737451737451735</v>
      </c>
      <c r="S598" s="20">
        <v>34.270270270270274</v>
      </c>
      <c r="T598" s="20">
        <v>67.007722007722009</v>
      </c>
      <c r="U598" s="69"/>
      <c r="V598" s="16">
        <v>259</v>
      </c>
      <c r="W598" s="20"/>
      <c r="X598" s="20">
        <v>6.4401544401544397</v>
      </c>
      <c r="Y598" s="20">
        <v>25.602316602316602</v>
      </c>
      <c r="Z598" s="20">
        <v>35.911196911196917</v>
      </c>
      <c r="AA598" s="20">
        <v>32.019305019305023</v>
      </c>
      <c r="AB598" s="20">
        <v>67.930501930501947</v>
      </c>
      <c r="AC598" s="69"/>
      <c r="AD598" s="16">
        <v>82</v>
      </c>
      <c r="AE598" s="20"/>
      <c r="AF598" s="20">
        <v>18.780487804878049</v>
      </c>
      <c r="AG598" s="20">
        <v>48</v>
      </c>
      <c r="AH598" s="20">
        <v>29.219512195121951</v>
      </c>
      <c r="AI598" s="20">
        <v>5</v>
      </c>
      <c r="AJ598" s="20">
        <v>34.219512195121951</v>
      </c>
    </row>
    <row r="599" spans="1:36">
      <c r="A599" s="81">
        <v>3</v>
      </c>
      <c r="B599" s="77" t="s">
        <v>153</v>
      </c>
      <c r="C599" s="78"/>
      <c r="D599" s="79">
        <v>2</v>
      </c>
      <c r="E599" s="79" t="s">
        <v>33</v>
      </c>
      <c r="F599" s="80">
        <v>6201</v>
      </c>
      <c r="G599" s="86">
        <v>1</v>
      </c>
      <c r="H599" s="81">
        <v>3</v>
      </c>
      <c r="I599" s="82"/>
      <c r="J599" s="83">
        <v>65</v>
      </c>
      <c r="K599" s="83">
        <v>43</v>
      </c>
      <c r="L599" s="83">
        <v>0</v>
      </c>
      <c r="M599" s="84"/>
      <c r="N599" s="85">
        <v>272</v>
      </c>
      <c r="O599" s="83">
        <v>541</v>
      </c>
      <c r="P599" s="83">
        <v>12</v>
      </c>
      <c r="Q599" s="83">
        <v>23</v>
      </c>
      <c r="R599" s="83">
        <v>27</v>
      </c>
      <c r="S599" s="83">
        <v>38</v>
      </c>
      <c r="T599" s="83">
        <v>65</v>
      </c>
      <c r="U599" s="84"/>
      <c r="V599" s="85">
        <v>272</v>
      </c>
      <c r="W599" s="83">
        <v>431</v>
      </c>
      <c r="X599" s="83">
        <v>30</v>
      </c>
      <c r="Y599" s="83">
        <v>27</v>
      </c>
      <c r="Z599" s="83">
        <v>34</v>
      </c>
      <c r="AA599" s="83">
        <v>9</v>
      </c>
      <c r="AB599" s="83">
        <v>43</v>
      </c>
      <c r="AC599" s="84"/>
      <c r="AD599" s="85">
        <v>0</v>
      </c>
      <c r="AE599" s="83">
        <v>0</v>
      </c>
      <c r="AF599" s="83">
        <v>0</v>
      </c>
      <c r="AG599" s="83">
        <v>0</v>
      </c>
      <c r="AH599" s="83">
        <v>0</v>
      </c>
      <c r="AI599" s="83">
        <v>0</v>
      </c>
      <c r="AJ599" s="83">
        <v>0</v>
      </c>
    </row>
    <row r="600" spans="1:36">
      <c r="A600" s="88">
        <v>4</v>
      </c>
      <c r="B600" s="95" t="s">
        <v>153</v>
      </c>
      <c r="C600" s="96"/>
      <c r="D600" s="86">
        <v>2</v>
      </c>
      <c r="E600" s="86" t="s">
        <v>33</v>
      </c>
      <c r="F600" s="87">
        <v>6201</v>
      </c>
      <c r="G600" s="86">
        <v>1</v>
      </c>
      <c r="H600" s="88">
        <v>4</v>
      </c>
      <c r="I600" s="89"/>
      <c r="J600" s="90">
        <v>55</v>
      </c>
      <c r="K600" s="90">
        <v>49</v>
      </c>
      <c r="L600" s="90">
        <v>0</v>
      </c>
      <c r="M600" s="91"/>
      <c r="N600" s="92">
        <v>246</v>
      </c>
      <c r="O600" s="90">
        <v>581</v>
      </c>
      <c r="P600" s="90">
        <v>24</v>
      </c>
      <c r="Q600" s="90">
        <v>21</v>
      </c>
      <c r="R600" s="90">
        <v>21</v>
      </c>
      <c r="S600" s="90">
        <v>34</v>
      </c>
      <c r="T600" s="90">
        <v>55</v>
      </c>
      <c r="U600" s="91"/>
      <c r="V600" s="92">
        <v>246</v>
      </c>
      <c r="W600" s="90">
        <v>534</v>
      </c>
      <c r="X600" s="90">
        <v>17</v>
      </c>
      <c r="Y600" s="90">
        <v>34</v>
      </c>
      <c r="Z600" s="90">
        <v>36</v>
      </c>
      <c r="AA600" s="90">
        <v>13</v>
      </c>
      <c r="AB600" s="90">
        <v>49</v>
      </c>
      <c r="AC600" s="91"/>
      <c r="AD600" s="92">
        <v>0</v>
      </c>
      <c r="AE600" s="90">
        <v>0</v>
      </c>
      <c r="AF600" s="90">
        <v>0</v>
      </c>
      <c r="AG600" s="90">
        <v>0</v>
      </c>
      <c r="AH600" s="90">
        <v>0</v>
      </c>
      <c r="AI600" s="90">
        <v>0</v>
      </c>
      <c r="AJ600" s="90">
        <v>0</v>
      </c>
    </row>
    <row r="601" spans="1:36">
      <c r="A601" s="88">
        <v>5</v>
      </c>
      <c r="B601" s="95" t="s">
        <v>153</v>
      </c>
      <c r="C601" s="96"/>
      <c r="D601" s="86">
        <v>2</v>
      </c>
      <c r="E601" s="86" t="s">
        <v>33</v>
      </c>
      <c r="F601" s="87">
        <v>6201</v>
      </c>
      <c r="G601" s="88">
        <v>1</v>
      </c>
      <c r="H601" s="88">
        <v>5</v>
      </c>
      <c r="I601" s="89"/>
      <c r="J601" s="90">
        <v>42</v>
      </c>
      <c r="K601" s="90">
        <v>53</v>
      </c>
      <c r="L601" s="90">
        <v>23</v>
      </c>
      <c r="M601" s="91"/>
      <c r="N601" s="92">
        <v>250</v>
      </c>
      <c r="O601" s="90">
        <v>593</v>
      </c>
      <c r="P601" s="90">
        <v>28</v>
      </c>
      <c r="Q601" s="90">
        <v>30</v>
      </c>
      <c r="R601" s="90">
        <v>32</v>
      </c>
      <c r="S601" s="90">
        <v>10</v>
      </c>
      <c r="T601" s="90">
        <v>42</v>
      </c>
      <c r="U601" s="91"/>
      <c r="V601" s="92">
        <v>250</v>
      </c>
      <c r="W601" s="90">
        <v>603</v>
      </c>
      <c r="X601" s="90">
        <v>11</v>
      </c>
      <c r="Y601" s="90">
        <v>36</v>
      </c>
      <c r="Z601" s="90">
        <v>42</v>
      </c>
      <c r="AA601" s="90">
        <v>11</v>
      </c>
      <c r="AB601" s="90">
        <v>53</v>
      </c>
      <c r="AC601" s="91"/>
      <c r="AD601" s="92">
        <v>250</v>
      </c>
      <c r="AE601" s="90">
        <v>173</v>
      </c>
      <c r="AF601" s="90">
        <v>26</v>
      </c>
      <c r="AG601" s="90">
        <v>51</v>
      </c>
      <c r="AH601" s="90">
        <v>22</v>
      </c>
      <c r="AI601" s="90">
        <v>1</v>
      </c>
      <c r="AJ601" s="90">
        <v>23</v>
      </c>
    </row>
    <row r="602" spans="1:36" s="63" customFormat="1">
      <c r="A602" s="88">
        <v>6</v>
      </c>
      <c r="B602" s="95" t="s">
        <v>153</v>
      </c>
      <c r="C602" s="96"/>
      <c r="D602" s="86">
        <v>2</v>
      </c>
      <c r="E602" s="86" t="s">
        <v>33</v>
      </c>
      <c r="F602" s="87">
        <v>6201</v>
      </c>
      <c r="G602" s="86">
        <v>1</v>
      </c>
      <c r="H602" s="88">
        <v>6</v>
      </c>
      <c r="I602" s="89"/>
      <c r="J602" s="90">
        <v>53</v>
      </c>
      <c r="K602" s="90">
        <v>49</v>
      </c>
      <c r="L602" s="90">
        <v>0</v>
      </c>
      <c r="M602" s="91"/>
      <c r="N602" s="92">
        <v>255</v>
      </c>
      <c r="O602" s="90">
        <v>653</v>
      </c>
      <c r="P602" s="90">
        <v>20</v>
      </c>
      <c r="Q602" s="90">
        <v>28</v>
      </c>
      <c r="R602" s="90">
        <v>30</v>
      </c>
      <c r="S602" s="90">
        <v>23</v>
      </c>
      <c r="T602" s="90">
        <v>53</v>
      </c>
      <c r="U602" s="91"/>
      <c r="V602" s="92">
        <v>255</v>
      </c>
      <c r="W602" s="90">
        <v>617</v>
      </c>
      <c r="X602" s="90">
        <v>15</v>
      </c>
      <c r="Y602" s="90">
        <v>36</v>
      </c>
      <c r="Z602" s="90">
        <v>37</v>
      </c>
      <c r="AA602" s="90">
        <v>12</v>
      </c>
      <c r="AB602" s="90">
        <v>49</v>
      </c>
      <c r="AC602" s="91"/>
      <c r="AD602" s="92">
        <v>0</v>
      </c>
      <c r="AE602" s="90">
        <v>0</v>
      </c>
      <c r="AF602" s="90">
        <v>0</v>
      </c>
      <c r="AG602" s="90">
        <v>0</v>
      </c>
      <c r="AH602" s="90">
        <v>0</v>
      </c>
      <c r="AI602" s="90">
        <v>0</v>
      </c>
      <c r="AJ602" s="90">
        <v>0</v>
      </c>
    </row>
    <row r="603" spans="1:36">
      <c r="A603" s="88">
        <v>7</v>
      </c>
      <c r="B603" s="95" t="s">
        <v>153</v>
      </c>
      <c r="C603" s="96"/>
      <c r="D603" s="86">
        <v>2</v>
      </c>
      <c r="E603" s="86" t="s">
        <v>33</v>
      </c>
      <c r="F603" s="87">
        <v>6201</v>
      </c>
      <c r="G603" s="86">
        <v>1</v>
      </c>
      <c r="H603" s="88">
        <v>7</v>
      </c>
      <c r="I603" s="89"/>
      <c r="J603" s="90">
        <v>38</v>
      </c>
      <c r="K603" s="90">
        <v>37</v>
      </c>
      <c r="L603" s="90">
        <v>4</v>
      </c>
      <c r="M603" s="91"/>
      <c r="N603" s="92">
        <v>252</v>
      </c>
      <c r="O603" s="90">
        <v>657</v>
      </c>
      <c r="P603" s="90">
        <v>36</v>
      </c>
      <c r="Q603" s="90">
        <v>26</v>
      </c>
      <c r="R603" s="90">
        <v>26</v>
      </c>
      <c r="S603" s="90">
        <v>12</v>
      </c>
      <c r="T603" s="90">
        <v>38</v>
      </c>
      <c r="U603" s="91"/>
      <c r="V603" s="92">
        <v>252</v>
      </c>
      <c r="W603" s="90">
        <v>598</v>
      </c>
      <c r="X603" s="90">
        <v>15</v>
      </c>
      <c r="Y603" s="90">
        <v>48</v>
      </c>
      <c r="Z603" s="90">
        <v>30</v>
      </c>
      <c r="AA603" s="90">
        <v>7</v>
      </c>
      <c r="AB603" s="90">
        <v>37</v>
      </c>
      <c r="AC603" s="91"/>
      <c r="AD603" s="92">
        <v>252</v>
      </c>
      <c r="AE603" s="90">
        <v>133</v>
      </c>
      <c r="AF603" s="90">
        <v>67</v>
      </c>
      <c r="AG603" s="90">
        <v>28</v>
      </c>
      <c r="AH603" s="90">
        <v>4</v>
      </c>
      <c r="AI603" s="90">
        <v>0</v>
      </c>
      <c r="AJ603" s="90">
        <v>4</v>
      </c>
    </row>
    <row r="604" spans="1:36">
      <c r="A604" s="88">
        <v>8</v>
      </c>
      <c r="B604" s="95" t="s">
        <v>153</v>
      </c>
      <c r="C604" s="96"/>
      <c r="D604" s="86">
        <v>2</v>
      </c>
      <c r="E604" s="86" t="s">
        <v>33</v>
      </c>
      <c r="F604" s="87">
        <v>6201</v>
      </c>
      <c r="G604" s="86">
        <v>1</v>
      </c>
      <c r="H604" s="88">
        <v>8</v>
      </c>
      <c r="I604" s="89"/>
      <c r="J604" s="90">
        <v>31</v>
      </c>
      <c r="K604" s="90">
        <v>47</v>
      </c>
      <c r="L604" s="90">
        <v>0</v>
      </c>
      <c r="M604" s="91"/>
      <c r="N604" s="92">
        <v>276</v>
      </c>
      <c r="O604" s="90">
        <v>656</v>
      </c>
      <c r="P604" s="90">
        <v>55</v>
      </c>
      <c r="Q604" s="90">
        <v>15</v>
      </c>
      <c r="R604" s="90">
        <v>24</v>
      </c>
      <c r="S604" s="90">
        <v>7</v>
      </c>
      <c r="T604" s="90">
        <v>31</v>
      </c>
      <c r="U604" s="91"/>
      <c r="V604" s="92">
        <v>276</v>
      </c>
      <c r="W604" s="90">
        <v>679</v>
      </c>
      <c r="X604" s="90">
        <v>16</v>
      </c>
      <c r="Y604" s="90">
        <v>37</v>
      </c>
      <c r="Z604" s="90">
        <v>37</v>
      </c>
      <c r="AA604" s="90">
        <v>10</v>
      </c>
      <c r="AB604" s="90">
        <v>47</v>
      </c>
      <c r="AC604" s="91"/>
      <c r="AD604" s="92">
        <v>0</v>
      </c>
      <c r="AE604" s="90">
        <v>0</v>
      </c>
      <c r="AF604" s="90">
        <v>0</v>
      </c>
      <c r="AG604" s="90">
        <v>0</v>
      </c>
      <c r="AH604" s="90">
        <v>0</v>
      </c>
      <c r="AI604" s="90">
        <v>0</v>
      </c>
      <c r="AJ604" s="90">
        <v>0</v>
      </c>
    </row>
    <row r="605" spans="1:36">
      <c r="A605" s="67" t="s">
        <v>71</v>
      </c>
      <c r="B605" s="97" t="s">
        <v>153</v>
      </c>
      <c r="C605" s="98"/>
      <c r="D605" s="93">
        <v>2</v>
      </c>
      <c r="E605" s="93" t="s">
        <v>33</v>
      </c>
      <c r="F605" s="94">
        <v>6201</v>
      </c>
      <c r="G605" s="93">
        <v>1</v>
      </c>
      <c r="H605" s="67" t="s">
        <v>71</v>
      </c>
      <c r="I605" s="68"/>
      <c r="J605" s="20">
        <v>47.296582849774339</v>
      </c>
      <c r="K605" s="20">
        <v>46.286911669890394</v>
      </c>
      <c r="L605" s="20">
        <v>13.46215139442231</v>
      </c>
      <c r="M605" s="69"/>
      <c r="N605" s="16">
        <v>1551</v>
      </c>
      <c r="O605" s="20"/>
      <c r="P605" s="20">
        <v>29.348807221147649</v>
      </c>
      <c r="Q605" s="20">
        <v>23.696969696969699</v>
      </c>
      <c r="R605" s="20">
        <v>26.651192778852351</v>
      </c>
      <c r="S605" s="20">
        <v>20.645390070921984</v>
      </c>
      <c r="T605" s="20">
        <v>47.296582849774339</v>
      </c>
      <c r="U605" s="69"/>
      <c r="V605" s="16">
        <v>1551</v>
      </c>
      <c r="W605" s="20"/>
      <c r="X605" s="20">
        <v>17.480980012894907</v>
      </c>
      <c r="Y605" s="20">
        <v>36.232108317214703</v>
      </c>
      <c r="Z605" s="20">
        <v>35.983881366860089</v>
      </c>
      <c r="AA605" s="20">
        <v>10.303030303030303</v>
      </c>
      <c r="AB605" s="20">
        <v>46.286911669890394</v>
      </c>
      <c r="AC605" s="69"/>
      <c r="AD605" s="16">
        <v>502</v>
      </c>
      <c r="AE605" s="20"/>
      <c r="AF605" s="20">
        <v>46.581673306772906</v>
      </c>
      <c r="AG605" s="20">
        <v>39.454183266932269</v>
      </c>
      <c r="AH605" s="20">
        <v>12.96414342629482</v>
      </c>
      <c r="AI605" s="20">
        <v>0.49800796812749004</v>
      </c>
      <c r="AJ605" s="20">
        <v>13.46215139442231</v>
      </c>
    </row>
    <row r="606" spans="1:36">
      <c r="A606" s="81">
        <v>3</v>
      </c>
      <c r="B606" s="77" t="s">
        <v>154</v>
      </c>
      <c r="C606" s="78"/>
      <c r="D606" s="79">
        <v>1</v>
      </c>
      <c r="E606" s="79" t="s">
        <v>32</v>
      </c>
      <c r="F606" s="80">
        <v>6601</v>
      </c>
      <c r="G606" s="88">
        <v>1</v>
      </c>
      <c r="H606" s="81">
        <v>3</v>
      </c>
      <c r="I606" s="82"/>
      <c r="J606" s="83">
        <v>79</v>
      </c>
      <c r="K606" s="83">
        <v>67</v>
      </c>
      <c r="L606" s="83">
        <v>0</v>
      </c>
      <c r="M606" s="84"/>
      <c r="N606" s="85">
        <v>1069</v>
      </c>
      <c r="O606" s="83">
        <v>574</v>
      </c>
      <c r="P606" s="83">
        <v>4</v>
      </c>
      <c r="Q606" s="83">
        <v>17</v>
      </c>
      <c r="R606" s="83">
        <v>31</v>
      </c>
      <c r="S606" s="83">
        <v>48</v>
      </c>
      <c r="T606" s="83">
        <v>79</v>
      </c>
      <c r="U606" s="84"/>
      <c r="V606" s="85">
        <v>1069</v>
      </c>
      <c r="W606" s="83">
        <v>556</v>
      </c>
      <c r="X606" s="83">
        <v>15</v>
      </c>
      <c r="Y606" s="83">
        <v>18</v>
      </c>
      <c r="Z606" s="83">
        <v>35</v>
      </c>
      <c r="AA606" s="83">
        <v>32</v>
      </c>
      <c r="AB606" s="83">
        <v>67</v>
      </c>
      <c r="AC606" s="84"/>
      <c r="AD606" s="85">
        <v>0</v>
      </c>
      <c r="AE606" s="83">
        <v>0</v>
      </c>
      <c r="AF606" s="83">
        <v>0</v>
      </c>
      <c r="AG606" s="83">
        <v>0</v>
      </c>
      <c r="AH606" s="83">
        <v>0</v>
      </c>
      <c r="AI606" s="83">
        <v>0</v>
      </c>
      <c r="AJ606" s="83">
        <v>0</v>
      </c>
    </row>
    <row r="607" spans="1:36">
      <c r="A607" s="88">
        <v>4</v>
      </c>
      <c r="B607" s="95" t="s">
        <v>154</v>
      </c>
      <c r="C607" s="96"/>
      <c r="D607" s="86">
        <v>1</v>
      </c>
      <c r="E607" s="86" t="s">
        <v>32</v>
      </c>
      <c r="F607" s="87">
        <v>6601</v>
      </c>
      <c r="G607" s="86">
        <v>1</v>
      </c>
      <c r="H607" s="88">
        <v>4</v>
      </c>
      <c r="I607" s="89"/>
      <c r="J607" s="90">
        <v>75</v>
      </c>
      <c r="K607" s="90">
        <v>72</v>
      </c>
      <c r="L607" s="90">
        <v>0</v>
      </c>
      <c r="M607" s="91"/>
      <c r="N607" s="92">
        <v>1117</v>
      </c>
      <c r="O607" s="90">
        <v>630</v>
      </c>
      <c r="P607" s="90">
        <v>10</v>
      </c>
      <c r="Q607" s="90">
        <v>14</v>
      </c>
      <c r="R607" s="90">
        <v>24</v>
      </c>
      <c r="S607" s="90">
        <v>51</v>
      </c>
      <c r="T607" s="90">
        <v>75</v>
      </c>
      <c r="U607" s="91"/>
      <c r="V607" s="92">
        <v>1117</v>
      </c>
      <c r="W607" s="90">
        <v>649</v>
      </c>
      <c r="X607" s="90">
        <v>5</v>
      </c>
      <c r="Y607" s="90">
        <v>22</v>
      </c>
      <c r="Z607" s="90">
        <v>42</v>
      </c>
      <c r="AA607" s="90">
        <v>30</v>
      </c>
      <c r="AB607" s="90">
        <v>72</v>
      </c>
      <c r="AC607" s="91"/>
      <c r="AD607" s="92">
        <v>0</v>
      </c>
      <c r="AE607" s="90">
        <v>0</v>
      </c>
      <c r="AF607" s="90">
        <v>0</v>
      </c>
      <c r="AG607" s="90">
        <v>0</v>
      </c>
      <c r="AH607" s="90">
        <v>0</v>
      </c>
      <c r="AI607" s="90">
        <v>0</v>
      </c>
      <c r="AJ607" s="90">
        <v>0</v>
      </c>
    </row>
    <row r="608" spans="1:36">
      <c r="A608" s="88">
        <v>5</v>
      </c>
      <c r="B608" s="95" t="s">
        <v>154</v>
      </c>
      <c r="C608" s="96"/>
      <c r="D608" s="86">
        <v>1</v>
      </c>
      <c r="E608" s="86" t="s">
        <v>32</v>
      </c>
      <c r="F608" s="87">
        <v>6601</v>
      </c>
      <c r="G608" s="86">
        <v>1</v>
      </c>
      <c r="H608" s="88">
        <v>5</v>
      </c>
      <c r="I608" s="89"/>
      <c r="J608" s="90">
        <v>64</v>
      </c>
      <c r="K608" s="90">
        <v>68</v>
      </c>
      <c r="L608" s="90">
        <v>41</v>
      </c>
      <c r="M608" s="91"/>
      <c r="N608" s="92">
        <v>1027</v>
      </c>
      <c r="O608" s="90">
        <v>636</v>
      </c>
      <c r="P608" s="90">
        <v>18</v>
      </c>
      <c r="Q608" s="90">
        <v>18</v>
      </c>
      <c r="R608" s="90">
        <v>33</v>
      </c>
      <c r="S608" s="90">
        <v>31</v>
      </c>
      <c r="T608" s="90">
        <v>64</v>
      </c>
      <c r="U608" s="91"/>
      <c r="V608" s="92">
        <v>1027</v>
      </c>
      <c r="W608" s="90">
        <v>666</v>
      </c>
      <c r="X608" s="90">
        <v>7</v>
      </c>
      <c r="Y608" s="90">
        <v>25</v>
      </c>
      <c r="Z608" s="90">
        <v>43</v>
      </c>
      <c r="AA608" s="90">
        <v>25</v>
      </c>
      <c r="AB608" s="90">
        <v>68</v>
      </c>
      <c r="AC608" s="91"/>
      <c r="AD608" s="92">
        <v>1027</v>
      </c>
      <c r="AE608" s="90">
        <v>188</v>
      </c>
      <c r="AF608" s="90">
        <v>18</v>
      </c>
      <c r="AG608" s="90">
        <v>42</v>
      </c>
      <c r="AH608" s="90">
        <v>37</v>
      </c>
      <c r="AI608" s="90">
        <v>4</v>
      </c>
      <c r="AJ608" s="90">
        <v>41</v>
      </c>
    </row>
    <row r="609" spans="1:36" s="63" customFormat="1">
      <c r="A609" s="88">
        <v>6</v>
      </c>
      <c r="B609" s="95" t="s">
        <v>154</v>
      </c>
      <c r="C609" s="96"/>
      <c r="D609" s="86">
        <v>1</v>
      </c>
      <c r="E609" s="86" t="s">
        <v>32</v>
      </c>
      <c r="F609" s="87">
        <v>6601</v>
      </c>
      <c r="G609" s="86">
        <v>1</v>
      </c>
      <c r="H609" s="88">
        <v>6</v>
      </c>
      <c r="I609" s="89"/>
      <c r="J609" s="90">
        <v>71</v>
      </c>
      <c r="K609" s="90">
        <v>70</v>
      </c>
      <c r="L609" s="90">
        <v>0</v>
      </c>
      <c r="M609" s="91"/>
      <c r="N609" s="92">
        <v>1009</v>
      </c>
      <c r="O609" s="90">
        <v>707</v>
      </c>
      <c r="P609" s="90">
        <v>9</v>
      </c>
      <c r="Q609" s="90">
        <v>20</v>
      </c>
      <c r="R609" s="90">
        <v>26</v>
      </c>
      <c r="S609" s="90">
        <v>45</v>
      </c>
      <c r="T609" s="90">
        <v>71</v>
      </c>
      <c r="U609" s="91"/>
      <c r="V609" s="92">
        <v>1009</v>
      </c>
      <c r="W609" s="90">
        <v>712</v>
      </c>
      <c r="X609" s="90">
        <v>5</v>
      </c>
      <c r="Y609" s="90">
        <v>26</v>
      </c>
      <c r="Z609" s="90">
        <v>40</v>
      </c>
      <c r="AA609" s="90">
        <v>30</v>
      </c>
      <c r="AB609" s="90">
        <v>70</v>
      </c>
      <c r="AC609" s="91"/>
      <c r="AD609" s="92">
        <v>0</v>
      </c>
      <c r="AE609" s="90">
        <v>0</v>
      </c>
      <c r="AF609" s="90">
        <v>0</v>
      </c>
      <c r="AG609" s="90">
        <v>0</v>
      </c>
      <c r="AH609" s="90">
        <v>0</v>
      </c>
      <c r="AI609" s="90">
        <v>0</v>
      </c>
      <c r="AJ609" s="90">
        <v>0</v>
      </c>
    </row>
    <row r="610" spans="1:36">
      <c r="A610" s="88">
        <v>7</v>
      </c>
      <c r="B610" s="95" t="s">
        <v>154</v>
      </c>
      <c r="C610" s="96"/>
      <c r="D610" s="86">
        <v>1</v>
      </c>
      <c r="E610" s="86" t="s">
        <v>32</v>
      </c>
      <c r="F610" s="87">
        <v>6601</v>
      </c>
      <c r="G610" s="86">
        <v>1</v>
      </c>
      <c r="H610" s="88">
        <v>7</v>
      </c>
      <c r="I610" s="89"/>
      <c r="J610" s="90">
        <v>74</v>
      </c>
      <c r="K610" s="90">
        <v>65</v>
      </c>
      <c r="L610" s="90">
        <v>38</v>
      </c>
      <c r="M610" s="91"/>
      <c r="N610" s="92">
        <v>1054</v>
      </c>
      <c r="O610" s="90">
        <v>733</v>
      </c>
      <c r="P610" s="90">
        <v>10</v>
      </c>
      <c r="Q610" s="90">
        <v>15</v>
      </c>
      <c r="R610" s="90">
        <v>35</v>
      </c>
      <c r="S610" s="90">
        <v>39</v>
      </c>
      <c r="T610" s="90">
        <v>74</v>
      </c>
      <c r="U610" s="91"/>
      <c r="V610" s="92">
        <v>1054</v>
      </c>
      <c r="W610" s="90">
        <v>723</v>
      </c>
      <c r="X610" s="90">
        <v>6</v>
      </c>
      <c r="Y610" s="90">
        <v>30</v>
      </c>
      <c r="Z610" s="90">
        <v>42</v>
      </c>
      <c r="AA610" s="90">
        <v>23</v>
      </c>
      <c r="AB610" s="90">
        <v>65</v>
      </c>
      <c r="AC610" s="91"/>
      <c r="AD610" s="92">
        <v>1054</v>
      </c>
      <c r="AE610" s="90">
        <v>181</v>
      </c>
      <c r="AF610" s="90">
        <v>24</v>
      </c>
      <c r="AG610" s="90">
        <v>39</v>
      </c>
      <c r="AH610" s="90">
        <v>31</v>
      </c>
      <c r="AI610" s="90">
        <v>7</v>
      </c>
      <c r="AJ610" s="90">
        <v>38</v>
      </c>
    </row>
    <row r="611" spans="1:36">
      <c r="A611" s="88">
        <v>8</v>
      </c>
      <c r="B611" s="95" t="s">
        <v>154</v>
      </c>
      <c r="C611" s="96"/>
      <c r="D611" s="86">
        <v>1</v>
      </c>
      <c r="E611" s="86" t="s">
        <v>32</v>
      </c>
      <c r="F611" s="87">
        <v>6601</v>
      </c>
      <c r="G611" s="86">
        <v>1</v>
      </c>
      <c r="H611" s="88">
        <v>8</v>
      </c>
      <c r="I611" s="89"/>
      <c r="J611" s="90">
        <v>62</v>
      </c>
      <c r="K611" s="90">
        <v>75</v>
      </c>
      <c r="L611" s="90">
        <v>0</v>
      </c>
      <c r="M611" s="91"/>
      <c r="N611" s="92">
        <v>991</v>
      </c>
      <c r="O611" s="90">
        <v>725</v>
      </c>
      <c r="P611" s="90">
        <v>22</v>
      </c>
      <c r="Q611" s="90">
        <v>17</v>
      </c>
      <c r="R611" s="90">
        <v>41</v>
      </c>
      <c r="S611" s="90">
        <v>21</v>
      </c>
      <c r="T611" s="90">
        <v>62</v>
      </c>
      <c r="U611" s="91"/>
      <c r="V611" s="92">
        <v>991</v>
      </c>
      <c r="W611" s="90">
        <v>788</v>
      </c>
      <c r="X611" s="90">
        <v>6</v>
      </c>
      <c r="Y611" s="90">
        <v>19</v>
      </c>
      <c r="Z611" s="90">
        <v>47</v>
      </c>
      <c r="AA611" s="90">
        <v>28</v>
      </c>
      <c r="AB611" s="90">
        <v>75</v>
      </c>
      <c r="AC611" s="91"/>
      <c r="AD611" s="92">
        <v>0</v>
      </c>
      <c r="AE611" s="90">
        <v>0</v>
      </c>
      <c r="AF611" s="90">
        <v>0</v>
      </c>
      <c r="AG611" s="90">
        <v>0</v>
      </c>
      <c r="AH611" s="90">
        <v>0</v>
      </c>
      <c r="AI611" s="90">
        <v>0</v>
      </c>
      <c r="AJ611" s="90">
        <v>0</v>
      </c>
    </row>
    <row r="612" spans="1:36">
      <c r="A612" s="67" t="s">
        <v>71</v>
      </c>
      <c r="B612" s="97" t="s">
        <v>154</v>
      </c>
      <c r="C612" s="98"/>
      <c r="D612" s="93">
        <v>1</v>
      </c>
      <c r="E612" s="93" t="s">
        <v>32</v>
      </c>
      <c r="F612" s="94">
        <v>6601</v>
      </c>
      <c r="G612" s="67">
        <v>1</v>
      </c>
      <c r="H612" s="67" t="s">
        <v>71</v>
      </c>
      <c r="I612" s="68"/>
      <c r="J612" s="20">
        <v>71.011807882559438</v>
      </c>
      <c r="K612" s="20">
        <v>69.466730493058876</v>
      </c>
      <c r="L612" s="20">
        <v>39.480538202787123</v>
      </c>
      <c r="M612" s="69"/>
      <c r="N612" s="16">
        <v>6267</v>
      </c>
      <c r="O612" s="20"/>
      <c r="P612" s="20">
        <v>12.024094463060475</v>
      </c>
      <c r="Q612" s="20">
        <v>16.775809797351204</v>
      </c>
      <c r="R612" s="20">
        <v>31.529120791447266</v>
      </c>
      <c r="S612" s="20">
        <v>39.482687091112176</v>
      </c>
      <c r="T612" s="20">
        <v>71.011807882559438</v>
      </c>
      <c r="U612" s="69"/>
      <c r="V612" s="16">
        <v>6267</v>
      </c>
      <c r="W612" s="20"/>
      <c r="X612" s="20">
        <v>7.359821286101802</v>
      </c>
      <c r="Y612" s="20">
        <v>23.324397638423488</v>
      </c>
      <c r="Z612" s="20">
        <v>41.438487314504542</v>
      </c>
      <c r="AA612" s="20">
        <v>28.028243178554334</v>
      </c>
      <c r="AB612" s="20">
        <v>69.466730493058876</v>
      </c>
      <c r="AC612" s="69"/>
      <c r="AD612" s="16">
        <v>2081</v>
      </c>
      <c r="AE612" s="20"/>
      <c r="AF612" s="20">
        <v>21.038923594425754</v>
      </c>
      <c r="AG612" s="20">
        <v>40.480538202787123</v>
      </c>
      <c r="AH612" s="20">
        <v>33.961076405574246</v>
      </c>
      <c r="AI612" s="20">
        <v>5.5194617972128786</v>
      </c>
      <c r="AJ612" s="20">
        <v>39.480538202787123</v>
      </c>
    </row>
    <row r="613" spans="1:36">
      <c r="A613" s="81">
        <v>3</v>
      </c>
      <c r="B613" s="77" t="s">
        <v>155</v>
      </c>
      <c r="C613" s="78"/>
      <c r="D613" s="79">
        <v>4</v>
      </c>
      <c r="E613" s="79" t="s">
        <v>35</v>
      </c>
      <c r="F613" s="80">
        <v>4603</v>
      </c>
      <c r="G613" s="86">
        <v>1</v>
      </c>
      <c r="H613" s="81">
        <v>3</v>
      </c>
      <c r="I613" s="82"/>
      <c r="J613" s="83">
        <v>87</v>
      </c>
      <c r="K613" s="83">
        <v>74</v>
      </c>
      <c r="L613" s="83">
        <v>0</v>
      </c>
      <c r="M613" s="84"/>
      <c r="N613" s="85">
        <v>73</v>
      </c>
      <c r="O613" s="83">
        <v>614</v>
      </c>
      <c r="P613" s="83">
        <v>4</v>
      </c>
      <c r="Q613" s="83">
        <v>8</v>
      </c>
      <c r="R613" s="83">
        <v>23</v>
      </c>
      <c r="S613" s="83">
        <v>64</v>
      </c>
      <c r="T613" s="83">
        <v>87</v>
      </c>
      <c r="U613" s="84"/>
      <c r="V613" s="85">
        <v>73</v>
      </c>
      <c r="W613" s="83">
        <v>596</v>
      </c>
      <c r="X613" s="83">
        <v>7</v>
      </c>
      <c r="Y613" s="83">
        <v>19</v>
      </c>
      <c r="Z613" s="83">
        <v>36</v>
      </c>
      <c r="AA613" s="83">
        <v>38</v>
      </c>
      <c r="AB613" s="83">
        <v>74</v>
      </c>
      <c r="AC613" s="84"/>
      <c r="AD613" s="85">
        <v>0</v>
      </c>
      <c r="AE613" s="83">
        <v>0</v>
      </c>
      <c r="AF613" s="83">
        <v>0</v>
      </c>
      <c r="AG613" s="83">
        <v>0</v>
      </c>
      <c r="AH613" s="83">
        <v>0</v>
      </c>
      <c r="AI613" s="83">
        <v>0</v>
      </c>
      <c r="AJ613" s="83">
        <v>0</v>
      </c>
    </row>
    <row r="614" spans="1:36">
      <c r="A614" s="88">
        <v>4</v>
      </c>
      <c r="B614" s="95" t="s">
        <v>155</v>
      </c>
      <c r="C614" s="96"/>
      <c r="D614" s="86">
        <v>4</v>
      </c>
      <c r="E614" s="86" t="s">
        <v>35</v>
      </c>
      <c r="F614" s="87">
        <v>4603</v>
      </c>
      <c r="G614" s="86">
        <v>1</v>
      </c>
      <c r="H614" s="88">
        <v>4</v>
      </c>
      <c r="I614" s="89"/>
      <c r="J614" s="90">
        <v>80</v>
      </c>
      <c r="K614" s="90">
        <v>76</v>
      </c>
      <c r="L614" s="90">
        <v>0</v>
      </c>
      <c r="M614" s="91"/>
      <c r="N614" s="92">
        <v>80</v>
      </c>
      <c r="O614" s="90">
        <v>626</v>
      </c>
      <c r="P614" s="90">
        <v>5</v>
      </c>
      <c r="Q614" s="90">
        <v>15</v>
      </c>
      <c r="R614" s="90">
        <v>35</v>
      </c>
      <c r="S614" s="90">
        <v>45</v>
      </c>
      <c r="T614" s="90">
        <v>80</v>
      </c>
      <c r="U614" s="91"/>
      <c r="V614" s="92">
        <v>80</v>
      </c>
      <c r="W614" s="90">
        <v>651</v>
      </c>
      <c r="X614" s="90">
        <v>5</v>
      </c>
      <c r="Y614" s="90">
        <v>19</v>
      </c>
      <c r="Z614" s="90">
        <v>50</v>
      </c>
      <c r="AA614" s="90">
        <v>26</v>
      </c>
      <c r="AB614" s="90">
        <v>76</v>
      </c>
      <c r="AC614" s="91"/>
      <c r="AD614" s="92">
        <v>0</v>
      </c>
      <c r="AE614" s="90">
        <v>0</v>
      </c>
      <c r="AF614" s="90">
        <v>0</v>
      </c>
      <c r="AG614" s="90">
        <v>0</v>
      </c>
      <c r="AH614" s="90">
        <v>0</v>
      </c>
      <c r="AI614" s="90">
        <v>0</v>
      </c>
      <c r="AJ614" s="90">
        <v>0</v>
      </c>
    </row>
    <row r="615" spans="1:36">
      <c r="A615" s="88">
        <v>5</v>
      </c>
      <c r="B615" s="95" t="s">
        <v>155</v>
      </c>
      <c r="C615" s="96"/>
      <c r="D615" s="86">
        <v>4</v>
      </c>
      <c r="E615" s="86" t="s">
        <v>321</v>
      </c>
      <c r="F615" s="87">
        <v>4603</v>
      </c>
      <c r="G615" s="86">
        <v>1</v>
      </c>
      <c r="H615" s="88">
        <v>5</v>
      </c>
      <c r="I615" s="89"/>
      <c r="J615" s="90">
        <v>88</v>
      </c>
      <c r="K615" s="90">
        <v>83</v>
      </c>
      <c r="L615" s="90">
        <v>81</v>
      </c>
      <c r="M615" s="91"/>
      <c r="N615" s="92">
        <v>87</v>
      </c>
      <c r="O615" s="90">
        <v>688</v>
      </c>
      <c r="P615" s="90">
        <v>3</v>
      </c>
      <c r="Q615" s="90">
        <v>9</v>
      </c>
      <c r="R615" s="90">
        <v>37</v>
      </c>
      <c r="S615" s="90">
        <v>51</v>
      </c>
      <c r="T615" s="90">
        <v>88</v>
      </c>
      <c r="U615" s="91"/>
      <c r="V615" s="92">
        <v>87</v>
      </c>
      <c r="W615" s="90">
        <v>730</v>
      </c>
      <c r="X615" s="90">
        <v>1</v>
      </c>
      <c r="Y615" s="90">
        <v>16</v>
      </c>
      <c r="Z615" s="90">
        <v>51</v>
      </c>
      <c r="AA615" s="90">
        <v>32</v>
      </c>
      <c r="AB615" s="90">
        <v>83</v>
      </c>
      <c r="AC615" s="91"/>
      <c r="AD615" s="92">
        <v>87</v>
      </c>
      <c r="AE615" s="90">
        <v>224</v>
      </c>
      <c r="AF615" s="90">
        <v>3</v>
      </c>
      <c r="AG615" s="90">
        <v>16</v>
      </c>
      <c r="AH615" s="90">
        <v>66</v>
      </c>
      <c r="AI615" s="90">
        <v>15</v>
      </c>
      <c r="AJ615" s="90">
        <v>81</v>
      </c>
    </row>
    <row r="616" spans="1:36" s="63" customFormat="1">
      <c r="A616" s="88">
        <v>6</v>
      </c>
      <c r="B616" s="95" t="s">
        <v>155</v>
      </c>
      <c r="C616" s="96"/>
      <c r="D616" s="86">
        <v>4</v>
      </c>
      <c r="E616" s="86" t="s">
        <v>35</v>
      </c>
      <c r="F616" s="87">
        <v>4603</v>
      </c>
      <c r="G616" s="88">
        <v>1</v>
      </c>
      <c r="H616" s="88">
        <v>6</v>
      </c>
      <c r="I616" s="89"/>
      <c r="J616" s="90">
        <v>59</v>
      </c>
      <c r="K616" s="90">
        <v>66</v>
      </c>
      <c r="L616" s="90">
        <v>0</v>
      </c>
      <c r="M616" s="91"/>
      <c r="N616" s="92">
        <v>74</v>
      </c>
      <c r="O616" s="90">
        <v>670</v>
      </c>
      <c r="P616" s="90">
        <v>15</v>
      </c>
      <c r="Q616" s="90">
        <v>26</v>
      </c>
      <c r="R616" s="90">
        <v>27</v>
      </c>
      <c r="S616" s="90">
        <v>32</v>
      </c>
      <c r="T616" s="90">
        <v>59</v>
      </c>
      <c r="U616" s="91"/>
      <c r="V616" s="92">
        <v>74</v>
      </c>
      <c r="W616" s="90">
        <v>681</v>
      </c>
      <c r="X616" s="90">
        <v>8</v>
      </c>
      <c r="Y616" s="90">
        <v>26</v>
      </c>
      <c r="Z616" s="90">
        <v>46</v>
      </c>
      <c r="AA616" s="90">
        <v>20</v>
      </c>
      <c r="AB616" s="90">
        <v>66</v>
      </c>
      <c r="AC616" s="91"/>
      <c r="AD616" s="92">
        <v>0</v>
      </c>
      <c r="AE616" s="90">
        <v>0</v>
      </c>
      <c r="AF616" s="90">
        <v>0</v>
      </c>
      <c r="AG616" s="90">
        <v>0</v>
      </c>
      <c r="AH616" s="90">
        <v>0</v>
      </c>
      <c r="AI616" s="90">
        <v>0</v>
      </c>
      <c r="AJ616" s="90">
        <v>0</v>
      </c>
    </row>
    <row r="617" spans="1:36">
      <c r="A617" s="88">
        <v>7</v>
      </c>
      <c r="B617" s="95" t="s">
        <v>155</v>
      </c>
      <c r="C617" s="96"/>
      <c r="D617" s="86">
        <v>4</v>
      </c>
      <c r="E617" s="86" t="s">
        <v>35</v>
      </c>
      <c r="F617" s="87">
        <v>4603</v>
      </c>
      <c r="G617" s="88">
        <v>1</v>
      </c>
      <c r="H617" s="88">
        <v>7</v>
      </c>
      <c r="I617" s="89"/>
      <c r="J617" s="90">
        <v>76</v>
      </c>
      <c r="K617" s="90">
        <v>52</v>
      </c>
      <c r="L617" s="90">
        <v>42</v>
      </c>
      <c r="M617" s="91"/>
      <c r="N617" s="92">
        <v>85</v>
      </c>
      <c r="O617" s="90">
        <v>734</v>
      </c>
      <c r="P617" s="90">
        <v>12</v>
      </c>
      <c r="Q617" s="90">
        <v>12</v>
      </c>
      <c r="R617" s="90">
        <v>34</v>
      </c>
      <c r="S617" s="90">
        <v>42</v>
      </c>
      <c r="T617" s="90">
        <v>76</v>
      </c>
      <c r="U617" s="91"/>
      <c r="V617" s="92">
        <v>85</v>
      </c>
      <c r="W617" s="90">
        <v>669</v>
      </c>
      <c r="X617" s="90">
        <v>5</v>
      </c>
      <c r="Y617" s="90">
        <v>44</v>
      </c>
      <c r="Z617" s="90">
        <v>38</v>
      </c>
      <c r="AA617" s="90">
        <v>14</v>
      </c>
      <c r="AB617" s="90">
        <v>52</v>
      </c>
      <c r="AC617" s="91"/>
      <c r="AD617" s="92">
        <v>85</v>
      </c>
      <c r="AE617" s="90">
        <v>188</v>
      </c>
      <c r="AF617" s="90">
        <v>21</v>
      </c>
      <c r="AG617" s="90">
        <v>36</v>
      </c>
      <c r="AH617" s="90">
        <v>36</v>
      </c>
      <c r="AI617" s="90">
        <v>6</v>
      </c>
      <c r="AJ617" s="90">
        <v>42</v>
      </c>
    </row>
    <row r="618" spans="1:36">
      <c r="A618" s="88">
        <v>8</v>
      </c>
      <c r="B618" s="95" t="s">
        <v>155</v>
      </c>
      <c r="C618" s="96"/>
      <c r="D618" s="86">
        <v>4</v>
      </c>
      <c r="E618" s="86" t="s">
        <v>35</v>
      </c>
      <c r="F618" s="87">
        <v>4603</v>
      </c>
      <c r="G618" s="86">
        <v>1</v>
      </c>
      <c r="H618" s="88">
        <v>8</v>
      </c>
      <c r="I618" s="89"/>
      <c r="J618" s="90">
        <v>73</v>
      </c>
      <c r="K618" s="90">
        <v>70</v>
      </c>
      <c r="L618" s="90">
        <v>0</v>
      </c>
      <c r="M618" s="91"/>
      <c r="N618" s="92">
        <v>89</v>
      </c>
      <c r="O618" s="90">
        <v>747</v>
      </c>
      <c r="P618" s="90">
        <v>15</v>
      </c>
      <c r="Q618" s="90">
        <v>12</v>
      </c>
      <c r="R618" s="90">
        <v>44</v>
      </c>
      <c r="S618" s="90">
        <v>29</v>
      </c>
      <c r="T618" s="90">
        <v>73</v>
      </c>
      <c r="U618" s="91"/>
      <c r="V618" s="92">
        <v>89</v>
      </c>
      <c r="W618" s="90">
        <v>773</v>
      </c>
      <c r="X618" s="90">
        <v>8</v>
      </c>
      <c r="Y618" s="90">
        <v>22</v>
      </c>
      <c r="Z618" s="90">
        <v>46</v>
      </c>
      <c r="AA618" s="90">
        <v>24</v>
      </c>
      <c r="AB618" s="90">
        <v>70</v>
      </c>
      <c r="AC618" s="91"/>
      <c r="AD618" s="92">
        <v>0</v>
      </c>
      <c r="AE618" s="90">
        <v>0</v>
      </c>
      <c r="AF618" s="90">
        <v>0</v>
      </c>
      <c r="AG618" s="90">
        <v>0</v>
      </c>
      <c r="AH618" s="90">
        <v>0</v>
      </c>
      <c r="AI618" s="90">
        <v>0</v>
      </c>
      <c r="AJ618" s="90">
        <v>0</v>
      </c>
    </row>
    <row r="619" spans="1:36">
      <c r="A619" s="67" t="s">
        <v>71</v>
      </c>
      <c r="B619" s="97" t="s">
        <v>155</v>
      </c>
      <c r="C619" s="98"/>
      <c r="D619" s="93">
        <v>4</v>
      </c>
      <c r="E619" s="93" t="s">
        <v>35</v>
      </c>
      <c r="F619" s="94">
        <v>4603</v>
      </c>
      <c r="G619" s="67">
        <v>1</v>
      </c>
      <c r="H619" s="67" t="s">
        <v>71</v>
      </c>
      <c r="I619" s="68"/>
      <c r="J619" s="20">
        <v>77.315573770491795</v>
      </c>
      <c r="K619" s="20">
        <v>70.157786885245912</v>
      </c>
      <c r="L619" s="20">
        <v>61.726744186046517</v>
      </c>
      <c r="M619" s="69"/>
      <c r="N619" s="16">
        <v>488</v>
      </c>
      <c r="O619" s="20"/>
      <c r="P619" s="20">
        <v>9.0532786885245891</v>
      </c>
      <c r="Q619" s="20">
        <v>13.48155737704918</v>
      </c>
      <c r="R619" s="20">
        <v>33.815573770491802</v>
      </c>
      <c r="S619" s="20">
        <v>43.5</v>
      </c>
      <c r="T619" s="20">
        <v>77.315573770491795</v>
      </c>
      <c r="U619" s="69"/>
      <c r="V619" s="16">
        <v>488</v>
      </c>
      <c r="W619" s="20"/>
      <c r="X619" s="20">
        <v>5.5881147540983598</v>
      </c>
      <c r="Y619" s="20">
        <v>24.428278688524589</v>
      </c>
      <c r="Z619" s="20">
        <v>44.657786885245905</v>
      </c>
      <c r="AA619" s="20">
        <v>25.5</v>
      </c>
      <c r="AB619" s="20">
        <v>70.157786885245912</v>
      </c>
      <c r="AC619" s="69"/>
      <c r="AD619" s="16">
        <v>172</v>
      </c>
      <c r="AE619" s="20"/>
      <c r="AF619" s="20">
        <v>11.895348837209301</v>
      </c>
      <c r="AG619" s="20">
        <v>25.88372093023256</v>
      </c>
      <c r="AH619" s="20">
        <v>51.174418604651166</v>
      </c>
      <c r="AI619" s="20">
        <v>10.552325581395348</v>
      </c>
      <c r="AJ619" s="20">
        <v>61.726744186046517</v>
      </c>
    </row>
    <row r="620" spans="1:36">
      <c r="A620" s="81">
        <v>3</v>
      </c>
      <c r="B620" s="77" t="s">
        <v>156</v>
      </c>
      <c r="C620" s="78"/>
      <c r="D620" s="79">
        <v>3</v>
      </c>
      <c r="E620" s="79" t="s">
        <v>34</v>
      </c>
      <c r="F620" s="80">
        <v>2602</v>
      </c>
      <c r="G620" s="86">
        <v>1</v>
      </c>
      <c r="H620" s="81">
        <v>3</v>
      </c>
      <c r="I620" s="82"/>
      <c r="J620" s="83">
        <v>95</v>
      </c>
      <c r="K620" s="83">
        <v>82</v>
      </c>
      <c r="L620" s="83">
        <v>0</v>
      </c>
      <c r="M620" s="84"/>
      <c r="N620" s="85">
        <v>88</v>
      </c>
      <c r="O620" s="83">
        <v>623</v>
      </c>
      <c r="P620" s="83">
        <v>1</v>
      </c>
      <c r="Q620" s="83">
        <v>5</v>
      </c>
      <c r="R620" s="83">
        <v>23</v>
      </c>
      <c r="S620" s="83">
        <v>72</v>
      </c>
      <c r="T620" s="83">
        <v>95</v>
      </c>
      <c r="U620" s="84"/>
      <c r="V620" s="85">
        <v>88</v>
      </c>
      <c r="W620" s="83">
        <v>639</v>
      </c>
      <c r="X620" s="83">
        <v>9</v>
      </c>
      <c r="Y620" s="83">
        <v>9</v>
      </c>
      <c r="Z620" s="83">
        <v>24</v>
      </c>
      <c r="AA620" s="83">
        <v>58</v>
      </c>
      <c r="AB620" s="83">
        <v>82</v>
      </c>
      <c r="AC620" s="84"/>
      <c r="AD620" s="85">
        <v>0</v>
      </c>
      <c r="AE620" s="83">
        <v>0</v>
      </c>
      <c r="AF620" s="83">
        <v>0</v>
      </c>
      <c r="AG620" s="83">
        <v>0</v>
      </c>
      <c r="AH620" s="83">
        <v>0</v>
      </c>
      <c r="AI620" s="83">
        <v>0</v>
      </c>
      <c r="AJ620" s="83">
        <v>0</v>
      </c>
    </row>
    <row r="621" spans="1:36">
      <c r="A621" s="88">
        <v>4</v>
      </c>
      <c r="B621" s="95" t="s">
        <v>156</v>
      </c>
      <c r="C621" s="96"/>
      <c r="D621" s="86">
        <v>3</v>
      </c>
      <c r="E621" s="86" t="s">
        <v>34</v>
      </c>
      <c r="F621" s="87">
        <v>2602</v>
      </c>
      <c r="G621" s="86">
        <v>1</v>
      </c>
      <c r="H621" s="88">
        <v>4</v>
      </c>
      <c r="I621" s="89"/>
      <c r="J621" s="90">
        <v>79</v>
      </c>
      <c r="K621" s="90">
        <v>80</v>
      </c>
      <c r="L621" s="90">
        <v>0</v>
      </c>
      <c r="M621" s="91"/>
      <c r="N621" s="92">
        <v>90</v>
      </c>
      <c r="O621" s="90">
        <v>649</v>
      </c>
      <c r="P621" s="90">
        <v>7</v>
      </c>
      <c r="Q621" s="90">
        <v>14</v>
      </c>
      <c r="R621" s="90">
        <v>19</v>
      </c>
      <c r="S621" s="90">
        <v>60</v>
      </c>
      <c r="T621" s="90">
        <v>79</v>
      </c>
      <c r="U621" s="91"/>
      <c r="V621" s="92">
        <v>90</v>
      </c>
      <c r="W621" s="90">
        <v>672</v>
      </c>
      <c r="X621" s="90">
        <v>3</v>
      </c>
      <c r="Y621" s="90">
        <v>17</v>
      </c>
      <c r="Z621" s="90">
        <v>44</v>
      </c>
      <c r="AA621" s="90">
        <v>36</v>
      </c>
      <c r="AB621" s="90">
        <v>80</v>
      </c>
      <c r="AC621" s="91"/>
      <c r="AD621" s="92">
        <v>0</v>
      </c>
      <c r="AE621" s="90">
        <v>0</v>
      </c>
      <c r="AF621" s="90">
        <v>0</v>
      </c>
      <c r="AG621" s="90">
        <v>0</v>
      </c>
      <c r="AH621" s="90">
        <v>0</v>
      </c>
      <c r="AI621" s="90">
        <v>0</v>
      </c>
      <c r="AJ621" s="90">
        <v>0</v>
      </c>
    </row>
    <row r="622" spans="1:36">
      <c r="A622" s="88">
        <v>5</v>
      </c>
      <c r="B622" s="95" t="s">
        <v>156</v>
      </c>
      <c r="C622" s="96"/>
      <c r="D622" s="86">
        <v>3</v>
      </c>
      <c r="E622" s="86" t="s">
        <v>34</v>
      </c>
      <c r="F622" s="87">
        <v>2602</v>
      </c>
      <c r="G622" s="88">
        <v>1</v>
      </c>
      <c r="H622" s="88">
        <v>5</v>
      </c>
      <c r="I622" s="89"/>
      <c r="J622" s="90">
        <v>82</v>
      </c>
      <c r="K622" s="90">
        <v>82</v>
      </c>
      <c r="L622" s="90">
        <v>47</v>
      </c>
      <c r="M622" s="91"/>
      <c r="N622" s="92">
        <v>91</v>
      </c>
      <c r="O622" s="90">
        <v>688</v>
      </c>
      <c r="P622" s="90">
        <v>14</v>
      </c>
      <c r="Q622" s="90">
        <v>3</v>
      </c>
      <c r="R622" s="90">
        <v>26</v>
      </c>
      <c r="S622" s="90">
        <v>56</v>
      </c>
      <c r="T622" s="90">
        <v>82</v>
      </c>
      <c r="U622" s="91"/>
      <c r="V622" s="92">
        <v>91</v>
      </c>
      <c r="W622" s="90">
        <v>724</v>
      </c>
      <c r="X622" s="90">
        <v>7</v>
      </c>
      <c r="Y622" s="90">
        <v>12</v>
      </c>
      <c r="Z622" s="90">
        <v>42</v>
      </c>
      <c r="AA622" s="90">
        <v>40</v>
      </c>
      <c r="AB622" s="90">
        <v>82</v>
      </c>
      <c r="AC622" s="91"/>
      <c r="AD622" s="92">
        <v>91</v>
      </c>
      <c r="AE622" s="90">
        <v>195</v>
      </c>
      <c r="AF622" s="90">
        <v>16</v>
      </c>
      <c r="AG622" s="90">
        <v>36</v>
      </c>
      <c r="AH622" s="90">
        <v>42</v>
      </c>
      <c r="AI622" s="90">
        <v>5</v>
      </c>
      <c r="AJ622" s="90">
        <v>47</v>
      </c>
    </row>
    <row r="623" spans="1:36" s="63" customFormat="1">
      <c r="A623" s="88">
        <v>6</v>
      </c>
      <c r="B623" s="95" t="s">
        <v>156</v>
      </c>
      <c r="C623" s="96"/>
      <c r="D623" s="86">
        <v>3</v>
      </c>
      <c r="E623" s="86" t="s">
        <v>34</v>
      </c>
      <c r="F623" s="87">
        <v>2602</v>
      </c>
      <c r="G623" s="86">
        <v>1</v>
      </c>
      <c r="H623" s="88">
        <v>6</v>
      </c>
      <c r="I623" s="89"/>
      <c r="J623" s="90">
        <v>82</v>
      </c>
      <c r="K623" s="90">
        <v>71</v>
      </c>
      <c r="L623" s="90">
        <v>0</v>
      </c>
      <c r="M623" s="91"/>
      <c r="N623" s="92">
        <v>87</v>
      </c>
      <c r="O623" s="90">
        <v>718</v>
      </c>
      <c r="P623" s="90">
        <v>3</v>
      </c>
      <c r="Q623" s="90">
        <v>14</v>
      </c>
      <c r="R623" s="90">
        <v>34</v>
      </c>
      <c r="S623" s="90">
        <v>48</v>
      </c>
      <c r="T623" s="90">
        <v>82</v>
      </c>
      <c r="U623" s="91"/>
      <c r="V623" s="92">
        <v>87</v>
      </c>
      <c r="W623" s="90">
        <v>710</v>
      </c>
      <c r="X623" s="90">
        <v>3</v>
      </c>
      <c r="Y623" s="90">
        <v>25</v>
      </c>
      <c r="Z623" s="90">
        <v>47</v>
      </c>
      <c r="AA623" s="90">
        <v>24</v>
      </c>
      <c r="AB623" s="90">
        <v>71</v>
      </c>
      <c r="AC623" s="91"/>
      <c r="AD623" s="92">
        <v>0</v>
      </c>
      <c r="AE623" s="90">
        <v>0</v>
      </c>
      <c r="AF623" s="90">
        <v>0</v>
      </c>
      <c r="AG623" s="90">
        <v>0</v>
      </c>
      <c r="AH623" s="90">
        <v>0</v>
      </c>
      <c r="AI623" s="90">
        <v>0</v>
      </c>
      <c r="AJ623" s="90">
        <v>0</v>
      </c>
    </row>
    <row r="624" spans="1:36">
      <c r="A624" s="88">
        <v>7</v>
      </c>
      <c r="B624" s="95" t="s">
        <v>156</v>
      </c>
      <c r="C624" s="96"/>
      <c r="D624" s="86">
        <v>3</v>
      </c>
      <c r="E624" s="86" t="s">
        <v>34</v>
      </c>
      <c r="F624" s="87">
        <v>2602</v>
      </c>
      <c r="G624" s="86">
        <v>1</v>
      </c>
      <c r="H624" s="88">
        <v>7</v>
      </c>
      <c r="I624" s="89"/>
      <c r="J624" s="90">
        <v>78</v>
      </c>
      <c r="K624" s="90">
        <v>70</v>
      </c>
      <c r="L624" s="90">
        <v>12</v>
      </c>
      <c r="M624" s="91"/>
      <c r="N624" s="92">
        <v>103</v>
      </c>
      <c r="O624" s="90">
        <v>733</v>
      </c>
      <c r="P624" s="90">
        <v>7</v>
      </c>
      <c r="Q624" s="90">
        <v>16</v>
      </c>
      <c r="R624" s="90">
        <v>43</v>
      </c>
      <c r="S624" s="90">
        <v>35</v>
      </c>
      <c r="T624" s="90">
        <v>78</v>
      </c>
      <c r="U624" s="91"/>
      <c r="V624" s="92">
        <v>103</v>
      </c>
      <c r="W624" s="90">
        <v>724</v>
      </c>
      <c r="X624" s="90">
        <v>6</v>
      </c>
      <c r="Y624" s="90">
        <v>23</v>
      </c>
      <c r="Z624" s="90">
        <v>53</v>
      </c>
      <c r="AA624" s="90">
        <v>17</v>
      </c>
      <c r="AB624" s="90">
        <v>70</v>
      </c>
      <c r="AC624" s="91"/>
      <c r="AD624" s="92">
        <v>103</v>
      </c>
      <c r="AE624" s="90">
        <v>156</v>
      </c>
      <c r="AF624" s="90">
        <v>46</v>
      </c>
      <c r="AG624" s="90">
        <v>43</v>
      </c>
      <c r="AH624" s="90">
        <v>10</v>
      </c>
      <c r="AI624" s="90">
        <v>2</v>
      </c>
      <c r="AJ624" s="90">
        <v>12</v>
      </c>
    </row>
    <row r="625" spans="1:36">
      <c r="A625" s="88">
        <v>8</v>
      </c>
      <c r="B625" s="95" t="s">
        <v>156</v>
      </c>
      <c r="C625" s="96"/>
      <c r="D625" s="86">
        <v>3</v>
      </c>
      <c r="E625" s="86" t="s">
        <v>34</v>
      </c>
      <c r="F625" s="87">
        <v>2602</v>
      </c>
      <c r="G625" s="86">
        <v>1</v>
      </c>
      <c r="H625" s="88">
        <v>8</v>
      </c>
      <c r="I625" s="89"/>
      <c r="J625" s="90">
        <v>69</v>
      </c>
      <c r="K625" s="90">
        <v>74</v>
      </c>
      <c r="L625" s="90">
        <v>0</v>
      </c>
      <c r="M625" s="91"/>
      <c r="N625" s="92">
        <v>101</v>
      </c>
      <c r="O625" s="90">
        <v>739</v>
      </c>
      <c r="P625" s="90">
        <v>14</v>
      </c>
      <c r="Q625" s="90">
        <v>18</v>
      </c>
      <c r="R625" s="90">
        <v>47</v>
      </c>
      <c r="S625" s="90">
        <v>22</v>
      </c>
      <c r="T625" s="90">
        <v>69</v>
      </c>
      <c r="U625" s="91"/>
      <c r="V625" s="92">
        <v>101</v>
      </c>
      <c r="W625" s="90">
        <v>781</v>
      </c>
      <c r="X625" s="90">
        <v>9</v>
      </c>
      <c r="Y625" s="90">
        <v>18</v>
      </c>
      <c r="Z625" s="90">
        <v>45</v>
      </c>
      <c r="AA625" s="90">
        <v>29</v>
      </c>
      <c r="AB625" s="90">
        <v>74</v>
      </c>
      <c r="AC625" s="91"/>
      <c r="AD625" s="92">
        <v>0</v>
      </c>
      <c r="AE625" s="90">
        <v>0</v>
      </c>
      <c r="AF625" s="90">
        <v>0</v>
      </c>
      <c r="AG625" s="90">
        <v>0</v>
      </c>
      <c r="AH625" s="90">
        <v>0</v>
      </c>
      <c r="AI625" s="90">
        <v>0</v>
      </c>
      <c r="AJ625" s="90">
        <v>0</v>
      </c>
    </row>
    <row r="626" spans="1:36">
      <c r="A626" s="67" t="s">
        <v>71</v>
      </c>
      <c r="B626" s="97" t="s">
        <v>156</v>
      </c>
      <c r="C626" s="98"/>
      <c r="D626" s="93">
        <v>3</v>
      </c>
      <c r="E626" s="93" t="s">
        <v>34</v>
      </c>
      <c r="F626" s="94">
        <v>2602</v>
      </c>
      <c r="G626" s="67">
        <v>1</v>
      </c>
      <c r="H626" s="67" t="s">
        <v>71</v>
      </c>
      <c r="I626" s="68"/>
      <c r="J626" s="20">
        <v>80.480357142857144</v>
      </c>
      <c r="K626" s="20">
        <v>76.319642857142853</v>
      </c>
      <c r="L626" s="20">
        <v>28.417525773195877</v>
      </c>
      <c r="M626" s="69"/>
      <c r="N626" s="16">
        <v>560</v>
      </c>
      <c r="O626" s="20"/>
      <c r="P626" s="20">
        <v>7.8357142857142854</v>
      </c>
      <c r="Q626" s="20">
        <v>11.887500000000001</v>
      </c>
      <c r="R626" s="20">
        <v>32.560714285714283</v>
      </c>
      <c r="S626" s="20">
        <v>47.919642857142854</v>
      </c>
      <c r="T626" s="20">
        <v>80.480357142857144</v>
      </c>
      <c r="U626" s="69"/>
      <c r="V626" s="16">
        <v>560</v>
      </c>
      <c r="W626" s="20"/>
      <c r="X626" s="20">
        <v>6.2267857142857146</v>
      </c>
      <c r="Y626" s="20">
        <v>17.457142857142856</v>
      </c>
      <c r="Z626" s="20">
        <v>42.833928571428572</v>
      </c>
      <c r="AA626" s="20">
        <v>33.48571428571428</v>
      </c>
      <c r="AB626" s="20">
        <v>76.319642857142853</v>
      </c>
      <c r="AC626" s="69"/>
      <c r="AD626" s="16">
        <v>194</v>
      </c>
      <c r="AE626" s="20"/>
      <c r="AF626" s="20">
        <v>31.927835051546388</v>
      </c>
      <c r="AG626" s="20">
        <v>39.716494845360828</v>
      </c>
      <c r="AH626" s="20">
        <v>25.010309278350515</v>
      </c>
      <c r="AI626" s="20">
        <v>3.4072164948453612</v>
      </c>
      <c r="AJ626" s="20">
        <v>28.417525773195877</v>
      </c>
    </row>
    <row r="627" spans="1:36">
      <c r="A627" s="81">
        <v>3</v>
      </c>
      <c r="B627" s="77" t="s">
        <v>157</v>
      </c>
      <c r="C627" s="78"/>
      <c r="D627" s="79">
        <v>4</v>
      </c>
      <c r="E627" s="79" t="s">
        <v>35</v>
      </c>
      <c r="F627" s="80">
        <v>4602</v>
      </c>
      <c r="G627" s="88">
        <v>1</v>
      </c>
      <c r="H627" s="81">
        <v>3</v>
      </c>
      <c r="I627" s="82"/>
      <c r="J627" s="83">
        <v>92</v>
      </c>
      <c r="K627" s="83">
        <v>86</v>
      </c>
      <c r="L627" s="83">
        <v>0</v>
      </c>
      <c r="M627" s="84"/>
      <c r="N627" s="85">
        <v>74</v>
      </c>
      <c r="O627" s="83">
        <v>597</v>
      </c>
      <c r="P627" s="83">
        <v>1</v>
      </c>
      <c r="Q627" s="83">
        <v>7</v>
      </c>
      <c r="R627" s="83">
        <v>31</v>
      </c>
      <c r="S627" s="83">
        <v>61</v>
      </c>
      <c r="T627" s="83">
        <v>92</v>
      </c>
      <c r="U627" s="84"/>
      <c r="V627" s="85">
        <v>74</v>
      </c>
      <c r="W627" s="83">
        <v>628</v>
      </c>
      <c r="X627" s="83">
        <v>3</v>
      </c>
      <c r="Y627" s="83">
        <v>12</v>
      </c>
      <c r="Z627" s="83">
        <v>41</v>
      </c>
      <c r="AA627" s="83">
        <v>45</v>
      </c>
      <c r="AB627" s="83">
        <v>86</v>
      </c>
      <c r="AC627" s="84"/>
      <c r="AD627" s="85">
        <v>0</v>
      </c>
      <c r="AE627" s="83">
        <v>0</v>
      </c>
      <c r="AF627" s="83">
        <v>0</v>
      </c>
      <c r="AG627" s="83">
        <v>0</v>
      </c>
      <c r="AH627" s="83">
        <v>0</v>
      </c>
      <c r="AI627" s="83">
        <v>0</v>
      </c>
      <c r="AJ627" s="83">
        <v>0</v>
      </c>
    </row>
    <row r="628" spans="1:36">
      <c r="A628" s="88">
        <v>4</v>
      </c>
      <c r="B628" s="95" t="s">
        <v>157</v>
      </c>
      <c r="C628" s="96"/>
      <c r="D628" s="86">
        <v>4</v>
      </c>
      <c r="E628" s="86" t="s">
        <v>35</v>
      </c>
      <c r="F628" s="87">
        <v>4602</v>
      </c>
      <c r="G628" s="86">
        <v>1</v>
      </c>
      <c r="H628" s="88">
        <v>4</v>
      </c>
      <c r="I628" s="89"/>
      <c r="J628" s="90">
        <v>91</v>
      </c>
      <c r="K628" s="90">
        <v>87</v>
      </c>
      <c r="L628" s="90">
        <v>0</v>
      </c>
      <c r="M628" s="91"/>
      <c r="N628" s="92">
        <v>77</v>
      </c>
      <c r="O628" s="90">
        <v>672</v>
      </c>
      <c r="P628" s="90">
        <v>1</v>
      </c>
      <c r="Q628" s="90">
        <v>8</v>
      </c>
      <c r="R628" s="90">
        <v>25</v>
      </c>
      <c r="S628" s="90">
        <v>66</v>
      </c>
      <c r="T628" s="90">
        <v>91</v>
      </c>
      <c r="U628" s="91"/>
      <c r="V628" s="92">
        <v>77</v>
      </c>
      <c r="W628" s="90">
        <v>709</v>
      </c>
      <c r="X628" s="90">
        <v>4</v>
      </c>
      <c r="Y628" s="90">
        <v>9</v>
      </c>
      <c r="Z628" s="90">
        <v>49</v>
      </c>
      <c r="AA628" s="90">
        <v>38</v>
      </c>
      <c r="AB628" s="90">
        <v>87</v>
      </c>
      <c r="AC628" s="91"/>
      <c r="AD628" s="92">
        <v>0</v>
      </c>
      <c r="AE628" s="90">
        <v>0</v>
      </c>
      <c r="AF628" s="90">
        <v>0</v>
      </c>
      <c r="AG628" s="90">
        <v>0</v>
      </c>
      <c r="AH628" s="90">
        <v>0</v>
      </c>
      <c r="AI628" s="90">
        <v>0</v>
      </c>
      <c r="AJ628" s="90">
        <v>0</v>
      </c>
    </row>
    <row r="629" spans="1:36">
      <c r="A629" s="88">
        <v>5</v>
      </c>
      <c r="B629" s="95" t="s">
        <v>157</v>
      </c>
      <c r="C629" s="96"/>
      <c r="D629" s="86">
        <v>4</v>
      </c>
      <c r="E629" s="86" t="s">
        <v>321</v>
      </c>
      <c r="F629" s="87">
        <v>4602</v>
      </c>
      <c r="G629" s="86">
        <v>1</v>
      </c>
      <c r="H629" s="88">
        <v>5</v>
      </c>
      <c r="I629" s="89"/>
      <c r="J629" s="90">
        <v>92</v>
      </c>
      <c r="K629" s="90">
        <v>85</v>
      </c>
      <c r="L629" s="90">
        <v>82</v>
      </c>
      <c r="M629" s="91"/>
      <c r="N629" s="92">
        <v>67</v>
      </c>
      <c r="O629" s="90">
        <v>707</v>
      </c>
      <c r="P629" s="90">
        <v>1</v>
      </c>
      <c r="Q629" s="90">
        <v>6</v>
      </c>
      <c r="R629" s="90">
        <v>31</v>
      </c>
      <c r="S629" s="90">
        <v>61</v>
      </c>
      <c r="T629" s="90">
        <v>92</v>
      </c>
      <c r="U629" s="91"/>
      <c r="V629" s="92">
        <v>67</v>
      </c>
      <c r="W629" s="90">
        <v>734</v>
      </c>
      <c r="X629" s="90">
        <v>1</v>
      </c>
      <c r="Y629" s="90">
        <v>13</v>
      </c>
      <c r="Z629" s="90">
        <v>48</v>
      </c>
      <c r="AA629" s="90">
        <v>37</v>
      </c>
      <c r="AB629" s="90">
        <v>85</v>
      </c>
      <c r="AC629" s="91"/>
      <c r="AD629" s="92">
        <v>67</v>
      </c>
      <c r="AE629" s="90">
        <v>219</v>
      </c>
      <c r="AF629" s="90">
        <v>1</v>
      </c>
      <c r="AG629" s="90">
        <v>16</v>
      </c>
      <c r="AH629" s="90">
        <v>70</v>
      </c>
      <c r="AI629" s="90">
        <v>12</v>
      </c>
      <c r="AJ629" s="90">
        <v>82</v>
      </c>
    </row>
    <row r="630" spans="1:36" s="63" customFormat="1">
      <c r="A630" s="88">
        <v>6</v>
      </c>
      <c r="B630" s="95" t="s">
        <v>157</v>
      </c>
      <c r="C630" s="96"/>
      <c r="D630" s="86">
        <v>4</v>
      </c>
      <c r="E630" s="86" t="s">
        <v>35</v>
      </c>
      <c r="F630" s="87">
        <v>4602</v>
      </c>
      <c r="G630" s="86">
        <v>1</v>
      </c>
      <c r="H630" s="88">
        <v>6</v>
      </c>
      <c r="I630" s="89"/>
      <c r="J630" s="90">
        <v>90</v>
      </c>
      <c r="K630" s="90">
        <v>80</v>
      </c>
      <c r="L630" s="90">
        <v>0</v>
      </c>
      <c r="M630" s="91"/>
      <c r="N630" s="92">
        <v>70</v>
      </c>
      <c r="O630" s="90">
        <v>738</v>
      </c>
      <c r="P630" s="90">
        <v>3</v>
      </c>
      <c r="Q630" s="90">
        <v>7</v>
      </c>
      <c r="R630" s="90">
        <v>31</v>
      </c>
      <c r="S630" s="90">
        <v>59</v>
      </c>
      <c r="T630" s="90">
        <v>90</v>
      </c>
      <c r="U630" s="91"/>
      <c r="V630" s="92">
        <v>70</v>
      </c>
      <c r="W630" s="90">
        <v>756</v>
      </c>
      <c r="X630" s="90">
        <v>3</v>
      </c>
      <c r="Y630" s="90">
        <v>17</v>
      </c>
      <c r="Z630" s="90">
        <v>43</v>
      </c>
      <c r="AA630" s="90">
        <v>37</v>
      </c>
      <c r="AB630" s="90">
        <v>80</v>
      </c>
      <c r="AC630" s="91"/>
      <c r="AD630" s="92">
        <v>0</v>
      </c>
      <c r="AE630" s="90">
        <v>0</v>
      </c>
      <c r="AF630" s="90">
        <v>0</v>
      </c>
      <c r="AG630" s="90">
        <v>0</v>
      </c>
      <c r="AH630" s="90">
        <v>0</v>
      </c>
      <c r="AI630" s="90">
        <v>0</v>
      </c>
      <c r="AJ630" s="90">
        <v>0</v>
      </c>
    </row>
    <row r="631" spans="1:36">
      <c r="A631" s="88">
        <v>7</v>
      </c>
      <c r="B631" s="95" t="s">
        <v>157</v>
      </c>
      <c r="C631" s="96"/>
      <c r="D631" s="86">
        <v>4</v>
      </c>
      <c r="E631" s="86" t="s">
        <v>35</v>
      </c>
      <c r="F631" s="87">
        <v>4602</v>
      </c>
      <c r="G631" s="86">
        <v>1</v>
      </c>
      <c r="H631" s="88">
        <v>7</v>
      </c>
      <c r="I631" s="89"/>
      <c r="J631" s="90">
        <v>76</v>
      </c>
      <c r="K631" s="90">
        <v>70</v>
      </c>
      <c r="L631" s="90">
        <v>24</v>
      </c>
      <c r="M631" s="91"/>
      <c r="N631" s="92">
        <v>67</v>
      </c>
      <c r="O631" s="90">
        <v>734</v>
      </c>
      <c r="P631" s="90">
        <v>6</v>
      </c>
      <c r="Q631" s="90">
        <v>18</v>
      </c>
      <c r="R631" s="90">
        <v>36</v>
      </c>
      <c r="S631" s="90">
        <v>40</v>
      </c>
      <c r="T631" s="90">
        <v>76</v>
      </c>
      <c r="U631" s="91"/>
      <c r="V631" s="92">
        <v>67</v>
      </c>
      <c r="W631" s="90">
        <v>742</v>
      </c>
      <c r="X631" s="90">
        <v>4</v>
      </c>
      <c r="Y631" s="90">
        <v>25</v>
      </c>
      <c r="Z631" s="90">
        <v>46</v>
      </c>
      <c r="AA631" s="90">
        <v>24</v>
      </c>
      <c r="AB631" s="90">
        <v>70</v>
      </c>
      <c r="AC631" s="91"/>
      <c r="AD631" s="92">
        <v>67</v>
      </c>
      <c r="AE631" s="90">
        <v>177</v>
      </c>
      <c r="AF631" s="90">
        <v>21</v>
      </c>
      <c r="AG631" s="90">
        <v>55</v>
      </c>
      <c r="AH631" s="90">
        <v>24</v>
      </c>
      <c r="AI631" s="90">
        <v>0</v>
      </c>
      <c r="AJ631" s="90">
        <v>24</v>
      </c>
    </row>
    <row r="632" spans="1:36">
      <c r="A632" s="88">
        <v>8</v>
      </c>
      <c r="B632" s="95" t="s">
        <v>157</v>
      </c>
      <c r="C632" s="96"/>
      <c r="D632" s="86">
        <v>4</v>
      </c>
      <c r="E632" s="86" t="s">
        <v>35</v>
      </c>
      <c r="F632" s="87">
        <v>4602</v>
      </c>
      <c r="G632" s="86">
        <v>1</v>
      </c>
      <c r="H632" s="88">
        <v>8</v>
      </c>
      <c r="I632" s="89"/>
      <c r="J632" s="90">
        <v>71</v>
      </c>
      <c r="K632" s="90">
        <v>89</v>
      </c>
      <c r="L632" s="90">
        <v>0</v>
      </c>
      <c r="M632" s="91"/>
      <c r="N632" s="92">
        <v>90</v>
      </c>
      <c r="O632" s="90">
        <v>732</v>
      </c>
      <c r="P632" s="90">
        <v>10</v>
      </c>
      <c r="Q632" s="90">
        <v>19</v>
      </c>
      <c r="R632" s="90">
        <v>57</v>
      </c>
      <c r="S632" s="90">
        <v>14</v>
      </c>
      <c r="T632" s="90">
        <v>71</v>
      </c>
      <c r="U632" s="91"/>
      <c r="V632" s="92">
        <v>90</v>
      </c>
      <c r="W632" s="90">
        <v>850</v>
      </c>
      <c r="X632" s="90">
        <v>2</v>
      </c>
      <c r="Y632" s="90">
        <v>9</v>
      </c>
      <c r="Z632" s="90">
        <v>47</v>
      </c>
      <c r="AA632" s="90">
        <v>42</v>
      </c>
      <c r="AB632" s="90">
        <v>89</v>
      </c>
      <c r="AC632" s="91"/>
      <c r="AD632" s="92">
        <v>0</v>
      </c>
      <c r="AE632" s="90">
        <v>0</v>
      </c>
      <c r="AF632" s="90">
        <v>0</v>
      </c>
      <c r="AG632" s="90">
        <v>0</v>
      </c>
      <c r="AH632" s="90">
        <v>0</v>
      </c>
      <c r="AI632" s="90">
        <v>0</v>
      </c>
      <c r="AJ632" s="90">
        <v>0</v>
      </c>
    </row>
    <row r="633" spans="1:36">
      <c r="A633" s="67" t="s">
        <v>71</v>
      </c>
      <c r="B633" s="97" t="s">
        <v>157</v>
      </c>
      <c r="C633" s="98"/>
      <c r="D633" s="93">
        <v>4</v>
      </c>
      <c r="E633" s="93" t="s">
        <v>35</v>
      </c>
      <c r="F633" s="94">
        <v>4602</v>
      </c>
      <c r="G633" s="67">
        <v>1</v>
      </c>
      <c r="H633" s="67" t="s">
        <v>71</v>
      </c>
      <c r="I633" s="68"/>
      <c r="J633" s="20">
        <v>84.856179775280907</v>
      </c>
      <c r="K633" s="20">
        <v>83.276404494382007</v>
      </c>
      <c r="L633" s="20">
        <v>53</v>
      </c>
      <c r="M633" s="69"/>
      <c r="N633" s="16">
        <v>445</v>
      </c>
      <c r="O633" s="20"/>
      <c r="P633" s="20">
        <v>3.8876404494382024</v>
      </c>
      <c r="Q633" s="20">
        <v>11.105617977528091</v>
      </c>
      <c r="R633" s="20">
        <v>35.97303370786517</v>
      </c>
      <c r="S633" s="20">
        <v>48.88314606741573</v>
      </c>
      <c r="T633" s="20">
        <v>84.856179775280907</v>
      </c>
      <c r="U633" s="69"/>
      <c r="V633" s="16">
        <v>445</v>
      </c>
      <c r="W633" s="20"/>
      <c r="X633" s="20">
        <v>2.820224719101124</v>
      </c>
      <c r="Y633" s="20">
        <v>13.768539325842696</v>
      </c>
      <c r="Z633" s="20">
        <v>45.7191011235955</v>
      </c>
      <c r="AA633" s="20">
        <v>37.557303370786514</v>
      </c>
      <c r="AB633" s="20">
        <v>83.276404494382007</v>
      </c>
      <c r="AC633" s="69"/>
      <c r="AD633" s="16">
        <v>134</v>
      </c>
      <c r="AE633" s="20"/>
      <c r="AF633" s="20">
        <v>11</v>
      </c>
      <c r="AG633" s="20">
        <v>35.5</v>
      </c>
      <c r="AH633" s="20">
        <v>47</v>
      </c>
      <c r="AI633" s="20">
        <v>6</v>
      </c>
      <c r="AJ633" s="20">
        <v>53</v>
      </c>
    </row>
    <row r="634" spans="1:36">
      <c r="A634" s="81">
        <v>3</v>
      </c>
      <c r="B634" s="77" t="s">
        <v>158</v>
      </c>
      <c r="C634" s="78"/>
      <c r="D634" s="79">
        <v>1</v>
      </c>
      <c r="E634" s="79" t="s">
        <v>32</v>
      </c>
      <c r="F634" s="80">
        <v>403</v>
      </c>
      <c r="G634" s="86">
        <v>1</v>
      </c>
      <c r="H634" s="81">
        <v>3</v>
      </c>
      <c r="I634" s="82"/>
      <c r="J634" s="83">
        <v>83</v>
      </c>
      <c r="K634" s="83">
        <v>65</v>
      </c>
      <c r="L634" s="83">
        <v>0</v>
      </c>
      <c r="M634" s="84"/>
      <c r="N634" s="85">
        <v>129</v>
      </c>
      <c r="O634" s="83">
        <v>581</v>
      </c>
      <c r="P634" s="83">
        <v>2</v>
      </c>
      <c r="Q634" s="83">
        <v>14</v>
      </c>
      <c r="R634" s="83">
        <v>36</v>
      </c>
      <c r="S634" s="83">
        <v>47</v>
      </c>
      <c r="T634" s="83">
        <v>83</v>
      </c>
      <c r="U634" s="84"/>
      <c r="V634" s="85">
        <v>129</v>
      </c>
      <c r="W634" s="83">
        <v>543</v>
      </c>
      <c r="X634" s="83">
        <v>18</v>
      </c>
      <c r="Y634" s="83">
        <v>17</v>
      </c>
      <c r="Z634" s="83">
        <v>36</v>
      </c>
      <c r="AA634" s="83">
        <v>29</v>
      </c>
      <c r="AB634" s="83">
        <v>65</v>
      </c>
      <c r="AC634" s="84"/>
      <c r="AD634" s="85">
        <v>0</v>
      </c>
      <c r="AE634" s="83">
        <v>0</v>
      </c>
      <c r="AF634" s="83">
        <v>0</v>
      </c>
      <c r="AG634" s="83">
        <v>0</v>
      </c>
      <c r="AH634" s="83">
        <v>0</v>
      </c>
      <c r="AI634" s="83">
        <v>0</v>
      </c>
      <c r="AJ634" s="83">
        <v>0</v>
      </c>
    </row>
    <row r="635" spans="1:36">
      <c r="A635" s="88">
        <v>4</v>
      </c>
      <c r="B635" s="95" t="s">
        <v>158</v>
      </c>
      <c r="C635" s="96"/>
      <c r="D635" s="86">
        <v>1</v>
      </c>
      <c r="E635" s="86" t="s">
        <v>32</v>
      </c>
      <c r="F635" s="87">
        <v>403</v>
      </c>
      <c r="G635" s="86">
        <v>1</v>
      </c>
      <c r="H635" s="88">
        <v>4</v>
      </c>
      <c r="I635" s="89"/>
      <c r="J635" s="90">
        <v>70</v>
      </c>
      <c r="K635" s="90">
        <v>65</v>
      </c>
      <c r="L635" s="90">
        <v>0</v>
      </c>
      <c r="M635" s="91"/>
      <c r="N635" s="92">
        <v>110</v>
      </c>
      <c r="O635" s="90">
        <v>614</v>
      </c>
      <c r="P635" s="90">
        <v>14</v>
      </c>
      <c r="Q635" s="90">
        <v>16</v>
      </c>
      <c r="R635" s="90">
        <v>25</v>
      </c>
      <c r="S635" s="90">
        <v>45</v>
      </c>
      <c r="T635" s="90">
        <v>70</v>
      </c>
      <c r="U635" s="91"/>
      <c r="V635" s="92">
        <v>110</v>
      </c>
      <c r="W635" s="90">
        <v>626</v>
      </c>
      <c r="X635" s="90">
        <v>5</v>
      </c>
      <c r="Y635" s="90">
        <v>29</v>
      </c>
      <c r="Z635" s="90">
        <v>40</v>
      </c>
      <c r="AA635" s="90">
        <v>25</v>
      </c>
      <c r="AB635" s="90">
        <v>65</v>
      </c>
      <c r="AC635" s="91"/>
      <c r="AD635" s="92">
        <v>0</v>
      </c>
      <c r="AE635" s="90">
        <v>0</v>
      </c>
      <c r="AF635" s="90">
        <v>0</v>
      </c>
      <c r="AG635" s="90">
        <v>0</v>
      </c>
      <c r="AH635" s="90">
        <v>0</v>
      </c>
      <c r="AI635" s="90">
        <v>0</v>
      </c>
      <c r="AJ635" s="90">
        <v>0</v>
      </c>
    </row>
    <row r="636" spans="1:36">
      <c r="A636" s="88">
        <v>5</v>
      </c>
      <c r="B636" s="95" t="s">
        <v>158</v>
      </c>
      <c r="C636" s="96"/>
      <c r="D636" s="86">
        <v>1</v>
      </c>
      <c r="E636" s="86" t="s">
        <v>32</v>
      </c>
      <c r="F636" s="87">
        <v>403</v>
      </c>
      <c r="G636" s="86">
        <v>1</v>
      </c>
      <c r="H636" s="88">
        <v>5</v>
      </c>
      <c r="I636" s="89"/>
      <c r="J636" s="90">
        <v>75</v>
      </c>
      <c r="K636" s="90">
        <v>78</v>
      </c>
      <c r="L636" s="90">
        <v>49</v>
      </c>
      <c r="M636" s="91"/>
      <c r="N636" s="92">
        <v>111</v>
      </c>
      <c r="O636" s="90">
        <v>667</v>
      </c>
      <c r="P636" s="90">
        <v>6</v>
      </c>
      <c r="Q636" s="90">
        <v>19</v>
      </c>
      <c r="R636" s="90">
        <v>40</v>
      </c>
      <c r="S636" s="90">
        <v>35</v>
      </c>
      <c r="T636" s="90">
        <v>75</v>
      </c>
      <c r="U636" s="91"/>
      <c r="V636" s="92">
        <v>111</v>
      </c>
      <c r="W636" s="90">
        <v>699</v>
      </c>
      <c r="X636" s="90">
        <v>5</v>
      </c>
      <c r="Y636" s="90">
        <v>17</v>
      </c>
      <c r="Z636" s="90">
        <v>48</v>
      </c>
      <c r="AA636" s="90">
        <v>30</v>
      </c>
      <c r="AB636" s="90">
        <v>78</v>
      </c>
      <c r="AC636" s="91"/>
      <c r="AD636" s="92">
        <v>111</v>
      </c>
      <c r="AE636" s="90">
        <v>195</v>
      </c>
      <c r="AF636" s="90">
        <v>11</v>
      </c>
      <c r="AG636" s="90">
        <v>41</v>
      </c>
      <c r="AH636" s="90">
        <v>46</v>
      </c>
      <c r="AI636" s="90">
        <v>3</v>
      </c>
      <c r="AJ636" s="90">
        <v>49</v>
      </c>
    </row>
    <row r="637" spans="1:36" s="63" customFormat="1">
      <c r="A637" s="88">
        <v>6</v>
      </c>
      <c r="B637" s="95" t="s">
        <v>158</v>
      </c>
      <c r="C637" s="96"/>
      <c r="D637" s="86">
        <v>1</v>
      </c>
      <c r="E637" s="86" t="s">
        <v>32</v>
      </c>
      <c r="F637" s="87">
        <v>403</v>
      </c>
      <c r="G637" s="88">
        <v>1</v>
      </c>
      <c r="H637" s="88">
        <v>6</v>
      </c>
      <c r="I637" s="89"/>
      <c r="J637" s="90">
        <v>75</v>
      </c>
      <c r="K637" s="90">
        <v>86</v>
      </c>
      <c r="L637" s="90">
        <v>0</v>
      </c>
      <c r="M637" s="91"/>
      <c r="N637" s="92">
        <v>122</v>
      </c>
      <c r="O637" s="90">
        <v>695</v>
      </c>
      <c r="P637" s="90">
        <v>7</v>
      </c>
      <c r="Q637" s="90">
        <v>18</v>
      </c>
      <c r="R637" s="90">
        <v>36</v>
      </c>
      <c r="S637" s="90">
        <v>39</v>
      </c>
      <c r="T637" s="90">
        <v>75</v>
      </c>
      <c r="U637" s="91"/>
      <c r="V637" s="92">
        <v>122</v>
      </c>
      <c r="W637" s="90">
        <v>766</v>
      </c>
      <c r="X637" s="90">
        <v>2</v>
      </c>
      <c r="Y637" s="90">
        <v>11</v>
      </c>
      <c r="Z637" s="90">
        <v>48</v>
      </c>
      <c r="AA637" s="90">
        <v>38</v>
      </c>
      <c r="AB637" s="90">
        <v>86</v>
      </c>
      <c r="AC637" s="91"/>
      <c r="AD637" s="92">
        <v>0</v>
      </c>
      <c r="AE637" s="90">
        <v>0</v>
      </c>
      <c r="AF637" s="90">
        <v>0</v>
      </c>
      <c r="AG637" s="90">
        <v>0</v>
      </c>
      <c r="AH637" s="90">
        <v>0</v>
      </c>
      <c r="AI637" s="90">
        <v>0</v>
      </c>
      <c r="AJ637" s="90">
        <v>0</v>
      </c>
    </row>
    <row r="638" spans="1:36">
      <c r="A638" s="88">
        <v>7</v>
      </c>
      <c r="B638" s="95" t="s">
        <v>158</v>
      </c>
      <c r="C638" s="96"/>
      <c r="D638" s="86">
        <v>1</v>
      </c>
      <c r="E638" s="86" t="s">
        <v>32</v>
      </c>
      <c r="F638" s="87">
        <v>403</v>
      </c>
      <c r="G638" s="88">
        <v>1</v>
      </c>
      <c r="H638" s="88">
        <v>7</v>
      </c>
      <c r="I638" s="89"/>
      <c r="J638" s="90">
        <v>75</v>
      </c>
      <c r="K638" s="90">
        <v>77</v>
      </c>
      <c r="L638" s="90">
        <v>42</v>
      </c>
      <c r="M638" s="91"/>
      <c r="N638" s="92">
        <v>110</v>
      </c>
      <c r="O638" s="90">
        <v>723</v>
      </c>
      <c r="P638" s="90">
        <v>12</v>
      </c>
      <c r="Q638" s="90">
        <v>13</v>
      </c>
      <c r="R638" s="90">
        <v>40</v>
      </c>
      <c r="S638" s="90">
        <v>35</v>
      </c>
      <c r="T638" s="90">
        <v>75</v>
      </c>
      <c r="U638" s="91"/>
      <c r="V638" s="92">
        <v>110</v>
      </c>
      <c r="W638" s="90">
        <v>768</v>
      </c>
      <c r="X638" s="90">
        <v>1</v>
      </c>
      <c r="Y638" s="90">
        <v>23</v>
      </c>
      <c r="Z638" s="90">
        <v>44</v>
      </c>
      <c r="AA638" s="90">
        <v>33</v>
      </c>
      <c r="AB638" s="90">
        <v>77</v>
      </c>
      <c r="AC638" s="91"/>
      <c r="AD638" s="92">
        <v>110</v>
      </c>
      <c r="AE638" s="90">
        <v>187</v>
      </c>
      <c r="AF638" s="90">
        <v>17</v>
      </c>
      <c r="AG638" s="90">
        <v>40</v>
      </c>
      <c r="AH638" s="90">
        <v>35</v>
      </c>
      <c r="AI638" s="90">
        <v>7</v>
      </c>
      <c r="AJ638" s="90">
        <v>42</v>
      </c>
    </row>
    <row r="639" spans="1:36">
      <c r="A639" s="88">
        <v>8</v>
      </c>
      <c r="B639" s="95" t="s">
        <v>158</v>
      </c>
      <c r="C639" s="96"/>
      <c r="D639" s="86">
        <v>1</v>
      </c>
      <c r="E639" s="86" t="s">
        <v>32</v>
      </c>
      <c r="F639" s="87">
        <v>403</v>
      </c>
      <c r="G639" s="88">
        <v>1</v>
      </c>
      <c r="H639" s="88">
        <v>8</v>
      </c>
      <c r="I639" s="89"/>
      <c r="J639" s="90">
        <v>65</v>
      </c>
      <c r="K639" s="90">
        <v>81</v>
      </c>
      <c r="L639" s="90">
        <v>0</v>
      </c>
      <c r="M639" s="91"/>
      <c r="N639" s="92">
        <v>93</v>
      </c>
      <c r="O639" s="90">
        <v>729</v>
      </c>
      <c r="P639" s="90">
        <v>17</v>
      </c>
      <c r="Q639" s="90">
        <v>17</v>
      </c>
      <c r="R639" s="90">
        <v>49</v>
      </c>
      <c r="S639" s="90">
        <v>16</v>
      </c>
      <c r="T639" s="90">
        <v>65</v>
      </c>
      <c r="U639" s="91"/>
      <c r="V639" s="92">
        <v>93</v>
      </c>
      <c r="W639" s="90">
        <v>827</v>
      </c>
      <c r="X639" s="90">
        <v>4</v>
      </c>
      <c r="Y639" s="90">
        <v>15</v>
      </c>
      <c r="Z639" s="90">
        <v>39</v>
      </c>
      <c r="AA639" s="90">
        <v>42</v>
      </c>
      <c r="AB639" s="90">
        <v>81</v>
      </c>
      <c r="AC639" s="91"/>
      <c r="AD639" s="92">
        <v>0</v>
      </c>
      <c r="AE639" s="90">
        <v>0</v>
      </c>
      <c r="AF639" s="90">
        <v>0</v>
      </c>
      <c r="AG639" s="90">
        <v>0</v>
      </c>
      <c r="AH639" s="90">
        <v>0</v>
      </c>
      <c r="AI639" s="90">
        <v>0</v>
      </c>
      <c r="AJ639" s="90">
        <v>0</v>
      </c>
    </row>
    <row r="640" spans="1:36">
      <c r="A640" s="67" t="s">
        <v>71</v>
      </c>
      <c r="B640" s="97" t="s">
        <v>158</v>
      </c>
      <c r="C640" s="98"/>
      <c r="D640" s="93">
        <v>1</v>
      </c>
      <c r="E640" s="93" t="s">
        <v>32</v>
      </c>
      <c r="F640" s="94">
        <v>403</v>
      </c>
      <c r="G640" s="93">
        <v>1</v>
      </c>
      <c r="H640" s="67" t="s">
        <v>71</v>
      </c>
      <c r="I640" s="68"/>
      <c r="J640" s="20">
        <v>74.336296296296297</v>
      </c>
      <c r="K640" s="20">
        <v>75.093333333333334</v>
      </c>
      <c r="L640" s="20">
        <v>45.515837104072396</v>
      </c>
      <c r="M640" s="69"/>
      <c r="N640" s="16">
        <v>675</v>
      </c>
      <c r="O640" s="20"/>
      <c r="P640" s="20">
        <v>9.2133333333333347</v>
      </c>
      <c r="Q640" s="20">
        <v>16.121481481481482</v>
      </c>
      <c r="R640" s="20">
        <v>37.308148148148149</v>
      </c>
      <c r="S640" s="20">
        <v>37.028148148148148</v>
      </c>
      <c r="T640" s="20">
        <v>74.336296296296297</v>
      </c>
      <c r="U640" s="69"/>
      <c r="V640" s="16">
        <v>675</v>
      </c>
      <c r="W640" s="20"/>
      <c r="X640" s="20">
        <v>6.1525925925925922</v>
      </c>
      <c r="Y640" s="20">
        <v>18.573333333333334</v>
      </c>
      <c r="Z640" s="20">
        <v>42.511111111111113</v>
      </c>
      <c r="AA640" s="20">
        <v>32.582222222222228</v>
      </c>
      <c r="AB640" s="20">
        <v>75.093333333333334</v>
      </c>
      <c r="AC640" s="69"/>
      <c r="AD640" s="16">
        <v>221</v>
      </c>
      <c r="AE640" s="20"/>
      <c r="AF640" s="20">
        <v>13.986425339366516</v>
      </c>
      <c r="AG640" s="20">
        <v>40.502262443438916</v>
      </c>
      <c r="AH640" s="20">
        <v>40.524886877828052</v>
      </c>
      <c r="AI640" s="20">
        <v>4.9909502262443439</v>
      </c>
      <c r="AJ640" s="20">
        <v>45.515837104072396</v>
      </c>
    </row>
    <row r="641" spans="1:36">
      <c r="A641" s="81">
        <v>3</v>
      </c>
      <c r="B641" s="77" t="s">
        <v>159</v>
      </c>
      <c r="C641" s="78"/>
      <c r="D641" s="79">
        <v>3</v>
      </c>
      <c r="E641" s="79" t="s">
        <v>34</v>
      </c>
      <c r="F641" s="80">
        <v>3002</v>
      </c>
      <c r="G641" s="86">
        <v>1</v>
      </c>
      <c r="H641" s="81">
        <v>3</v>
      </c>
      <c r="I641" s="82"/>
      <c r="J641" s="83">
        <v>98</v>
      </c>
      <c r="K641" s="83">
        <v>85</v>
      </c>
      <c r="L641" s="83">
        <v>0</v>
      </c>
      <c r="M641" s="84"/>
      <c r="N641" s="85">
        <v>66</v>
      </c>
      <c r="O641" s="83">
        <v>647</v>
      </c>
      <c r="P641" s="83">
        <v>0</v>
      </c>
      <c r="Q641" s="83">
        <v>2</v>
      </c>
      <c r="R641" s="83">
        <v>21</v>
      </c>
      <c r="S641" s="83">
        <v>77</v>
      </c>
      <c r="T641" s="83">
        <v>98</v>
      </c>
      <c r="U641" s="84"/>
      <c r="V641" s="85">
        <v>66</v>
      </c>
      <c r="W641" s="83">
        <v>653</v>
      </c>
      <c r="X641" s="83">
        <v>3</v>
      </c>
      <c r="Y641" s="83">
        <v>12</v>
      </c>
      <c r="Z641" s="83">
        <v>33</v>
      </c>
      <c r="AA641" s="83">
        <v>52</v>
      </c>
      <c r="AB641" s="83">
        <v>85</v>
      </c>
      <c r="AC641" s="84"/>
      <c r="AD641" s="85">
        <v>0</v>
      </c>
      <c r="AE641" s="83">
        <v>0</v>
      </c>
      <c r="AF641" s="83">
        <v>0</v>
      </c>
      <c r="AG641" s="83">
        <v>0</v>
      </c>
      <c r="AH641" s="83">
        <v>0</v>
      </c>
      <c r="AI641" s="83">
        <v>0</v>
      </c>
      <c r="AJ641" s="83">
        <v>0</v>
      </c>
    </row>
    <row r="642" spans="1:36">
      <c r="A642" s="88">
        <v>4</v>
      </c>
      <c r="B642" s="95" t="s">
        <v>159</v>
      </c>
      <c r="C642" s="96"/>
      <c r="D642" s="86">
        <v>3</v>
      </c>
      <c r="E642" s="86" t="s">
        <v>34</v>
      </c>
      <c r="F642" s="87">
        <v>3002</v>
      </c>
      <c r="G642" s="88">
        <v>1</v>
      </c>
      <c r="H642" s="88">
        <v>4</v>
      </c>
      <c r="I642" s="89"/>
      <c r="J642" s="90">
        <v>89</v>
      </c>
      <c r="K642" s="90">
        <v>88</v>
      </c>
      <c r="L642" s="90">
        <v>0</v>
      </c>
      <c r="M642" s="91"/>
      <c r="N642" s="92">
        <v>74</v>
      </c>
      <c r="O642" s="90">
        <v>650</v>
      </c>
      <c r="P642" s="90">
        <v>4</v>
      </c>
      <c r="Q642" s="90">
        <v>7</v>
      </c>
      <c r="R642" s="90">
        <v>34</v>
      </c>
      <c r="S642" s="90">
        <v>55</v>
      </c>
      <c r="T642" s="90">
        <v>89</v>
      </c>
      <c r="U642" s="91"/>
      <c r="V642" s="92">
        <v>74</v>
      </c>
      <c r="W642" s="90">
        <v>735</v>
      </c>
      <c r="X642" s="90">
        <v>0</v>
      </c>
      <c r="Y642" s="90">
        <v>12</v>
      </c>
      <c r="Z642" s="90">
        <v>35</v>
      </c>
      <c r="AA642" s="90">
        <v>53</v>
      </c>
      <c r="AB642" s="90">
        <v>88</v>
      </c>
      <c r="AC642" s="91"/>
      <c r="AD642" s="92">
        <v>0</v>
      </c>
      <c r="AE642" s="90">
        <v>0</v>
      </c>
      <c r="AF642" s="90">
        <v>0</v>
      </c>
      <c r="AG642" s="90">
        <v>0</v>
      </c>
      <c r="AH642" s="90">
        <v>0</v>
      </c>
      <c r="AI642" s="90">
        <v>0</v>
      </c>
      <c r="AJ642" s="90">
        <v>0</v>
      </c>
    </row>
    <row r="643" spans="1:36">
      <c r="A643" s="88">
        <v>5</v>
      </c>
      <c r="B643" s="95" t="s">
        <v>159</v>
      </c>
      <c r="C643" s="96"/>
      <c r="D643" s="86">
        <v>3</v>
      </c>
      <c r="E643" s="86" t="s">
        <v>34</v>
      </c>
      <c r="F643" s="87">
        <v>3002</v>
      </c>
      <c r="G643" s="88">
        <v>1</v>
      </c>
      <c r="H643" s="88">
        <v>5</v>
      </c>
      <c r="I643" s="89"/>
      <c r="J643" s="90">
        <v>85</v>
      </c>
      <c r="K643" s="90">
        <v>77</v>
      </c>
      <c r="L643" s="90">
        <v>66</v>
      </c>
      <c r="M643" s="91"/>
      <c r="N643" s="92">
        <v>68</v>
      </c>
      <c r="O643" s="90">
        <v>693</v>
      </c>
      <c r="P643" s="90">
        <v>9</v>
      </c>
      <c r="Q643" s="90">
        <v>6</v>
      </c>
      <c r="R643" s="90">
        <v>31</v>
      </c>
      <c r="S643" s="90">
        <v>54</v>
      </c>
      <c r="T643" s="90">
        <v>85</v>
      </c>
      <c r="U643" s="91"/>
      <c r="V643" s="92">
        <v>68</v>
      </c>
      <c r="W643" s="90">
        <v>702</v>
      </c>
      <c r="X643" s="90">
        <v>3</v>
      </c>
      <c r="Y643" s="90">
        <v>21</v>
      </c>
      <c r="Z643" s="90">
        <v>49</v>
      </c>
      <c r="AA643" s="90">
        <v>28</v>
      </c>
      <c r="AB643" s="90">
        <v>77</v>
      </c>
      <c r="AC643" s="91"/>
      <c r="AD643" s="92">
        <v>68</v>
      </c>
      <c r="AE643" s="90">
        <v>211</v>
      </c>
      <c r="AF643" s="90">
        <v>4</v>
      </c>
      <c r="AG643" s="90">
        <v>29</v>
      </c>
      <c r="AH643" s="90">
        <v>50</v>
      </c>
      <c r="AI643" s="90">
        <v>16</v>
      </c>
      <c r="AJ643" s="90">
        <v>66</v>
      </c>
    </row>
    <row r="644" spans="1:36" s="63" customFormat="1">
      <c r="A644" s="88">
        <v>6</v>
      </c>
      <c r="B644" s="95" t="s">
        <v>159</v>
      </c>
      <c r="C644" s="96"/>
      <c r="D644" s="86">
        <v>3</v>
      </c>
      <c r="E644" s="86" t="s">
        <v>34</v>
      </c>
      <c r="F644" s="87">
        <v>3002</v>
      </c>
      <c r="G644" s="86">
        <v>1</v>
      </c>
      <c r="H644" s="88">
        <v>6</v>
      </c>
      <c r="I644" s="89"/>
      <c r="J644" s="90">
        <v>82</v>
      </c>
      <c r="K644" s="90">
        <v>70</v>
      </c>
      <c r="L644" s="90">
        <v>0</v>
      </c>
      <c r="M644" s="91"/>
      <c r="N644" s="92">
        <v>68</v>
      </c>
      <c r="O644" s="90">
        <v>715</v>
      </c>
      <c r="P644" s="90">
        <v>3</v>
      </c>
      <c r="Q644" s="90">
        <v>15</v>
      </c>
      <c r="R644" s="90">
        <v>32</v>
      </c>
      <c r="S644" s="90">
        <v>50</v>
      </c>
      <c r="T644" s="90">
        <v>82</v>
      </c>
      <c r="U644" s="91"/>
      <c r="V644" s="92">
        <v>68</v>
      </c>
      <c r="W644" s="90">
        <v>701</v>
      </c>
      <c r="X644" s="90">
        <v>7</v>
      </c>
      <c r="Y644" s="90">
        <v>22</v>
      </c>
      <c r="Z644" s="90">
        <v>44</v>
      </c>
      <c r="AA644" s="90">
        <v>26</v>
      </c>
      <c r="AB644" s="90">
        <v>70</v>
      </c>
      <c r="AC644" s="91"/>
      <c r="AD644" s="92">
        <v>0</v>
      </c>
      <c r="AE644" s="90">
        <v>0</v>
      </c>
      <c r="AF644" s="90">
        <v>0</v>
      </c>
      <c r="AG644" s="90">
        <v>0</v>
      </c>
      <c r="AH644" s="90">
        <v>0</v>
      </c>
      <c r="AI644" s="90">
        <v>0</v>
      </c>
      <c r="AJ644" s="90">
        <v>0</v>
      </c>
    </row>
    <row r="645" spans="1:36">
      <c r="A645" s="88">
        <v>7</v>
      </c>
      <c r="B645" s="95" t="s">
        <v>159</v>
      </c>
      <c r="C645" s="96"/>
      <c r="D645" s="86">
        <v>3</v>
      </c>
      <c r="E645" s="86" t="s">
        <v>34</v>
      </c>
      <c r="F645" s="87">
        <v>3002</v>
      </c>
      <c r="G645" s="86">
        <v>1</v>
      </c>
      <c r="H645" s="88">
        <v>7</v>
      </c>
      <c r="I645" s="89"/>
      <c r="J645" s="90">
        <v>66</v>
      </c>
      <c r="K645" s="90">
        <v>61</v>
      </c>
      <c r="L645" s="90">
        <v>30</v>
      </c>
      <c r="M645" s="91"/>
      <c r="N645" s="92">
        <v>83</v>
      </c>
      <c r="O645" s="90">
        <v>725</v>
      </c>
      <c r="P645" s="90">
        <v>6</v>
      </c>
      <c r="Q645" s="90">
        <v>28</v>
      </c>
      <c r="R645" s="90">
        <v>35</v>
      </c>
      <c r="S645" s="90">
        <v>31</v>
      </c>
      <c r="T645" s="90">
        <v>66</v>
      </c>
      <c r="U645" s="91"/>
      <c r="V645" s="92">
        <v>83</v>
      </c>
      <c r="W645" s="90">
        <v>717</v>
      </c>
      <c r="X645" s="90">
        <v>5</v>
      </c>
      <c r="Y645" s="90">
        <v>34</v>
      </c>
      <c r="Z645" s="90">
        <v>41</v>
      </c>
      <c r="AA645" s="90">
        <v>20</v>
      </c>
      <c r="AB645" s="90">
        <v>61</v>
      </c>
      <c r="AC645" s="91"/>
      <c r="AD645" s="92">
        <v>83</v>
      </c>
      <c r="AE645" s="90">
        <v>176</v>
      </c>
      <c r="AF645" s="90">
        <v>28</v>
      </c>
      <c r="AG645" s="90">
        <v>42</v>
      </c>
      <c r="AH645" s="90">
        <v>24</v>
      </c>
      <c r="AI645" s="90">
        <v>6</v>
      </c>
      <c r="AJ645" s="90">
        <v>30</v>
      </c>
    </row>
    <row r="646" spans="1:36">
      <c r="A646" s="88">
        <v>8</v>
      </c>
      <c r="B646" s="95" t="s">
        <v>159</v>
      </c>
      <c r="C646" s="96"/>
      <c r="D646" s="86">
        <v>3</v>
      </c>
      <c r="E646" s="86" t="s">
        <v>34</v>
      </c>
      <c r="F646" s="87">
        <v>3002</v>
      </c>
      <c r="G646" s="88">
        <v>1</v>
      </c>
      <c r="H646" s="88">
        <v>8</v>
      </c>
      <c r="I646" s="89"/>
      <c r="J646" s="90">
        <v>65</v>
      </c>
      <c r="K646" s="90">
        <v>67</v>
      </c>
      <c r="L646" s="90">
        <v>0</v>
      </c>
      <c r="M646" s="91"/>
      <c r="N646" s="92">
        <v>76</v>
      </c>
      <c r="O646" s="90">
        <v>742</v>
      </c>
      <c r="P646" s="90">
        <v>17</v>
      </c>
      <c r="Q646" s="90">
        <v>17</v>
      </c>
      <c r="R646" s="90">
        <v>43</v>
      </c>
      <c r="S646" s="90">
        <v>22</v>
      </c>
      <c r="T646" s="90">
        <v>65</v>
      </c>
      <c r="U646" s="91"/>
      <c r="V646" s="92">
        <v>76</v>
      </c>
      <c r="W646" s="90">
        <v>765</v>
      </c>
      <c r="X646" s="90">
        <v>7</v>
      </c>
      <c r="Y646" s="90">
        <v>26</v>
      </c>
      <c r="Z646" s="90">
        <v>46</v>
      </c>
      <c r="AA646" s="90">
        <v>21</v>
      </c>
      <c r="AB646" s="90">
        <v>67</v>
      </c>
      <c r="AC646" s="91"/>
      <c r="AD646" s="92">
        <v>0</v>
      </c>
      <c r="AE646" s="90">
        <v>0</v>
      </c>
      <c r="AF646" s="90">
        <v>0</v>
      </c>
      <c r="AG646" s="90">
        <v>0</v>
      </c>
      <c r="AH646" s="90">
        <v>0</v>
      </c>
      <c r="AI646" s="90">
        <v>0</v>
      </c>
      <c r="AJ646" s="90">
        <v>0</v>
      </c>
    </row>
    <row r="647" spans="1:36">
      <c r="A647" s="67" t="s">
        <v>71</v>
      </c>
      <c r="B647" s="97" t="s">
        <v>159</v>
      </c>
      <c r="C647" s="98"/>
      <c r="D647" s="93">
        <v>3</v>
      </c>
      <c r="E647" s="93" t="s">
        <v>34</v>
      </c>
      <c r="F647" s="94">
        <v>3002</v>
      </c>
      <c r="G647" s="67">
        <v>1</v>
      </c>
      <c r="H647" s="67" t="s">
        <v>71</v>
      </c>
      <c r="I647" s="68"/>
      <c r="J647" s="20">
        <v>80.064367816091959</v>
      </c>
      <c r="K647" s="20">
        <v>74.190804597701145</v>
      </c>
      <c r="L647" s="20">
        <v>46.211920529801326</v>
      </c>
      <c r="M647" s="69"/>
      <c r="N647" s="16">
        <v>435</v>
      </c>
      <c r="O647" s="20"/>
      <c r="P647" s="20">
        <v>6.6712643678160921</v>
      </c>
      <c r="Q647" s="20">
        <v>13.089655172413792</v>
      </c>
      <c r="R647" s="20">
        <v>33.00919540229885</v>
      </c>
      <c r="S647" s="20">
        <v>47.055172413793102</v>
      </c>
      <c r="T647" s="20">
        <v>80.064367816091959</v>
      </c>
      <c r="U647" s="69"/>
      <c r="V647" s="16">
        <v>435</v>
      </c>
      <c r="W647" s="20"/>
      <c r="X647" s="20">
        <v>4.195402298850575</v>
      </c>
      <c r="Y647" s="20">
        <v>21.613793103448273</v>
      </c>
      <c r="Z647" s="20">
        <v>41.358620689655169</v>
      </c>
      <c r="AA647" s="20">
        <v>32.832183908045977</v>
      </c>
      <c r="AB647" s="20">
        <v>74.190804597701145</v>
      </c>
      <c r="AC647" s="69"/>
      <c r="AD647" s="16">
        <v>151</v>
      </c>
      <c r="AE647" s="20"/>
      <c r="AF647" s="20">
        <v>17.192052980132448</v>
      </c>
      <c r="AG647" s="20">
        <v>36.145695364238414</v>
      </c>
      <c r="AH647" s="20">
        <v>35.70860927152318</v>
      </c>
      <c r="AI647" s="20">
        <v>10.503311258278146</v>
      </c>
      <c r="AJ647" s="20">
        <v>46.211920529801326</v>
      </c>
    </row>
    <row r="648" spans="1:36">
      <c r="A648" s="81">
        <v>3</v>
      </c>
      <c r="B648" s="77" t="s">
        <v>160</v>
      </c>
      <c r="C648" s="78"/>
      <c r="D648" s="79">
        <v>2</v>
      </c>
      <c r="E648" s="79" t="s">
        <v>33</v>
      </c>
      <c r="F648" s="80">
        <v>4708</v>
      </c>
      <c r="G648" s="86">
        <v>1</v>
      </c>
      <c r="H648" s="81">
        <v>3</v>
      </c>
      <c r="I648" s="82"/>
      <c r="J648" s="83">
        <v>83</v>
      </c>
      <c r="K648" s="83">
        <v>75</v>
      </c>
      <c r="L648" s="83">
        <v>0</v>
      </c>
      <c r="M648" s="84"/>
      <c r="N648" s="85">
        <v>99</v>
      </c>
      <c r="O648" s="83">
        <v>593</v>
      </c>
      <c r="P648" s="83">
        <v>2</v>
      </c>
      <c r="Q648" s="83">
        <v>14</v>
      </c>
      <c r="R648" s="83">
        <v>34</v>
      </c>
      <c r="S648" s="83">
        <v>49</v>
      </c>
      <c r="T648" s="83">
        <v>83</v>
      </c>
      <c r="U648" s="84"/>
      <c r="V648" s="85">
        <v>99</v>
      </c>
      <c r="W648" s="83">
        <v>563</v>
      </c>
      <c r="X648" s="83">
        <v>8</v>
      </c>
      <c r="Y648" s="83">
        <v>17</v>
      </c>
      <c r="Z648" s="83">
        <v>51</v>
      </c>
      <c r="AA648" s="83">
        <v>24</v>
      </c>
      <c r="AB648" s="83">
        <v>75</v>
      </c>
      <c r="AC648" s="84"/>
      <c r="AD648" s="85">
        <v>0</v>
      </c>
      <c r="AE648" s="83">
        <v>0</v>
      </c>
      <c r="AF648" s="83">
        <v>0</v>
      </c>
      <c r="AG648" s="83">
        <v>0</v>
      </c>
      <c r="AH648" s="83">
        <v>0</v>
      </c>
      <c r="AI648" s="83">
        <v>0</v>
      </c>
      <c r="AJ648" s="83">
        <v>0</v>
      </c>
    </row>
    <row r="649" spans="1:36">
      <c r="A649" s="88">
        <v>4</v>
      </c>
      <c r="B649" s="95" t="s">
        <v>160</v>
      </c>
      <c r="C649" s="96"/>
      <c r="D649" s="86">
        <v>2</v>
      </c>
      <c r="E649" s="86" t="s">
        <v>33</v>
      </c>
      <c r="F649" s="87">
        <v>4708</v>
      </c>
      <c r="G649" s="86">
        <v>1</v>
      </c>
      <c r="H649" s="88">
        <v>4</v>
      </c>
      <c r="I649" s="89"/>
      <c r="J649" s="90">
        <v>86</v>
      </c>
      <c r="K649" s="90">
        <v>83</v>
      </c>
      <c r="L649" s="90">
        <v>0</v>
      </c>
      <c r="M649" s="91"/>
      <c r="N649" s="92">
        <v>122</v>
      </c>
      <c r="O649" s="90">
        <v>655</v>
      </c>
      <c r="P649" s="90">
        <v>2</v>
      </c>
      <c r="Q649" s="90">
        <v>12</v>
      </c>
      <c r="R649" s="90">
        <v>25</v>
      </c>
      <c r="S649" s="90">
        <v>61</v>
      </c>
      <c r="T649" s="90">
        <v>86</v>
      </c>
      <c r="U649" s="91"/>
      <c r="V649" s="92">
        <v>122</v>
      </c>
      <c r="W649" s="90">
        <v>696</v>
      </c>
      <c r="X649" s="90">
        <v>1</v>
      </c>
      <c r="Y649" s="90">
        <v>16</v>
      </c>
      <c r="Z649" s="90">
        <v>46</v>
      </c>
      <c r="AA649" s="90">
        <v>37</v>
      </c>
      <c r="AB649" s="90">
        <v>83</v>
      </c>
      <c r="AC649" s="91"/>
      <c r="AD649" s="92">
        <v>0</v>
      </c>
      <c r="AE649" s="90">
        <v>0</v>
      </c>
      <c r="AF649" s="90">
        <v>0</v>
      </c>
      <c r="AG649" s="90">
        <v>0</v>
      </c>
      <c r="AH649" s="90">
        <v>0</v>
      </c>
      <c r="AI649" s="90">
        <v>0</v>
      </c>
      <c r="AJ649" s="90">
        <v>0</v>
      </c>
    </row>
    <row r="650" spans="1:36">
      <c r="A650" s="88">
        <v>5</v>
      </c>
      <c r="B650" s="95" t="s">
        <v>160</v>
      </c>
      <c r="C650" s="96"/>
      <c r="D650" s="86">
        <v>2</v>
      </c>
      <c r="E650" s="86" t="s">
        <v>33</v>
      </c>
      <c r="F650" s="87">
        <v>4708</v>
      </c>
      <c r="G650" s="86">
        <v>1</v>
      </c>
      <c r="H650" s="88">
        <v>5</v>
      </c>
      <c r="I650" s="89"/>
      <c r="J650" s="90">
        <v>82</v>
      </c>
      <c r="K650" s="90">
        <v>78</v>
      </c>
      <c r="L650" s="90">
        <v>62</v>
      </c>
      <c r="M650" s="91"/>
      <c r="N650" s="92">
        <v>116</v>
      </c>
      <c r="O650" s="90">
        <v>685</v>
      </c>
      <c r="P650" s="90">
        <v>9</v>
      </c>
      <c r="Q650" s="90">
        <v>9</v>
      </c>
      <c r="R650" s="90">
        <v>35</v>
      </c>
      <c r="S650" s="90">
        <v>47</v>
      </c>
      <c r="T650" s="90">
        <v>82</v>
      </c>
      <c r="U650" s="91"/>
      <c r="V650" s="92">
        <v>116</v>
      </c>
      <c r="W650" s="90">
        <v>713</v>
      </c>
      <c r="X650" s="90">
        <v>2</v>
      </c>
      <c r="Y650" s="90">
        <v>21</v>
      </c>
      <c r="Z650" s="90">
        <v>45</v>
      </c>
      <c r="AA650" s="90">
        <v>33</v>
      </c>
      <c r="AB650" s="90">
        <v>78</v>
      </c>
      <c r="AC650" s="91"/>
      <c r="AD650" s="92">
        <v>116</v>
      </c>
      <c r="AE650" s="90">
        <v>212</v>
      </c>
      <c r="AF650" s="90">
        <v>7</v>
      </c>
      <c r="AG650" s="90">
        <v>31</v>
      </c>
      <c r="AH650" s="90">
        <v>49</v>
      </c>
      <c r="AI650" s="90">
        <v>13</v>
      </c>
      <c r="AJ650" s="90">
        <v>62</v>
      </c>
    </row>
    <row r="651" spans="1:36" s="63" customFormat="1">
      <c r="A651" s="88">
        <v>6</v>
      </c>
      <c r="B651" s="95" t="s">
        <v>160</v>
      </c>
      <c r="C651" s="96"/>
      <c r="D651" s="86">
        <v>2</v>
      </c>
      <c r="E651" s="86" t="s">
        <v>33</v>
      </c>
      <c r="F651" s="87">
        <v>4708</v>
      </c>
      <c r="G651" s="88">
        <v>1</v>
      </c>
      <c r="H651" s="88">
        <v>6</v>
      </c>
      <c r="I651" s="89"/>
      <c r="J651" s="90">
        <v>90</v>
      </c>
      <c r="K651" s="90">
        <v>84</v>
      </c>
      <c r="L651" s="90">
        <v>0</v>
      </c>
      <c r="M651" s="91"/>
      <c r="N651" s="92">
        <v>115</v>
      </c>
      <c r="O651" s="90">
        <v>759</v>
      </c>
      <c r="P651" s="90">
        <v>1</v>
      </c>
      <c r="Q651" s="90">
        <v>10</v>
      </c>
      <c r="R651" s="90">
        <v>29</v>
      </c>
      <c r="S651" s="90">
        <v>61</v>
      </c>
      <c r="T651" s="90">
        <v>90</v>
      </c>
      <c r="U651" s="91"/>
      <c r="V651" s="92">
        <v>115</v>
      </c>
      <c r="W651" s="90">
        <v>759</v>
      </c>
      <c r="X651" s="90">
        <v>2</v>
      </c>
      <c r="Y651" s="90">
        <v>15</v>
      </c>
      <c r="Z651" s="90">
        <v>47</v>
      </c>
      <c r="AA651" s="90">
        <v>37</v>
      </c>
      <c r="AB651" s="90">
        <v>84</v>
      </c>
      <c r="AC651" s="91"/>
      <c r="AD651" s="92">
        <v>0</v>
      </c>
      <c r="AE651" s="90">
        <v>0</v>
      </c>
      <c r="AF651" s="90">
        <v>0</v>
      </c>
      <c r="AG651" s="90">
        <v>0</v>
      </c>
      <c r="AH651" s="90">
        <v>0</v>
      </c>
      <c r="AI651" s="90">
        <v>0</v>
      </c>
      <c r="AJ651" s="90">
        <v>0</v>
      </c>
    </row>
    <row r="652" spans="1:36">
      <c r="A652" s="88">
        <v>7</v>
      </c>
      <c r="B652" s="95" t="s">
        <v>160</v>
      </c>
      <c r="C652" s="96"/>
      <c r="D652" s="86">
        <v>2</v>
      </c>
      <c r="E652" s="86" t="s">
        <v>33</v>
      </c>
      <c r="F652" s="87">
        <v>4708</v>
      </c>
      <c r="G652" s="88">
        <v>1</v>
      </c>
      <c r="H652" s="88">
        <v>7</v>
      </c>
      <c r="I652" s="89"/>
      <c r="J652" s="90">
        <v>70</v>
      </c>
      <c r="K652" s="90">
        <v>59</v>
      </c>
      <c r="L652" s="90">
        <v>19</v>
      </c>
      <c r="M652" s="91"/>
      <c r="N652" s="92">
        <v>113</v>
      </c>
      <c r="O652" s="90">
        <v>709</v>
      </c>
      <c r="P652" s="90">
        <v>16</v>
      </c>
      <c r="Q652" s="90">
        <v>13</v>
      </c>
      <c r="R652" s="90">
        <v>43</v>
      </c>
      <c r="S652" s="90">
        <v>27</v>
      </c>
      <c r="T652" s="90">
        <v>70</v>
      </c>
      <c r="U652" s="91"/>
      <c r="V652" s="92">
        <v>113</v>
      </c>
      <c r="W652" s="90">
        <v>686</v>
      </c>
      <c r="X652" s="90">
        <v>4</v>
      </c>
      <c r="Y652" s="90">
        <v>37</v>
      </c>
      <c r="Z652" s="90">
        <v>50</v>
      </c>
      <c r="AA652" s="90">
        <v>9</v>
      </c>
      <c r="AB652" s="90">
        <v>59</v>
      </c>
      <c r="AC652" s="91"/>
      <c r="AD652" s="92">
        <v>113</v>
      </c>
      <c r="AE652" s="90">
        <v>162</v>
      </c>
      <c r="AF652" s="90">
        <v>36</v>
      </c>
      <c r="AG652" s="90">
        <v>45</v>
      </c>
      <c r="AH652" s="90">
        <v>17</v>
      </c>
      <c r="AI652" s="90">
        <v>2</v>
      </c>
      <c r="AJ652" s="90">
        <v>19</v>
      </c>
    </row>
    <row r="653" spans="1:36">
      <c r="A653" s="88">
        <v>8</v>
      </c>
      <c r="B653" s="95" t="s">
        <v>160</v>
      </c>
      <c r="C653" s="96"/>
      <c r="D653" s="86">
        <v>2</v>
      </c>
      <c r="E653" s="86" t="s">
        <v>33</v>
      </c>
      <c r="F653" s="87">
        <v>4708</v>
      </c>
      <c r="G653" s="86">
        <v>1</v>
      </c>
      <c r="H653" s="88">
        <v>8</v>
      </c>
      <c r="I653" s="89"/>
      <c r="J653" s="90">
        <v>52</v>
      </c>
      <c r="K653" s="90">
        <v>78</v>
      </c>
      <c r="L653" s="90">
        <v>0</v>
      </c>
      <c r="M653" s="91"/>
      <c r="N653" s="92">
        <v>101</v>
      </c>
      <c r="O653" s="90">
        <v>715</v>
      </c>
      <c r="P653" s="90">
        <v>21</v>
      </c>
      <c r="Q653" s="90">
        <v>28</v>
      </c>
      <c r="R653" s="90">
        <v>38</v>
      </c>
      <c r="S653" s="90">
        <v>14</v>
      </c>
      <c r="T653" s="90">
        <v>52</v>
      </c>
      <c r="U653" s="91"/>
      <c r="V653" s="92">
        <v>101</v>
      </c>
      <c r="W653" s="90">
        <v>796</v>
      </c>
      <c r="X653" s="90">
        <v>3</v>
      </c>
      <c r="Y653" s="90">
        <v>19</v>
      </c>
      <c r="Z653" s="90">
        <v>50</v>
      </c>
      <c r="AA653" s="90">
        <v>28</v>
      </c>
      <c r="AB653" s="90">
        <v>78</v>
      </c>
      <c r="AC653" s="91"/>
      <c r="AD653" s="92">
        <v>0</v>
      </c>
      <c r="AE653" s="90">
        <v>0</v>
      </c>
      <c r="AF653" s="90">
        <v>0</v>
      </c>
      <c r="AG653" s="90">
        <v>0</v>
      </c>
      <c r="AH653" s="90">
        <v>0</v>
      </c>
      <c r="AI653" s="90">
        <v>0</v>
      </c>
      <c r="AJ653" s="90">
        <v>0</v>
      </c>
    </row>
    <row r="654" spans="1:36">
      <c r="A654" s="67" t="s">
        <v>71</v>
      </c>
      <c r="B654" s="97" t="s">
        <v>160</v>
      </c>
      <c r="C654" s="98"/>
      <c r="D654" s="93">
        <v>2</v>
      </c>
      <c r="E654" s="93" t="s">
        <v>33</v>
      </c>
      <c r="F654" s="94">
        <v>4708</v>
      </c>
      <c r="G654" s="67">
        <v>1</v>
      </c>
      <c r="H654" s="67" t="s">
        <v>71</v>
      </c>
      <c r="I654" s="68"/>
      <c r="J654" s="20">
        <v>77.677177177177185</v>
      </c>
      <c r="K654" s="20">
        <v>76.282282282282281</v>
      </c>
      <c r="L654" s="20">
        <v>40.781659388646283</v>
      </c>
      <c r="M654" s="69"/>
      <c r="N654" s="16">
        <v>666</v>
      </c>
      <c r="O654" s="20"/>
      <c r="P654" s="20">
        <v>8.3033033033033039</v>
      </c>
      <c r="Q654" s="20">
        <v>14.025525525525525</v>
      </c>
      <c r="R654" s="20">
        <v>33.795795795795797</v>
      </c>
      <c r="S654" s="20">
        <v>43.881381381381381</v>
      </c>
      <c r="T654" s="20">
        <v>77.677177177177185</v>
      </c>
      <c r="U654" s="69"/>
      <c r="V654" s="16">
        <v>666</v>
      </c>
      <c r="W654" s="20"/>
      <c r="X654" s="20">
        <v>3.1996996996996998</v>
      </c>
      <c r="Y654" s="20">
        <v>20.864864864864867</v>
      </c>
      <c r="Z654" s="20">
        <v>48.027027027027025</v>
      </c>
      <c r="AA654" s="20">
        <v>28.255255255255257</v>
      </c>
      <c r="AB654" s="20">
        <v>76.282282282282281</v>
      </c>
      <c r="AC654" s="69"/>
      <c r="AD654" s="16">
        <v>229</v>
      </c>
      <c r="AE654" s="20"/>
      <c r="AF654" s="20">
        <v>21.310043668122269</v>
      </c>
      <c r="AG654" s="20">
        <v>37.908296943231441</v>
      </c>
      <c r="AH654" s="20">
        <v>33.209606986899558</v>
      </c>
      <c r="AI654" s="20">
        <v>7.572052401746725</v>
      </c>
      <c r="AJ654" s="20">
        <v>40.781659388646283</v>
      </c>
    </row>
    <row r="655" spans="1:36">
      <c r="A655" s="81">
        <v>3</v>
      </c>
      <c r="B655" s="77" t="s">
        <v>161</v>
      </c>
      <c r="C655" s="78"/>
      <c r="D655" s="79">
        <v>1</v>
      </c>
      <c r="E655" s="79" t="s">
        <v>32</v>
      </c>
      <c r="F655" s="80">
        <v>404</v>
      </c>
      <c r="G655" s="86">
        <v>1</v>
      </c>
      <c r="H655" s="81">
        <v>3</v>
      </c>
      <c r="I655" s="82"/>
      <c r="J655" s="83">
        <v>79</v>
      </c>
      <c r="K655" s="83">
        <v>71</v>
      </c>
      <c r="L655" s="83">
        <v>0</v>
      </c>
      <c r="M655" s="84"/>
      <c r="N655" s="85">
        <v>131</v>
      </c>
      <c r="O655" s="83">
        <v>575</v>
      </c>
      <c r="P655" s="83">
        <v>3</v>
      </c>
      <c r="Q655" s="83">
        <v>18</v>
      </c>
      <c r="R655" s="83">
        <v>34</v>
      </c>
      <c r="S655" s="83">
        <v>45</v>
      </c>
      <c r="T655" s="83">
        <v>79</v>
      </c>
      <c r="U655" s="84"/>
      <c r="V655" s="85">
        <v>131</v>
      </c>
      <c r="W655" s="83">
        <v>573</v>
      </c>
      <c r="X655" s="83">
        <v>9</v>
      </c>
      <c r="Y655" s="83">
        <v>20</v>
      </c>
      <c r="Z655" s="83">
        <v>37</v>
      </c>
      <c r="AA655" s="83">
        <v>34</v>
      </c>
      <c r="AB655" s="83">
        <v>71</v>
      </c>
      <c r="AC655" s="84"/>
      <c r="AD655" s="85">
        <v>0</v>
      </c>
      <c r="AE655" s="83">
        <v>0</v>
      </c>
      <c r="AF655" s="83">
        <v>0</v>
      </c>
      <c r="AG655" s="83">
        <v>0</v>
      </c>
      <c r="AH655" s="83">
        <v>0</v>
      </c>
      <c r="AI655" s="83">
        <v>0</v>
      </c>
      <c r="AJ655" s="83">
        <v>0</v>
      </c>
    </row>
    <row r="656" spans="1:36">
      <c r="A656" s="88">
        <v>4</v>
      </c>
      <c r="B656" s="95" t="s">
        <v>161</v>
      </c>
      <c r="C656" s="96"/>
      <c r="D656" s="86">
        <v>1</v>
      </c>
      <c r="E656" s="86" t="s">
        <v>32</v>
      </c>
      <c r="F656" s="87">
        <v>404</v>
      </c>
      <c r="G656" s="86">
        <v>1</v>
      </c>
      <c r="H656" s="88">
        <v>4</v>
      </c>
      <c r="I656" s="89"/>
      <c r="J656" s="90">
        <v>79</v>
      </c>
      <c r="K656" s="90">
        <v>77</v>
      </c>
      <c r="L656" s="90">
        <v>0</v>
      </c>
      <c r="M656" s="91"/>
      <c r="N656" s="92">
        <v>154</v>
      </c>
      <c r="O656" s="90">
        <v>621</v>
      </c>
      <c r="P656" s="90">
        <v>11</v>
      </c>
      <c r="Q656" s="90">
        <v>10</v>
      </c>
      <c r="R656" s="90">
        <v>30</v>
      </c>
      <c r="S656" s="90">
        <v>49</v>
      </c>
      <c r="T656" s="90">
        <v>79</v>
      </c>
      <c r="U656" s="91"/>
      <c r="V656" s="92">
        <v>154</v>
      </c>
      <c r="W656" s="90">
        <v>660</v>
      </c>
      <c r="X656" s="90">
        <v>8</v>
      </c>
      <c r="Y656" s="90">
        <v>14</v>
      </c>
      <c r="Z656" s="90">
        <v>40</v>
      </c>
      <c r="AA656" s="90">
        <v>37</v>
      </c>
      <c r="AB656" s="90">
        <v>77</v>
      </c>
      <c r="AC656" s="91"/>
      <c r="AD656" s="92">
        <v>0</v>
      </c>
      <c r="AE656" s="90">
        <v>0</v>
      </c>
      <c r="AF656" s="90">
        <v>0</v>
      </c>
      <c r="AG656" s="90">
        <v>0</v>
      </c>
      <c r="AH656" s="90">
        <v>0</v>
      </c>
      <c r="AI656" s="90">
        <v>0</v>
      </c>
      <c r="AJ656" s="90">
        <v>0</v>
      </c>
    </row>
    <row r="657" spans="1:36">
      <c r="A657" s="88">
        <v>5</v>
      </c>
      <c r="B657" s="95" t="s">
        <v>161</v>
      </c>
      <c r="C657" s="96"/>
      <c r="D657" s="86">
        <v>1</v>
      </c>
      <c r="E657" s="86" t="s">
        <v>32</v>
      </c>
      <c r="F657" s="87">
        <v>404</v>
      </c>
      <c r="G657" s="86">
        <v>1</v>
      </c>
      <c r="H657" s="88">
        <v>5</v>
      </c>
      <c r="I657" s="89"/>
      <c r="J657" s="90">
        <v>76</v>
      </c>
      <c r="K657" s="90">
        <v>81</v>
      </c>
      <c r="L657" s="90">
        <v>54</v>
      </c>
      <c r="M657" s="91"/>
      <c r="N657" s="92">
        <v>138</v>
      </c>
      <c r="O657" s="90">
        <v>652</v>
      </c>
      <c r="P657" s="90">
        <v>9</v>
      </c>
      <c r="Q657" s="90">
        <v>16</v>
      </c>
      <c r="R657" s="90">
        <v>43</v>
      </c>
      <c r="S657" s="90">
        <v>33</v>
      </c>
      <c r="T657" s="90">
        <v>76</v>
      </c>
      <c r="U657" s="91"/>
      <c r="V657" s="92">
        <v>138</v>
      </c>
      <c r="W657" s="90">
        <v>727</v>
      </c>
      <c r="X657" s="90">
        <v>4</v>
      </c>
      <c r="Y657" s="90">
        <v>16</v>
      </c>
      <c r="Z657" s="90">
        <v>43</v>
      </c>
      <c r="AA657" s="90">
        <v>38</v>
      </c>
      <c r="AB657" s="90">
        <v>81</v>
      </c>
      <c r="AC657" s="91"/>
      <c r="AD657" s="92">
        <v>138</v>
      </c>
      <c r="AE657" s="90">
        <v>202</v>
      </c>
      <c r="AF657" s="90">
        <v>8</v>
      </c>
      <c r="AG657" s="90">
        <v>38</v>
      </c>
      <c r="AH657" s="90">
        <v>48</v>
      </c>
      <c r="AI657" s="90">
        <v>6</v>
      </c>
      <c r="AJ657" s="90">
        <v>54</v>
      </c>
    </row>
    <row r="658" spans="1:36" s="63" customFormat="1">
      <c r="A658" s="88">
        <v>6</v>
      </c>
      <c r="B658" s="95" t="s">
        <v>161</v>
      </c>
      <c r="C658" s="96"/>
      <c r="D658" s="86">
        <v>1</v>
      </c>
      <c r="E658" s="86" t="s">
        <v>32</v>
      </c>
      <c r="F658" s="87">
        <v>404</v>
      </c>
      <c r="G658" s="86">
        <v>1</v>
      </c>
      <c r="H658" s="88">
        <v>6</v>
      </c>
      <c r="I658" s="89"/>
      <c r="J658" s="90">
        <v>65</v>
      </c>
      <c r="K658" s="90">
        <v>79</v>
      </c>
      <c r="L658" s="90">
        <v>0</v>
      </c>
      <c r="M658" s="91"/>
      <c r="N658" s="92">
        <v>153</v>
      </c>
      <c r="O658" s="90">
        <v>682</v>
      </c>
      <c r="P658" s="90">
        <v>8</v>
      </c>
      <c r="Q658" s="90">
        <v>27</v>
      </c>
      <c r="R658" s="90">
        <v>37</v>
      </c>
      <c r="S658" s="90">
        <v>28</v>
      </c>
      <c r="T658" s="90">
        <v>65</v>
      </c>
      <c r="U658" s="91"/>
      <c r="V658" s="92">
        <v>153</v>
      </c>
      <c r="W658" s="90">
        <v>735</v>
      </c>
      <c r="X658" s="90">
        <v>4</v>
      </c>
      <c r="Y658" s="90">
        <v>18</v>
      </c>
      <c r="Z658" s="90">
        <v>50</v>
      </c>
      <c r="AA658" s="90">
        <v>29</v>
      </c>
      <c r="AB658" s="90">
        <v>79</v>
      </c>
      <c r="AC658" s="91"/>
      <c r="AD658" s="92">
        <v>0</v>
      </c>
      <c r="AE658" s="90">
        <v>0</v>
      </c>
      <c r="AF658" s="90">
        <v>0</v>
      </c>
      <c r="AG658" s="90">
        <v>0</v>
      </c>
      <c r="AH658" s="90">
        <v>0</v>
      </c>
      <c r="AI658" s="90">
        <v>0</v>
      </c>
      <c r="AJ658" s="90">
        <v>0</v>
      </c>
    </row>
    <row r="659" spans="1:36">
      <c r="A659" s="88">
        <v>7</v>
      </c>
      <c r="B659" s="95" t="s">
        <v>161</v>
      </c>
      <c r="C659" s="96"/>
      <c r="D659" s="86">
        <v>1</v>
      </c>
      <c r="E659" s="86" t="s">
        <v>32</v>
      </c>
      <c r="F659" s="87">
        <v>404</v>
      </c>
      <c r="G659" s="86">
        <v>1</v>
      </c>
      <c r="H659" s="88">
        <v>7</v>
      </c>
      <c r="I659" s="89"/>
      <c r="J659" s="90">
        <v>80</v>
      </c>
      <c r="K659" s="90">
        <v>78</v>
      </c>
      <c r="L659" s="90">
        <v>31</v>
      </c>
      <c r="M659" s="91"/>
      <c r="N659" s="92">
        <v>139</v>
      </c>
      <c r="O659" s="90">
        <v>739</v>
      </c>
      <c r="P659" s="90">
        <v>9</v>
      </c>
      <c r="Q659" s="90">
        <v>11</v>
      </c>
      <c r="R659" s="90">
        <v>36</v>
      </c>
      <c r="S659" s="90">
        <v>44</v>
      </c>
      <c r="T659" s="90">
        <v>80</v>
      </c>
      <c r="U659" s="91"/>
      <c r="V659" s="92">
        <v>139</v>
      </c>
      <c r="W659" s="90">
        <v>780</v>
      </c>
      <c r="X659" s="90">
        <v>1</v>
      </c>
      <c r="Y659" s="90">
        <v>22</v>
      </c>
      <c r="Z659" s="90">
        <v>45</v>
      </c>
      <c r="AA659" s="90">
        <v>33</v>
      </c>
      <c r="AB659" s="90">
        <v>78</v>
      </c>
      <c r="AC659" s="91"/>
      <c r="AD659" s="92">
        <v>139</v>
      </c>
      <c r="AE659" s="90">
        <v>179</v>
      </c>
      <c r="AF659" s="90">
        <v>21</v>
      </c>
      <c r="AG659" s="90">
        <v>48</v>
      </c>
      <c r="AH659" s="90">
        <v>27</v>
      </c>
      <c r="AI659" s="90">
        <v>4</v>
      </c>
      <c r="AJ659" s="90">
        <v>31</v>
      </c>
    </row>
    <row r="660" spans="1:36">
      <c r="A660" s="88">
        <v>8</v>
      </c>
      <c r="B660" s="95" t="s">
        <v>161</v>
      </c>
      <c r="C660" s="96"/>
      <c r="D660" s="86">
        <v>1</v>
      </c>
      <c r="E660" s="86" t="s">
        <v>32</v>
      </c>
      <c r="F660" s="87">
        <v>404</v>
      </c>
      <c r="G660" s="86">
        <v>1</v>
      </c>
      <c r="H660" s="88">
        <v>8</v>
      </c>
      <c r="I660" s="89"/>
      <c r="J660" s="90">
        <v>73</v>
      </c>
      <c r="K660" s="90">
        <v>85</v>
      </c>
      <c r="L660" s="90">
        <v>0</v>
      </c>
      <c r="M660" s="91"/>
      <c r="N660" s="92">
        <v>129</v>
      </c>
      <c r="O660" s="90">
        <v>761</v>
      </c>
      <c r="P660" s="90">
        <v>12</v>
      </c>
      <c r="Q660" s="90">
        <v>16</v>
      </c>
      <c r="R660" s="90">
        <v>40</v>
      </c>
      <c r="S660" s="90">
        <v>33</v>
      </c>
      <c r="T660" s="90">
        <v>73</v>
      </c>
      <c r="U660" s="91"/>
      <c r="V660" s="92">
        <v>129</v>
      </c>
      <c r="W660" s="90">
        <v>850</v>
      </c>
      <c r="X660" s="90">
        <v>3</v>
      </c>
      <c r="Y660" s="90">
        <v>12</v>
      </c>
      <c r="Z660" s="90">
        <v>39</v>
      </c>
      <c r="AA660" s="90">
        <v>46</v>
      </c>
      <c r="AB660" s="90">
        <v>85</v>
      </c>
      <c r="AC660" s="91"/>
      <c r="AD660" s="92">
        <v>0</v>
      </c>
      <c r="AE660" s="90">
        <v>0</v>
      </c>
      <c r="AF660" s="90">
        <v>0</v>
      </c>
      <c r="AG660" s="90">
        <v>0</v>
      </c>
      <c r="AH660" s="90">
        <v>0</v>
      </c>
      <c r="AI660" s="90">
        <v>0</v>
      </c>
      <c r="AJ660" s="90">
        <v>0</v>
      </c>
    </row>
    <row r="661" spans="1:36">
      <c r="A661" s="67" t="s">
        <v>71</v>
      </c>
      <c r="B661" s="97" t="s">
        <v>161</v>
      </c>
      <c r="C661" s="98"/>
      <c r="D661" s="93">
        <v>1</v>
      </c>
      <c r="E661" s="93" t="s">
        <v>32</v>
      </c>
      <c r="F661" s="94">
        <v>404</v>
      </c>
      <c r="G661" s="93">
        <v>1</v>
      </c>
      <c r="H661" s="67" t="s">
        <v>71</v>
      </c>
      <c r="I661" s="68"/>
      <c r="J661" s="20">
        <v>75.219194312796219</v>
      </c>
      <c r="K661" s="20">
        <v>78.472748815165872</v>
      </c>
      <c r="L661" s="20">
        <v>42.458483754512635</v>
      </c>
      <c r="M661" s="69"/>
      <c r="N661" s="16">
        <v>844</v>
      </c>
      <c r="O661" s="20"/>
      <c r="P661" s="20">
        <v>8.7109004739336502</v>
      </c>
      <c r="Q661" s="20">
        <v>16.386255924170616</v>
      </c>
      <c r="R661" s="20">
        <v>36.531990521327018</v>
      </c>
      <c r="S661" s="20">
        <v>38.687203791469194</v>
      </c>
      <c r="T661" s="20">
        <v>75.219194312796219</v>
      </c>
      <c r="U661" s="69"/>
      <c r="V661" s="16">
        <v>844</v>
      </c>
      <c r="W661" s="20"/>
      <c r="X661" s="20">
        <v>4.8590047393364921</v>
      </c>
      <c r="Y661" s="20">
        <v>16.995260663507111</v>
      </c>
      <c r="Z661" s="20">
        <v>42.508293838862556</v>
      </c>
      <c r="AA661" s="20">
        <v>35.964454976303315</v>
      </c>
      <c r="AB661" s="20">
        <v>78.472748815165872</v>
      </c>
      <c r="AC661" s="69"/>
      <c r="AD661" s="16">
        <v>277</v>
      </c>
      <c r="AE661" s="20"/>
      <c r="AF661" s="20">
        <v>14.523465703971119</v>
      </c>
      <c r="AG661" s="20">
        <v>43.018050541516246</v>
      </c>
      <c r="AH661" s="20">
        <v>37.462093862815884</v>
      </c>
      <c r="AI661" s="20">
        <v>4.9963898916967509</v>
      </c>
      <c r="AJ661" s="20">
        <v>42.458483754512635</v>
      </c>
    </row>
    <row r="662" spans="1:36">
      <c r="A662" s="81">
        <v>3</v>
      </c>
      <c r="B662" s="77" t="s">
        <v>162</v>
      </c>
      <c r="C662" s="78"/>
      <c r="D662" s="79">
        <v>1</v>
      </c>
      <c r="E662" s="79" t="s">
        <v>32</v>
      </c>
      <c r="F662" s="80">
        <v>803</v>
      </c>
      <c r="G662" s="86">
        <v>1</v>
      </c>
      <c r="H662" s="81">
        <v>3</v>
      </c>
      <c r="I662" s="82"/>
      <c r="J662" s="83">
        <v>92</v>
      </c>
      <c r="K662" s="83">
        <v>78</v>
      </c>
      <c r="L662" s="83">
        <v>0</v>
      </c>
      <c r="M662" s="84"/>
      <c r="N662" s="85">
        <v>102</v>
      </c>
      <c r="O662" s="83">
        <v>609</v>
      </c>
      <c r="P662" s="83">
        <v>1</v>
      </c>
      <c r="Q662" s="83">
        <v>7</v>
      </c>
      <c r="R662" s="83">
        <v>27</v>
      </c>
      <c r="S662" s="83">
        <v>65</v>
      </c>
      <c r="T662" s="83">
        <v>92</v>
      </c>
      <c r="U662" s="84"/>
      <c r="V662" s="85">
        <v>102</v>
      </c>
      <c r="W662" s="83">
        <v>617</v>
      </c>
      <c r="X662" s="83">
        <v>4</v>
      </c>
      <c r="Y662" s="83">
        <v>18</v>
      </c>
      <c r="Z662" s="83">
        <v>38</v>
      </c>
      <c r="AA662" s="83">
        <v>40</v>
      </c>
      <c r="AB662" s="83">
        <v>78</v>
      </c>
      <c r="AC662" s="84"/>
      <c r="AD662" s="85">
        <v>0</v>
      </c>
      <c r="AE662" s="83">
        <v>0</v>
      </c>
      <c r="AF662" s="83">
        <v>0</v>
      </c>
      <c r="AG662" s="83">
        <v>0</v>
      </c>
      <c r="AH662" s="83">
        <v>0</v>
      </c>
      <c r="AI662" s="83">
        <v>0</v>
      </c>
      <c r="AJ662" s="83">
        <v>0</v>
      </c>
    </row>
    <row r="663" spans="1:36">
      <c r="A663" s="88">
        <v>4</v>
      </c>
      <c r="B663" s="95" t="s">
        <v>162</v>
      </c>
      <c r="C663" s="96"/>
      <c r="D663" s="86">
        <v>1</v>
      </c>
      <c r="E663" s="86" t="s">
        <v>32</v>
      </c>
      <c r="F663" s="87">
        <v>803</v>
      </c>
      <c r="G663" s="86">
        <v>1</v>
      </c>
      <c r="H663" s="88">
        <v>4</v>
      </c>
      <c r="I663" s="89"/>
      <c r="J663" s="90">
        <v>72</v>
      </c>
      <c r="K663" s="90">
        <v>66</v>
      </c>
      <c r="L663" s="90">
        <v>0</v>
      </c>
      <c r="M663" s="91"/>
      <c r="N663" s="92">
        <v>82</v>
      </c>
      <c r="O663" s="90">
        <v>610</v>
      </c>
      <c r="P663" s="90">
        <v>16</v>
      </c>
      <c r="Q663" s="90">
        <v>12</v>
      </c>
      <c r="R663" s="90">
        <v>27</v>
      </c>
      <c r="S663" s="90">
        <v>45</v>
      </c>
      <c r="T663" s="90">
        <v>72</v>
      </c>
      <c r="U663" s="91"/>
      <c r="V663" s="92">
        <v>82</v>
      </c>
      <c r="W663" s="90">
        <v>611</v>
      </c>
      <c r="X663" s="90">
        <v>10</v>
      </c>
      <c r="Y663" s="90">
        <v>24</v>
      </c>
      <c r="Z663" s="90">
        <v>43</v>
      </c>
      <c r="AA663" s="90">
        <v>23</v>
      </c>
      <c r="AB663" s="90">
        <v>66</v>
      </c>
      <c r="AC663" s="91"/>
      <c r="AD663" s="92">
        <v>0</v>
      </c>
      <c r="AE663" s="90">
        <v>0</v>
      </c>
      <c r="AF663" s="90">
        <v>0</v>
      </c>
      <c r="AG663" s="90">
        <v>0</v>
      </c>
      <c r="AH663" s="90">
        <v>0</v>
      </c>
      <c r="AI663" s="90">
        <v>0</v>
      </c>
      <c r="AJ663" s="90">
        <v>0</v>
      </c>
    </row>
    <row r="664" spans="1:36">
      <c r="A664" s="88">
        <v>5</v>
      </c>
      <c r="B664" s="95" t="s">
        <v>162</v>
      </c>
      <c r="C664" s="96"/>
      <c r="D664" s="86">
        <v>1</v>
      </c>
      <c r="E664" s="86" t="s">
        <v>32</v>
      </c>
      <c r="F664" s="87">
        <v>803</v>
      </c>
      <c r="G664" s="88">
        <v>1</v>
      </c>
      <c r="H664" s="88">
        <v>5</v>
      </c>
      <c r="I664" s="89"/>
      <c r="J664" s="90">
        <v>85</v>
      </c>
      <c r="K664" s="90">
        <v>75</v>
      </c>
      <c r="L664" s="90">
        <v>73</v>
      </c>
      <c r="M664" s="91"/>
      <c r="N664" s="92">
        <v>107</v>
      </c>
      <c r="O664" s="90">
        <v>677</v>
      </c>
      <c r="P664" s="90">
        <v>6</v>
      </c>
      <c r="Q664" s="90">
        <v>9</v>
      </c>
      <c r="R664" s="90">
        <v>41</v>
      </c>
      <c r="S664" s="90">
        <v>44</v>
      </c>
      <c r="T664" s="90">
        <v>85</v>
      </c>
      <c r="U664" s="91"/>
      <c r="V664" s="92">
        <v>107</v>
      </c>
      <c r="W664" s="90">
        <v>698</v>
      </c>
      <c r="X664" s="90">
        <v>3</v>
      </c>
      <c r="Y664" s="90">
        <v>22</v>
      </c>
      <c r="Z664" s="90">
        <v>48</v>
      </c>
      <c r="AA664" s="90">
        <v>27</v>
      </c>
      <c r="AB664" s="90">
        <v>75</v>
      </c>
      <c r="AC664" s="91"/>
      <c r="AD664" s="92">
        <v>107</v>
      </c>
      <c r="AE664" s="90">
        <v>217</v>
      </c>
      <c r="AF664" s="90">
        <v>4</v>
      </c>
      <c r="AG664" s="90">
        <v>23</v>
      </c>
      <c r="AH664" s="90">
        <v>57</v>
      </c>
      <c r="AI664" s="90">
        <v>16</v>
      </c>
      <c r="AJ664" s="90">
        <v>73</v>
      </c>
    </row>
    <row r="665" spans="1:36" s="63" customFormat="1">
      <c r="A665" s="88">
        <v>6</v>
      </c>
      <c r="B665" s="95" t="s">
        <v>162</v>
      </c>
      <c r="C665" s="96"/>
      <c r="D665" s="86">
        <v>1</v>
      </c>
      <c r="E665" s="86" t="s">
        <v>32</v>
      </c>
      <c r="F665" s="87">
        <v>803</v>
      </c>
      <c r="G665" s="86">
        <v>1</v>
      </c>
      <c r="H665" s="88">
        <v>6</v>
      </c>
      <c r="I665" s="89"/>
      <c r="J665" s="90">
        <v>73</v>
      </c>
      <c r="K665" s="90">
        <v>66</v>
      </c>
      <c r="L665" s="90">
        <v>0</v>
      </c>
      <c r="M665" s="91"/>
      <c r="N665" s="92">
        <v>84</v>
      </c>
      <c r="O665" s="90">
        <v>695</v>
      </c>
      <c r="P665" s="90">
        <v>12</v>
      </c>
      <c r="Q665" s="90">
        <v>15</v>
      </c>
      <c r="R665" s="90">
        <v>35</v>
      </c>
      <c r="S665" s="90">
        <v>38</v>
      </c>
      <c r="T665" s="90">
        <v>73</v>
      </c>
      <c r="U665" s="91"/>
      <c r="V665" s="92">
        <v>84</v>
      </c>
      <c r="W665" s="90">
        <v>700</v>
      </c>
      <c r="X665" s="90">
        <v>8</v>
      </c>
      <c r="Y665" s="90">
        <v>26</v>
      </c>
      <c r="Z665" s="90">
        <v>37</v>
      </c>
      <c r="AA665" s="90">
        <v>29</v>
      </c>
      <c r="AB665" s="90">
        <v>66</v>
      </c>
      <c r="AC665" s="91"/>
      <c r="AD665" s="92">
        <v>0</v>
      </c>
      <c r="AE665" s="90">
        <v>0</v>
      </c>
      <c r="AF665" s="90">
        <v>0</v>
      </c>
      <c r="AG665" s="90">
        <v>0</v>
      </c>
      <c r="AH665" s="90">
        <v>0</v>
      </c>
      <c r="AI665" s="90">
        <v>0</v>
      </c>
      <c r="AJ665" s="90">
        <v>0</v>
      </c>
    </row>
    <row r="666" spans="1:36">
      <c r="A666" s="88">
        <v>7</v>
      </c>
      <c r="B666" s="95" t="s">
        <v>162</v>
      </c>
      <c r="C666" s="96"/>
      <c r="D666" s="86">
        <v>1</v>
      </c>
      <c r="E666" s="86" t="s">
        <v>32</v>
      </c>
      <c r="F666" s="87">
        <v>803</v>
      </c>
      <c r="G666" s="86">
        <v>1</v>
      </c>
      <c r="H666" s="88">
        <v>7</v>
      </c>
      <c r="I666" s="89"/>
      <c r="J666" s="90">
        <v>87</v>
      </c>
      <c r="K666" s="90">
        <v>71</v>
      </c>
      <c r="L666" s="90">
        <v>31</v>
      </c>
      <c r="M666" s="91"/>
      <c r="N666" s="92">
        <v>117</v>
      </c>
      <c r="O666" s="90">
        <v>763</v>
      </c>
      <c r="P666" s="90">
        <v>8</v>
      </c>
      <c r="Q666" s="90">
        <v>6</v>
      </c>
      <c r="R666" s="90">
        <v>38</v>
      </c>
      <c r="S666" s="90">
        <v>49</v>
      </c>
      <c r="T666" s="90">
        <v>87</v>
      </c>
      <c r="U666" s="91"/>
      <c r="V666" s="92">
        <v>117</v>
      </c>
      <c r="W666" s="90">
        <v>750</v>
      </c>
      <c r="X666" s="90">
        <v>3</v>
      </c>
      <c r="Y666" s="90">
        <v>26</v>
      </c>
      <c r="Z666" s="90">
        <v>44</v>
      </c>
      <c r="AA666" s="90">
        <v>27</v>
      </c>
      <c r="AB666" s="90">
        <v>71</v>
      </c>
      <c r="AC666" s="91"/>
      <c r="AD666" s="92">
        <v>117</v>
      </c>
      <c r="AE666" s="90">
        <v>173</v>
      </c>
      <c r="AF666" s="90">
        <v>24</v>
      </c>
      <c r="AG666" s="90">
        <v>45</v>
      </c>
      <c r="AH666" s="90">
        <v>31</v>
      </c>
      <c r="AI666" s="90">
        <v>0</v>
      </c>
      <c r="AJ666" s="90">
        <v>31</v>
      </c>
    </row>
    <row r="667" spans="1:36">
      <c r="A667" s="88">
        <v>8</v>
      </c>
      <c r="B667" s="95" t="s">
        <v>162</v>
      </c>
      <c r="C667" s="96"/>
      <c r="D667" s="86">
        <v>1</v>
      </c>
      <c r="E667" s="86" t="s">
        <v>32</v>
      </c>
      <c r="F667" s="87">
        <v>803</v>
      </c>
      <c r="G667" s="86">
        <v>1</v>
      </c>
      <c r="H667" s="88">
        <v>8</v>
      </c>
      <c r="I667" s="89"/>
      <c r="J667" s="90">
        <v>78</v>
      </c>
      <c r="K667" s="90">
        <v>78</v>
      </c>
      <c r="L667" s="90">
        <v>0</v>
      </c>
      <c r="M667" s="91"/>
      <c r="N667" s="92">
        <v>83</v>
      </c>
      <c r="O667" s="90">
        <v>746</v>
      </c>
      <c r="P667" s="90">
        <v>12</v>
      </c>
      <c r="Q667" s="90">
        <v>10</v>
      </c>
      <c r="R667" s="90">
        <v>58</v>
      </c>
      <c r="S667" s="90">
        <v>20</v>
      </c>
      <c r="T667" s="90">
        <v>78</v>
      </c>
      <c r="U667" s="91"/>
      <c r="V667" s="92">
        <v>83</v>
      </c>
      <c r="W667" s="90">
        <v>788</v>
      </c>
      <c r="X667" s="90">
        <v>6</v>
      </c>
      <c r="Y667" s="90">
        <v>17</v>
      </c>
      <c r="Z667" s="90">
        <v>51</v>
      </c>
      <c r="AA667" s="90">
        <v>27</v>
      </c>
      <c r="AB667" s="90">
        <v>78</v>
      </c>
      <c r="AC667" s="91"/>
      <c r="AD667" s="92">
        <v>0</v>
      </c>
      <c r="AE667" s="90">
        <v>0</v>
      </c>
      <c r="AF667" s="90">
        <v>0</v>
      </c>
      <c r="AG667" s="90">
        <v>0</v>
      </c>
      <c r="AH667" s="90">
        <v>0</v>
      </c>
      <c r="AI667" s="90">
        <v>0</v>
      </c>
      <c r="AJ667" s="90">
        <v>0</v>
      </c>
    </row>
    <row r="668" spans="1:36">
      <c r="A668" s="67" t="s">
        <v>71</v>
      </c>
      <c r="B668" s="97" t="s">
        <v>162</v>
      </c>
      <c r="C668" s="98"/>
      <c r="D668" s="93">
        <v>1</v>
      </c>
      <c r="E668" s="93" t="s">
        <v>32</v>
      </c>
      <c r="F668" s="94">
        <v>803</v>
      </c>
      <c r="G668" s="67">
        <v>1</v>
      </c>
      <c r="H668" s="67" t="s">
        <v>71</v>
      </c>
      <c r="I668" s="68"/>
      <c r="J668" s="20">
        <v>82.031304347826079</v>
      </c>
      <c r="K668" s="20">
        <v>72.553043478260875</v>
      </c>
      <c r="L668" s="20">
        <v>51.062500000000007</v>
      </c>
      <c r="M668" s="69"/>
      <c r="N668" s="16">
        <v>575</v>
      </c>
      <c r="O668" s="20"/>
      <c r="P668" s="20">
        <v>8.6886956521739123</v>
      </c>
      <c r="Q668" s="20">
        <v>9.483478260869564</v>
      </c>
      <c r="R668" s="20">
        <v>37.486956521739131</v>
      </c>
      <c r="S668" s="20">
        <v>44.544347826086955</v>
      </c>
      <c r="T668" s="20">
        <v>82.031304347826079</v>
      </c>
      <c r="U668" s="69"/>
      <c r="V668" s="16">
        <v>575</v>
      </c>
      <c r="W668" s="20"/>
      <c r="X668" s="20">
        <v>5.339130434782609</v>
      </c>
      <c r="Y668" s="20">
        <v>22.252173913043478</v>
      </c>
      <c r="Z668" s="20">
        <v>43.525217391304352</v>
      </c>
      <c r="AA668" s="20">
        <v>29.027826086956523</v>
      </c>
      <c r="AB668" s="20">
        <v>72.553043478260875</v>
      </c>
      <c r="AC668" s="69"/>
      <c r="AD668" s="16">
        <v>224</v>
      </c>
      <c r="AE668" s="20"/>
      <c r="AF668" s="20">
        <v>14.446428571428573</v>
      </c>
      <c r="AG668" s="20">
        <v>34.491071428571431</v>
      </c>
      <c r="AH668" s="20">
        <v>43.419642857142861</v>
      </c>
      <c r="AI668" s="20">
        <v>7.6428571428571432</v>
      </c>
      <c r="AJ668" s="20">
        <v>51.062500000000007</v>
      </c>
    </row>
    <row r="669" spans="1:36">
      <c r="A669" s="81">
        <v>3</v>
      </c>
      <c r="B669" s="77" t="s">
        <v>163</v>
      </c>
      <c r="C669" s="78"/>
      <c r="D669" s="79">
        <v>3</v>
      </c>
      <c r="E669" s="79" t="s">
        <v>34</v>
      </c>
      <c r="F669" s="80">
        <v>2303</v>
      </c>
      <c r="G669" s="88">
        <v>1</v>
      </c>
      <c r="H669" s="81">
        <v>3</v>
      </c>
      <c r="I669" s="82"/>
      <c r="J669" s="83">
        <v>92</v>
      </c>
      <c r="K669" s="83">
        <v>82</v>
      </c>
      <c r="L669" s="83">
        <v>0</v>
      </c>
      <c r="M669" s="84"/>
      <c r="N669" s="85">
        <v>236</v>
      </c>
      <c r="O669" s="83">
        <v>614</v>
      </c>
      <c r="P669" s="83">
        <v>1</v>
      </c>
      <c r="Q669" s="83">
        <v>7</v>
      </c>
      <c r="R669" s="83">
        <v>27</v>
      </c>
      <c r="S669" s="83">
        <v>65</v>
      </c>
      <c r="T669" s="83">
        <v>92</v>
      </c>
      <c r="U669" s="84"/>
      <c r="V669" s="85">
        <v>236</v>
      </c>
      <c r="W669" s="83">
        <v>630</v>
      </c>
      <c r="X669" s="83">
        <v>6</v>
      </c>
      <c r="Y669" s="83">
        <v>13</v>
      </c>
      <c r="Z669" s="83">
        <v>36</v>
      </c>
      <c r="AA669" s="83">
        <v>46</v>
      </c>
      <c r="AB669" s="83">
        <v>82</v>
      </c>
      <c r="AC669" s="84"/>
      <c r="AD669" s="85">
        <v>0</v>
      </c>
      <c r="AE669" s="83">
        <v>0</v>
      </c>
      <c r="AF669" s="83">
        <v>0</v>
      </c>
      <c r="AG669" s="83">
        <v>0</v>
      </c>
      <c r="AH669" s="83">
        <v>0</v>
      </c>
      <c r="AI669" s="83">
        <v>0</v>
      </c>
      <c r="AJ669" s="83">
        <v>0</v>
      </c>
    </row>
    <row r="670" spans="1:36">
      <c r="A670" s="88">
        <v>4</v>
      </c>
      <c r="B670" s="95" t="s">
        <v>163</v>
      </c>
      <c r="C670" s="96"/>
      <c r="D670" s="86">
        <v>3</v>
      </c>
      <c r="E670" s="86" t="s">
        <v>34</v>
      </c>
      <c r="F670" s="87">
        <v>2303</v>
      </c>
      <c r="G670" s="88">
        <v>1</v>
      </c>
      <c r="H670" s="88">
        <v>4</v>
      </c>
      <c r="I670" s="89"/>
      <c r="J670" s="90">
        <v>86</v>
      </c>
      <c r="K670" s="90">
        <v>85</v>
      </c>
      <c r="L670" s="90">
        <v>0</v>
      </c>
      <c r="M670" s="91"/>
      <c r="N670" s="92">
        <v>257</v>
      </c>
      <c r="O670" s="90">
        <v>649</v>
      </c>
      <c r="P670" s="90">
        <v>2</v>
      </c>
      <c r="Q670" s="90">
        <v>12</v>
      </c>
      <c r="R670" s="90">
        <v>25</v>
      </c>
      <c r="S670" s="90">
        <v>61</v>
      </c>
      <c r="T670" s="90">
        <v>86</v>
      </c>
      <c r="U670" s="91"/>
      <c r="V670" s="92">
        <v>257</v>
      </c>
      <c r="W670" s="90">
        <v>704</v>
      </c>
      <c r="X670" s="90">
        <v>2</v>
      </c>
      <c r="Y670" s="90">
        <v>13</v>
      </c>
      <c r="Z670" s="90">
        <v>46</v>
      </c>
      <c r="AA670" s="90">
        <v>39</v>
      </c>
      <c r="AB670" s="90">
        <v>85</v>
      </c>
      <c r="AC670" s="91"/>
      <c r="AD670" s="92">
        <v>0</v>
      </c>
      <c r="AE670" s="90">
        <v>0</v>
      </c>
      <c r="AF670" s="90">
        <v>0</v>
      </c>
      <c r="AG670" s="90">
        <v>0</v>
      </c>
      <c r="AH670" s="90">
        <v>0</v>
      </c>
      <c r="AI670" s="90">
        <v>0</v>
      </c>
      <c r="AJ670" s="90">
        <v>0</v>
      </c>
    </row>
    <row r="671" spans="1:36">
      <c r="A671" s="88">
        <v>5</v>
      </c>
      <c r="B671" s="95" t="s">
        <v>163</v>
      </c>
      <c r="C671" s="96"/>
      <c r="D671" s="86">
        <v>3</v>
      </c>
      <c r="E671" s="86" t="s">
        <v>34</v>
      </c>
      <c r="F671" s="87">
        <v>2303</v>
      </c>
      <c r="G671" s="86">
        <v>1</v>
      </c>
      <c r="H671" s="88">
        <v>5</v>
      </c>
      <c r="I671" s="89"/>
      <c r="J671" s="90">
        <v>85</v>
      </c>
      <c r="K671" s="90">
        <v>83</v>
      </c>
      <c r="L671" s="90">
        <v>78</v>
      </c>
      <c r="M671" s="91"/>
      <c r="N671" s="92">
        <v>248</v>
      </c>
      <c r="O671" s="90">
        <v>680</v>
      </c>
      <c r="P671" s="90">
        <v>5</v>
      </c>
      <c r="Q671" s="90">
        <v>10</v>
      </c>
      <c r="R671" s="90">
        <v>41</v>
      </c>
      <c r="S671" s="90">
        <v>44</v>
      </c>
      <c r="T671" s="90">
        <v>85</v>
      </c>
      <c r="U671" s="91"/>
      <c r="V671" s="92">
        <v>248</v>
      </c>
      <c r="W671" s="90">
        <v>742</v>
      </c>
      <c r="X671" s="90">
        <v>2</v>
      </c>
      <c r="Y671" s="90">
        <v>14</v>
      </c>
      <c r="Z671" s="90">
        <v>44</v>
      </c>
      <c r="AA671" s="90">
        <v>39</v>
      </c>
      <c r="AB671" s="90">
        <v>83</v>
      </c>
      <c r="AC671" s="91"/>
      <c r="AD671" s="92">
        <v>248</v>
      </c>
      <c r="AE671" s="90">
        <v>224</v>
      </c>
      <c r="AF671" s="90">
        <v>3</v>
      </c>
      <c r="AG671" s="90">
        <v>19</v>
      </c>
      <c r="AH671" s="90">
        <v>55</v>
      </c>
      <c r="AI671" s="90">
        <v>23</v>
      </c>
      <c r="AJ671" s="90">
        <v>78</v>
      </c>
    </row>
    <row r="672" spans="1:36" s="63" customFormat="1">
      <c r="A672" s="88">
        <v>6</v>
      </c>
      <c r="B672" s="95" t="s">
        <v>163</v>
      </c>
      <c r="C672" s="96"/>
      <c r="D672" s="86">
        <v>3</v>
      </c>
      <c r="E672" s="86" t="s">
        <v>34</v>
      </c>
      <c r="F672" s="87">
        <v>2303</v>
      </c>
      <c r="G672" s="86">
        <v>1</v>
      </c>
      <c r="H672" s="88">
        <v>6</v>
      </c>
      <c r="I672" s="89"/>
      <c r="J672" s="90">
        <v>91</v>
      </c>
      <c r="K672" s="90">
        <v>84</v>
      </c>
      <c r="L672" s="90">
        <v>0</v>
      </c>
      <c r="M672" s="91"/>
      <c r="N672" s="92">
        <v>230</v>
      </c>
      <c r="O672" s="90">
        <v>736</v>
      </c>
      <c r="P672" s="90">
        <v>2</v>
      </c>
      <c r="Q672" s="90">
        <v>8</v>
      </c>
      <c r="R672" s="90">
        <v>33</v>
      </c>
      <c r="S672" s="90">
        <v>58</v>
      </c>
      <c r="T672" s="90">
        <v>91</v>
      </c>
      <c r="U672" s="91"/>
      <c r="V672" s="92">
        <v>230</v>
      </c>
      <c r="W672" s="90">
        <v>769</v>
      </c>
      <c r="X672" s="90">
        <v>1</v>
      </c>
      <c r="Y672" s="90">
        <v>15</v>
      </c>
      <c r="Z672" s="90">
        <v>47</v>
      </c>
      <c r="AA672" s="90">
        <v>37</v>
      </c>
      <c r="AB672" s="90">
        <v>84</v>
      </c>
      <c r="AC672" s="91"/>
      <c r="AD672" s="92">
        <v>0</v>
      </c>
      <c r="AE672" s="90">
        <v>0</v>
      </c>
      <c r="AF672" s="90">
        <v>0</v>
      </c>
      <c r="AG672" s="90">
        <v>0</v>
      </c>
      <c r="AH672" s="90">
        <v>0</v>
      </c>
      <c r="AI672" s="90">
        <v>0</v>
      </c>
      <c r="AJ672" s="90">
        <v>0</v>
      </c>
    </row>
    <row r="673" spans="1:36">
      <c r="A673" s="88">
        <v>7</v>
      </c>
      <c r="B673" s="95" t="s">
        <v>163</v>
      </c>
      <c r="C673" s="96"/>
      <c r="D673" s="86">
        <v>3</v>
      </c>
      <c r="E673" s="86" t="s">
        <v>34</v>
      </c>
      <c r="F673" s="87">
        <v>2303</v>
      </c>
      <c r="G673" s="86">
        <v>1</v>
      </c>
      <c r="H673" s="88">
        <v>7</v>
      </c>
      <c r="I673" s="89"/>
      <c r="J673" s="90">
        <v>90</v>
      </c>
      <c r="K673" s="90">
        <v>80</v>
      </c>
      <c r="L673" s="90">
        <v>44</v>
      </c>
      <c r="M673" s="91"/>
      <c r="N673" s="92">
        <v>227</v>
      </c>
      <c r="O673" s="90">
        <v>754</v>
      </c>
      <c r="P673" s="90">
        <v>3</v>
      </c>
      <c r="Q673" s="90">
        <v>8</v>
      </c>
      <c r="R673" s="90">
        <v>42</v>
      </c>
      <c r="S673" s="90">
        <v>48</v>
      </c>
      <c r="T673" s="90">
        <v>90</v>
      </c>
      <c r="U673" s="91"/>
      <c r="V673" s="92">
        <v>227</v>
      </c>
      <c r="W673" s="90">
        <v>781</v>
      </c>
      <c r="X673" s="90">
        <v>1</v>
      </c>
      <c r="Y673" s="90">
        <v>18</v>
      </c>
      <c r="Z673" s="90">
        <v>48</v>
      </c>
      <c r="AA673" s="90">
        <v>32</v>
      </c>
      <c r="AB673" s="90">
        <v>80</v>
      </c>
      <c r="AC673" s="91"/>
      <c r="AD673" s="92">
        <v>227</v>
      </c>
      <c r="AE673" s="90">
        <v>191</v>
      </c>
      <c r="AF673" s="90">
        <v>13</v>
      </c>
      <c r="AG673" s="90">
        <v>43</v>
      </c>
      <c r="AH673" s="90">
        <v>36</v>
      </c>
      <c r="AI673" s="90">
        <v>8</v>
      </c>
      <c r="AJ673" s="90">
        <v>44</v>
      </c>
    </row>
    <row r="674" spans="1:36">
      <c r="A674" s="88">
        <v>8</v>
      </c>
      <c r="B674" s="95" t="s">
        <v>163</v>
      </c>
      <c r="C674" s="96"/>
      <c r="D674" s="86">
        <v>3</v>
      </c>
      <c r="E674" s="86" t="s">
        <v>34</v>
      </c>
      <c r="F674" s="87">
        <v>2303</v>
      </c>
      <c r="G674" s="88">
        <v>1</v>
      </c>
      <c r="H674" s="88">
        <v>8</v>
      </c>
      <c r="I674" s="89"/>
      <c r="J674" s="90">
        <v>79</v>
      </c>
      <c r="K674" s="90">
        <v>86</v>
      </c>
      <c r="L674" s="90">
        <v>0</v>
      </c>
      <c r="M674" s="91"/>
      <c r="N674" s="92">
        <v>229</v>
      </c>
      <c r="O674" s="90">
        <v>769</v>
      </c>
      <c r="P674" s="90">
        <v>9</v>
      </c>
      <c r="Q674" s="90">
        <v>11</v>
      </c>
      <c r="R674" s="90">
        <v>41</v>
      </c>
      <c r="S674" s="90">
        <v>38</v>
      </c>
      <c r="T674" s="90">
        <v>79</v>
      </c>
      <c r="U674" s="91"/>
      <c r="V674" s="92">
        <v>229</v>
      </c>
      <c r="W674" s="90">
        <v>839</v>
      </c>
      <c r="X674" s="90">
        <v>2</v>
      </c>
      <c r="Y674" s="90">
        <v>12</v>
      </c>
      <c r="Z674" s="90">
        <v>47</v>
      </c>
      <c r="AA674" s="90">
        <v>39</v>
      </c>
      <c r="AB674" s="90">
        <v>86</v>
      </c>
      <c r="AC674" s="91"/>
      <c r="AD674" s="92">
        <v>0</v>
      </c>
      <c r="AE674" s="90">
        <v>0</v>
      </c>
      <c r="AF674" s="90">
        <v>0</v>
      </c>
      <c r="AG674" s="90">
        <v>0</v>
      </c>
      <c r="AH674" s="90">
        <v>0</v>
      </c>
      <c r="AI674" s="90">
        <v>0</v>
      </c>
      <c r="AJ674" s="90">
        <v>0</v>
      </c>
    </row>
    <row r="675" spans="1:36">
      <c r="A675" s="67" t="s">
        <v>71</v>
      </c>
      <c r="B675" s="97" t="s">
        <v>163</v>
      </c>
      <c r="C675" s="98"/>
      <c r="D675" s="93">
        <v>3</v>
      </c>
      <c r="E675" s="93" t="s">
        <v>34</v>
      </c>
      <c r="F675" s="94">
        <v>2303</v>
      </c>
      <c r="G675" s="93">
        <v>1</v>
      </c>
      <c r="H675" s="67" t="s">
        <v>71</v>
      </c>
      <c r="I675" s="68"/>
      <c r="J675" s="20">
        <v>87.137351086194812</v>
      </c>
      <c r="K675" s="20">
        <v>83.360196215837419</v>
      </c>
      <c r="L675" s="20">
        <v>61.751578947368422</v>
      </c>
      <c r="M675" s="69"/>
      <c r="N675" s="16">
        <v>1427</v>
      </c>
      <c r="O675" s="20"/>
      <c r="P675" s="20">
        <v>3.6384022424667135</v>
      </c>
      <c r="Q675" s="20">
        <v>9.3840224246671333</v>
      </c>
      <c r="R675" s="20">
        <v>34.672740014015417</v>
      </c>
      <c r="S675" s="20">
        <v>52.464611072179395</v>
      </c>
      <c r="T675" s="20">
        <v>87.137351086194812</v>
      </c>
      <c r="U675" s="69"/>
      <c r="V675" s="16">
        <v>1427</v>
      </c>
      <c r="W675" s="20"/>
      <c r="X675" s="20">
        <v>2.3412754029432374</v>
      </c>
      <c r="Y675" s="20">
        <v>14.13104414856342</v>
      </c>
      <c r="Z675" s="20">
        <v>44.638402242466711</v>
      </c>
      <c r="AA675" s="20">
        <v>38.721793973370708</v>
      </c>
      <c r="AB675" s="20">
        <v>83.360196215837419</v>
      </c>
      <c r="AC675" s="69"/>
      <c r="AD675" s="16">
        <v>475</v>
      </c>
      <c r="AE675" s="20"/>
      <c r="AF675" s="20">
        <v>7.7789473684210524</v>
      </c>
      <c r="AG675" s="20">
        <v>30.469473684210527</v>
      </c>
      <c r="AH675" s="20">
        <v>45.92</v>
      </c>
      <c r="AI675" s="20">
        <v>15.831578947368421</v>
      </c>
      <c r="AJ675" s="20">
        <v>61.751578947368422</v>
      </c>
    </row>
    <row r="676" spans="1:36">
      <c r="A676" s="81">
        <v>3</v>
      </c>
      <c r="B676" s="77" t="s">
        <v>325</v>
      </c>
      <c r="C676" s="78"/>
      <c r="D676" s="79">
        <v>2</v>
      </c>
      <c r="E676" s="79" t="s">
        <v>33</v>
      </c>
      <c r="F676" s="80">
        <v>2807</v>
      </c>
      <c r="G676" s="88">
        <v>1</v>
      </c>
      <c r="H676" s="81">
        <v>3</v>
      </c>
      <c r="I676" s="82"/>
      <c r="J676" s="83">
        <v>87</v>
      </c>
      <c r="K676" s="83">
        <v>71</v>
      </c>
      <c r="L676" s="83">
        <v>0</v>
      </c>
      <c r="M676" s="84"/>
      <c r="N676" s="85">
        <v>234</v>
      </c>
      <c r="O676" s="83">
        <v>594</v>
      </c>
      <c r="P676" s="83">
        <v>2</v>
      </c>
      <c r="Q676" s="83">
        <v>11</v>
      </c>
      <c r="R676" s="83">
        <v>32</v>
      </c>
      <c r="S676" s="83">
        <v>55</v>
      </c>
      <c r="T676" s="83">
        <v>87</v>
      </c>
      <c r="U676" s="84"/>
      <c r="V676" s="85">
        <v>234</v>
      </c>
      <c r="W676" s="83">
        <v>573</v>
      </c>
      <c r="X676" s="83">
        <v>12</v>
      </c>
      <c r="Y676" s="83">
        <v>17</v>
      </c>
      <c r="Z676" s="83">
        <v>36</v>
      </c>
      <c r="AA676" s="83">
        <v>35</v>
      </c>
      <c r="AB676" s="83">
        <v>71</v>
      </c>
      <c r="AC676" s="84"/>
      <c r="AD676" s="85">
        <v>0</v>
      </c>
      <c r="AE676" s="83">
        <v>0</v>
      </c>
      <c r="AF676" s="83">
        <v>0</v>
      </c>
      <c r="AG676" s="83">
        <v>0</v>
      </c>
      <c r="AH676" s="83">
        <v>0</v>
      </c>
      <c r="AI676" s="83">
        <v>0</v>
      </c>
      <c r="AJ676" s="83">
        <v>0</v>
      </c>
    </row>
    <row r="677" spans="1:36">
      <c r="A677" s="88">
        <v>4</v>
      </c>
      <c r="B677" s="77" t="s">
        <v>325</v>
      </c>
      <c r="C677" s="96"/>
      <c r="D677" s="86">
        <v>2</v>
      </c>
      <c r="E677" s="86" t="s">
        <v>33</v>
      </c>
      <c r="F677" s="87">
        <v>2807</v>
      </c>
      <c r="G677" s="88">
        <v>1</v>
      </c>
      <c r="H677" s="88">
        <v>4</v>
      </c>
      <c r="I677" s="89"/>
      <c r="J677" s="90">
        <v>86</v>
      </c>
      <c r="K677" s="90">
        <v>82</v>
      </c>
      <c r="L677" s="90">
        <v>0</v>
      </c>
      <c r="M677" s="91"/>
      <c r="N677" s="92">
        <v>275</v>
      </c>
      <c r="O677" s="90">
        <v>649</v>
      </c>
      <c r="P677" s="90">
        <v>6</v>
      </c>
      <c r="Q677" s="90">
        <v>8</v>
      </c>
      <c r="R677" s="90">
        <v>25</v>
      </c>
      <c r="S677" s="90">
        <v>61</v>
      </c>
      <c r="T677" s="90">
        <v>86</v>
      </c>
      <c r="U677" s="91"/>
      <c r="V677" s="92">
        <v>275</v>
      </c>
      <c r="W677" s="90">
        <v>695</v>
      </c>
      <c r="X677" s="90">
        <v>2</v>
      </c>
      <c r="Y677" s="90">
        <v>16</v>
      </c>
      <c r="Z677" s="90">
        <v>41</v>
      </c>
      <c r="AA677" s="90">
        <v>41</v>
      </c>
      <c r="AB677" s="90">
        <v>82</v>
      </c>
      <c r="AC677" s="91"/>
      <c r="AD677" s="92">
        <v>0</v>
      </c>
      <c r="AE677" s="90">
        <v>0</v>
      </c>
      <c r="AF677" s="90">
        <v>0</v>
      </c>
      <c r="AG677" s="90">
        <v>0</v>
      </c>
      <c r="AH677" s="90">
        <v>0</v>
      </c>
      <c r="AI677" s="90">
        <v>0</v>
      </c>
      <c r="AJ677" s="90">
        <v>0</v>
      </c>
    </row>
    <row r="678" spans="1:36">
      <c r="A678" s="88">
        <v>5</v>
      </c>
      <c r="B678" s="77" t="s">
        <v>325</v>
      </c>
      <c r="C678" s="96"/>
      <c r="D678" s="86">
        <v>2</v>
      </c>
      <c r="E678" s="86" t="s">
        <v>33</v>
      </c>
      <c r="F678" s="87">
        <v>2807</v>
      </c>
      <c r="G678" s="86">
        <v>1</v>
      </c>
      <c r="H678" s="88">
        <v>5</v>
      </c>
      <c r="I678" s="89"/>
      <c r="J678" s="90">
        <v>60</v>
      </c>
      <c r="K678" s="90">
        <v>70</v>
      </c>
      <c r="L678" s="90">
        <v>47</v>
      </c>
      <c r="M678" s="91"/>
      <c r="N678" s="92">
        <v>245</v>
      </c>
      <c r="O678" s="90">
        <v>640</v>
      </c>
      <c r="P678" s="90">
        <v>14</v>
      </c>
      <c r="Q678" s="90">
        <v>25</v>
      </c>
      <c r="R678" s="90">
        <v>29</v>
      </c>
      <c r="S678" s="90">
        <v>31</v>
      </c>
      <c r="T678" s="90">
        <v>60</v>
      </c>
      <c r="U678" s="91"/>
      <c r="V678" s="92">
        <v>245</v>
      </c>
      <c r="W678" s="90">
        <v>671</v>
      </c>
      <c r="X678" s="90">
        <v>4</v>
      </c>
      <c r="Y678" s="90">
        <v>25</v>
      </c>
      <c r="Z678" s="90">
        <v>46</v>
      </c>
      <c r="AA678" s="90">
        <v>24</v>
      </c>
      <c r="AB678" s="90">
        <v>70</v>
      </c>
      <c r="AC678" s="91"/>
      <c r="AD678" s="92">
        <v>245</v>
      </c>
      <c r="AE678" s="90">
        <v>195</v>
      </c>
      <c r="AF678" s="90">
        <v>8</v>
      </c>
      <c r="AG678" s="90">
        <v>44</v>
      </c>
      <c r="AH678" s="90">
        <v>42</v>
      </c>
      <c r="AI678" s="90">
        <v>5</v>
      </c>
      <c r="AJ678" s="90">
        <v>47</v>
      </c>
    </row>
    <row r="679" spans="1:36" s="63" customFormat="1">
      <c r="A679" s="88">
        <v>6</v>
      </c>
      <c r="B679" s="77" t="s">
        <v>325</v>
      </c>
      <c r="C679" s="96"/>
      <c r="D679" s="86">
        <v>2</v>
      </c>
      <c r="E679" s="86" t="s">
        <v>33</v>
      </c>
      <c r="F679" s="87">
        <v>2807</v>
      </c>
      <c r="G679" s="86">
        <v>1</v>
      </c>
      <c r="H679" s="88">
        <v>6</v>
      </c>
      <c r="I679" s="89"/>
      <c r="J679" s="90">
        <v>77</v>
      </c>
      <c r="K679" s="90">
        <v>70</v>
      </c>
      <c r="L679" s="90">
        <v>0</v>
      </c>
      <c r="M679" s="91"/>
      <c r="N679" s="92">
        <v>246</v>
      </c>
      <c r="O679" s="90">
        <v>706</v>
      </c>
      <c r="P679" s="90">
        <v>11</v>
      </c>
      <c r="Q679" s="90">
        <v>11</v>
      </c>
      <c r="R679" s="90">
        <v>32</v>
      </c>
      <c r="S679" s="90">
        <v>45</v>
      </c>
      <c r="T679" s="90">
        <v>77</v>
      </c>
      <c r="U679" s="91"/>
      <c r="V679" s="92">
        <v>246</v>
      </c>
      <c r="W679" s="90">
        <v>717</v>
      </c>
      <c r="X679" s="90">
        <v>3</v>
      </c>
      <c r="Y679" s="90">
        <v>27</v>
      </c>
      <c r="Z679" s="90">
        <v>43</v>
      </c>
      <c r="AA679" s="90">
        <v>27</v>
      </c>
      <c r="AB679" s="90">
        <v>70</v>
      </c>
      <c r="AC679" s="91"/>
      <c r="AD679" s="92">
        <v>0</v>
      </c>
      <c r="AE679" s="90">
        <v>0</v>
      </c>
      <c r="AF679" s="90">
        <v>0</v>
      </c>
      <c r="AG679" s="90">
        <v>0</v>
      </c>
      <c r="AH679" s="90">
        <v>0</v>
      </c>
      <c r="AI679" s="90">
        <v>0</v>
      </c>
      <c r="AJ679" s="90">
        <v>0</v>
      </c>
    </row>
    <row r="680" spans="1:36">
      <c r="A680" s="88">
        <v>7</v>
      </c>
      <c r="B680" s="77" t="s">
        <v>325</v>
      </c>
      <c r="C680" s="96"/>
      <c r="D680" s="86">
        <v>2</v>
      </c>
      <c r="E680" s="86" t="s">
        <v>33</v>
      </c>
      <c r="F680" s="87">
        <v>2807</v>
      </c>
      <c r="G680" s="86">
        <v>1</v>
      </c>
      <c r="H680" s="88">
        <v>7</v>
      </c>
      <c r="I680" s="89"/>
      <c r="J680" s="90">
        <v>80</v>
      </c>
      <c r="K680" s="90">
        <v>74</v>
      </c>
      <c r="L680" s="90">
        <v>33</v>
      </c>
      <c r="M680" s="91"/>
      <c r="N680" s="92">
        <v>266</v>
      </c>
      <c r="O680" s="90">
        <v>747</v>
      </c>
      <c r="P680" s="90">
        <v>9</v>
      </c>
      <c r="Q680" s="90">
        <v>11</v>
      </c>
      <c r="R680" s="90">
        <v>39</v>
      </c>
      <c r="S680" s="90">
        <v>41</v>
      </c>
      <c r="T680" s="90">
        <v>80</v>
      </c>
      <c r="U680" s="91"/>
      <c r="V680" s="92">
        <v>266</v>
      </c>
      <c r="W680" s="90">
        <v>757</v>
      </c>
      <c r="X680" s="90">
        <v>3</v>
      </c>
      <c r="Y680" s="90">
        <v>23</v>
      </c>
      <c r="Z680" s="90">
        <v>46</v>
      </c>
      <c r="AA680" s="90">
        <v>28</v>
      </c>
      <c r="AB680" s="90">
        <v>74</v>
      </c>
      <c r="AC680" s="91"/>
      <c r="AD680" s="92">
        <v>266</v>
      </c>
      <c r="AE680" s="90">
        <v>177</v>
      </c>
      <c r="AF680" s="90">
        <v>21</v>
      </c>
      <c r="AG680" s="90">
        <v>47</v>
      </c>
      <c r="AH680" s="90">
        <v>31</v>
      </c>
      <c r="AI680" s="90">
        <v>2</v>
      </c>
      <c r="AJ680" s="90">
        <v>33</v>
      </c>
    </row>
    <row r="681" spans="1:36">
      <c r="A681" s="88">
        <v>8</v>
      </c>
      <c r="B681" s="77" t="s">
        <v>325</v>
      </c>
      <c r="C681" s="96"/>
      <c r="D681" s="86">
        <v>2</v>
      </c>
      <c r="E681" s="86" t="s">
        <v>33</v>
      </c>
      <c r="F681" s="87">
        <v>2807</v>
      </c>
      <c r="G681" s="88">
        <v>1</v>
      </c>
      <c r="H681" s="88">
        <v>8</v>
      </c>
      <c r="I681" s="89"/>
      <c r="J681" s="90">
        <v>68</v>
      </c>
      <c r="K681" s="90">
        <v>84</v>
      </c>
      <c r="L681" s="90">
        <v>0</v>
      </c>
      <c r="M681" s="91"/>
      <c r="N681" s="92">
        <v>259</v>
      </c>
      <c r="O681" s="90">
        <v>748</v>
      </c>
      <c r="P681" s="90">
        <v>12</v>
      </c>
      <c r="Q681" s="90">
        <v>19</v>
      </c>
      <c r="R681" s="90">
        <v>42</v>
      </c>
      <c r="S681" s="90">
        <v>26</v>
      </c>
      <c r="T681" s="90">
        <v>68</v>
      </c>
      <c r="U681" s="91"/>
      <c r="V681" s="92">
        <v>259</v>
      </c>
      <c r="W681" s="90">
        <v>831</v>
      </c>
      <c r="X681" s="90">
        <v>3</v>
      </c>
      <c r="Y681" s="90">
        <v>12</v>
      </c>
      <c r="Z681" s="90">
        <v>46</v>
      </c>
      <c r="AA681" s="90">
        <v>38</v>
      </c>
      <c r="AB681" s="90">
        <v>84</v>
      </c>
      <c r="AC681" s="91"/>
      <c r="AD681" s="92">
        <v>0</v>
      </c>
      <c r="AE681" s="90">
        <v>0</v>
      </c>
      <c r="AF681" s="90">
        <v>0</v>
      </c>
      <c r="AG681" s="90">
        <v>0</v>
      </c>
      <c r="AH681" s="90">
        <v>0</v>
      </c>
      <c r="AI681" s="90">
        <v>0</v>
      </c>
      <c r="AJ681" s="90">
        <v>0</v>
      </c>
    </row>
    <row r="682" spans="1:36">
      <c r="A682" s="67" t="s">
        <v>71</v>
      </c>
      <c r="B682" s="97" t="s">
        <v>325</v>
      </c>
      <c r="C682" s="98"/>
      <c r="D682" s="93">
        <v>2</v>
      </c>
      <c r="E682" s="93" t="s">
        <v>33</v>
      </c>
      <c r="F682" s="94">
        <v>2807</v>
      </c>
      <c r="G682" s="93">
        <v>1</v>
      </c>
      <c r="H682" s="67" t="s">
        <v>71</v>
      </c>
      <c r="I682" s="68"/>
      <c r="J682" s="20">
        <v>76.420983606557371</v>
      </c>
      <c r="K682" s="20">
        <v>75.392786885245897</v>
      </c>
      <c r="L682" s="20">
        <v>39.712328767123289</v>
      </c>
      <c r="M682" s="69"/>
      <c r="N682" s="16">
        <v>1525</v>
      </c>
      <c r="O682" s="20"/>
      <c r="P682" s="20">
        <v>9.0203278688524584</v>
      </c>
      <c r="Q682" s="20">
        <v>14.066885245901641</v>
      </c>
      <c r="R682" s="20">
        <v>33.17508196721311</v>
      </c>
      <c r="S682" s="20">
        <v>43.245901639344261</v>
      </c>
      <c r="T682" s="20">
        <v>76.420983606557371</v>
      </c>
      <c r="U682" s="69"/>
      <c r="V682" s="16">
        <v>1525</v>
      </c>
      <c r="W682" s="20"/>
      <c r="X682" s="20">
        <v>4.3613114754098357</v>
      </c>
      <c r="Y682" s="20">
        <v>19.915409836065574</v>
      </c>
      <c r="Z682" s="20">
        <v>43.08</v>
      </c>
      <c r="AA682" s="20">
        <v>32.312786885245899</v>
      </c>
      <c r="AB682" s="20">
        <v>75.392786885245897</v>
      </c>
      <c r="AC682" s="69"/>
      <c r="AD682" s="16">
        <v>511</v>
      </c>
      <c r="AE682" s="20"/>
      <c r="AF682" s="20">
        <v>14.767123287671232</v>
      </c>
      <c r="AG682" s="20">
        <v>45.561643835616437</v>
      </c>
      <c r="AH682" s="20">
        <v>36.273972602739725</v>
      </c>
      <c r="AI682" s="20">
        <v>3.4383561643835616</v>
      </c>
      <c r="AJ682" s="20">
        <v>39.712328767123289</v>
      </c>
    </row>
    <row r="683" spans="1:36">
      <c r="A683" s="81">
        <v>3</v>
      </c>
      <c r="B683" s="77" t="s">
        <v>164</v>
      </c>
      <c r="C683" s="78"/>
      <c r="D683" s="79">
        <v>1</v>
      </c>
      <c r="E683" s="79" t="s">
        <v>32</v>
      </c>
      <c r="F683" s="80">
        <v>7204</v>
      </c>
      <c r="G683" s="86">
        <v>1</v>
      </c>
      <c r="H683" s="81">
        <v>3</v>
      </c>
      <c r="I683" s="82"/>
      <c r="J683" s="83">
        <v>87</v>
      </c>
      <c r="K683" s="83">
        <v>82</v>
      </c>
      <c r="L683" s="83">
        <v>0</v>
      </c>
      <c r="M683" s="84"/>
      <c r="N683" s="85">
        <v>51</v>
      </c>
      <c r="O683" s="83">
        <v>612</v>
      </c>
      <c r="P683" s="83">
        <v>2</v>
      </c>
      <c r="Q683" s="83">
        <v>12</v>
      </c>
      <c r="R683" s="83">
        <v>22</v>
      </c>
      <c r="S683" s="83">
        <v>65</v>
      </c>
      <c r="T683" s="83">
        <v>87</v>
      </c>
      <c r="U683" s="84"/>
      <c r="V683" s="85">
        <v>51</v>
      </c>
      <c r="W683" s="83">
        <v>630</v>
      </c>
      <c r="X683" s="83">
        <v>8</v>
      </c>
      <c r="Y683" s="83">
        <v>10</v>
      </c>
      <c r="Z683" s="83">
        <v>39</v>
      </c>
      <c r="AA683" s="83">
        <v>43</v>
      </c>
      <c r="AB683" s="83">
        <v>82</v>
      </c>
      <c r="AC683" s="84"/>
      <c r="AD683" s="85">
        <v>0</v>
      </c>
      <c r="AE683" s="83">
        <v>0</v>
      </c>
      <c r="AF683" s="83">
        <v>0</v>
      </c>
      <c r="AG683" s="83">
        <v>0</v>
      </c>
      <c r="AH683" s="83">
        <v>0</v>
      </c>
      <c r="AI683" s="83">
        <v>0</v>
      </c>
      <c r="AJ683" s="83">
        <v>0</v>
      </c>
    </row>
    <row r="684" spans="1:36">
      <c r="A684" s="88">
        <v>4</v>
      </c>
      <c r="B684" s="95" t="s">
        <v>164</v>
      </c>
      <c r="C684" s="96"/>
      <c r="D684" s="86">
        <v>1</v>
      </c>
      <c r="E684" s="86" t="s">
        <v>32</v>
      </c>
      <c r="F684" s="87">
        <v>7204</v>
      </c>
      <c r="G684" s="86">
        <v>1</v>
      </c>
      <c r="H684" s="88">
        <v>4</v>
      </c>
      <c r="I684" s="89"/>
      <c r="J684" s="90">
        <v>78</v>
      </c>
      <c r="K684" s="90">
        <v>78</v>
      </c>
      <c r="L684" s="90">
        <v>0</v>
      </c>
      <c r="M684" s="91"/>
      <c r="N684" s="92">
        <v>63</v>
      </c>
      <c r="O684" s="90">
        <v>650</v>
      </c>
      <c r="P684" s="90">
        <v>5</v>
      </c>
      <c r="Q684" s="90">
        <v>17</v>
      </c>
      <c r="R684" s="90">
        <v>24</v>
      </c>
      <c r="S684" s="90">
        <v>54</v>
      </c>
      <c r="T684" s="90">
        <v>78</v>
      </c>
      <c r="U684" s="91"/>
      <c r="V684" s="92">
        <v>63</v>
      </c>
      <c r="W684" s="90">
        <v>657</v>
      </c>
      <c r="X684" s="90">
        <v>5</v>
      </c>
      <c r="Y684" s="90">
        <v>17</v>
      </c>
      <c r="Z684" s="90">
        <v>51</v>
      </c>
      <c r="AA684" s="90">
        <v>27</v>
      </c>
      <c r="AB684" s="90">
        <v>78</v>
      </c>
      <c r="AC684" s="91"/>
      <c r="AD684" s="92">
        <v>0</v>
      </c>
      <c r="AE684" s="90">
        <v>0</v>
      </c>
      <c r="AF684" s="90">
        <v>0</v>
      </c>
      <c r="AG684" s="90">
        <v>0</v>
      </c>
      <c r="AH684" s="90">
        <v>0</v>
      </c>
      <c r="AI684" s="90">
        <v>0</v>
      </c>
      <c r="AJ684" s="90">
        <v>0</v>
      </c>
    </row>
    <row r="685" spans="1:36">
      <c r="A685" s="88">
        <v>5</v>
      </c>
      <c r="B685" s="95" t="s">
        <v>164</v>
      </c>
      <c r="C685" s="96"/>
      <c r="D685" s="86">
        <v>1</v>
      </c>
      <c r="E685" s="86" t="s">
        <v>32</v>
      </c>
      <c r="F685" s="87">
        <v>7204</v>
      </c>
      <c r="G685" s="88">
        <v>1</v>
      </c>
      <c r="H685" s="88">
        <v>5</v>
      </c>
      <c r="I685" s="89"/>
      <c r="J685" s="90">
        <v>61</v>
      </c>
      <c r="K685" s="90">
        <v>73</v>
      </c>
      <c r="L685" s="90">
        <v>26</v>
      </c>
      <c r="M685" s="91"/>
      <c r="N685" s="92">
        <v>54</v>
      </c>
      <c r="O685" s="90">
        <v>623</v>
      </c>
      <c r="P685" s="90">
        <v>17</v>
      </c>
      <c r="Q685" s="90">
        <v>22</v>
      </c>
      <c r="R685" s="90">
        <v>41</v>
      </c>
      <c r="S685" s="90">
        <v>20</v>
      </c>
      <c r="T685" s="90">
        <v>61</v>
      </c>
      <c r="U685" s="91"/>
      <c r="V685" s="92">
        <v>54</v>
      </c>
      <c r="W685" s="90">
        <v>656</v>
      </c>
      <c r="X685" s="90">
        <v>7</v>
      </c>
      <c r="Y685" s="90">
        <v>20</v>
      </c>
      <c r="Z685" s="90">
        <v>56</v>
      </c>
      <c r="AA685" s="90">
        <v>17</v>
      </c>
      <c r="AB685" s="90">
        <v>73</v>
      </c>
      <c r="AC685" s="91"/>
      <c r="AD685" s="92">
        <v>54</v>
      </c>
      <c r="AE685" s="90">
        <v>184</v>
      </c>
      <c r="AF685" s="90">
        <v>11</v>
      </c>
      <c r="AG685" s="90">
        <v>63</v>
      </c>
      <c r="AH685" s="90">
        <v>24</v>
      </c>
      <c r="AI685" s="90">
        <v>2</v>
      </c>
      <c r="AJ685" s="90">
        <v>26</v>
      </c>
    </row>
    <row r="686" spans="1:36" s="63" customFormat="1">
      <c r="A686" s="88">
        <v>6</v>
      </c>
      <c r="B686" s="95" t="s">
        <v>164</v>
      </c>
      <c r="C686" s="96"/>
      <c r="D686" s="86">
        <v>1</v>
      </c>
      <c r="E686" s="86" t="s">
        <v>32</v>
      </c>
      <c r="F686" s="87">
        <v>7204</v>
      </c>
      <c r="G686" s="88">
        <v>1</v>
      </c>
      <c r="H686" s="88">
        <v>6</v>
      </c>
      <c r="I686" s="89"/>
      <c r="J686" s="90">
        <v>69</v>
      </c>
      <c r="K686" s="90">
        <v>69</v>
      </c>
      <c r="L686" s="90">
        <v>0</v>
      </c>
      <c r="M686" s="91"/>
      <c r="N686" s="92">
        <v>78</v>
      </c>
      <c r="O686" s="90">
        <v>677</v>
      </c>
      <c r="P686" s="90">
        <v>8</v>
      </c>
      <c r="Q686" s="90">
        <v>23</v>
      </c>
      <c r="R686" s="90">
        <v>40</v>
      </c>
      <c r="S686" s="90">
        <v>29</v>
      </c>
      <c r="T686" s="90">
        <v>69</v>
      </c>
      <c r="U686" s="91"/>
      <c r="V686" s="92">
        <v>78</v>
      </c>
      <c r="W686" s="90">
        <v>714</v>
      </c>
      <c r="X686" s="90">
        <v>8</v>
      </c>
      <c r="Y686" s="90">
        <v>23</v>
      </c>
      <c r="Z686" s="90">
        <v>37</v>
      </c>
      <c r="AA686" s="90">
        <v>32</v>
      </c>
      <c r="AB686" s="90">
        <v>69</v>
      </c>
      <c r="AC686" s="91"/>
      <c r="AD686" s="92">
        <v>0</v>
      </c>
      <c r="AE686" s="90">
        <v>0</v>
      </c>
      <c r="AF686" s="90">
        <v>0</v>
      </c>
      <c r="AG686" s="90">
        <v>0</v>
      </c>
      <c r="AH686" s="90">
        <v>0</v>
      </c>
      <c r="AI686" s="90">
        <v>0</v>
      </c>
      <c r="AJ686" s="90">
        <v>0</v>
      </c>
    </row>
    <row r="687" spans="1:36">
      <c r="A687" s="88">
        <v>7</v>
      </c>
      <c r="B687" s="95" t="s">
        <v>164</v>
      </c>
      <c r="C687" s="96"/>
      <c r="D687" s="86">
        <v>1</v>
      </c>
      <c r="E687" s="86" t="s">
        <v>32</v>
      </c>
      <c r="F687" s="87">
        <v>7204</v>
      </c>
      <c r="G687" s="88">
        <v>1</v>
      </c>
      <c r="H687" s="88">
        <v>7</v>
      </c>
      <c r="I687" s="89"/>
      <c r="J687" s="90">
        <v>61</v>
      </c>
      <c r="K687" s="90">
        <v>68</v>
      </c>
      <c r="L687" s="90">
        <v>22</v>
      </c>
      <c r="M687" s="91"/>
      <c r="N687" s="92">
        <v>73</v>
      </c>
      <c r="O687" s="90">
        <v>706</v>
      </c>
      <c r="P687" s="90">
        <v>18</v>
      </c>
      <c r="Q687" s="90">
        <v>21</v>
      </c>
      <c r="R687" s="90">
        <v>34</v>
      </c>
      <c r="S687" s="90">
        <v>27</v>
      </c>
      <c r="T687" s="90">
        <v>61</v>
      </c>
      <c r="U687" s="91"/>
      <c r="V687" s="92">
        <v>73</v>
      </c>
      <c r="W687" s="90">
        <v>717</v>
      </c>
      <c r="X687" s="90">
        <v>4</v>
      </c>
      <c r="Y687" s="90">
        <v>29</v>
      </c>
      <c r="Z687" s="90">
        <v>47</v>
      </c>
      <c r="AA687" s="90">
        <v>21</v>
      </c>
      <c r="AB687" s="90">
        <v>68</v>
      </c>
      <c r="AC687" s="91"/>
      <c r="AD687" s="92">
        <v>73</v>
      </c>
      <c r="AE687" s="90">
        <v>163</v>
      </c>
      <c r="AF687" s="90">
        <v>38</v>
      </c>
      <c r="AG687" s="90">
        <v>40</v>
      </c>
      <c r="AH687" s="90">
        <v>22</v>
      </c>
      <c r="AI687" s="90">
        <v>0</v>
      </c>
      <c r="AJ687" s="90">
        <v>22</v>
      </c>
    </row>
    <row r="688" spans="1:36">
      <c r="A688" s="88">
        <v>8</v>
      </c>
      <c r="B688" s="95" t="s">
        <v>164</v>
      </c>
      <c r="C688" s="96"/>
      <c r="D688" s="86">
        <v>1</v>
      </c>
      <c r="E688" s="86" t="s">
        <v>32</v>
      </c>
      <c r="F688" s="87">
        <v>7204</v>
      </c>
      <c r="G688" s="86">
        <v>1</v>
      </c>
      <c r="H688" s="88">
        <v>8</v>
      </c>
      <c r="I688" s="89"/>
      <c r="J688" s="90">
        <v>66</v>
      </c>
      <c r="K688" s="90">
        <v>78</v>
      </c>
      <c r="L688" s="90">
        <v>0</v>
      </c>
      <c r="M688" s="91"/>
      <c r="N688" s="92">
        <v>60</v>
      </c>
      <c r="O688" s="90">
        <v>726</v>
      </c>
      <c r="P688" s="90">
        <v>17</v>
      </c>
      <c r="Q688" s="90">
        <v>17</v>
      </c>
      <c r="R688" s="90">
        <v>48</v>
      </c>
      <c r="S688" s="90">
        <v>18</v>
      </c>
      <c r="T688" s="90">
        <v>66</v>
      </c>
      <c r="U688" s="91"/>
      <c r="V688" s="92">
        <v>60</v>
      </c>
      <c r="W688" s="90">
        <v>811</v>
      </c>
      <c r="X688" s="90">
        <v>8</v>
      </c>
      <c r="Y688" s="90">
        <v>13</v>
      </c>
      <c r="Z688" s="90">
        <v>43</v>
      </c>
      <c r="AA688" s="90">
        <v>35</v>
      </c>
      <c r="AB688" s="90">
        <v>78</v>
      </c>
      <c r="AC688" s="91"/>
      <c r="AD688" s="92">
        <v>0</v>
      </c>
      <c r="AE688" s="90">
        <v>0</v>
      </c>
      <c r="AF688" s="90">
        <v>0</v>
      </c>
      <c r="AG688" s="90">
        <v>0</v>
      </c>
      <c r="AH688" s="90">
        <v>0</v>
      </c>
      <c r="AI688" s="90">
        <v>0</v>
      </c>
      <c r="AJ688" s="90">
        <v>0</v>
      </c>
    </row>
    <row r="689" spans="1:36">
      <c r="A689" s="67" t="s">
        <v>71</v>
      </c>
      <c r="B689" s="97" t="s">
        <v>164</v>
      </c>
      <c r="C689" s="98"/>
      <c r="D689" s="93">
        <v>1</v>
      </c>
      <c r="E689" s="93" t="s">
        <v>32</v>
      </c>
      <c r="F689" s="94">
        <v>7204</v>
      </c>
      <c r="G689" s="93">
        <v>1</v>
      </c>
      <c r="H689" s="67" t="s">
        <v>71</v>
      </c>
      <c r="I689" s="68"/>
      <c r="J689" s="20">
        <v>69.762532981530342</v>
      </c>
      <c r="K689" s="20">
        <v>74.047493403693935</v>
      </c>
      <c r="L689" s="20">
        <v>23.7007874015748</v>
      </c>
      <c r="M689" s="69"/>
      <c r="N689" s="16">
        <v>379</v>
      </c>
      <c r="O689" s="20"/>
      <c r="P689" s="20">
        <v>11.327176781002638</v>
      </c>
      <c r="Q689" s="20">
        <v>19.044854881266492</v>
      </c>
      <c r="R689" s="20">
        <v>35.171503957783642</v>
      </c>
      <c r="S689" s="20">
        <v>34.5910290237467</v>
      </c>
      <c r="T689" s="20">
        <v>69.762532981530342</v>
      </c>
      <c r="U689" s="69"/>
      <c r="V689" s="16">
        <v>379</v>
      </c>
      <c r="W689" s="20"/>
      <c r="X689" s="20">
        <v>6.5883905013192612</v>
      </c>
      <c r="Y689" s="20">
        <v>19.398416886543536</v>
      </c>
      <c r="Z689" s="20">
        <v>45.179419525065967</v>
      </c>
      <c r="AA689" s="20">
        <v>28.868073878627968</v>
      </c>
      <c r="AB689" s="20">
        <v>74.047493403693935</v>
      </c>
      <c r="AC689" s="69"/>
      <c r="AD689" s="16">
        <v>127</v>
      </c>
      <c r="AE689" s="20"/>
      <c r="AF689" s="20">
        <v>26.519685039370078</v>
      </c>
      <c r="AG689" s="20">
        <v>49.779527559055111</v>
      </c>
      <c r="AH689" s="20">
        <v>22.8503937007874</v>
      </c>
      <c r="AI689" s="20">
        <v>0.85039370078740162</v>
      </c>
      <c r="AJ689" s="20">
        <v>23.7007874015748</v>
      </c>
    </row>
    <row r="690" spans="1:36">
      <c r="A690" s="81">
        <v>3</v>
      </c>
      <c r="B690" s="77" t="s">
        <v>165</v>
      </c>
      <c r="C690" s="78"/>
      <c r="D690" s="79">
        <v>1</v>
      </c>
      <c r="E690" s="79" t="s">
        <v>32</v>
      </c>
      <c r="F690" s="80">
        <v>6602</v>
      </c>
      <c r="G690" s="86">
        <v>1</v>
      </c>
      <c r="H690" s="81">
        <v>3</v>
      </c>
      <c r="I690" s="82"/>
      <c r="J690" s="83">
        <v>95</v>
      </c>
      <c r="K690" s="83">
        <v>80</v>
      </c>
      <c r="L690" s="83">
        <v>0</v>
      </c>
      <c r="M690" s="84"/>
      <c r="N690" s="85">
        <v>276</v>
      </c>
      <c r="O690" s="83">
        <v>643</v>
      </c>
      <c r="P690" s="83">
        <v>0</v>
      </c>
      <c r="Q690" s="83">
        <v>5</v>
      </c>
      <c r="R690" s="83">
        <v>17</v>
      </c>
      <c r="S690" s="83">
        <v>78</v>
      </c>
      <c r="T690" s="83">
        <v>95</v>
      </c>
      <c r="U690" s="84"/>
      <c r="V690" s="85">
        <v>276</v>
      </c>
      <c r="W690" s="83">
        <v>628</v>
      </c>
      <c r="X690" s="83">
        <v>7</v>
      </c>
      <c r="Y690" s="83">
        <v>14</v>
      </c>
      <c r="Z690" s="83">
        <v>32</v>
      </c>
      <c r="AA690" s="83">
        <v>48</v>
      </c>
      <c r="AB690" s="83">
        <v>80</v>
      </c>
      <c r="AC690" s="84"/>
      <c r="AD690" s="85">
        <v>0</v>
      </c>
      <c r="AE690" s="83">
        <v>0</v>
      </c>
      <c r="AF690" s="83">
        <v>0</v>
      </c>
      <c r="AG690" s="83">
        <v>0</v>
      </c>
      <c r="AH690" s="83">
        <v>0</v>
      </c>
      <c r="AI690" s="83">
        <v>0</v>
      </c>
      <c r="AJ690" s="83">
        <v>0</v>
      </c>
    </row>
    <row r="691" spans="1:36">
      <c r="A691" s="88">
        <v>4</v>
      </c>
      <c r="B691" s="95" t="s">
        <v>165</v>
      </c>
      <c r="C691" s="96"/>
      <c r="D691" s="86">
        <v>1</v>
      </c>
      <c r="E691" s="86" t="s">
        <v>32</v>
      </c>
      <c r="F691" s="87">
        <v>6602</v>
      </c>
      <c r="G691" s="86">
        <v>1</v>
      </c>
      <c r="H691" s="88">
        <v>4</v>
      </c>
      <c r="I691" s="89"/>
      <c r="J691" s="90">
        <v>92</v>
      </c>
      <c r="K691" s="90">
        <v>88</v>
      </c>
      <c r="L691" s="90">
        <v>0</v>
      </c>
      <c r="M691" s="91"/>
      <c r="N691" s="92">
        <v>306</v>
      </c>
      <c r="O691" s="90">
        <v>676</v>
      </c>
      <c r="P691" s="90">
        <v>2</v>
      </c>
      <c r="Q691" s="90">
        <v>7</v>
      </c>
      <c r="R691" s="90">
        <v>20</v>
      </c>
      <c r="S691" s="90">
        <v>72</v>
      </c>
      <c r="T691" s="90">
        <v>92</v>
      </c>
      <c r="U691" s="91"/>
      <c r="V691" s="92">
        <v>306</v>
      </c>
      <c r="W691" s="90">
        <v>718</v>
      </c>
      <c r="X691" s="90">
        <v>2</v>
      </c>
      <c r="Y691" s="90">
        <v>10</v>
      </c>
      <c r="Z691" s="90">
        <v>44</v>
      </c>
      <c r="AA691" s="90">
        <v>44</v>
      </c>
      <c r="AB691" s="90">
        <v>88</v>
      </c>
      <c r="AC691" s="91"/>
      <c r="AD691" s="92">
        <v>0</v>
      </c>
      <c r="AE691" s="90">
        <v>0</v>
      </c>
      <c r="AF691" s="90">
        <v>0</v>
      </c>
      <c r="AG691" s="90">
        <v>0</v>
      </c>
      <c r="AH691" s="90">
        <v>0</v>
      </c>
      <c r="AI691" s="90">
        <v>0</v>
      </c>
      <c r="AJ691" s="90">
        <v>0</v>
      </c>
    </row>
    <row r="692" spans="1:36">
      <c r="A692" s="88">
        <v>5</v>
      </c>
      <c r="B692" s="95" t="s">
        <v>165</v>
      </c>
      <c r="C692" s="96"/>
      <c r="D692" s="86">
        <v>1</v>
      </c>
      <c r="E692" s="86" t="s">
        <v>32</v>
      </c>
      <c r="F692" s="87">
        <v>6602</v>
      </c>
      <c r="G692" s="86">
        <v>1</v>
      </c>
      <c r="H692" s="88">
        <v>5</v>
      </c>
      <c r="I692" s="89"/>
      <c r="J692" s="90">
        <v>92</v>
      </c>
      <c r="K692" s="90">
        <v>86</v>
      </c>
      <c r="L692" s="90">
        <v>78</v>
      </c>
      <c r="M692" s="91"/>
      <c r="N692" s="92">
        <v>261</v>
      </c>
      <c r="O692" s="90">
        <v>714</v>
      </c>
      <c r="P692" s="90">
        <v>3</v>
      </c>
      <c r="Q692" s="90">
        <v>5</v>
      </c>
      <c r="R692" s="90">
        <v>33</v>
      </c>
      <c r="S692" s="90">
        <v>59</v>
      </c>
      <c r="T692" s="90">
        <v>92</v>
      </c>
      <c r="U692" s="91"/>
      <c r="V692" s="92">
        <v>261</v>
      </c>
      <c r="W692" s="90">
        <v>767</v>
      </c>
      <c r="X692" s="90">
        <v>3</v>
      </c>
      <c r="Y692" s="90">
        <v>11</v>
      </c>
      <c r="Z692" s="90">
        <v>38</v>
      </c>
      <c r="AA692" s="90">
        <v>48</v>
      </c>
      <c r="AB692" s="90">
        <v>86</v>
      </c>
      <c r="AC692" s="91"/>
      <c r="AD692" s="92">
        <v>261</v>
      </c>
      <c r="AE692" s="90">
        <v>223</v>
      </c>
      <c r="AF692" s="90">
        <v>4</v>
      </c>
      <c r="AG692" s="90">
        <v>18</v>
      </c>
      <c r="AH692" s="90">
        <v>58</v>
      </c>
      <c r="AI692" s="90">
        <v>20</v>
      </c>
      <c r="AJ692" s="90">
        <v>78</v>
      </c>
    </row>
    <row r="693" spans="1:36" s="63" customFormat="1">
      <c r="A693" s="88">
        <v>6</v>
      </c>
      <c r="B693" s="95" t="s">
        <v>165</v>
      </c>
      <c r="C693" s="96"/>
      <c r="D693" s="86">
        <v>1</v>
      </c>
      <c r="E693" s="86" t="s">
        <v>32</v>
      </c>
      <c r="F693" s="87">
        <v>6602</v>
      </c>
      <c r="G693" s="86">
        <v>1</v>
      </c>
      <c r="H693" s="88">
        <v>6</v>
      </c>
      <c r="I693" s="89"/>
      <c r="J693" s="90">
        <v>92</v>
      </c>
      <c r="K693" s="90">
        <v>83</v>
      </c>
      <c r="L693" s="90">
        <v>0</v>
      </c>
      <c r="M693" s="91"/>
      <c r="N693" s="92">
        <v>263</v>
      </c>
      <c r="O693" s="90">
        <v>743</v>
      </c>
      <c r="P693" s="90">
        <v>3</v>
      </c>
      <c r="Q693" s="90">
        <v>6</v>
      </c>
      <c r="R693" s="90">
        <v>28</v>
      </c>
      <c r="S693" s="90">
        <v>64</v>
      </c>
      <c r="T693" s="90">
        <v>92</v>
      </c>
      <c r="U693" s="91"/>
      <c r="V693" s="92">
        <v>263</v>
      </c>
      <c r="W693" s="90">
        <v>765</v>
      </c>
      <c r="X693" s="90">
        <v>2</v>
      </c>
      <c r="Y693" s="90">
        <v>15</v>
      </c>
      <c r="Z693" s="90">
        <v>44</v>
      </c>
      <c r="AA693" s="90">
        <v>39</v>
      </c>
      <c r="AB693" s="90">
        <v>83</v>
      </c>
      <c r="AC693" s="91"/>
      <c r="AD693" s="92">
        <v>0</v>
      </c>
      <c r="AE693" s="90">
        <v>0</v>
      </c>
      <c r="AF693" s="90">
        <v>0</v>
      </c>
      <c r="AG693" s="90">
        <v>0</v>
      </c>
      <c r="AH693" s="90">
        <v>0</v>
      </c>
      <c r="AI693" s="90">
        <v>0</v>
      </c>
      <c r="AJ693" s="90">
        <v>0</v>
      </c>
    </row>
    <row r="694" spans="1:36">
      <c r="A694" s="88">
        <v>7</v>
      </c>
      <c r="B694" s="95" t="s">
        <v>165</v>
      </c>
      <c r="C694" s="96"/>
      <c r="D694" s="86">
        <v>1</v>
      </c>
      <c r="E694" s="86" t="s">
        <v>32</v>
      </c>
      <c r="F694" s="87">
        <v>6602</v>
      </c>
      <c r="G694" s="86">
        <v>1</v>
      </c>
      <c r="H694" s="88">
        <v>7</v>
      </c>
      <c r="I694" s="89"/>
      <c r="J694" s="90">
        <v>92</v>
      </c>
      <c r="K694" s="90">
        <v>92</v>
      </c>
      <c r="L694" s="90">
        <v>54</v>
      </c>
      <c r="M694" s="91"/>
      <c r="N694" s="92">
        <v>280</v>
      </c>
      <c r="O694" s="90">
        <v>779</v>
      </c>
      <c r="P694" s="90">
        <v>4</v>
      </c>
      <c r="Q694" s="90">
        <v>4</v>
      </c>
      <c r="R694" s="90">
        <v>33</v>
      </c>
      <c r="S694" s="90">
        <v>59</v>
      </c>
      <c r="T694" s="90">
        <v>92</v>
      </c>
      <c r="U694" s="91"/>
      <c r="V694" s="92">
        <v>280</v>
      </c>
      <c r="W694" s="90">
        <v>847</v>
      </c>
      <c r="X694" s="90">
        <v>1</v>
      </c>
      <c r="Y694" s="90">
        <v>8</v>
      </c>
      <c r="Z694" s="90">
        <v>34</v>
      </c>
      <c r="AA694" s="90">
        <v>58</v>
      </c>
      <c r="AB694" s="90">
        <v>92</v>
      </c>
      <c r="AC694" s="91"/>
      <c r="AD694" s="92">
        <v>280</v>
      </c>
      <c r="AE694" s="90">
        <v>201</v>
      </c>
      <c r="AF694" s="90">
        <v>11</v>
      </c>
      <c r="AG694" s="90">
        <v>35</v>
      </c>
      <c r="AH694" s="90">
        <v>44</v>
      </c>
      <c r="AI694" s="90">
        <v>10</v>
      </c>
      <c r="AJ694" s="90">
        <v>54</v>
      </c>
    </row>
    <row r="695" spans="1:36">
      <c r="A695" s="88">
        <v>8</v>
      </c>
      <c r="B695" s="95" t="s">
        <v>165</v>
      </c>
      <c r="C695" s="96"/>
      <c r="D695" s="86">
        <v>1</v>
      </c>
      <c r="E695" s="86" t="s">
        <v>32</v>
      </c>
      <c r="F695" s="87">
        <v>6602</v>
      </c>
      <c r="G695" s="86">
        <v>1</v>
      </c>
      <c r="H695" s="88">
        <v>8</v>
      </c>
      <c r="I695" s="89"/>
      <c r="J695" s="90">
        <v>77</v>
      </c>
      <c r="K695" s="90">
        <v>85</v>
      </c>
      <c r="L695" s="90">
        <v>0</v>
      </c>
      <c r="M695" s="91"/>
      <c r="N695" s="92">
        <v>244</v>
      </c>
      <c r="O695" s="90">
        <v>762</v>
      </c>
      <c r="P695" s="90">
        <v>11</v>
      </c>
      <c r="Q695" s="90">
        <v>11</v>
      </c>
      <c r="R695" s="90">
        <v>44</v>
      </c>
      <c r="S695" s="90">
        <v>33</v>
      </c>
      <c r="T695" s="90">
        <v>77</v>
      </c>
      <c r="U695" s="91"/>
      <c r="V695" s="92">
        <v>244</v>
      </c>
      <c r="W695" s="90">
        <v>833</v>
      </c>
      <c r="X695" s="90">
        <v>2</v>
      </c>
      <c r="Y695" s="90">
        <v>12</v>
      </c>
      <c r="Z695" s="90">
        <v>50</v>
      </c>
      <c r="AA695" s="90">
        <v>35</v>
      </c>
      <c r="AB695" s="90">
        <v>85</v>
      </c>
      <c r="AC695" s="91"/>
      <c r="AD695" s="92">
        <v>0</v>
      </c>
      <c r="AE695" s="90">
        <v>0</v>
      </c>
      <c r="AF695" s="90">
        <v>0</v>
      </c>
      <c r="AG695" s="90">
        <v>0</v>
      </c>
      <c r="AH695" s="90">
        <v>0</v>
      </c>
      <c r="AI695" s="90">
        <v>0</v>
      </c>
      <c r="AJ695" s="90">
        <v>0</v>
      </c>
    </row>
    <row r="696" spans="1:36">
      <c r="A696" s="67" t="s">
        <v>71</v>
      </c>
      <c r="B696" s="97" t="s">
        <v>165</v>
      </c>
      <c r="C696" s="98"/>
      <c r="D696" s="93">
        <v>1</v>
      </c>
      <c r="E696" s="93" t="s">
        <v>32</v>
      </c>
      <c r="F696" s="94">
        <v>6602</v>
      </c>
      <c r="G696" s="93">
        <v>1</v>
      </c>
      <c r="H696" s="67" t="s">
        <v>71</v>
      </c>
      <c r="I696" s="68"/>
      <c r="J696" s="20">
        <v>90.262576687116564</v>
      </c>
      <c r="K696" s="20">
        <v>85.756441717791404</v>
      </c>
      <c r="L696" s="20">
        <v>65.578558225508317</v>
      </c>
      <c r="M696" s="69"/>
      <c r="N696" s="16">
        <v>1630</v>
      </c>
      <c r="O696" s="20"/>
      <c r="P696" s="20">
        <v>3.6736196319018406</v>
      </c>
      <c r="Q696" s="20">
        <v>6.2631901840490798</v>
      </c>
      <c r="R696" s="20">
        <v>28.690184049079758</v>
      </c>
      <c r="S696" s="20">
        <v>61.57239263803681</v>
      </c>
      <c r="T696" s="20">
        <v>90.262576687116564</v>
      </c>
      <c r="U696" s="69"/>
      <c r="V696" s="16">
        <v>1630</v>
      </c>
      <c r="W696" s="20"/>
      <c r="X696" s="20">
        <v>2.8349693251533741</v>
      </c>
      <c r="Y696" s="20">
        <v>11.600000000000001</v>
      </c>
      <c r="Z696" s="20">
        <v>40.18773006134969</v>
      </c>
      <c r="AA696" s="20">
        <v>45.568711656441721</v>
      </c>
      <c r="AB696" s="20">
        <v>85.756441717791404</v>
      </c>
      <c r="AC696" s="69"/>
      <c r="AD696" s="16">
        <v>541</v>
      </c>
      <c r="AE696" s="20"/>
      <c r="AF696" s="20">
        <v>7.6229205175600736</v>
      </c>
      <c r="AG696" s="20">
        <v>26.798521256931608</v>
      </c>
      <c r="AH696" s="20">
        <v>50.754158964879849</v>
      </c>
      <c r="AI696" s="20">
        <v>14.824399260628466</v>
      </c>
      <c r="AJ696" s="20">
        <v>65.578558225508317</v>
      </c>
    </row>
    <row r="697" spans="1:36">
      <c r="A697" s="81">
        <v>3</v>
      </c>
      <c r="B697" s="77" t="s">
        <v>166</v>
      </c>
      <c r="C697" s="78"/>
      <c r="D697" s="79">
        <v>4</v>
      </c>
      <c r="E697" s="79" t="s">
        <v>35</v>
      </c>
      <c r="F697" s="80">
        <v>1003</v>
      </c>
      <c r="G697" s="86">
        <v>1</v>
      </c>
      <c r="H697" s="81">
        <v>3</v>
      </c>
      <c r="I697" s="82"/>
      <c r="J697" s="83">
        <v>89</v>
      </c>
      <c r="K697" s="83">
        <v>88</v>
      </c>
      <c r="L697" s="83">
        <v>0</v>
      </c>
      <c r="M697" s="84"/>
      <c r="N697" s="85">
        <v>44</v>
      </c>
      <c r="O697" s="83">
        <v>574</v>
      </c>
      <c r="P697" s="83">
        <v>0</v>
      </c>
      <c r="Q697" s="83">
        <v>11</v>
      </c>
      <c r="R697" s="83">
        <v>48</v>
      </c>
      <c r="S697" s="83">
        <v>41</v>
      </c>
      <c r="T697" s="83">
        <v>89</v>
      </c>
      <c r="U697" s="84"/>
      <c r="V697" s="85">
        <v>44</v>
      </c>
      <c r="W697" s="83">
        <v>652</v>
      </c>
      <c r="X697" s="83">
        <v>5</v>
      </c>
      <c r="Y697" s="83">
        <v>7</v>
      </c>
      <c r="Z697" s="83">
        <v>36</v>
      </c>
      <c r="AA697" s="83">
        <v>52</v>
      </c>
      <c r="AB697" s="83">
        <v>88</v>
      </c>
      <c r="AC697" s="84"/>
      <c r="AD697" s="85">
        <v>0</v>
      </c>
      <c r="AE697" s="83">
        <v>0</v>
      </c>
      <c r="AF697" s="83">
        <v>0</v>
      </c>
      <c r="AG697" s="83">
        <v>0</v>
      </c>
      <c r="AH697" s="83">
        <v>0</v>
      </c>
      <c r="AI697" s="83">
        <v>0</v>
      </c>
      <c r="AJ697" s="83">
        <v>0</v>
      </c>
    </row>
    <row r="698" spans="1:36">
      <c r="A698" s="88">
        <v>4</v>
      </c>
      <c r="B698" s="95" t="s">
        <v>166</v>
      </c>
      <c r="C698" s="96"/>
      <c r="D698" s="86">
        <v>4</v>
      </c>
      <c r="E698" s="86" t="s">
        <v>35</v>
      </c>
      <c r="F698" s="87">
        <v>1003</v>
      </c>
      <c r="G698" s="86">
        <v>1</v>
      </c>
      <c r="H698" s="88">
        <v>4</v>
      </c>
      <c r="I698" s="89"/>
      <c r="J698" s="90">
        <v>85</v>
      </c>
      <c r="K698" s="90">
        <v>90</v>
      </c>
      <c r="L698" s="90">
        <v>0</v>
      </c>
      <c r="M698" s="91"/>
      <c r="N698" s="92">
        <v>58</v>
      </c>
      <c r="O698" s="90">
        <v>637</v>
      </c>
      <c r="P698" s="90">
        <v>2</v>
      </c>
      <c r="Q698" s="90">
        <v>14</v>
      </c>
      <c r="R698" s="90">
        <v>38</v>
      </c>
      <c r="S698" s="90">
        <v>47</v>
      </c>
      <c r="T698" s="90">
        <v>85</v>
      </c>
      <c r="U698" s="91"/>
      <c r="V698" s="92">
        <v>58</v>
      </c>
      <c r="W698" s="90">
        <v>704</v>
      </c>
      <c r="X698" s="90">
        <v>5</v>
      </c>
      <c r="Y698" s="90">
        <v>5</v>
      </c>
      <c r="Z698" s="90">
        <v>50</v>
      </c>
      <c r="AA698" s="90">
        <v>40</v>
      </c>
      <c r="AB698" s="90">
        <v>90</v>
      </c>
      <c r="AC698" s="91"/>
      <c r="AD698" s="92">
        <v>0</v>
      </c>
      <c r="AE698" s="90">
        <v>0</v>
      </c>
      <c r="AF698" s="90">
        <v>0</v>
      </c>
      <c r="AG698" s="90">
        <v>0</v>
      </c>
      <c r="AH698" s="90">
        <v>0</v>
      </c>
      <c r="AI698" s="90">
        <v>0</v>
      </c>
      <c r="AJ698" s="90">
        <v>0</v>
      </c>
    </row>
    <row r="699" spans="1:36">
      <c r="A699" s="88">
        <v>5</v>
      </c>
      <c r="B699" s="95" t="s">
        <v>166</v>
      </c>
      <c r="C699" s="96"/>
      <c r="D699" s="86">
        <v>4</v>
      </c>
      <c r="E699" s="86" t="s">
        <v>321</v>
      </c>
      <c r="F699" s="87">
        <v>1003</v>
      </c>
      <c r="G699" s="86">
        <v>1</v>
      </c>
      <c r="H699" s="88">
        <v>5</v>
      </c>
      <c r="I699" s="89"/>
      <c r="J699" s="90">
        <v>79</v>
      </c>
      <c r="K699" s="90">
        <v>82</v>
      </c>
      <c r="L699" s="90">
        <v>47</v>
      </c>
      <c r="M699" s="91"/>
      <c r="N699" s="92">
        <v>57</v>
      </c>
      <c r="O699" s="90">
        <v>665</v>
      </c>
      <c r="P699" s="90">
        <v>7</v>
      </c>
      <c r="Q699" s="90">
        <v>14</v>
      </c>
      <c r="R699" s="90">
        <v>46</v>
      </c>
      <c r="S699" s="90">
        <v>33</v>
      </c>
      <c r="T699" s="90">
        <v>79</v>
      </c>
      <c r="U699" s="91"/>
      <c r="V699" s="92">
        <v>57</v>
      </c>
      <c r="W699" s="90">
        <v>759</v>
      </c>
      <c r="X699" s="90">
        <v>2</v>
      </c>
      <c r="Y699" s="90">
        <v>16</v>
      </c>
      <c r="Z699" s="90">
        <v>33</v>
      </c>
      <c r="AA699" s="90">
        <v>49</v>
      </c>
      <c r="AB699" s="90">
        <v>82</v>
      </c>
      <c r="AC699" s="91"/>
      <c r="AD699" s="92">
        <v>57</v>
      </c>
      <c r="AE699" s="90">
        <v>192</v>
      </c>
      <c r="AF699" s="90">
        <v>9</v>
      </c>
      <c r="AG699" s="90">
        <v>44</v>
      </c>
      <c r="AH699" s="90">
        <v>47</v>
      </c>
      <c r="AI699" s="90">
        <v>0</v>
      </c>
      <c r="AJ699" s="90">
        <v>47</v>
      </c>
    </row>
    <row r="700" spans="1:36" s="63" customFormat="1">
      <c r="A700" s="88">
        <v>6</v>
      </c>
      <c r="B700" s="95" t="s">
        <v>166</v>
      </c>
      <c r="C700" s="96"/>
      <c r="D700" s="86">
        <v>4</v>
      </c>
      <c r="E700" s="86" t="s">
        <v>35</v>
      </c>
      <c r="F700" s="87">
        <v>1003</v>
      </c>
      <c r="G700" s="88">
        <v>1</v>
      </c>
      <c r="H700" s="88">
        <v>6</v>
      </c>
      <c r="I700" s="89"/>
      <c r="J700" s="90">
        <v>63</v>
      </c>
      <c r="K700" s="90">
        <v>73</v>
      </c>
      <c r="L700" s="90">
        <v>0</v>
      </c>
      <c r="M700" s="91"/>
      <c r="N700" s="92">
        <v>74</v>
      </c>
      <c r="O700" s="90">
        <v>673</v>
      </c>
      <c r="P700" s="90">
        <v>14</v>
      </c>
      <c r="Q700" s="90">
        <v>23</v>
      </c>
      <c r="R700" s="90">
        <v>31</v>
      </c>
      <c r="S700" s="90">
        <v>32</v>
      </c>
      <c r="T700" s="90">
        <v>63</v>
      </c>
      <c r="U700" s="91"/>
      <c r="V700" s="92">
        <v>74</v>
      </c>
      <c r="W700" s="90">
        <v>719</v>
      </c>
      <c r="X700" s="90">
        <v>3</v>
      </c>
      <c r="Y700" s="90">
        <v>24</v>
      </c>
      <c r="Z700" s="90">
        <v>45</v>
      </c>
      <c r="AA700" s="90">
        <v>28</v>
      </c>
      <c r="AB700" s="90">
        <v>73</v>
      </c>
      <c r="AC700" s="91"/>
      <c r="AD700" s="92">
        <v>0</v>
      </c>
      <c r="AE700" s="90">
        <v>0</v>
      </c>
      <c r="AF700" s="90">
        <v>0</v>
      </c>
      <c r="AG700" s="90">
        <v>0</v>
      </c>
      <c r="AH700" s="90">
        <v>0</v>
      </c>
      <c r="AI700" s="90">
        <v>0</v>
      </c>
      <c r="AJ700" s="90">
        <v>0</v>
      </c>
    </row>
    <row r="701" spans="1:36">
      <c r="A701" s="88">
        <v>7</v>
      </c>
      <c r="B701" s="95" t="s">
        <v>166</v>
      </c>
      <c r="C701" s="96"/>
      <c r="D701" s="86">
        <v>4</v>
      </c>
      <c r="E701" s="86" t="s">
        <v>35</v>
      </c>
      <c r="F701" s="87">
        <v>1003</v>
      </c>
      <c r="G701" s="88">
        <v>1</v>
      </c>
      <c r="H701" s="88">
        <v>7</v>
      </c>
      <c r="I701" s="89"/>
      <c r="J701" s="90">
        <v>70</v>
      </c>
      <c r="K701" s="90">
        <v>70</v>
      </c>
      <c r="L701" s="90">
        <v>12</v>
      </c>
      <c r="M701" s="91"/>
      <c r="N701" s="92">
        <v>57</v>
      </c>
      <c r="O701" s="90">
        <v>716</v>
      </c>
      <c r="P701" s="90">
        <v>11</v>
      </c>
      <c r="Q701" s="90">
        <v>19</v>
      </c>
      <c r="R701" s="90">
        <v>44</v>
      </c>
      <c r="S701" s="90">
        <v>26</v>
      </c>
      <c r="T701" s="90">
        <v>70</v>
      </c>
      <c r="U701" s="91"/>
      <c r="V701" s="92">
        <v>57</v>
      </c>
      <c r="W701" s="90">
        <v>725</v>
      </c>
      <c r="X701" s="90">
        <v>5</v>
      </c>
      <c r="Y701" s="90">
        <v>25</v>
      </c>
      <c r="Z701" s="90">
        <v>49</v>
      </c>
      <c r="AA701" s="90">
        <v>21</v>
      </c>
      <c r="AB701" s="90">
        <v>70</v>
      </c>
      <c r="AC701" s="91"/>
      <c r="AD701" s="92">
        <v>57</v>
      </c>
      <c r="AE701" s="90">
        <v>155</v>
      </c>
      <c r="AF701" s="90">
        <v>46</v>
      </c>
      <c r="AG701" s="90">
        <v>42</v>
      </c>
      <c r="AH701" s="90">
        <v>12</v>
      </c>
      <c r="AI701" s="90">
        <v>0</v>
      </c>
      <c r="AJ701" s="90">
        <v>12</v>
      </c>
    </row>
    <row r="702" spans="1:36">
      <c r="A702" s="88">
        <v>8</v>
      </c>
      <c r="B702" s="95" t="s">
        <v>166</v>
      </c>
      <c r="C702" s="96"/>
      <c r="D702" s="86">
        <v>4</v>
      </c>
      <c r="E702" s="86" t="s">
        <v>35</v>
      </c>
      <c r="F702" s="87">
        <v>1003</v>
      </c>
      <c r="G702" s="86">
        <v>1</v>
      </c>
      <c r="H702" s="88">
        <v>8</v>
      </c>
      <c r="I702" s="89"/>
      <c r="J702" s="90">
        <v>60</v>
      </c>
      <c r="K702" s="90">
        <v>73</v>
      </c>
      <c r="L702" s="90">
        <v>0</v>
      </c>
      <c r="M702" s="91"/>
      <c r="N702" s="92">
        <v>58</v>
      </c>
      <c r="O702" s="90">
        <v>732</v>
      </c>
      <c r="P702" s="90">
        <v>17</v>
      </c>
      <c r="Q702" s="90">
        <v>22</v>
      </c>
      <c r="R702" s="90">
        <v>41</v>
      </c>
      <c r="S702" s="90">
        <v>19</v>
      </c>
      <c r="T702" s="90">
        <v>60</v>
      </c>
      <c r="U702" s="91"/>
      <c r="V702" s="92">
        <v>58</v>
      </c>
      <c r="W702" s="90">
        <v>788</v>
      </c>
      <c r="X702" s="90">
        <v>3</v>
      </c>
      <c r="Y702" s="90">
        <v>24</v>
      </c>
      <c r="Z702" s="90">
        <v>40</v>
      </c>
      <c r="AA702" s="90">
        <v>33</v>
      </c>
      <c r="AB702" s="90">
        <v>73</v>
      </c>
      <c r="AC702" s="91"/>
      <c r="AD702" s="92">
        <v>0</v>
      </c>
      <c r="AE702" s="90">
        <v>0</v>
      </c>
      <c r="AF702" s="90">
        <v>0</v>
      </c>
      <c r="AG702" s="90">
        <v>0</v>
      </c>
      <c r="AH702" s="90">
        <v>0</v>
      </c>
      <c r="AI702" s="90">
        <v>0</v>
      </c>
      <c r="AJ702" s="90">
        <v>0</v>
      </c>
    </row>
    <row r="703" spans="1:36">
      <c r="A703" s="67" t="s">
        <v>71</v>
      </c>
      <c r="B703" s="97" t="s">
        <v>166</v>
      </c>
      <c r="C703" s="98"/>
      <c r="D703" s="93">
        <v>4</v>
      </c>
      <c r="E703" s="93" t="s">
        <v>35</v>
      </c>
      <c r="F703" s="94">
        <v>1003</v>
      </c>
      <c r="G703" s="93">
        <v>1</v>
      </c>
      <c r="H703" s="67" t="s">
        <v>71</v>
      </c>
      <c r="I703" s="68"/>
      <c r="J703" s="20">
        <v>73.22126436781609</v>
      </c>
      <c r="K703" s="20">
        <v>78.71264367816093</v>
      </c>
      <c r="L703" s="20">
        <v>29.5</v>
      </c>
      <c r="M703" s="69"/>
      <c r="N703" s="16">
        <v>348</v>
      </c>
      <c r="O703" s="20"/>
      <c r="P703" s="20">
        <v>9.0919540229885065</v>
      </c>
      <c r="Q703" s="20">
        <v>17.686781609195403</v>
      </c>
      <c r="R703" s="20">
        <v>40.568965517241381</v>
      </c>
      <c r="S703" s="20">
        <v>32.652298850574709</v>
      </c>
      <c r="T703" s="20">
        <v>73.22126436781609</v>
      </c>
      <c r="U703" s="69"/>
      <c r="V703" s="16">
        <v>348</v>
      </c>
      <c r="W703" s="20"/>
      <c r="X703" s="20">
        <v>3.7500000000000004</v>
      </c>
      <c r="Y703" s="20">
        <v>17.537356321839081</v>
      </c>
      <c r="Z703" s="20">
        <v>42.551724137931032</v>
      </c>
      <c r="AA703" s="20">
        <v>36.160919540229891</v>
      </c>
      <c r="AB703" s="20">
        <v>78.71264367816093</v>
      </c>
      <c r="AC703" s="69"/>
      <c r="AD703" s="16">
        <v>114</v>
      </c>
      <c r="AE703" s="20"/>
      <c r="AF703" s="20">
        <v>27.5</v>
      </c>
      <c r="AG703" s="20">
        <v>43</v>
      </c>
      <c r="AH703" s="20">
        <v>29.5</v>
      </c>
      <c r="AI703" s="20">
        <v>0</v>
      </c>
      <c r="AJ703" s="20">
        <v>29.5</v>
      </c>
    </row>
    <row r="704" spans="1:36">
      <c r="A704" s="81">
        <v>3</v>
      </c>
      <c r="B704" s="77" t="s">
        <v>167</v>
      </c>
      <c r="C704" s="78"/>
      <c r="D704" s="79">
        <v>3</v>
      </c>
      <c r="E704" s="79" t="s">
        <v>34</v>
      </c>
      <c r="F704" s="80">
        <v>2304</v>
      </c>
      <c r="G704" s="88">
        <v>1</v>
      </c>
      <c r="H704" s="81">
        <v>3</v>
      </c>
      <c r="I704" s="82"/>
      <c r="J704" s="83">
        <v>95</v>
      </c>
      <c r="K704" s="83">
        <v>81</v>
      </c>
      <c r="L704" s="83">
        <v>0</v>
      </c>
      <c r="M704" s="84"/>
      <c r="N704" s="85">
        <v>42</v>
      </c>
      <c r="O704" s="83">
        <v>628</v>
      </c>
      <c r="P704" s="83">
        <v>0</v>
      </c>
      <c r="Q704" s="83">
        <v>5</v>
      </c>
      <c r="R704" s="83">
        <v>26</v>
      </c>
      <c r="S704" s="83">
        <v>69</v>
      </c>
      <c r="T704" s="83">
        <v>95</v>
      </c>
      <c r="U704" s="84"/>
      <c r="V704" s="85">
        <v>42</v>
      </c>
      <c r="W704" s="83">
        <v>652</v>
      </c>
      <c r="X704" s="83">
        <v>2</v>
      </c>
      <c r="Y704" s="83">
        <v>17</v>
      </c>
      <c r="Z704" s="83">
        <v>31</v>
      </c>
      <c r="AA704" s="83">
        <v>50</v>
      </c>
      <c r="AB704" s="83">
        <v>81</v>
      </c>
      <c r="AC704" s="84"/>
      <c r="AD704" s="85">
        <v>0</v>
      </c>
      <c r="AE704" s="83">
        <v>0</v>
      </c>
      <c r="AF704" s="83">
        <v>0</v>
      </c>
      <c r="AG704" s="83">
        <v>0</v>
      </c>
      <c r="AH704" s="83">
        <v>0</v>
      </c>
      <c r="AI704" s="83">
        <v>0</v>
      </c>
      <c r="AJ704" s="83">
        <v>0</v>
      </c>
    </row>
    <row r="705" spans="1:36">
      <c r="A705" s="88">
        <v>4</v>
      </c>
      <c r="B705" s="95" t="s">
        <v>167</v>
      </c>
      <c r="C705" s="96"/>
      <c r="D705" s="86">
        <v>3</v>
      </c>
      <c r="E705" s="86" t="s">
        <v>34</v>
      </c>
      <c r="F705" s="87">
        <v>2304</v>
      </c>
      <c r="G705" s="86">
        <v>1</v>
      </c>
      <c r="H705" s="88">
        <v>4</v>
      </c>
      <c r="I705" s="89"/>
      <c r="J705" s="90">
        <v>91</v>
      </c>
      <c r="K705" s="90">
        <v>81</v>
      </c>
      <c r="L705" s="90">
        <v>0</v>
      </c>
      <c r="M705" s="91"/>
      <c r="N705" s="92">
        <v>37</v>
      </c>
      <c r="O705" s="90">
        <v>659</v>
      </c>
      <c r="P705" s="90">
        <v>3</v>
      </c>
      <c r="Q705" s="90">
        <v>5</v>
      </c>
      <c r="R705" s="90">
        <v>32</v>
      </c>
      <c r="S705" s="90">
        <v>59</v>
      </c>
      <c r="T705" s="90">
        <v>91</v>
      </c>
      <c r="U705" s="91"/>
      <c r="V705" s="92">
        <v>37</v>
      </c>
      <c r="W705" s="90">
        <v>700</v>
      </c>
      <c r="X705" s="90">
        <v>0</v>
      </c>
      <c r="Y705" s="90">
        <v>19</v>
      </c>
      <c r="Z705" s="90">
        <v>38</v>
      </c>
      <c r="AA705" s="90">
        <v>43</v>
      </c>
      <c r="AB705" s="90">
        <v>81</v>
      </c>
      <c r="AC705" s="91"/>
      <c r="AD705" s="92">
        <v>0</v>
      </c>
      <c r="AE705" s="90">
        <v>0</v>
      </c>
      <c r="AF705" s="90">
        <v>0</v>
      </c>
      <c r="AG705" s="90">
        <v>0</v>
      </c>
      <c r="AH705" s="90">
        <v>0</v>
      </c>
      <c r="AI705" s="90">
        <v>0</v>
      </c>
      <c r="AJ705" s="90">
        <v>0</v>
      </c>
    </row>
    <row r="706" spans="1:36">
      <c r="A706" s="88">
        <v>5</v>
      </c>
      <c r="B706" s="95" t="s">
        <v>167</v>
      </c>
      <c r="C706" s="96"/>
      <c r="D706" s="86">
        <v>3</v>
      </c>
      <c r="E706" s="86" t="s">
        <v>34</v>
      </c>
      <c r="F706" s="87">
        <v>2304</v>
      </c>
      <c r="G706" s="86">
        <v>1</v>
      </c>
      <c r="H706" s="88">
        <v>5</v>
      </c>
      <c r="I706" s="89"/>
      <c r="J706" s="90">
        <v>78</v>
      </c>
      <c r="K706" s="90">
        <v>67</v>
      </c>
      <c r="L706" s="90">
        <v>30</v>
      </c>
      <c r="M706" s="91"/>
      <c r="N706" s="92">
        <v>37</v>
      </c>
      <c r="O706" s="90">
        <v>677</v>
      </c>
      <c r="P706" s="90">
        <v>3</v>
      </c>
      <c r="Q706" s="90">
        <v>19</v>
      </c>
      <c r="R706" s="90">
        <v>46</v>
      </c>
      <c r="S706" s="90">
        <v>32</v>
      </c>
      <c r="T706" s="90">
        <v>78</v>
      </c>
      <c r="U706" s="91"/>
      <c r="V706" s="92">
        <v>37</v>
      </c>
      <c r="W706" s="90">
        <v>667</v>
      </c>
      <c r="X706" s="90">
        <v>3</v>
      </c>
      <c r="Y706" s="90">
        <v>30</v>
      </c>
      <c r="Z706" s="90">
        <v>51</v>
      </c>
      <c r="AA706" s="90">
        <v>16</v>
      </c>
      <c r="AB706" s="90">
        <v>67</v>
      </c>
      <c r="AC706" s="91"/>
      <c r="AD706" s="92">
        <v>37</v>
      </c>
      <c r="AE706" s="90">
        <v>182</v>
      </c>
      <c r="AF706" s="90">
        <v>16</v>
      </c>
      <c r="AG706" s="90">
        <v>54</v>
      </c>
      <c r="AH706" s="90">
        <v>30</v>
      </c>
      <c r="AI706" s="90">
        <v>0</v>
      </c>
      <c r="AJ706" s="90">
        <v>30</v>
      </c>
    </row>
    <row r="707" spans="1:36" s="63" customFormat="1">
      <c r="A707" s="88">
        <v>6</v>
      </c>
      <c r="B707" s="95" t="s">
        <v>167</v>
      </c>
      <c r="C707" s="96"/>
      <c r="D707" s="86">
        <v>3</v>
      </c>
      <c r="E707" s="86" t="s">
        <v>34</v>
      </c>
      <c r="F707" s="87">
        <v>2304</v>
      </c>
      <c r="G707" s="86">
        <v>1</v>
      </c>
      <c r="H707" s="88">
        <v>6</v>
      </c>
      <c r="I707" s="89"/>
      <c r="J707" s="90">
        <v>83</v>
      </c>
      <c r="K707" s="90">
        <v>79</v>
      </c>
      <c r="L707" s="90">
        <v>0</v>
      </c>
      <c r="M707" s="91"/>
      <c r="N707" s="92">
        <v>29</v>
      </c>
      <c r="O707" s="90">
        <v>734</v>
      </c>
      <c r="P707" s="90">
        <v>7</v>
      </c>
      <c r="Q707" s="90">
        <v>10</v>
      </c>
      <c r="R707" s="90">
        <v>17</v>
      </c>
      <c r="S707" s="90">
        <v>66</v>
      </c>
      <c r="T707" s="90">
        <v>83</v>
      </c>
      <c r="U707" s="91"/>
      <c r="V707" s="92">
        <v>29</v>
      </c>
      <c r="W707" s="90">
        <v>719</v>
      </c>
      <c r="X707" s="90">
        <v>3</v>
      </c>
      <c r="Y707" s="90">
        <v>17</v>
      </c>
      <c r="Z707" s="90">
        <v>55</v>
      </c>
      <c r="AA707" s="90">
        <v>24</v>
      </c>
      <c r="AB707" s="90">
        <v>79</v>
      </c>
      <c r="AC707" s="91"/>
      <c r="AD707" s="92">
        <v>0</v>
      </c>
      <c r="AE707" s="90">
        <v>0</v>
      </c>
      <c r="AF707" s="90">
        <v>0</v>
      </c>
      <c r="AG707" s="90">
        <v>0</v>
      </c>
      <c r="AH707" s="90">
        <v>0</v>
      </c>
      <c r="AI707" s="90">
        <v>0</v>
      </c>
      <c r="AJ707" s="90">
        <v>0</v>
      </c>
    </row>
    <row r="708" spans="1:36">
      <c r="A708" s="88">
        <v>7</v>
      </c>
      <c r="B708" s="95" t="s">
        <v>167</v>
      </c>
      <c r="C708" s="96"/>
      <c r="D708" s="86">
        <v>3</v>
      </c>
      <c r="E708" s="86" t="s">
        <v>34</v>
      </c>
      <c r="F708" s="87">
        <v>2304</v>
      </c>
      <c r="G708" s="86">
        <v>1</v>
      </c>
      <c r="H708" s="88">
        <v>7</v>
      </c>
      <c r="I708" s="89"/>
      <c r="J708" s="90">
        <v>84</v>
      </c>
      <c r="K708" s="90">
        <v>76</v>
      </c>
      <c r="L708" s="90">
        <v>40</v>
      </c>
      <c r="M708" s="91"/>
      <c r="N708" s="92">
        <v>30</v>
      </c>
      <c r="O708" s="90">
        <v>736</v>
      </c>
      <c r="P708" s="90">
        <v>3</v>
      </c>
      <c r="Q708" s="90">
        <v>13</v>
      </c>
      <c r="R708" s="90">
        <v>47</v>
      </c>
      <c r="S708" s="90">
        <v>37</v>
      </c>
      <c r="T708" s="90">
        <v>84</v>
      </c>
      <c r="U708" s="91"/>
      <c r="V708" s="92">
        <v>30</v>
      </c>
      <c r="W708" s="90">
        <v>740</v>
      </c>
      <c r="X708" s="90">
        <v>0</v>
      </c>
      <c r="Y708" s="90">
        <v>23</v>
      </c>
      <c r="Z708" s="90">
        <v>63</v>
      </c>
      <c r="AA708" s="90">
        <v>13</v>
      </c>
      <c r="AB708" s="90">
        <v>76</v>
      </c>
      <c r="AC708" s="91"/>
      <c r="AD708" s="92">
        <v>30</v>
      </c>
      <c r="AE708" s="90">
        <v>186</v>
      </c>
      <c r="AF708" s="90">
        <v>13</v>
      </c>
      <c r="AG708" s="90">
        <v>47</v>
      </c>
      <c r="AH708" s="90">
        <v>40</v>
      </c>
      <c r="AI708" s="90">
        <v>0</v>
      </c>
      <c r="AJ708" s="90">
        <v>40</v>
      </c>
    </row>
    <row r="709" spans="1:36">
      <c r="A709" s="88">
        <v>8</v>
      </c>
      <c r="B709" s="95" t="s">
        <v>167</v>
      </c>
      <c r="C709" s="96"/>
      <c r="D709" s="86">
        <v>3</v>
      </c>
      <c r="E709" s="86" t="s">
        <v>34</v>
      </c>
      <c r="F709" s="87">
        <v>2304</v>
      </c>
      <c r="G709" s="86">
        <v>1</v>
      </c>
      <c r="H709" s="88">
        <v>8</v>
      </c>
      <c r="I709" s="89"/>
      <c r="J709" s="90">
        <v>57</v>
      </c>
      <c r="K709" s="90">
        <v>83</v>
      </c>
      <c r="L709" s="90">
        <v>0</v>
      </c>
      <c r="M709" s="91"/>
      <c r="N709" s="92">
        <v>35</v>
      </c>
      <c r="O709" s="90">
        <v>712</v>
      </c>
      <c r="P709" s="90">
        <v>23</v>
      </c>
      <c r="Q709" s="90">
        <v>20</v>
      </c>
      <c r="R709" s="90">
        <v>46</v>
      </c>
      <c r="S709" s="90">
        <v>11</v>
      </c>
      <c r="T709" s="90">
        <v>57</v>
      </c>
      <c r="U709" s="91"/>
      <c r="V709" s="92">
        <v>35</v>
      </c>
      <c r="W709" s="90">
        <v>809</v>
      </c>
      <c r="X709" s="90">
        <v>6</v>
      </c>
      <c r="Y709" s="90">
        <v>11</v>
      </c>
      <c r="Z709" s="90">
        <v>66</v>
      </c>
      <c r="AA709" s="90">
        <v>17</v>
      </c>
      <c r="AB709" s="90">
        <v>83</v>
      </c>
      <c r="AC709" s="91"/>
      <c r="AD709" s="92">
        <v>0</v>
      </c>
      <c r="AE709" s="90">
        <v>0</v>
      </c>
      <c r="AF709" s="90">
        <v>0</v>
      </c>
      <c r="AG709" s="90">
        <v>0</v>
      </c>
      <c r="AH709" s="90">
        <v>0</v>
      </c>
      <c r="AI709" s="90">
        <v>0</v>
      </c>
      <c r="AJ709" s="90">
        <v>0</v>
      </c>
    </row>
    <row r="710" spans="1:36">
      <c r="A710" s="67" t="s">
        <v>71</v>
      </c>
      <c r="B710" s="97" t="s">
        <v>167</v>
      </c>
      <c r="C710" s="98"/>
      <c r="D710" s="93">
        <v>3</v>
      </c>
      <c r="E710" s="93" t="s">
        <v>34</v>
      </c>
      <c r="F710" s="94">
        <v>2304</v>
      </c>
      <c r="G710" s="93">
        <v>1</v>
      </c>
      <c r="H710" s="67" t="s">
        <v>71</v>
      </c>
      <c r="I710" s="68"/>
      <c r="J710" s="20">
        <v>81.738095238095241</v>
      </c>
      <c r="K710" s="20">
        <v>77.876190476190473</v>
      </c>
      <c r="L710" s="20">
        <v>34.477611940298502</v>
      </c>
      <c r="M710" s="69"/>
      <c r="N710" s="16">
        <v>210</v>
      </c>
      <c r="O710" s="20"/>
      <c r="P710" s="20">
        <v>6.2857142857142856</v>
      </c>
      <c r="Q710" s="20">
        <v>11.8</v>
      </c>
      <c r="R710" s="20">
        <v>35.671428571428571</v>
      </c>
      <c r="S710" s="20">
        <v>46.06666666666667</v>
      </c>
      <c r="T710" s="20">
        <v>81.738095238095241</v>
      </c>
      <c r="U710" s="69"/>
      <c r="V710" s="16">
        <v>210</v>
      </c>
      <c r="W710" s="20"/>
      <c r="X710" s="20">
        <v>2.342857142857143</v>
      </c>
      <c r="Y710" s="20">
        <v>19.5</v>
      </c>
      <c r="Z710" s="20">
        <v>49.476190476190474</v>
      </c>
      <c r="AA710" s="20">
        <v>28.4</v>
      </c>
      <c r="AB710" s="20">
        <v>77.876190476190473</v>
      </c>
      <c r="AC710" s="69"/>
      <c r="AD710" s="16">
        <v>67</v>
      </c>
      <c r="AE710" s="20"/>
      <c r="AF710" s="20">
        <v>14.656716417910449</v>
      </c>
      <c r="AG710" s="20">
        <v>50.865671641791046</v>
      </c>
      <c r="AH710" s="20">
        <v>34.477611940298502</v>
      </c>
      <c r="AI710" s="20">
        <v>0</v>
      </c>
      <c r="AJ710" s="20">
        <v>34.477611940298502</v>
      </c>
    </row>
    <row r="711" spans="1:36">
      <c r="A711" s="88">
        <v>8</v>
      </c>
      <c r="B711" s="95" t="s">
        <v>7</v>
      </c>
      <c r="C711" s="96"/>
      <c r="D711" s="86">
        <v>1</v>
      </c>
      <c r="E711" s="86" t="s">
        <v>32</v>
      </c>
      <c r="F711" s="87">
        <v>7240</v>
      </c>
      <c r="G711" s="88">
        <v>2</v>
      </c>
      <c r="H711" s="88">
        <v>8</v>
      </c>
      <c r="I711" s="89"/>
      <c r="J711" s="90">
        <v>89</v>
      </c>
      <c r="K711" s="90">
        <v>97</v>
      </c>
      <c r="L711" s="90">
        <v>0</v>
      </c>
      <c r="M711" s="91"/>
      <c r="N711" s="92">
        <v>37</v>
      </c>
      <c r="O711" s="90">
        <v>781</v>
      </c>
      <c r="P711" s="90">
        <v>3</v>
      </c>
      <c r="Q711" s="90">
        <v>8</v>
      </c>
      <c r="R711" s="90">
        <v>51</v>
      </c>
      <c r="S711" s="90">
        <v>38</v>
      </c>
      <c r="T711" s="90">
        <v>89</v>
      </c>
      <c r="U711" s="91"/>
      <c r="V711" s="92">
        <v>37</v>
      </c>
      <c r="W711" s="90">
        <v>917</v>
      </c>
      <c r="X711" s="90">
        <v>0</v>
      </c>
      <c r="Y711" s="90">
        <v>3</v>
      </c>
      <c r="Z711" s="90">
        <v>35</v>
      </c>
      <c r="AA711" s="90">
        <v>62</v>
      </c>
      <c r="AB711" s="90">
        <v>97</v>
      </c>
      <c r="AC711" s="91"/>
      <c r="AD711" s="92">
        <v>0</v>
      </c>
      <c r="AE711" s="90">
        <v>0</v>
      </c>
      <c r="AF711" s="90">
        <v>0</v>
      </c>
      <c r="AG711" s="90">
        <v>0</v>
      </c>
      <c r="AH711" s="90">
        <v>0</v>
      </c>
      <c r="AI711" s="90">
        <v>0</v>
      </c>
      <c r="AJ711" s="90">
        <v>0</v>
      </c>
    </row>
    <row r="712" spans="1:36">
      <c r="A712" s="67" t="s">
        <v>71</v>
      </c>
      <c r="B712" s="97" t="s">
        <v>7</v>
      </c>
      <c r="C712" s="98"/>
      <c r="D712" s="93">
        <v>1</v>
      </c>
      <c r="E712" s="93" t="s">
        <v>32</v>
      </c>
      <c r="F712" s="94">
        <v>7240</v>
      </c>
      <c r="G712" s="67">
        <v>2</v>
      </c>
      <c r="H712" s="67" t="s">
        <v>71</v>
      </c>
      <c r="I712" s="68"/>
      <c r="J712" s="20">
        <v>89</v>
      </c>
      <c r="K712" s="20">
        <v>97</v>
      </c>
      <c r="L712" s="20">
        <v>0</v>
      </c>
      <c r="M712" s="69"/>
      <c r="N712" s="16">
        <v>37</v>
      </c>
      <c r="O712" s="20">
        <v>781</v>
      </c>
      <c r="P712" s="20">
        <v>3</v>
      </c>
      <c r="Q712" s="20">
        <v>8</v>
      </c>
      <c r="R712" s="20">
        <v>51</v>
      </c>
      <c r="S712" s="20">
        <v>38</v>
      </c>
      <c r="T712" s="20">
        <v>89</v>
      </c>
      <c r="U712" s="69"/>
      <c r="V712" s="16">
        <v>37</v>
      </c>
      <c r="W712" s="20">
        <v>917</v>
      </c>
      <c r="X712" s="20">
        <v>0</v>
      </c>
      <c r="Y712" s="20">
        <v>3</v>
      </c>
      <c r="Z712" s="20">
        <v>35</v>
      </c>
      <c r="AA712" s="20">
        <v>62</v>
      </c>
      <c r="AB712" s="20">
        <v>97</v>
      </c>
      <c r="AC712" s="69"/>
      <c r="AD712" s="16">
        <v>0</v>
      </c>
      <c r="AE712" s="20">
        <v>0</v>
      </c>
      <c r="AF712" s="20">
        <v>0</v>
      </c>
      <c r="AG712" s="20">
        <v>0</v>
      </c>
      <c r="AH712" s="20">
        <v>0</v>
      </c>
      <c r="AI712" s="20">
        <v>0</v>
      </c>
      <c r="AJ712" s="20">
        <v>0</v>
      </c>
    </row>
    <row r="713" spans="1:36">
      <c r="A713" s="81">
        <v>3</v>
      </c>
      <c r="B713" s="77" t="s">
        <v>168</v>
      </c>
      <c r="C713" s="78"/>
      <c r="D713" s="79">
        <v>1</v>
      </c>
      <c r="E713" s="79" t="s">
        <v>32</v>
      </c>
      <c r="F713" s="80">
        <v>6603</v>
      </c>
      <c r="G713" s="86">
        <v>1</v>
      </c>
      <c r="H713" s="81">
        <v>3</v>
      </c>
      <c r="I713" s="82"/>
      <c r="J713" s="83">
        <v>86</v>
      </c>
      <c r="K713" s="83">
        <v>78</v>
      </c>
      <c r="L713" s="83">
        <v>0</v>
      </c>
      <c r="M713" s="84"/>
      <c r="N713" s="85">
        <v>49</v>
      </c>
      <c r="O713" s="83">
        <v>565</v>
      </c>
      <c r="P713" s="83">
        <v>4</v>
      </c>
      <c r="Q713" s="83">
        <v>10</v>
      </c>
      <c r="R713" s="83">
        <v>39</v>
      </c>
      <c r="S713" s="83">
        <v>47</v>
      </c>
      <c r="T713" s="83">
        <v>86</v>
      </c>
      <c r="U713" s="84"/>
      <c r="V713" s="85">
        <v>49</v>
      </c>
      <c r="W713" s="83">
        <v>584</v>
      </c>
      <c r="X713" s="83">
        <v>6</v>
      </c>
      <c r="Y713" s="83">
        <v>16</v>
      </c>
      <c r="Z713" s="83">
        <v>45</v>
      </c>
      <c r="AA713" s="83">
        <v>33</v>
      </c>
      <c r="AB713" s="83">
        <v>78</v>
      </c>
      <c r="AC713" s="84"/>
      <c r="AD713" s="85">
        <v>0</v>
      </c>
      <c r="AE713" s="83">
        <v>0</v>
      </c>
      <c r="AF713" s="83">
        <v>0</v>
      </c>
      <c r="AG713" s="83">
        <v>0</v>
      </c>
      <c r="AH713" s="83">
        <v>0</v>
      </c>
      <c r="AI713" s="83">
        <v>0</v>
      </c>
      <c r="AJ713" s="83">
        <v>0</v>
      </c>
    </row>
    <row r="714" spans="1:36" s="63" customFormat="1">
      <c r="A714" s="88">
        <v>4</v>
      </c>
      <c r="B714" s="95" t="s">
        <v>168</v>
      </c>
      <c r="C714" s="96"/>
      <c r="D714" s="86">
        <v>1</v>
      </c>
      <c r="E714" s="86" t="s">
        <v>32</v>
      </c>
      <c r="F714" s="87">
        <v>6603</v>
      </c>
      <c r="G714" s="86">
        <v>1</v>
      </c>
      <c r="H714" s="88">
        <v>4</v>
      </c>
      <c r="I714" s="89"/>
      <c r="J714" s="90">
        <v>62</v>
      </c>
      <c r="K714" s="90">
        <v>69</v>
      </c>
      <c r="L714" s="90">
        <v>0</v>
      </c>
      <c r="M714" s="91"/>
      <c r="N714" s="92">
        <v>55</v>
      </c>
      <c r="O714" s="90">
        <v>583</v>
      </c>
      <c r="P714" s="90">
        <v>16</v>
      </c>
      <c r="Q714" s="90">
        <v>22</v>
      </c>
      <c r="R714" s="90">
        <v>35</v>
      </c>
      <c r="S714" s="90">
        <v>27</v>
      </c>
      <c r="T714" s="90">
        <v>62</v>
      </c>
      <c r="U714" s="91"/>
      <c r="V714" s="92">
        <v>55</v>
      </c>
      <c r="W714" s="90">
        <v>644</v>
      </c>
      <c r="X714" s="90">
        <v>7</v>
      </c>
      <c r="Y714" s="90">
        <v>24</v>
      </c>
      <c r="Z714" s="90">
        <v>38</v>
      </c>
      <c r="AA714" s="90">
        <v>31</v>
      </c>
      <c r="AB714" s="90">
        <v>69</v>
      </c>
      <c r="AC714" s="91"/>
      <c r="AD714" s="92">
        <v>0</v>
      </c>
      <c r="AE714" s="90">
        <v>0</v>
      </c>
      <c r="AF714" s="90">
        <v>0</v>
      </c>
      <c r="AG714" s="90">
        <v>0</v>
      </c>
      <c r="AH714" s="90">
        <v>0</v>
      </c>
      <c r="AI714" s="90">
        <v>0</v>
      </c>
      <c r="AJ714" s="90">
        <v>0</v>
      </c>
    </row>
    <row r="715" spans="1:36">
      <c r="A715" s="88">
        <v>5</v>
      </c>
      <c r="B715" s="95" t="s">
        <v>168</v>
      </c>
      <c r="C715" s="96"/>
      <c r="D715" s="86">
        <v>1</v>
      </c>
      <c r="E715" s="86" t="s">
        <v>32</v>
      </c>
      <c r="F715" s="87">
        <v>6603</v>
      </c>
      <c r="G715" s="86">
        <v>1</v>
      </c>
      <c r="H715" s="88">
        <v>5</v>
      </c>
      <c r="I715" s="89"/>
      <c r="J715" s="90">
        <v>57</v>
      </c>
      <c r="K715" s="90">
        <v>55</v>
      </c>
      <c r="L715" s="90">
        <v>26</v>
      </c>
      <c r="M715" s="91"/>
      <c r="N715" s="92">
        <v>42</v>
      </c>
      <c r="O715" s="90">
        <v>610</v>
      </c>
      <c r="P715" s="90">
        <v>19</v>
      </c>
      <c r="Q715" s="90">
        <v>24</v>
      </c>
      <c r="R715" s="90">
        <v>38</v>
      </c>
      <c r="S715" s="90">
        <v>19</v>
      </c>
      <c r="T715" s="90">
        <v>57</v>
      </c>
      <c r="U715" s="91"/>
      <c r="V715" s="92">
        <v>42</v>
      </c>
      <c r="W715" s="90">
        <v>602</v>
      </c>
      <c r="X715" s="90">
        <v>7</v>
      </c>
      <c r="Y715" s="90">
        <v>38</v>
      </c>
      <c r="Z715" s="90">
        <v>45</v>
      </c>
      <c r="AA715" s="90">
        <v>10</v>
      </c>
      <c r="AB715" s="90">
        <v>55</v>
      </c>
      <c r="AC715" s="91"/>
      <c r="AD715" s="92">
        <v>42</v>
      </c>
      <c r="AE715" s="90">
        <v>172</v>
      </c>
      <c r="AF715" s="90">
        <v>31</v>
      </c>
      <c r="AG715" s="90">
        <v>43</v>
      </c>
      <c r="AH715" s="90">
        <v>26</v>
      </c>
      <c r="AI715" s="90">
        <v>0</v>
      </c>
      <c r="AJ715" s="90">
        <v>26</v>
      </c>
    </row>
    <row r="716" spans="1:36">
      <c r="A716" s="88">
        <v>6</v>
      </c>
      <c r="B716" s="95" t="s">
        <v>168</v>
      </c>
      <c r="C716" s="96"/>
      <c r="D716" s="86">
        <v>1</v>
      </c>
      <c r="E716" s="86" t="s">
        <v>32</v>
      </c>
      <c r="F716" s="87">
        <v>6603</v>
      </c>
      <c r="G716" s="88">
        <v>1</v>
      </c>
      <c r="H716" s="88">
        <v>6</v>
      </c>
      <c r="I716" s="89"/>
      <c r="J716" s="90">
        <v>48</v>
      </c>
      <c r="K716" s="90">
        <v>51</v>
      </c>
      <c r="L716" s="90">
        <v>0</v>
      </c>
      <c r="M716" s="91"/>
      <c r="N716" s="92">
        <v>52</v>
      </c>
      <c r="O716" s="90">
        <v>639</v>
      </c>
      <c r="P716" s="90">
        <v>23</v>
      </c>
      <c r="Q716" s="90">
        <v>29</v>
      </c>
      <c r="R716" s="90">
        <v>31</v>
      </c>
      <c r="S716" s="90">
        <v>17</v>
      </c>
      <c r="T716" s="90">
        <v>48</v>
      </c>
      <c r="U716" s="91"/>
      <c r="V716" s="92">
        <v>52</v>
      </c>
      <c r="W716" s="90">
        <v>653</v>
      </c>
      <c r="X716" s="90">
        <v>8</v>
      </c>
      <c r="Y716" s="90">
        <v>40</v>
      </c>
      <c r="Z716" s="90">
        <v>38</v>
      </c>
      <c r="AA716" s="90">
        <v>13</v>
      </c>
      <c r="AB716" s="90">
        <v>51</v>
      </c>
      <c r="AC716" s="91"/>
      <c r="AD716" s="92">
        <v>0</v>
      </c>
      <c r="AE716" s="90">
        <v>0</v>
      </c>
      <c r="AF716" s="90">
        <v>0</v>
      </c>
      <c r="AG716" s="90">
        <v>0</v>
      </c>
      <c r="AH716" s="90">
        <v>0</v>
      </c>
      <c r="AI716" s="90">
        <v>0</v>
      </c>
      <c r="AJ716" s="90">
        <v>0</v>
      </c>
    </row>
    <row r="717" spans="1:36">
      <c r="A717" s="88">
        <v>7</v>
      </c>
      <c r="B717" s="95" t="s">
        <v>168</v>
      </c>
      <c r="C717" s="96"/>
      <c r="D717" s="86">
        <v>1</v>
      </c>
      <c r="E717" s="86" t="s">
        <v>32</v>
      </c>
      <c r="F717" s="87">
        <v>6603</v>
      </c>
      <c r="G717" s="88">
        <v>1</v>
      </c>
      <c r="H717" s="88">
        <v>7</v>
      </c>
      <c r="I717" s="89"/>
      <c r="J717" s="90">
        <v>78</v>
      </c>
      <c r="K717" s="90">
        <v>71</v>
      </c>
      <c r="L717" s="90">
        <v>35</v>
      </c>
      <c r="M717" s="91"/>
      <c r="N717" s="92">
        <v>45</v>
      </c>
      <c r="O717" s="90">
        <v>720</v>
      </c>
      <c r="P717" s="90">
        <v>7</v>
      </c>
      <c r="Q717" s="90">
        <v>16</v>
      </c>
      <c r="R717" s="90">
        <v>51</v>
      </c>
      <c r="S717" s="90">
        <v>27</v>
      </c>
      <c r="T717" s="90">
        <v>78</v>
      </c>
      <c r="U717" s="91"/>
      <c r="V717" s="92">
        <v>45</v>
      </c>
      <c r="W717" s="90">
        <v>764</v>
      </c>
      <c r="X717" s="90">
        <v>2</v>
      </c>
      <c r="Y717" s="90">
        <v>27</v>
      </c>
      <c r="Z717" s="90">
        <v>42</v>
      </c>
      <c r="AA717" s="90">
        <v>29</v>
      </c>
      <c r="AB717" s="90">
        <v>71</v>
      </c>
      <c r="AC717" s="91"/>
      <c r="AD717" s="92">
        <v>45</v>
      </c>
      <c r="AE717" s="90">
        <v>186</v>
      </c>
      <c r="AF717" s="90">
        <v>11</v>
      </c>
      <c r="AG717" s="90">
        <v>53</v>
      </c>
      <c r="AH717" s="90">
        <v>31</v>
      </c>
      <c r="AI717" s="90">
        <v>4</v>
      </c>
      <c r="AJ717" s="90">
        <v>35</v>
      </c>
    </row>
    <row r="718" spans="1:36">
      <c r="A718" s="88">
        <v>8</v>
      </c>
      <c r="B718" s="95" t="s">
        <v>168</v>
      </c>
      <c r="C718" s="96"/>
      <c r="D718" s="86">
        <v>1</v>
      </c>
      <c r="E718" s="86" t="s">
        <v>32</v>
      </c>
      <c r="F718" s="87">
        <v>6603</v>
      </c>
      <c r="G718" s="86">
        <v>1</v>
      </c>
      <c r="H718" s="88">
        <v>8</v>
      </c>
      <c r="I718" s="89"/>
      <c r="J718" s="90">
        <v>46</v>
      </c>
      <c r="K718" s="90">
        <v>68</v>
      </c>
      <c r="L718" s="90">
        <v>0</v>
      </c>
      <c r="M718" s="91"/>
      <c r="N718" s="92">
        <v>41</v>
      </c>
      <c r="O718" s="90">
        <v>698</v>
      </c>
      <c r="P718" s="90">
        <v>27</v>
      </c>
      <c r="Q718" s="90">
        <v>27</v>
      </c>
      <c r="R718" s="90">
        <v>39</v>
      </c>
      <c r="S718" s="90">
        <v>7</v>
      </c>
      <c r="T718" s="90">
        <v>46</v>
      </c>
      <c r="U718" s="91"/>
      <c r="V718" s="92">
        <v>41</v>
      </c>
      <c r="W718" s="90">
        <v>747</v>
      </c>
      <c r="X718" s="90">
        <v>12</v>
      </c>
      <c r="Y718" s="90">
        <v>20</v>
      </c>
      <c r="Z718" s="90">
        <v>56</v>
      </c>
      <c r="AA718" s="90">
        <v>12</v>
      </c>
      <c r="AB718" s="90">
        <v>68</v>
      </c>
      <c r="AC718" s="91"/>
      <c r="AD718" s="92">
        <v>0</v>
      </c>
      <c r="AE718" s="90">
        <v>0</v>
      </c>
      <c r="AF718" s="90">
        <v>0</v>
      </c>
      <c r="AG718" s="90">
        <v>0</v>
      </c>
      <c r="AH718" s="90">
        <v>0</v>
      </c>
      <c r="AI718" s="90">
        <v>0</v>
      </c>
      <c r="AJ718" s="90">
        <v>0</v>
      </c>
    </row>
    <row r="719" spans="1:36">
      <c r="A719" s="67" t="s">
        <v>71</v>
      </c>
      <c r="B719" s="97" t="s">
        <v>168</v>
      </c>
      <c r="C719" s="98"/>
      <c r="D719" s="93">
        <v>1</v>
      </c>
      <c r="E719" s="93" t="s">
        <v>32</v>
      </c>
      <c r="F719" s="94">
        <v>6603</v>
      </c>
      <c r="G719" s="93">
        <v>1</v>
      </c>
      <c r="H719" s="67" t="s">
        <v>71</v>
      </c>
      <c r="I719" s="68"/>
      <c r="J719" s="20">
        <v>63.063380281690144</v>
      </c>
      <c r="K719" s="20">
        <v>65.359154929577471</v>
      </c>
      <c r="L719" s="20">
        <v>30.655172413793103</v>
      </c>
      <c r="M719" s="69"/>
      <c r="N719" s="16">
        <v>284</v>
      </c>
      <c r="O719" s="20"/>
      <c r="P719" s="20">
        <v>15.816901408450702</v>
      </c>
      <c r="Q719" s="20">
        <v>21.278169014084511</v>
      </c>
      <c r="R719" s="20">
        <v>38.514084507042256</v>
      </c>
      <c r="S719" s="20">
        <v>24.549295774647888</v>
      </c>
      <c r="T719" s="20">
        <v>63.063380281690144</v>
      </c>
      <c r="U719" s="69"/>
      <c r="V719" s="16">
        <v>284</v>
      </c>
      <c r="W719" s="20"/>
      <c r="X719" s="20">
        <v>6.9401408450704221</v>
      </c>
      <c r="Y719" s="20">
        <v>27.51760563380282</v>
      </c>
      <c r="Z719" s="20">
        <v>43.475352112676056</v>
      </c>
      <c r="AA719" s="20">
        <v>21.883802816901408</v>
      </c>
      <c r="AB719" s="20">
        <v>65.359154929577471</v>
      </c>
      <c r="AC719" s="69"/>
      <c r="AD719" s="16">
        <v>87</v>
      </c>
      <c r="AE719" s="20"/>
      <c r="AF719" s="20">
        <v>20.655172413793103</v>
      </c>
      <c r="AG719" s="20">
        <v>48.172413793103445</v>
      </c>
      <c r="AH719" s="20">
        <v>28.586206896551722</v>
      </c>
      <c r="AI719" s="20">
        <v>2.0689655172413794</v>
      </c>
      <c r="AJ719" s="20">
        <v>30.655172413793103</v>
      </c>
    </row>
    <row r="720" spans="1:36">
      <c r="A720" s="81">
        <v>3</v>
      </c>
      <c r="B720" s="77" t="s">
        <v>169</v>
      </c>
      <c r="C720" s="78"/>
      <c r="D720" s="79">
        <v>5</v>
      </c>
      <c r="E720" s="79" t="s">
        <v>36</v>
      </c>
      <c r="F720" s="80">
        <v>203</v>
      </c>
      <c r="G720" s="86">
        <v>1</v>
      </c>
      <c r="H720" s="81">
        <v>3</v>
      </c>
      <c r="I720" s="82"/>
      <c r="J720" s="83">
        <v>95</v>
      </c>
      <c r="K720" s="83">
        <v>84</v>
      </c>
      <c r="L720" s="83">
        <v>0</v>
      </c>
      <c r="M720" s="84"/>
      <c r="N720" s="85">
        <v>150</v>
      </c>
      <c r="O720" s="83">
        <v>654</v>
      </c>
      <c r="P720" s="83">
        <v>1</v>
      </c>
      <c r="Q720" s="83">
        <v>4</v>
      </c>
      <c r="R720" s="83">
        <v>14</v>
      </c>
      <c r="S720" s="83">
        <v>81</v>
      </c>
      <c r="T720" s="83">
        <v>95</v>
      </c>
      <c r="U720" s="84"/>
      <c r="V720" s="85">
        <v>150</v>
      </c>
      <c r="W720" s="83">
        <v>640</v>
      </c>
      <c r="X720" s="83">
        <v>4</v>
      </c>
      <c r="Y720" s="83">
        <v>13</v>
      </c>
      <c r="Z720" s="83">
        <v>37</v>
      </c>
      <c r="AA720" s="83">
        <v>47</v>
      </c>
      <c r="AB720" s="83">
        <v>84</v>
      </c>
      <c r="AC720" s="84"/>
      <c r="AD720" s="85">
        <v>0</v>
      </c>
      <c r="AE720" s="83">
        <v>0</v>
      </c>
      <c r="AF720" s="83">
        <v>0</v>
      </c>
      <c r="AG720" s="83">
        <v>0</v>
      </c>
      <c r="AH720" s="83">
        <v>0</v>
      </c>
      <c r="AI720" s="83">
        <v>0</v>
      </c>
      <c r="AJ720" s="83">
        <v>0</v>
      </c>
    </row>
    <row r="721" spans="1:37" s="63" customFormat="1">
      <c r="A721" s="88">
        <v>4</v>
      </c>
      <c r="B721" s="95" t="s">
        <v>169</v>
      </c>
      <c r="C721" s="96"/>
      <c r="D721" s="86">
        <v>5</v>
      </c>
      <c r="E721" s="86" t="s">
        <v>36</v>
      </c>
      <c r="F721" s="87">
        <v>203</v>
      </c>
      <c r="G721" s="86">
        <v>1</v>
      </c>
      <c r="H721" s="88">
        <v>4</v>
      </c>
      <c r="I721" s="89"/>
      <c r="J721" s="90">
        <v>88</v>
      </c>
      <c r="K721" s="90">
        <v>86</v>
      </c>
      <c r="L721" s="90">
        <v>0</v>
      </c>
      <c r="M721" s="91"/>
      <c r="N721" s="92">
        <v>153</v>
      </c>
      <c r="O721" s="90">
        <v>692</v>
      </c>
      <c r="P721" s="90">
        <v>5</v>
      </c>
      <c r="Q721" s="90">
        <v>7</v>
      </c>
      <c r="R721" s="90">
        <v>12</v>
      </c>
      <c r="S721" s="90">
        <v>76</v>
      </c>
      <c r="T721" s="90">
        <v>88</v>
      </c>
      <c r="U721" s="91"/>
      <c r="V721" s="92">
        <v>153</v>
      </c>
      <c r="W721" s="90">
        <v>694</v>
      </c>
      <c r="X721" s="90">
        <v>4</v>
      </c>
      <c r="Y721" s="90">
        <v>10</v>
      </c>
      <c r="Z721" s="90">
        <v>51</v>
      </c>
      <c r="AA721" s="90">
        <v>35</v>
      </c>
      <c r="AB721" s="90">
        <v>86</v>
      </c>
      <c r="AC721" s="91"/>
      <c r="AD721" s="92">
        <v>0</v>
      </c>
      <c r="AE721" s="90">
        <v>0</v>
      </c>
      <c r="AF721" s="90">
        <v>0</v>
      </c>
      <c r="AG721" s="90">
        <v>0</v>
      </c>
      <c r="AH721" s="90">
        <v>0</v>
      </c>
      <c r="AI721" s="90">
        <v>0</v>
      </c>
      <c r="AJ721" s="90">
        <v>0</v>
      </c>
    </row>
    <row r="722" spans="1:37">
      <c r="A722" s="88">
        <v>5</v>
      </c>
      <c r="B722" s="95" t="s">
        <v>169</v>
      </c>
      <c r="C722" s="96"/>
      <c r="D722" s="86">
        <v>5</v>
      </c>
      <c r="E722" s="86" t="s">
        <v>36</v>
      </c>
      <c r="F722" s="87">
        <v>203</v>
      </c>
      <c r="G722" s="86">
        <v>1</v>
      </c>
      <c r="H722" s="88">
        <v>5</v>
      </c>
      <c r="I722" s="89"/>
      <c r="J722" s="90">
        <v>76</v>
      </c>
      <c r="K722" s="90">
        <v>80</v>
      </c>
      <c r="L722" s="90">
        <v>53</v>
      </c>
      <c r="M722" s="91"/>
      <c r="N722" s="92">
        <v>147</v>
      </c>
      <c r="O722" s="90">
        <v>662</v>
      </c>
      <c r="P722" s="90">
        <v>10</v>
      </c>
      <c r="Q722" s="90">
        <v>14</v>
      </c>
      <c r="R722" s="90">
        <v>37</v>
      </c>
      <c r="S722" s="90">
        <v>39</v>
      </c>
      <c r="T722" s="90">
        <v>76</v>
      </c>
      <c r="U722" s="91"/>
      <c r="V722" s="92">
        <v>147</v>
      </c>
      <c r="W722" s="90">
        <v>708</v>
      </c>
      <c r="X722" s="90">
        <v>3</v>
      </c>
      <c r="Y722" s="90">
        <v>16</v>
      </c>
      <c r="Z722" s="90">
        <v>50</v>
      </c>
      <c r="AA722" s="90">
        <v>30</v>
      </c>
      <c r="AB722" s="90">
        <v>80</v>
      </c>
      <c r="AC722" s="91"/>
      <c r="AD722" s="92">
        <v>147</v>
      </c>
      <c r="AE722" s="90">
        <v>200</v>
      </c>
      <c r="AF722" s="90">
        <v>12</v>
      </c>
      <c r="AG722" s="90">
        <v>35</v>
      </c>
      <c r="AH722" s="90">
        <v>46</v>
      </c>
      <c r="AI722" s="90">
        <v>7</v>
      </c>
      <c r="AJ722" s="90">
        <v>53</v>
      </c>
    </row>
    <row r="723" spans="1:37">
      <c r="A723" s="88">
        <v>6</v>
      </c>
      <c r="B723" s="95" t="s">
        <v>169</v>
      </c>
      <c r="C723" s="96"/>
      <c r="D723" s="86">
        <v>5</v>
      </c>
      <c r="E723" s="86" t="s">
        <v>36</v>
      </c>
      <c r="F723" s="87">
        <v>203</v>
      </c>
      <c r="G723" s="86">
        <v>1</v>
      </c>
      <c r="H723" s="88">
        <v>6</v>
      </c>
      <c r="I723" s="89"/>
      <c r="J723" s="90">
        <v>74</v>
      </c>
      <c r="K723" s="90">
        <v>75</v>
      </c>
      <c r="L723" s="90">
        <v>0</v>
      </c>
      <c r="M723" s="91"/>
      <c r="N723" s="92">
        <v>145</v>
      </c>
      <c r="O723" s="90">
        <v>691</v>
      </c>
      <c r="P723" s="90">
        <v>6</v>
      </c>
      <c r="Q723" s="90">
        <v>19</v>
      </c>
      <c r="R723" s="90">
        <v>40</v>
      </c>
      <c r="S723" s="90">
        <v>34</v>
      </c>
      <c r="T723" s="90">
        <v>74</v>
      </c>
      <c r="U723" s="91"/>
      <c r="V723" s="92">
        <v>145</v>
      </c>
      <c r="W723" s="90">
        <v>724</v>
      </c>
      <c r="X723" s="90">
        <v>4</v>
      </c>
      <c r="Y723" s="90">
        <v>21</v>
      </c>
      <c r="Z723" s="90">
        <v>46</v>
      </c>
      <c r="AA723" s="90">
        <v>29</v>
      </c>
      <c r="AB723" s="90">
        <v>75</v>
      </c>
      <c r="AC723" s="91"/>
      <c r="AD723" s="92">
        <v>0</v>
      </c>
      <c r="AE723" s="90">
        <v>0</v>
      </c>
      <c r="AF723" s="90">
        <v>0</v>
      </c>
      <c r="AG723" s="90">
        <v>0</v>
      </c>
      <c r="AH723" s="90">
        <v>0</v>
      </c>
      <c r="AI723" s="90">
        <v>0</v>
      </c>
      <c r="AJ723" s="90">
        <v>0</v>
      </c>
    </row>
    <row r="724" spans="1:37">
      <c r="A724" s="88">
        <v>7</v>
      </c>
      <c r="B724" s="95" t="s">
        <v>169</v>
      </c>
      <c r="C724" s="96"/>
      <c r="D724" s="86">
        <v>5</v>
      </c>
      <c r="E724" s="86" t="s">
        <v>36</v>
      </c>
      <c r="F724" s="87">
        <v>203</v>
      </c>
      <c r="G724" s="86">
        <v>1</v>
      </c>
      <c r="H724" s="88">
        <v>7</v>
      </c>
      <c r="I724" s="89"/>
      <c r="J724" s="90">
        <v>64</v>
      </c>
      <c r="K724" s="90">
        <v>59</v>
      </c>
      <c r="L724" s="90">
        <v>22</v>
      </c>
      <c r="M724" s="91"/>
      <c r="N724" s="92">
        <v>159</v>
      </c>
      <c r="O724" s="90">
        <v>704</v>
      </c>
      <c r="P724" s="90">
        <v>18</v>
      </c>
      <c r="Q724" s="90">
        <v>18</v>
      </c>
      <c r="R724" s="90">
        <v>38</v>
      </c>
      <c r="S724" s="90">
        <v>26</v>
      </c>
      <c r="T724" s="90">
        <v>64</v>
      </c>
      <c r="U724" s="91"/>
      <c r="V724" s="92">
        <v>159</v>
      </c>
      <c r="W724" s="90">
        <v>704</v>
      </c>
      <c r="X724" s="90">
        <v>6</v>
      </c>
      <c r="Y724" s="90">
        <v>35</v>
      </c>
      <c r="Z724" s="90">
        <v>41</v>
      </c>
      <c r="AA724" s="90">
        <v>18</v>
      </c>
      <c r="AB724" s="90">
        <v>59</v>
      </c>
      <c r="AC724" s="91"/>
      <c r="AD724" s="92">
        <v>159</v>
      </c>
      <c r="AE724" s="90">
        <v>162</v>
      </c>
      <c r="AF724" s="90">
        <v>38</v>
      </c>
      <c r="AG724" s="90">
        <v>40</v>
      </c>
      <c r="AH724" s="90">
        <v>19</v>
      </c>
      <c r="AI724" s="90">
        <v>3</v>
      </c>
      <c r="AJ724" s="90">
        <v>22</v>
      </c>
    </row>
    <row r="725" spans="1:37">
      <c r="A725" s="88">
        <v>8</v>
      </c>
      <c r="B725" s="95" t="s">
        <v>169</v>
      </c>
      <c r="C725" s="96"/>
      <c r="D725" s="86">
        <v>5</v>
      </c>
      <c r="E725" s="86" t="s">
        <v>36</v>
      </c>
      <c r="F725" s="87">
        <v>203</v>
      </c>
      <c r="G725" s="86">
        <v>1</v>
      </c>
      <c r="H725" s="88">
        <v>8</v>
      </c>
      <c r="I725" s="89"/>
      <c r="J725" s="90">
        <v>61</v>
      </c>
      <c r="K725" s="90">
        <v>76</v>
      </c>
      <c r="L725" s="90">
        <v>0</v>
      </c>
      <c r="M725" s="91"/>
      <c r="N725" s="92">
        <v>147</v>
      </c>
      <c r="O725" s="90">
        <v>725</v>
      </c>
      <c r="P725" s="90">
        <v>17</v>
      </c>
      <c r="Q725" s="90">
        <v>22</v>
      </c>
      <c r="R725" s="90">
        <v>43</v>
      </c>
      <c r="S725" s="90">
        <v>18</v>
      </c>
      <c r="T725" s="90">
        <v>61</v>
      </c>
      <c r="U725" s="91"/>
      <c r="V725" s="92">
        <v>147</v>
      </c>
      <c r="W725" s="90">
        <v>792</v>
      </c>
      <c r="X725" s="90">
        <v>6</v>
      </c>
      <c r="Y725" s="90">
        <v>18</v>
      </c>
      <c r="Z725" s="90">
        <v>49</v>
      </c>
      <c r="AA725" s="90">
        <v>27</v>
      </c>
      <c r="AB725" s="90">
        <v>76</v>
      </c>
      <c r="AC725" s="91"/>
      <c r="AD725" s="92">
        <v>0</v>
      </c>
      <c r="AE725" s="90">
        <v>0</v>
      </c>
      <c r="AF725" s="90">
        <v>0</v>
      </c>
      <c r="AG725" s="90">
        <v>0</v>
      </c>
      <c r="AH725" s="90">
        <v>0</v>
      </c>
      <c r="AI725" s="90">
        <v>0</v>
      </c>
      <c r="AJ725" s="90">
        <v>0</v>
      </c>
    </row>
    <row r="726" spans="1:37">
      <c r="A726" s="67" t="s">
        <v>71</v>
      </c>
      <c r="B726" s="97" t="s">
        <v>169</v>
      </c>
      <c r="C726" s="98"/>
      <c r="D726" s="93">
        <v>5</v>
      </c>
      <c r="E726" s="93" t="s">
        <v>36</v>
      </c>
      <c r="F726" s="94">
        <v>203</v>
      </c>
      <c r="G726" s="93">
        <v>1</v>
      </c>
      <c r="H726" s="67" t="s">
        <v>71</v>
      </c>
      <c r="I726" s="68"/>
      <c r="J726" s="20">
        <v>76.314095449500542</v>
      </c>
      <c r="K726" s="20">
        <v>76.521642619311876</v>
      </c>
      <c r="L726" s="20">
        <v>36.892156862745097</v>
      </c>
      <c r="M726" s="69"/>
      <c r="N726" s="16">
        <v>901</v>
      </c>
      <c r="O726" s="20"/>
      <c r="P726" s="20">
        <v>9.5627081021087683</v>
      </c>
      <c r="Q726" s="20">
        <v>13.962264150943398</v>
      </c>
      <c r="R726" s="20">
        <v>30.563817980022201</v>
      </c>
      <c r="S726" s="20">
        <v>45.750277469478348</v>
      </c>
      <c r="T726" s="20">
        <v>76.314095449500542</v>
      </c>
      <c r="U726" s="69"/>
      <c r="V726" s="16">
        <v>901</v>
      </c>
      <c r="W726" s="20"/>
      <c r="X726" s="20">
        <v>4.5160932297447278</v>
      </c>
      <c r="Y726" s="20">
        <v>18.965593784683684</v>
      </c>
      <c r="Z726" s="20">
        <v>45.610432852386232</v>
      </c>
      <c r="AA726" s="20">
        <v>30.911209766925637</v>
      </c>
      <c r="AB726" s="20">
        <v>76.521642619311876</v>
      </c>
      <c r="AC726" s="69"/>
      <c r="AD726" s="16">
        <v>306</v>
      </c>
      <c r="AE726" s="20"/>
      <c r="AF726" s="20">
        <v>25.509803921568629</v>
      </c>
      <c r="AG726" s="20">
        <v>37.598039215686271</v>
      </c>
      <c r="AH726" s="20">
        <v>31.970588235294116</v>
      </c>
      <c r="AI726" s="20">
        <v>4.9215686274509807</v>
      </c>
      <c r="AJ726" s="20">
        <v>36.892156862745097</v>
      </c>
    </row>
    <row r="727" spans="1:37">
      <c r="A727" s="81">
        <v>3</v>
      </c>
      <c r="B727" s="77" t="s">
        <v>170</v>
      </c>
      <c r="C727" s="78"/>
      <c r="D727" s="79">
        <v>4</v>
      </c>
      <c r="E727" s="79" t="s">
        <v>35</v>
      </c>
      <c r="F727" s="80">
        <v>701</v>
      </c>
      <c r="G727" s="86">
        <v>1</v>
      </c>
      <c r="H727" s="81">
        <v>3</v>
      </c>
      <c r="I727" s="82"/>
      <c r="J727" s="83">
        <v>82</v>
      </c>
      <c r="K727" s="83">
        <v>64</v>
      </c>
      <c r="L727" s="83">
        <v>0</v>
      </c>
      <c r="M727" s="84"/>
      <c r="N727" s="85">
        <v>44</v>
      </c>
      <c r="O727" s="83">
        <v>579</v>
      </c>
      <c r="P727" s="83">
        <v>5</v>
      </c>
      <c r="Q727" s="83">
        <v>14</v>
      </c>
      <c r="R727" s="83">
        <v>30</v>
      </c>
      <c r="S727" s="83">
        <v>52</v>
      </c>
      <c r="T727" s="83">
        <v>82</v>
      </c>
      <c r="U727" s="84"/>
      <c r="V727" s="85">
        <v>44</v>
      </c>
      <c r="W727" s="83">
        <v>536</v>
      </c>
      <c r="X727" s="83">
        <v>14</v>
      </c>
      <c r="Y727" s="83">
        <v>23</v>
      </c>
      <c r="Z727" s="83">
        <v>41</v>
      </c>
      <c r="AA727" s="83">
        <v>23</v>
      </c>
      <c r="AB727" s="83">
        <v>64</v>
      </c>
      <c r="AC727" s="84"/>
      <c r="AD727" s="85">
        <v>0</v>
      </c>
      <c r="AE727" s="83">
        <v>0</v>
      </c>
      <c r="AF727" s="83">
        <v>0</v>
      </c>
      <c r="AG727" s="83">
        <v>0</v>
      </c>
      <c r="AH727" s="83">
        <v>0</v>
      </c>
      <c r="AI727" s="83">
        <v>0</v>
      </c>
      <c r="AJ727" s="83">
        <v>0</v>
      </c>
    </row>
    <row r="728" spans="1:37" s="63" customFormat="1">
      <c r="A728" s="88">
        <v>4</v>
      </c>
      <c r="B728" s="95" t="s">
        <v>170</v>
      </c>
      <c r="C728" s="96"/>
      <c r="D728" s="86">
        <v>4</v>
      </c>
      <c r="E728" s="86" t="s">
        <v>35</v>
      </c>
      <c r="F728" s="87">
        <v>701</v>
      </c>
      <c r="G728" s="86">
        <v>1</v>
      </c>
      <c r="H728" s="88">
        <v>4</v>
      </c>
      <c r="I728" s="89"/>
      <c r="J728" s="90">
        <v>79</v>
      </c>
      <c r="K728" s="90">
        <v>70</v>
      </c>
      <c r="L728" s="90">
        <v>0</v>
      </c>
      <c r="M728" s="91"/>
      <c r="N728" s="92">
        <v>47</v>
      </c>
      <c r="O728" s="90">
        <v>624</v>
      </c>
      <c r="P728" s="90">
        <v>11</v>
      </c>
      <c r="Q728" s="90">
        <v>11</v>
      </c>
      <c r="R728" s="90">
        <v>28</v>
      </c>
      <c r="S728" s="90">
        <v>51</v>
      </c>
      <c r="T728" s="90">
        <v>79</v>
      </c>
      <c r="U728" s="91"/>
      <c r="V728" s="92">
        <v>47</v>
      </c>
      <c r="W728" s="90">
        <v>594</v>
      </c>
      <c r="X728" s="90">
        <v>11</v>
      </c>
      <c r="Y728" s="90">
        <v>19</v>
      </c>
      <c r="Z728" s="90">
        <v>53</v>
      </c>
      <c r="AA728" s="90">
        <v>17</v>
      </c>
      <c r="AB728" s="90">
        <v>70</v>
      </c>
      <c r="AC728" s="91"/>
      <c r="AD728" s="92">
        <v>0</v>
      </c>
      <c r="AE728" s="90">
        <v>0</v>
      </c>
      <c r="AF728" s="90">
        <v>0</v>
      </c>
      <c r="AG728" s="90">
        <v>0</v>
      </c>
      <c r="AH728" s="90">
        <v>0</v>
      </c>
      <c r="AI728" s="90">
        <v>0</v>
      </c>
      <c r="AJ728" s="90">
        <v>0</v>
      </c>
    </row>
    <row r="729" spans="1:37">
      <c r="A729" s="88">
        <v>5</v>
      </c>
      <c r="B729" s="95" t="s">
        <v>170</v>
      </c>
      <c r="C729" s="96"/>
      <c r="D729" s="86">
        <v>4</v>
      </c>
      <c r="E729" s="86" t="s">
        <v>321</v>
      </c>
      <c r="F729" s="87">
        <v>701</v>
      </c>
      <c r="G729" s="86">
        <v>1</v>
      </c>
      <c r="H729" s="88">
        <v>5</v>
      </c>
      <c r="I729" s="89"/>
      <c r="J729" s="90">
        <v>64</v>
      </c>
      <c r="K729" s="90">
        <v>67</v>
      </c>
      <c r="L729" s="90">
        <v>44</v>
      </c>
      <c r="M729" s="91"/>
      <c r="N729" s="92">
        <v>36</v>
      </c>
      <c r="O729" s="90">
        <v>637</v>
      </c>
      <c r="P729" s="90">
        <v>11</v>
      </c>
      <c r="Q729" s="90">
        <v>25</v>
      </c>
      <c r="R729" s="90">
        <v>39</v>
      </c>
      <c r="S729" s="90">
        <v>25</v>
      </c>
      <c r="T729" s="90">
        <v>64</v>
      </c>
      <c r="U729" s="91"/>
      <c r="V729" s="92">
        <v>36</v>
      </c>
      <c r="W729" s="90">
        <v>664</v>
      </c>
      <c r="X729" s="90">
        <v>0</v>
      </c>
      <c r="Y729" s="90">
        <v>33</v>
      </c>
      <c r="Z729" s="90">
        <v>50</v>
      </c>
      <c r="AA729" s="90">
        <v>17</v>
      </c>
      <c r="AB729" s="90">
        <v>67</v>
      </c>
      <c r="AC729" s="91"/>
      <c r="AD729" s="92">
        <v>36</v>
      </c>
      <c r="AE729" s="90">
        <v>191</v>
      </c>
      <c r="AF729" s="90">
        <v>14</v>
      </c>
      <c r="AG729" s="90">
        <v>42</v>
      </c>
      <c r="AH729" s="90">
        <v>44</v>
      </c>
      <c r="AI729" s="90">
        <v>0</v>
      </c>
      <c r="AJ729" s="90">
        <v>44</v>
      </c>
    </row>
    <row r="730" spans="1:37">
      <c r="A730" s="88">
        <v>6</v>
      </c>
      <c r="B730" s="95" t="s">
        <v>170</v>
      </c>
      <c r="C730" s="96"/>
      <c r="D730" s="86">
        <v>4</v>
      </c>
      <c r="E730" s="86" t="s">
        <v>35</v>
      </c>
      <c r="F730" s="87">
        <v>701</v>
      </c>
      <c r="G730" s="88">
        <v>1</v>
      </c>
      <c r="H730" s="88">
        <v>6</v>
      </c>
      <c r="I730" s="89"/>
      <c r="J730" s="90">
        <v>67</v>
      </c>
      <c r="K730" s="90">
        <v>74</v>
      </c>
      <c r="L730" s="90">
        <v>0</v>
      </c>
      <c r="M730" s="91"/>
      <c r="N730" s="92">
        <v>45</v>
      </c>
      <c r="O730" s="90">
        <v>688</v>
      </c>
      <c r="P730" s="90">
        <v>11</v>
      </c>
      <c r="Q730" s="90">
        <v>22</v>
      </c>
      <c r="R730" s="90">
        <v>20</v>
      </c>
      <c r="S730" s="90">
        <v>47</v>
      </c>
      <c r="T730" s="90">
        <v>67</v>
      </c>
      <c r="U730" s="91"/>
      <c r="V730" s="92">
        <v>45</v>
      </c>
      <c r="W730" s="90">
        <v>728</v>
      </c>
      <c r="X730" s="90">
        <v>7</v>
      </c>
      <c r="Y730" s="90">
        <v>20</v>
      </c>
      <c r="Z730" s="90">
        <v>36</v>
      </c>
      <c r="AA730" s="90">
        <v>38</v>
      </c>
      <c r="AB730" s="90">
        <v>74</v>
      </c>
      <c r="AC730" s="91"/>
      <c r="AD730" s="92">
        <v>0</v>
      </c>
      <c r="AE730" s="90">
        <v>0</v>
      </c>
      <c r="AF730" s="90">
        <v>0</v>
      </c>
      <c r="AG730" s="90">
        <v>0</v>
      </c>
      <c r="AH730" s="90">
        <v>0</v>
      </c>
      <c r="AI730" s="90">
        <v>0</v>
      </c>
      <c r="AJ730" s="90">
        <v>0</v>
      </c>
    </row>
    <row r="731" spans="1:37">
      <c r="A731" s="88">
        <v>7</v>
      </c>
      <c r="B731" s="95" t="s">
        <v>170</v>
      </c>
      <c r="C731" s="96"/>
      <c r="D731" s="86">
        <v>4</v>
      </c>
      <c r="E731" s="86" t="s">
        <v>35</v>
      </c>
      <c r="F731" s="87">
        <v>701</v>
      </c>
      <c r="G731" s="88">
        <v>1</v>
      </c>
      <c r="H731" s="88">
        <v>7</v>
      </c>
      <c r="I731" s="89"/>
      <c r="J731" s="90">
        <v>46</v>
      </c>
      <c r="K731" s="90">
        <v>59</v>
      </c>
      <c r="L731" s="90">
        <v>9</v>
      </c>
      <c r="M731" s="91"/>
      <c r="N731" s="92">
        <v>44</v>
      </c>
      <c r="O731" s="90">
        <v>663</v>
      </c>
      <c r="P731" s="90">
        <v>32</v>
      </c>
      <c r="Q731" s="90">
        <v>23</v>
      </c>
      <c r="R731" s="90">
        <v>39</v>
      </c>
      <c r="S731" s="90">
        <v>7</v>
      </c>
      <c r="T731" s="90">
        <v>46</v>
      </c>
      <c r="U731" s="91"/>
      <c r="V731" s="92">
        <v>44</v>
      </c>
      <c r="W731" s="90">
        <v>685</v>
      </c>
      <c r="X731" s="90">
        <v>7</v>
      </c>
      <c r="Y731" s="90">
        <v>34</v>
      </c>
      <c r="Z731" s="90">
        <v>50</v>
      </c>
      <c r="AA731" s="90">
        <v>9</v>
      </c>
      <c r="AB731" s="90">
        <v>59</v>
      </c>
      <c r="AC731" s="91"/>
      <c r="AD731" s="92">
        <v>44</v>
      </c>
      <c r="AE731" s="90">
        <v>147</v>
      </c>
      <c r="AF731" s="90">
        <v>52</v>
      </c>
      <c r="AG731" s="90">
        <v>39</v>
      </c>
      <c r="AH731" s="90">
        <v>9</v>
      </c>
      <c r="AI731" s="90">
        <v>0</v>
      </c>
      <c r="AJ731" s="90">
        <v>9</v>
      </c>
    </row>
    <row r="732" spans="1:37">
      <c r="A732" s="88">
        <v>8</v>
      </c>
      <c r="B732" s="95" t="s">
        <v>170</v>
      </c>
      <c r="C732" s="96"/>
      <c r="D732" s="86">
        <v>4</v>
      </c>
      <c r="E732" s="86" t="s">
        <v>35</v>
      </c>
      <c r="F732" s="87">
        <v>701</v>
      </c>
      <c r="G732" s="86">
        <v>1</v>
      </c>
      <c r="H732" s="88">
        <v>8</v>
      </c>
      <c r="I732" s="89"/>
      <c r="J732" s="90">
        <v>67</v>
      </c>
      <c r="K732" s="90">
        <v>79</v>
      </c>
      <c r="L732" s="90">
        <v>0</v>
      </c>
      <c r="M732" s="91"/>
      <c r="N732" s="92">
        <v>42</v>
      </c>
      <c r="O732" s="90">
        <v>719</v>
      </c>
      <c r="P732" s="90">
        <v>19</v>
      </c>
      <c r="Q732" s="90">
        <v>14</v>
      </c>
      <c r="R732" s="90">
        <v>55</v>
      </c>
      <c r="S732" s="90">
        <v>12</v>
      </c>
      <c r="T732" s="90">
        <v>67</v>
      </c>
      <c r="U732" s="91"/>
      <c r="V732" s="92">
        <v>42</v>
      </c>
      <c r="W732" s="90">
        <v>800</v>
      </c>
      <c r="X732" s="90">
        <v>2</v>
      </c>
      <c r="Y732" s="90">
        <v>19</v>
      </c>
      <c r="Z732" s="90">
        <v>60</v>
      </c>
      <c r="AA732" s="90">
        <v>19</v>
      </c>
      <c r="AB732" s="90">
        <v>79</v>
      </c>
      <c r="AC732" s="91"/>
      <c r="AD732" s="92">
        <v>0</v>
      </c>
      <c r="AE732" s="90">
        <v>0</v>
      </c>
      <c r="AF732" s="90">
        <v>0</v>
      </c>
      <c r="AG732" s="90">
        <v>0</v>
      </c>
      <c r="AH732" s="90">
        <v>0</v>
      </c>
      <c r="AI732" s="90">
        <v>0</v>
      </c>
      <c r="AJ732" s="90">
        <v>0</v>
      </c>
    </row>
    <row r="733" spans="1:37">
      <c r="A733" s="67" t="s">
        <v>71</v>
      </c>
      <c r="B733" s="97" t="s">
        <v>170</v>
      </c>
      <c r="C733" s="98"/>
      <c r="D733" s="93">
        <v>4</v>
      </c>
      <c r="E733" s="93" t="s">
        <v>35</v>
      </c>
      <c r="F733" s="94">
        <v>701</v>
      </c>
      <c r="G733" s="93">
        <v>1</v>
      </c>
      <c r="H733" s="67" t="s">
        <v>71</v>
      </c>
      <c r="I733" s="68"/>
      <c r="J733" s="20">
        <v>67.744186046511629</v>
      </c>
      <c r="K733" s="20">
        <v>68.84496124031007</v>
      </c>
      <c r="L733" s="20">
        <v>24.75</v>
      </c>
      <c r="M733" s="69"/>
      <c r="N733" s="16">
        <v>258</v>
      </c>
      <c r="O733" s="20"/>
      <c r="P733" s="20">
        <v>14.86046511627907</v>
      </c>
      <c r="Q733" s="20">
        <v>17.918604651162791</v>
      </c>
      <c r="R733" s="20">
        <v>34.751937984496124</v>
      </c>
      <c r="S733" s="20">
        <v>32.992248062015506</v>
      </c>
      <c r="T733" s="20">
        <v>67.744186046511629</v>
      </c>
      <c r="U733" s="69"/>
      <c r="V733" s="16">
        <v>258</v>
      </c>
      <c r="W733" s="20"/>
      <c r="X733" s="20">
        <v>7.1317829457364335</v>
      </c>
      <c r="Y733" s="20">
        <v>24.368217054263564</v>
      </c>
      <c r="Z733" s="20">
        <v>48.197674418604649</v>
      </c>
      <c r="AA733" s="20">
        <v>20.647286821705425</v>
      </c>
      <c r="AB733" s="20">
        <v>68.84496124031007</v>
      </c>
      <c r="AC733" s="69"/>
      <c r="AD733" s="16">
        <v>80</v>
      </c>
      <c r="AE733" s="20"/>
      <c r="AF733" s="20">
        <v>34.9</v>
      </c>
      <c r="AG733" s="20">
        <v>40.349999999999994</v>
      </c>
      <c r="AH733" s="20">
        <v>24.75</v>
      </c>
      <c r="AI733" s="20">
        <v>0</v>
      </c>
      <c r="AJ733" s="20">
        <v>24.75</v>
      </c>
    </row>
    <row r="734" spans="1:37">
      <c r="A734" s="81">
        <v>3</v>
      </c>
      <c r="B734" s="77" t="s">
        <v>171</v>
      </c>
      <c r="C734" s="78"/>
      <c r="D734" s="79">
        <v>4</v>
      </c>
      <c r="E734" s="79" t="s">
        <v>35</v>
      </c>
      <c r="F734" s="80">
        <v>5205</v>
      </c>
      <c r="G734" s="86">
        <v>1</v>
      </c>
      <c r="H734" s="81">
        <v>3</v>
      </c>
      <c r="I734" s="82"/>
      <c r="J734" s="83">
        <v>83</v>
      </c>
      <c r="K734" s="83">
        <v>75</v>
      </c>
      <c r="L734" s="83">
        <v>0</v>
      </c>
      <c r="M734" s="84"/>
      <c r="N734" s="85">
        <v>74</v>
      </c>
      <c r="O734" s="83">
        <v>575</v>
      </c>
      <c r="P734" s="83">
        <v>3</v>
      </c>
      <c r="Q734" s="83">
        <v>15</v>
      </c>
      <c r="R734" s="83">
        <v>34</v>
      </c>
      <c r="S734" s="83">
        <v>49</v>
      </c>
      <c r="T734" s="83">
        <v>83</v>
      </c>
      <c r="U734" s="84"/>
      <c r="V734" s="85">
        <v>74</v>
      </c>
      <c r="W734" s="83">
        <v>608</v>
      </c>
      <c r="X734" s="83">
        <v>9</v>
      </c>
      <c r="Y734" s="83">
        <v>15</v>
      </c>
      <c r="Z734" s="83">
        <v>36</v>
      </c>
      <c r="AA734" s="83">
        <v>39</v>
      </c>
      <c r="AB734" s="83">
        <v>75</v>
      </c>
      <c r="AC734" s="84"/>
      <c r="AD734" s="85">
        <v>0</v>
      </c>
      <c r="AE734" s="83">
        <v>0</v>
      </c>
      <c r="AF734" s="83">
        <v>0</v>
      </c>
      <c r="AG734" s="83">
        <v>0</v>
      </c>
      <c r="AH734" s="83">
        <v>0</v>
      </c>
      <c r="AI734" s="83">
        <v>0</v>
      </c>
      <c r="AJ734" s="83">
        <v>0</v>
      </c>
    </row>
    <row r="735" spans="1:37" s="63" customFormat="1">
      <c r="A735" s="88">
        <v>4</v>
      </c>
      <c r="B735" s="95" t="s">
        <v>171</v>
      </c>
      <c r="C735" s="96"/>
      <c r="D735" s="86">
        <v>4</v>
      </c>
      <c r="E735" s="86" t="s">
        <v>35</v>
      </c>
      <c r="F735" s="87">
        <v>5205</v>
      </c>
      <c r="G735" s="86">
        <v>1</v>
      </c>
      <c r="H735" s="88">
        <v>4</v>
      </c>
      <c r="I735" s="89"/>
      <c r="J735" s="90">
        <v>70</v>
      </c>
      <c r="K735" s="90">
        <v>71</v>
      </c>
      <c r="L735" s="90">
        <v>0</v>
      </c>
      <c r="M735" s="91"/>
      <c r="N735" s="92">
        <v>77</v>
      </c>
      <c r="O735" s="90">
        <v>613</v>
      </c>
      <c r="P735" s="90">
        <v>13</v>
      </c>
      <c r="Q735" s="90">
        <v>17</v>
      </c>
      <c r="R735" s="90">
        <v>25</v>
      </c>
      <c r="S735" s="90">
        <v>45</v>
      </c>
      <c r="T735" s="90">
        <v>70</v>
      </c>
      <c r="U735" s="91"/>
      <c r="V735" s="92">
        <v>77</v>
      </c>
      <c r="W735" s="90">
        <v>668</v>
      </c>
      <c r="X735" s="90">
        <v>8</v>
      </c>
      <c r="Y735" s="90">
        <v>21</v>
      </c>
      <c r="Z735" s="90">
        <v>32</v>
      </c>
      <c r="AA735" s="90">
        <v>39</v>
      </c>
      <c r="AB735" s="90">
        <v>71</v>
      </c>
      <c r="AC735" s="91"/>
      <c r="AD735" s="92">
        <v>0</v>
      </c>
      <c r="AE735" s="90">
        <v>0</v>
      </c>
      <c r="AF735" s="90">
        <v>0</v>
      </c>
      <c r="AG735" s="90">
        <v>0</v>
      </c>
      <c r="AH735" s="90">
        <v>0</v>
      </c>
      <c r="AI735" s="90">
        <v>0</v>
      </c>
      <c r="AJ735" s="90">
        <v>0</v>
      </c>
      <c r="AK735" s="5"/>
    </row>
    <row r="736" spans="1:37">
      <c r="A736" s="88">
        <v>5</v>
      </c>
      <c r="B736" s="95" t="s">
        <v>171</v>
      </c>
      <c r="C736" s="96"/>
      <c r="D736" s="86">
        <v>4</v>
      </c>
      <c r="E736" s="86" t="s">
        <v>321</v>
      </c>
      <c r="F736" s="87">
        <v>5205</v>
      </c>
      <c r="G736" s="86">
        <v>1</v>
      </c>
      <c r="H736" s="88">
        <v>5</v>
      </c>
      <c r="I736" s="89"/>
      <c r="J736" s="90">
        <v>84</v>
      </c>
      <c r="K736" s="90">
        <v>76</v>
      </c>
      <c r="L736" s="90">
        <v>42</v>
      </c>
      <c r="M736" s="91"/>
      <c r="N736" s="92">
        <v>75</v>
      </c>
      <c r="O736" s="90">
        <v>661</v>
      </c>
      <c r="P736" s="90">
        <v>12</v>
      </c>
      <c r="Q736" s="90">
        <v>4</v>
      </c>
      <c r="R736" s="90">
        <v>51</v>
      </c>
      <c r="S736" s="90">
        <v>33</v>
      </c>
      <c r="T736" s="90">
        <v>84</v>
      </c>
      <c r="U736" s="91"/>
      <c r="V736" s="92">
        <v>75</v>
      </c>
      <c r="W736" s="90">
        <v>676</v>
      </c>
      <c r="X736" s="90">
        <v>3</v>
      </c>
      <c r="Y736" s="90">
        <v>21</v>
      </c>
      <c r="Z736" s="90">
        <v>53</v>
      </c>
      <c r="AA736" s="90">
        <v>23</v>
      </c>
      <c r="AB736" s="90">
        <v>76</v>
      </c>
      <c r="AC736" s="91"/>
      <c r="AD736" s="92">
        <v>75</v>
      </c>
      <c r="AE736" s="90">
        <v>195</v>
      </c>
      <c r="AF736" s="90">
        <v>17</v>
      </c>
      <c r="AG736" s="90">
        <v>40</v>
      </c>
      <c r="AH736" s="90">
        <v>37</v>
      </c>
      <c r="AI736" s="90">
        <v>5</v>
      </c>
      <c r="AJ736" s="90">
        <v>42</v>
      </c>
    </row>
    <row r="737" spans="1:37">
      <c r="A737" s="88">
        <v>6</v>
      </c>
      <c r="B737" s="95" t="s">
        <v>171</v>
      </c>
      <c r="C737" s="96"/>
      <c r="D737" s="86">
        <v>4</v>
      </c>
      <c r="E737" s="86" t="s">
        <v>35</v>
      </c>
      <c r="F737" s="87">
        <v>5205</v>
      </c>
      <c r="G737" s="88">
        <v>1</v>
      </c>
      <c r="H737" s="88">
        <v>6</v>
      </c>
      <c r="I737" s="89"/>
      <c r="J737" s="90">
        <v>71</v>
      </c>
      <c r="K737" s="90">
        <v>71</v>
      </c>
      <c r="L737" s="90">
        <v>0</v>
      </c>
      <c r="M737" s="91"/>
      <c r="N737" s="92">
        <v>70</v>
      </c>
      <c r="O737" s="90">
        <v>702</v>
      </c>
      <c r="P737" s="90">
        <v>6</v>
      </c>
      <c r="Q737" s="90">
        <v>23</v>
      </c>
      <c r="R737" s="90">
        <v>34</v>
      </c>
      <c r="S737" s="90">
        <v>37</v>
      </c>
      <c r="T737" s="90">
        <v>71</v>
      </c>
      <c r="U737" s="91"/>
      <c r="V737" s="92">
        <v>70</v>
      </c>
      <c r="W737" s="90">
        <v>725</v>
      </c>
      <c r="X737" s="90">
        <v>4</v>
      </c>
      <c r="Y737" s="90">
        <v>24</v>
      </c>
      <c r="Z737" s="90">
        <v>41</v>
      </c>
      <c r="AA737" s="90">
        <v>30</v>
      </c>
      <c r="AB737" s="90">
        <v>71</v>
      </c>
      <c r="AC737" s="91"/>
      <c r="AD737" s="92">
        <v>0</v>
      </c>
      <c r="AE737" s="90">
        <v>0</v>
      </c>
      <c r="AF737" s="90">
        <v>0</v>
      </c>
      <c r="AG737" s="90">
        <v>0</v>
      </c>
      <c r="AH737" s="90">
        <v>0</v>
      </c>
      <c r="AI737" s="90">
        <v>0</v>
      </c>
      <c r="AJ737" s="90">
        <v>0</v>
      </c>
    </row>
    <row r="738" spans="1:37">
      <c r="A738" s="88">
        <v>7</v>
      </c>
      <c r="B738" s="95" t="s">
        <v>171</v>
      </c>
      <c r="C738" s="96"/>
      <c r="D738" s="86">
        <v>4</v>
      </c>
      <c r="E738" s="86" t="s">
        <v>35</v>
      </c>
      <c r="F738" s="87">
        <v>5205</v>
      </c>
      <c r="G738" s="88">
        <v>1</v>
      </c>
      <c r="H738" s="88">
        <v>7</v>
      </c>
      <c r="I738" s="89"/>
      <c r="J738" s="90">
        <v>72</v>
      </c>
      <c r="K738" s="90">
        <v>73</v>
      </c>
      <c r="L738" s="90">
        <v>32</v>
      </c>
      <c r="M738" s="91"/>
      <c r="N738" s="92">
        <v>67</v>
      </c>
      <c r="O738" s="90">
        <v>734</v>
      </c>
      <c r="P738" s="90">
        <v>9</v>
      </c>
      <c r="Q738" s="90">
        <v>19</v>
      </c>
      <c r="R738" s="90">
        <v>33</v>
      </c>
      <c r="S738" s="90">
        <v>39</v>
      </c>
      <c r="T738" s="90">
        <v>72</v>
      </c>
      <c r="U738" s="91"/>
      <c r="V738" s="92">
        <v>67</v>
      </c>
      <c r="W738" s="90">
        <v>755</v>
      </c>
      <c r="X738" s="90">
        <v>1</v>
      </c>
      <c r="Y738" s="90">
        <v>25</v>
      </c>
      <c r="Z738" s="90">
        <v>46</v>
      </c>
      <c r="AA738" s="90">
        <v>27</v>
      </c>
      <c r="AB738" s="90">
        <v>73</v>
      </c>
      <c r="AC738" s="91"/>
      <c r="AD738" s="92">
        <v>67</v>
      </c>
      <c r="AE738" s="90">
        <v>178</v>
      </c>
      <c r="AF738" s="90">
        <v>24</v>
      </c>
      <c r="AG738" s="90">
        <v>43</v>
      </c>
      <c r="AH738" s="90">
        <v>28</v>
      </c>
      <c r="AI738" s="90">
        <v>4</v>
      </c>
      <c r="AJ738" s="90">
        <v>32</v>
      </c>
      <c r="AK738" s="63"/>
    </row>
    <row r="739" spans="1:37">
      <c r="A739" s="88">
        <v>8</v>
      </c>
      <c r="B739" s="95" t="s">
        <v>171</v>
      </c>
      <c r="C739" s="96"/>
      <c r="D739" s="86">
        <v>4</v>
      </c>
      <c r="E739" s="86" t="s">
        <v>35</v>
      </c>
      <c r="F739" s="87">
        <v>5205</v>
      </c>
      <c r="G739" s="86">
        <v>1</v>
      </c>
      <c r="H739" s="88">
        <v>8</v>
      </c>
      <c r="I739" s="89"/>
      <c r="J739" s="90">
        <v>72</v>
      </c>
      <c r="K739" s="90">
        <v>88</v>
      </c>
      <c r="L739" s="90">
        <v>0</v>
      </c>
      <c r="M739" s="91"/>
      <c r="N739" s="92">
        <v>91</v>
      </c>
      <c r="O739" s="90">
        <v>738</v>
      </c>
      <c r="P739" s="90">
        <v>12</v>
      </c>
      <c r="Q739" s="90">
        <v>15</v>
      </c>
      <c r="R739" s="90">
        <v>57</v>
      </c>
      <c r="S739" s="90">
        <v>15</v>
      </c>
      <c r="T739" s="90">
        <v>72</v>
      </c>
      <c r="U739" s="91"/>
      <c r="V739" s="92">
        <v>91</v>
      </c>
      <c r="W739" s="90">
        <v>847</v>
      </c>
      <c r="X739" s="90">
        <v>2</v>
      </c>
      <c r="Y739" s="90">
        <v>10</v>
      </c>
      <c r="Z739" s="90">
        <v>46</v>
      </c>
      <c r="AA739" s="90">
        <v>42</v>
      </c>
      <c r="AB739" s="90">
        <v>88</v>
      </c>
      <c r="AC739" s="91"/>
      <c r="AD739" s="92">
        <v>0</v>
      </c>
      <c r="AE739" s="90">
        <v>0</v>
      </c>
      <c r="AF739" s="90">
        <v>0</v>
      </c>
      <c r="AG739" s="90">
        <v>0</v>
      </c>
      <c r="AH739" s="90">
        <v>0</v>
      </c>
      <c r="AI739" s="90">
        <v>0</v>
      </c>
      <c r="AJ739" s="90">
        <v>0</v>
      </c>
    </row>
    <row r="740" spans="1:37">
      <c r="A740" s="67" t="s">
        <v>71</v>
      </c>
      <c r="B740" s="97" t="s">
        <v>171</v>
      </c>
      <c r="C740" s="98"/>
      <c r="D740" s="93">
        <v>4</v>
      </c>
      <c r="E740" s="93" t="s">
        <v>35</v>
      </c>
      <c r="F740" s="94">
        <v>5205</v>
      </c>
      <c r="G740" s="67">
        <v>1</v>
      </c>
      <c r="H740" s="67" t="s">
        <v>71</v>
      </c>
      <c r="I740" s="68"/>
      <c r="J740" s="20">
        <v>75.281938325991177</v>
      </c>
      <c r="K740" s="20">
        <v>76.180616740088112</v>
      </c>
      <c r="L740" s="20">
        <v>37.281690140845065</v>
      </c>
      <c r="M740" s="69"/>
      <c r="N740" s="16">
        <v>454</v>
      </c>
      <c r="O740" s="20"/>
      <c r="P740" s="20">
        <v>9.3348017621145374</v>
      </c>
      <c r="Q740" s="20">
        <v>15.345814977973568</v>
      </c>
      <c r="R740" s="20">
        <v>39.744493392070481</v>
      </c>
      <c r="S740" s="20">
        <v>35.537444933920703</v>
      </c>
      <c r="T740" s="20">
        <v>75.281938325991177</v>
      </c>
      <c r="U740" s="69"/>
      <c r="V740" s="16">
        <v>454</v>
      </c>
      <c r="W740" s="20"/>
      <c r="X740" s="20">
        <v>4.4845814977973575</v>
      </c>
      <c r="Y740" s="20">
        <v>18.870044052863435</v>
      </c>
      <c r="Z740" s="20">
        <v>42.381057268722465</v>
      </c>
      <c r="AA740" s="20">
        <v>33.79955947136564</v>
      </c>
      <c r="AB740" s="20">
        <v>76.180616740088112</v>
      </c>
      <c r="AC740" s="69"/>
      <c r="AD740" s="16">
        <v>142</v>
      </c>
      <c r="AE740" s="20"/>
      <c r="AF740" s="20">
        <v>20.302816901408448</v>
      </c>
      <c r="AG740" s="20">
        <v>41.41549295774648</v>
      </c>
      <c r="AH740" s="20">
        <v>32.75352112676056</v>
      </c>
      <c r="AI740" s="20">
        <v>4.528169014084507</v>
      </c>
      <c r="AJ740" s="20">
        <v>37.281690140845065</v>
      </c>
    </row>
    <row r="741" spans="1:37">
      <c r="A741" s="81">
        <v>3</v>
      </c>
      <c r="B741" s="77" t="s">
        <v>171</v>
      </c>
      <c r="C741" s="78"/>
      <c r="D741" s="79">
        <v>3</v>
      </c>
      <c r="E741" s="79" t="s">
        <v>34</v>
      </c>
      <c r="F741" s="80">
        <v>6304</v>
      </c>
      <c r="G741" s="86">
        <v>1</v>
      </c>
      <c r="H741" s="81">
        <v>3</v>
      </c>
      <c r="I741" s="82"/>
      <c r="J741" s="83">
        <v>81</v>
      </c>
      <c r="K741" s="83">
        <v>55</v>
      </c>
      <c r="L741" s="83">
        <v>0</v>
      </c>
      <c r="M741" s="84"/>
      <c r="N741" s="85">
        <v>93</v>
      </c>
      <c r="O741" s="83">
        <v>580</v>
      </c>
      <c r="P741" s="83">
        <v>1</v>
      </c>
      <c r="Q741" s="83">
        <v>18</v>
      </c>
      <c r="R741" s="83">
        <v>30</v>
      </c>
      <c r="S741" s="83">
        <v>51</v>
      </c>
      <c r="T741" s="83">
        <v>81</v>
      </c>
      <c r="U741" s="84"/>
      <c r="V741" s="85">
        <v>93</v>
      </c>
      <c r="W741" s="83">
        <v>518</v>
      </c>
      <c r="X741" s="83">
        <v>16</v>
      </c>
      <c r="Y741" s="83">
        <v>29</v>
      </c>
      <c r="Z741" s="83">
        <v>31</v>
      </c>
      <c r="AA741" s="83">
        <v>24</v>
      </c>
      <c r="AB741" s="83">
        <v>55</v>
      </c>
      <c r="AC741" s="84"/>
      <c r="AD741" s="85">
        <v>0</v>
      </c>
      <c r="AE741" s="83">
        <v>0</v>
      </c>
      <c r="AF741" s="83">
        <v>0</v>
      </c>
      <c r="AG741" s="83">
        <v>0</v>
      </c>
      <c r="AH741" s="83">
        <v>0</v>
      </c>
      <c r="AI741" s="83">
        <v>0</v>
      </c>
      <c r="AJ741" s="83">
        <v>0</v>
      </c>
      <c r="AK741" s="63"/>
    </row>
    <row r="742" spans="1:37" s="63" customFormat="1">
      <c r="A742" s="88">
        <v>4</v>
      </c>
      <c r="B742" s="95" t="s">
        <v>171</v>
      </c>
      <c r="C742" s="96"/>
      <c r="D742" s="86">
        <v>3</v>
      </c>
      <c r="E742" s="86" t="s">
        <v>34</v>
      </c>
      <c r="F742" s="87">
        <v>6304</v>
      </c>
      <c r="G742" s="86">
        <v>1</v>
      </c>
      <c r="H742" s="88">
        <v>4</v>
      </c>
      <c r="I742" s="89"/>
      <c r="J742" s="90">
        <v>68</v>
      </c>
      <c r="K742" s="90">
        <v>69</v>
      </c>
      <c r="L742" s="90">
        <v>0</v>
      </c>
      <c r="M742" s="91"/>
      <c r="N742" s="92">
        <v>87</v>
      </c>
      <c r="O742" s="90">
        <v>604</v>
      </c>
      <c r="P742" s="90">
        <v>11</v>
      </c>
      <c r="Q742" s="90">
        <v>21</v>
      </c>
      <c r="R742" s="90">
        <v>28</v>
      </c>
      <c r="S742" s="90">
        <v>40</v>
      </c>
      <c r="T742" s="90">
        <v>68</v>
      </c>
      <c r="U742" s="91"/>
      <c r="V742" s="92">
        <v>87</v>
      </c>
      <c r="W742" s="90">
        <v>644</v>
      </c>
      <c r="X742" s="90">
        <v>3</v>
      </c>
      <c r="Y742" s="90">
        <v>28</v>
      </c>
      <c r="Z742" s="90">
        <v>40</v>
      </c>
      <c r="AA742" s="90">
        <v>29</v>
      </c>
      <c r="AB742" s="90">
        <v>69</v>
      </c>
      <c r="AC742" s="91"/>
      <c r="AD742" s="92">
        <v>0</v>
      </c>
      <c r="AE742" s="90">
        <v>0</v>
      </c>
      <c r="AF742" s="90">
        <v>0</v>
      </c>
      <c r="AG742" s="90">
        <v>0</v>
      </c>
      <c r="AH742" s="90">
        <v>0</v>
      </c>
      <c r="AI742" s="90">
        <v>0</v>
      </c>
      <c r="AJ742" s="90">
        <v>0</v>
      </c>
      <c r="AK742" s="5"/>
    </row>
    <row r="743" spans="1:37">
      <c r="A743" s="88">
        <v>5</v>
      </c>
      <c r="B743" s="95" t="s">
        <v>171</v>
      </c>
      <c r="C743" s="96"/>
      <c r="D743" s="86">
        <v>3</v>
      </c>
      <c r="E743" s="86" t="s">
        <v>34</v>
      </c>
      <c r="F743" s="87">
        <v>6304</v>
      </c>
      <c r="G743" s="86">
        <v>1</v>
      </c>
      <c r="H743" s="88">
        <v>5</v>
      </c>
      <c r="I743" s="89"/>
      <c r="J743" s="90">
        <v>67</v>
      </c>
      <c r="K743" s="90">
        <v>62</v>
      </c>
      <c r="L743" s="90">
        <v>38</v>
      </c>
      <c r="M743" s="91"/>
      <c r="N743" s="92">
        <v>78</v>
      </c>
      <c r="O743" s="90">
        <v>629</v>
      </c>
      <c r="P743" s="90">
        <v>12</v>
      </c>
      <c r="Q743" s="90">
        <v>22</v>
      </c>
      <c r="R743" s="90">
        <v>53</v>
      </c>
      <c r="S743" s="90">
        <v>14</v>
      </c>
      <c r="T743" s="90">
        <v>67</v>
      </c>
      <c r="U743" s="91"/>
      <c r="V743" s="92">
        <v>78</v>
      </c>
      <c r="W743" s="90">
        <v>657</v>
      </c>
      <c r="X743" s="90">
        <v>3</v>
      </c>
      <c r="Y743" s="90">
        <v>36</v>
      </c>
      <c r="Z743" s="90">
        <v>40</v>
      </c>
      <c r="AA743" s="90">
        <v>22</v>
      </c>
      <c r="AB743" s="90">
        <v>62</v>
      </c>
      <c r="AC743" s="91"/>
      <c r="AD743" s="92">
        <v>78</v>
      </c>
      <c r="AE743" s="90">
        <v>190</v>
      </c>
      <c r="AF743" s="90">
        <v>12</v>
      </c>
      <c r="AG743" s="90">
        <v>50</v>
      </c>
      <c r="AH743" s="90">
        <v>38</v>
      </c>
      <c r="AI743" s="90">
        <v>0</v>
      </c>
      <c r="AJ743" s="90">
        <v>38</v>
      </c>
    </row>
    <row r="744" spans="1:37">
      <c r="A744" s="88">
        <v>6</v>
      </c>
      <c r="B744" s="95" t="s">
        <v>171</v>
      </c>
      <c r="C744" s="96"/>
      <c r="D744" s="86">
        <v>3</v>
      </c>
      <c r="E744" s="86" t="s">
        <v>34</v>
      </c>
      <c r="F744" s="87">
        <v>6304</v>
      </c>
      <c r="G744" s="88">
        <v>1</v>
      </c>
      <c r="H744" s="88">
        <v>6</v>
      </c>
      <c r="I744" s="89"/>
      <c r="J744" s="90">
        <v>73</v>
      </c>
      <c r="K744" s="90">
        <v>71</v>
      </c>
      <c r="L744" s="90">
        <v>0</v>
      </c>
      <c r="M744" s="91"/>
      <c r="N744" s="92">
        <v>89</v>
      </c>
      <c r="O744" s="90">
        <v>693</v>
      </c>
      <c r="P744" s="90">
        <v>9</v>
      </c>
      <c r="Q744" s="90">
        <v>18</v>
      </c>
      <c r="R744" s="90">
        <v>31</v>
      </c>
      <c r="S744" s="90">
        <v>42</v>
      </c>
      <c r="T744" s="90">
        <v>73</v>
      </c>
      <c r="U744" s="91"/>
      <c r="V744" s="92">
        <v>89</v>
      </c>
      <c r="W744" s="90">
        <v>703</v>
      </c>
      <c r="X744" s="90">
        <v>7</v>
      </c>
      <c r="Y744" s="90">
        <v>22</v>
      </c>
      <c r="Z744" s="90">
        <v>45</v>
      </c>
      <c r="AA744" s="90">
        <v>26</v>
      </c>
      <c r="AB744" s="90">
        <v>71</v>
      </c>
      <c r="AC744" s="91"/>
      <c r="AD744" s="92">
        <v>0</v>
      </c>
      <c r="AE744" s="90">
        <v>0</v>
      </c>
      <c r="AF744" s="90">
        <v>0</v>
      </c>
      <c r="AG744" s="90">
        <v>0</v>
      </c>
      <c r="AH744" s="90">
        <v>0</v>
      </c>
      <c r="AI744" s="90">
        <v>0</v>
      </c>
      <c r="AJ744" s="90">
        <v>0</v>
      </c>
    </row>
    <row r="745" spans="1:37">
      <c r="A745" s="88">
        <v>7</v>
      </c>
      <c r="B745" s="95" t="s">
        <v>171</v>
      </c>
      <c r="C745" s="96"/>
      <c r="D745" s="86">
        <v>3</v>
      </c>
      <c r="E745" s="86" t="s">
        <v>34</v>
      </c>
      <c r="F745" s="87">
        <v>6304</v>
      </c>
      <c r="G745" s="88">
        <v>1</v>
      </c>
      <c r="H745" s="88">
        <v>7</v>
      </c>
      <c r="I745" s="89"/>
      <c r="J745" s="90">
        <v>73</v>
      </c>
      <c r="K745" s="90">
        <v>64</v>
      </c>
      <c r="L745" s="90">
        <v>16</v>
      </c>
      <c r="M745" s="91"/>
      <c r="N745" s="92">
        <v>82</v>
      </c>
      <c r="O745" s="90">
        <v>722</v>
      </c>
      <c r="P745" s="90">
        <v>6</v>
      </c>
      <c r="Q745" s="90">
        <v>21</v>
      </c>
      <c r="R745" s="90">
        <v>45</v>
      </c>
      <c r="S745" s="90">
        <v>28</v>
      </c>
      <c r="T745" s="90">
        <v>73</v>
      </c>
      <c r="U745" s="91"/>
      <c r="V745" s="92">
        <v>82</v>
      </c>
      <c r="W745" s="90">
        <v>709</v>
      </c>
      <c r="X745" s="90">
        <v>6</v>
      </c>
      <c r="Y745" s="90">
        <v>29</v>
      </c>
      <c r="Z745" s="90">
        <v>51</v>
      </c>
      <c r="AA745" s="90">
        <v>13</v>
      </c>
      <c r="AB745" s="90">
        <v>64</v>
      </c>
      <c r="AC745" s="91"/>
      <c r="AD745" s="92">
        <v>82</v>
      </c>
      <c r="AE745" s="90">
        <v>172</v>
      </c>
      <c r="AF745" s="90">
        <v>17</v>
      </c>
      <c r="AG745" s="90">
        <v>67</v>
      </c>
      <c r="AH745" s="90">
        <v>16</v>
      </c>
      <c r="AI745" s="90">
        <v>0</v>
      </c>
      <c r="AJ745" s="90">
        <v>16</v>
      </c>
    </row>
    <row r="746" spans="1:37">
      <c r="A746" s="88">
        <v>8</v>
      </c>
      <c r="B746" s="95" t="s">
        <v>171</v>
      </c>
      <c r="C746" s="96"/>
      <c r="D746" s="86">
        <v>3</v>
      </c>
      <c r="E746" s="86" t="s">
        <v>34</v>
      </c>
      <c r="F746" s="87">
        <v>6304</v>
      </c>
      <c r="G746" s="86">
        <v>1</v>
      </c>
      <c r="H746" s="88">
        <v>8</v>
      </c>
      <c r="I746" s="89"/>
      <c r="J746" s="90">
        <v>64</v>
      </c>
      <c r="K746" s="90">
        <v>71</v>
      </c>
      <c r="L746" s="90">
        <v>0</v>
      </c>
      <c r="M746" s="91"/>
      <c r="N746" s="92">
        <v>85</v>
      </c>
      <c r="O746" s="90">
        <v>735</v>
      </c>
      <c r="P746" s="90">
        <v>15</v>
      </c>
      <c r="Q746" s="90">
        <v>21</v>
      </c>
      <c r="R746" s="90">
        <v>45</v>
      </c>
      <c r="S746" s="90">
        <v>19</v>
      </c>
      <c r="T746" s="90">
        <v>64</v>
      </c>
      <c r="U746" s="91"/>
      <c r="V746" s="92">
        <v>85</v>
      </c>
      <c r="W746" s="90">
        <v>763</v>
      </c>
      <c r="X746" s="90">
        <v>5</v>
      </c>
      <c r="Y746" s="90">
        <v>25</v>
      </c>
      <c r="Z746" s="90">
        <v>53</v>
      </c>
      <c r="AA746" s="90">
        <v>18</v>
      </c>
      <c r="AB746" s="90">
        <v>71</v>
      </c>
      <c r="AC746" s="91"/>
      <c r="AD746" s="92">
        <v>0</v>
      </c>
      <c r="AE746" s="90">
        <v>0</v>
      </c>
      <c r="AF746" s="90">
        <v>0</v>
      </c>
      <c r="AG746" s="90">
        <v>0</v>
      </c>
      <c r="AH746" s="90">
        <v>0</v>
      </c>
      <c r="AI746" s="90">
        <v>0</v>
      </c>
      <c r="AJ746" s="90">
        <v>0</v>
      </c>
    </row>
    <row r="747" spans="1:37">
      <c r="A747" s="67" t="s">
        <v>71</v>
      </c>
      <c r="B747" s="97" t="s">
        <v>171</v>
      </c>
      <c r="C747" s="98"/>
      <c r="D747" s="93">
        <v>3</v>
      </c>
      <c r="E747" s="93" t="s">
        <v>34</v>
      </c>
      <c r="F747" s="94">
        <v>6304</v>
      </c>
      <c r="G747" s="93">
        <v>1</v>
      </c>
      <c r="H747" s="67" t="s">
        <v>71</v>
      </c>
      <c r="I747" s="68"/>
      <c r="J747" s="20">
        <v>71.20233463035018</v>
      </c>
      <c r="K747" s="20">
        <v>65.284046692607006</v>
      </c>
      <c r="L747" s="20">
        <v>26.724999999999998</v>
      </c>
      <c r="M747" s="69"/>
      <c r="N747" s="16">
        <v>514</v>
      </c>
      <c r="O747" s="20"/>
      <c r="P747" s="20">
        <v>8.8599221789883273</v>
      </c>
      <c r="Q747" s="20">
        <v>20.089494163424124</v>
      </c>
      <c r="R747" s="20">
        <v>38.198443579766533</v>
      </c>
      <c r="S747" s="20">
        <v>33.003891050583654</v>
      </c>
      <c r="T747" s="20">
        <v>71.20233463035018</v>
      </c>
      <c r="U747" s="69"/>
      <c r="V747" s="16">
        <v>514</v>
      </c>
      <c r="W747" s="20"/>
      <c r="X747" s="20">
        <v>6.8540856031128401</v>
      </c>
      <c r="Y747" s="20">
        <v>28.019455252918291</v>
      </c>
      <c r="Z747" s="20">
        <v>43.142023346303503</v>
      </c>
      <c r="AA747" s="20">
        <v>22.142023346303503</v>
      </c>
      <c r="AB747" s="20">
        <v>65.284046692607006</v>
      </c>
      <c r="AC747" s="69"/>
      <c r="AD747" s="16">
        <v>160</v>
      </c>
      <c r="AE747" s="20"/>
      <c r="AF747" s="20">
        <v>14.5625</v>
      </c>
      <c r="AG747" s="20">
        <v>58.712499999999999</v>
      </c>
      <c r="AH747" s="20">
        <v>26.724999999999998</v>
      </c>
      <c r="AI747" s="20">
        <v>0</v>
      </c>
      <c r="AJ747" s="20">
        <v>26.724999999999998</v>
      </c>
    </row>
    <row r="748" spans="1:37">
      <c r="A748" s="81">
        <v>3</v>
      </c>
      <c r="B748" s="77" t="s">
        <v>172</v>
      </c>
      <c r="C748" s="78"/>
      <c r="D748" s="79">
        <v>2</v>
      </c>
      <c r="E748" s="79" t="s">
        <v>33</v>
      </c>
      <c r="F748" s="80">
        <v>5602</v>
      </c>
      <c r="G748" s="86">
        <v>1</v>
      </c>
      <c r="H748" s="81">
        <v>3</v>
      </c>
      <c r="I748" s="82"/>
      <c r="J748" s="83">
        <v>84</v>
      </c>
      <c r="K748" s="83">
        <v>72</v>
      </c>
      <c r="L748" s="83">
        <v>0</v>
      </c>
      <c r="M748" s="84"/>
      <c r="N748" s="85">
        <v>99</v>
      </c>
      <c r="O748" s="83">
        <v>594</v>
      </c>
      <c r="P748" s="83">
        <v>2</v>
      </c>
      <c r="Q748" s="83">
        <v>14</v>
      </c>
      <c r="R748" s="83">
        <v>29</v>
      </c>
      <c r="S748" s="83">
        <v>55</v>
      </c>
      <c r="T748" s="83">
        <v>84</v>
      </c>
      <c r="U748" s="84"/>
      <c r="V748" s="85">
        <v>99</v>
      </c>
      <c r="W748" s="83">
        <v>577</v>
      </c>
      <c r="X748" s="83">
        <v>12</v>
      </c>
      <c r="Y748" s="83">
        <v>15</v>
      </c>
      <c r="Z748" s="83">
        <v>37</v>
      </c>
      <c r="AA748" s="83">
        <v>35</v>
      </c>
      <c r="AB748" s="83">
        <v>72</v>
      </c>
      <c r="AC748" s="84"/>
      <c r="AD748" s="85">
        <v>0</v>
      </c>
      <c r="AE748" s="83">
        <v>0</v>
      </c>
      <c r="AF748" s="83">
        <v>0</v>
      </c>
      <c r="AG748" s="83">
        <v>0</v>
      </c>
      <c r="AH748" s="83">
        <v>0</v>
      </c>
      <c r="AI748" s="83">
        <v>0</v>
      </c>
      <c r="AJ748" s="83">
        <v>0</v>
      </c>
    </row>
    <row r="749" spans="1:37" s="63" customFormat="1">
      <c r="A749" s="88">
        <v>4</v>
      </c>
      <c r="B749" s="95" t="s">
        <v>172</v>
      </c>
      <c r="C749" s="96"/>
      <c r="D749" s="86">
        <v>2</v>
      </c>
      <c r="E749" s="86" t="s">
        <v>33</v>
      </c>
      <c r="F749" s="87">
        <v>5602</v>
      </c>
      <c r="G749" s="86">
        <v>1</v>
      </c>
      <c r="H749" s="88">
        <v>4</v>
      </c>
      <c r="I749" s="89"/>
      <c r="J749" s="90">
        <v>87</v>
      </c>
      <c r="K749" s="90">
        <v>83</v>
      </c>
      <c r="L749" s="90">
        <v>0</v>
      </c>
      <c r="M749" s="91"/>
      <c r="N749" s="92">
        <v>87</v>
      </c>
      <c r="O749" s="90">
        <v>652</v>
      </c>
      <c r="P749" s="90">
        <v>6</v>
      </c>
      <c r="Q749" s="90">
        <v>8</v>
      </c>
      <c r="R749" s="90">
        <v>21</v>
      </c>
      <c r="S749" s="90">
        <v>66</v>
      </c>
      <c r="T749" s="90">
        <v>87</v>
      </c>
      <c r="U749" s="91"/>
      <c r="V749" s="92">
        <v>87</v>
      </c>
      <c r="W749" s="90">
        <v>681</v>
      </c>
      <c r="X749" s="90">
        <v>6</v>
      </c>
      <c r="Y749" s="90">
        <v>11</v>
      </c>
      <c r="Z749" s="90">
        <v>47</v>
      </c>
      <c r="AA749" s="90">
        <v>36</v>
      </c>
      <c r="AB749" s="90">
        <v>83</v>
      </c>
      <c r="AC749" s="91"/>
      <c r="AD749" s="92">
        <v>0</v>
      </c>
      <c r="AE749" s="90">
        <v>0</v>
      </c>
      <c r="AF749" s="90">
        <v>0</v>
      </c>
      <c r="AG749" s="90">
        <v>0</v>
      </c>
      <c r="AH749" s="90">
        <v>0</v>
      </c>
      <c r="AI749" s="90">
        <v>0</v>
      </c>
      <c r="AJ749" s="90">
        <v>0</v>
      </c>
    </row>
    <row r="750" spans="1:37">
      <c r="A750" s="88">
        <v>5</v>
      </c>
      <c r="B750" s="95" t="s">
        <v>172</v>
      </c>
      <c r="C750" s="96"/>
      <c r="D750" s="86">
        <v>2</v>
      </c>
      <c r="E750" s="86" t="s">
        <v>33</v>
      </c>
      <c r="F750" s="87">
        <v>5602</v>
      </c>
      <c r="G750" s="86">
        <v>1</v>
      </c>
      <c r="H750" s="88">
        <v>5</v>
      </c>
      <c r="I750" s="89"/>
      <c r="J750" s="90">
        <v>60</v>
      </c>
      <c r="K750" s="90">
        <v>77</v>
      </c>
      <c r="L750" s="90">
        <v>60</v>
      </c>
      <c r="M750" s="91"/>
      <c r="N750" s="92">
        <v>88</v>
      </c>
      <c r="O750" s="90">
        <v>612</v>
      </c>
      <c r="P750" s="90">
        <v>16</v>
      </c>
      <c r="Q750" s="90">
        <v>25</v>
      </c>
      <c r="R750" s="90">
        <v>47</v>
      </c>
      <c r="S750" s="90">
        <v>13</v>
      </c>
      <c r="T750" s="90">
        <v>60</v>
      </c>
      <c r="U750" s="91"/>
      <c r="V750" s="92">
        <v>88</v>
      </c>
      <c r="W750" s="90">
        <v>690</v>
      </c>
      <c r="X750" s="90">
        <v>0</v>
      </c>
      <c r="Y750" s="90">
        <v>24</v>
      </c>
      <c r="Z750" s="90">
        <v>55</v>
      </c>
      <c r="AA750" s="90">
        <v>22</v>
      </c>
      <c r="AB750" s="90">
        <v>77</v>
      </c>
      <c r="AC750" s="91"/>
      <c r="AD750" s="92">
        <v>88</v>
      </c>
      <c r="AE750" s="90">
        <v>201</v>
      </c>
      <c r="AF750" s="90">
        <v>6</v>
      </c>
      <c r="AG750" s="90">
        <v>35</v>
      </c>
      <c r="AH750" s="90">
        <v>55</v>
      </c>
      <c r="AI750" s="90">
        <v>5</v>
      </c>
      <c r="AJ750" s="90">
        <v>60</v>
      </c>
    </row>
    <row r="751" spans="1:37">
      <c r="A751" s="88">
        <v>6</v>
      </c>
      <c r="B751" s="95" t="s">
        <v>172</v>
      </c>
      <c r="C751" s="96"/>
      <c r="D751" s="86">
        <v>2</v>
      </c>
      <c r="E751" s="86" t="s">
        <v>33</v>
      </c>
      <c r="F751" s="87">
        <v>5602</v>
      </c>
      <c r="G751" s="88">
        <v>1</v>
      </c>
      <c r="H751" s="88">
        <v>6</v>
      </c>
      <c r="I751" s="89"/>
      <c r="J751" s="90">
        <v>72</v>
      </c>
      <c r="K751" s="90">
        <v>65</v>
      </c>
      <c r="L751" s="90">
        <v>0</v>
      </c>
      <c r="M751" s="91"/>
      <c r="N751" s="92">
        <v>89</v>
      </c>
      <c r="O751" s="90">
        <v>689</v>
      </c>
      <c r="P751" s="90">
        <v>7</v>
      </c>
      <c r="Q751" s="90">
        <v>21</v>
      </c>
      <c r="R751" s="90">
        <v>35</v>
      </c>
      <c r="S751" s="90">
        <v>37</v>
      </c>
      <c r="T751" s="90">
        <v>72</v>
      </c>
      <c r="U751" s="91"/>
      <c r="V751" s="92">
        <v>89</v>
      </c>
      <c r="W751" s="90">
        <v>707</v>
      </c>
      <c r="X751" s="90">
        <v>3</v>
      </c>
      <c r="Y751" s="90">
        <v>31</v>
      </c>
      <c r="Z751" s="90">
        <v>40</v>
      </c>
      <c r="AA751" s="90">
        <v>25</v>
      </c>
      <c r="AB751" s="90">
        <v>65</v>
      </c>
      <c r="AC751" s="91"/>
      <c r="AD751" s="92">
        <v>0</v>
      </c>
      <c r="AE751" s="90">
        <v>0</v>
      </c>
      <c r="AF751" s="90">
        <v>0</v>
      </c>
      <c r="AG751" s="90">
        <v>0</v>
      </c>
      <c r="AH751" s="90">
        <v>0</v>
      </c>
      <c r="AI751" s="90">
        <v>0</v>
      </c>
      <c r="AJ751" s="90">
        <v>0</v>
      </c>
    </row>
    <row r="752" spans="1:37">
      <c r="A752" s="88">
        <v>7</v>
      </c>
      <c r="B752" s="95" t="s">
        <v>172</v>
      </c>
      <c r="C752" s="96"/>
      <c r="D752" s="86">
        <v>2</v>
      </c>
      <c r="E752" s="86" t="s">
        <v>33</v>
      </c>
      <c r="F752" s="87">
        <v>5602</v>
      </c>
      <c r="G752" s="88">
        <v>1</v>
      </c>
      <c r="H752" s="88">
        <v>7</v>
      </c>
      <c r="I752" s="89"/>
      <c r="J752" s="90">
        <v>60</v>
      </c>
      <c r="K752" s="90">
        <v>66</v>
      </c>
      <c r="L752" s="90">
        <v>29</v>
      </c>
      <c r="M752" s="91"/>
      <c r="N752" s="92">
        <v>83</v>
      </c>
      <c r="O752" s="90">
        <v>701</v>
      </c>
      <c r="P752" s="90">
        <v>12</v>
      </c>
      <c r="Q752" s="90">
        <v>28</v>
      </c>
      <c r="R752" s="90">
        <v>41</v>
      </c>
      <c r="S752" s="90">
        <v>19</v>
      </c>
      <c r="T752" s="90">
        <v>60</v>
      </c>
      <c r="U752" s="91"/>
      <c r="V752" s="92">
        <v>83</v>
      </c>
      <c r="W752" s="90">
        <v>736</v>
      </c>
      <c r="X752" s="90">
        <v>2</v>
      </c>
      <c r="Y752" s="90">
        <v>31</v>
      </c>
      <c r="Z752" s="90">
        <v>37</v>
      </c>
      <c r="AA752" s="90">
        <v>29</v>
      </c>
      <c r="AB752" s="90">
        <v>66</v>
      </c>
      <c r="AC752" s="91"/>
      <c r="AD752" s="92">
        <v>83</v>
      </c>
      <c r="AE752" s="90">
        <v>176</v>
      </c>
      <c r="AF752" s="90">
        <v>25</v>
      </c>
      <c r="AG752" s="90">
        <v>46</v>
      </c>
      <c r="AH752" s="90">
        <v>27</v>
      </c>
      <c r="AI752" s="90">
        <v>2</v>
      </c>
      <c r="AJ752" s="90">
        <v>29</v>
      </c>
    </row>
    <row r="753" spans="1:36">
      <c r="A753" s="88">
        <v>8</v>
      </c>
      <c r="B753" s="95" t="s">
        <v>172</v>
      </c>
      <c r="C753" s="96"/>
      <c r="D753" s="86">
        <v>2</v>
      </c>
      <c r="E753" s="86" t="s">
        <v>33</v>
      </c>
      <c r="F753" s="87">
        <v>5602</v>
      </c>
      <c r="G753" s="86">
        <v>1</v>
      </c>
      <c r="H753" s="88">
        <v>8</v>
      </c>
      <c r="I753" s="89"/>
      <c r="J753" s="90">
        <v>57</v>
      </c>
      <c r="K753" s="90">
        <v>73</v>
      </c>
      <c r="L753" s="90">
        <v>0</v>
      </c>
      <c r="M753" s="91"/>
      <c r="N753" s="92">
        <v>85</v>
      </c>
      <c r="O753" s="90">
        <v>724</v>
      </c>
      <c r="P753" s="90">
        <v>16</v>
      </c>
      <c r="Q753" s="90">
        <v>27</v>
      </c>
      <c r="R753" s="90">
        <v>39</v>
      </c>
      <c r="S753" s="90">
        <v>18</v>
      </c>
      <c r="T753" s="90">
        <v>57</v>
      </c>
      <c r="U753" s="91"/>
      <c r="V753" s="92">
        <v>85</v>
      </c>
      <c r="W753" s="90">
        <v>799</v>
      </c>
      <c r="X753" s="90">
        <v>6</v>
      </c>
      <c r="Y753" s="90">
        <v>21</v>
      </c>
      <c r="Z753" s="90">
        <v>38</v>
      </c>
      <c r="AA753" s="90">
        <v>35</v>
      </c>
      <c r="AB753" s="90">
        <v>73</v>
      </c>
      <c r="AC753" s="91"/>
      <c r="AD753" s="92">
        <v>0</v>
      </c>
      <c r="AE753" s="90">
        <v>0</v>
      </c>
      <c r="AF753" s="90">
        <v>0</v>
      </c>
      <c r="AG753" s="90">
        <v>0</v>
      </c>
      <c r="AH753" s="90">
        <v>0</v>
      </c>
      <c r="AI753" s="90">
        <v>0</v>
      </c>
      <c r="AJ753" s="90">
        <v>0</v>
      </c>
    </row>
    <row r="754" spans="1:36">
      <c r="A754" s="67" t="s">
        <v>71</v>
      </c>
      <c r="B754" s="97" t="s">
        <v>172</v>
      </c>
      <c r="C754" s="98"/>
      <c r="D754" s="93">
        <v>2</v>
      </c>
      <c r="E754" s="93" t="s">
        <v>33</v>
      </c>
      <c r="F754" s="94">
        <v>5602</v>
      </c>
      <c r="G754" s="93">
        <v>1</v>
      </c>
      <c r="H754" s="67" t="s">
        <v>71</v>
      </c>
      <c r="I754" s="68"/>
      <c r="J754" s="20">
        <v>70.429378531073439</v>
      </c>
      <c r="K754" s="20">
        <v>72.679849340866298</v>
      </c>
      <c r="L754" s="20">
        <v>44.953216374269005</v>
      </c>
      <c r="M754" s="69"/>
      <c r="N754" s="16">
        <v>531</v>
      </c>
      <c r="O754" s="20"/>
      <c r="P754" s="20">
        <v>9.6177024482109239</v>
      </c>
      <c r="Q754" s="20">
        <v>20.282485875706215</v>
      </c>
      <c r="R754" s="20">
        <v>35.154425612052727</v>
      </c>
      <c r="S754" s="20">
        <v>35.27495291902072</v>
      </c>
      <c r="T754" s="20">
        <v>70.429378531073439</v>
      </c>
      <c r="U754" s="69"/>
      <c r="V754" s="16">
        <v>531</v>
      </c>
      <c r="W754" s="20"/>
      <c r="X754" s="20">
        <v>4.99623352165725</v>
      </c>
      <c r="Y754" s="20">
        <v>21.979284369114879</v>
      </c>
      <c r="Z754" s="20">
        <v>42.284369114877592</v>
      </c>
      <c r="AA754" s="20">
        <v>30.395480225988699</v>
      </c>
      <c r="AB754" s="20">
        <v>72.679849340866298</v>
      </c>
      <c r="AC754" s="69"/>
      <c r="AD754" s="16">
        <v>171</v>
      </c>
      <c r="AE754" s="20"/>
      <c r="AF754" s="20">
        <v>15.222222222222221</v>
      </c>
      <c r="AG754" s="20">
        <v>40.339181286549703</v>
      </c>
      <c r="AH754" s="20">
        <v>41.409356725146196</v>
      </c>
      <c r="AI754" s="20">
        <v>3.5438596491228069</v>
      </c>
      <c r="AJ754" s="20">
        <v>44.953216374269005</v>
      </c>
    </row>
    <row r="755" spans="1:36">
      <c r="A755" s="81">
        <v>3</v>
      </c>
      <c r="B755" s="77" t="s">
        <v>173</v>
      </c>
      <c r="C755" s="78"/>
      <c r="D755" s="79">
        <v>1</v>
      </c>
      <c r="E755" s="79" t="s">
        <v>32</v>
      </c>
      <c r="F755" s="80">
        <v>503</v>
      </c>
      <c r="G755" s="86">
        <v>1</v>
      </c>
      <c r="H755" s="81">
        <v>3</v>
      </c>
      <c r="I755" s="82"/>
      <c r="J755" s="83">
        <v>93</v>
      </c>
      <c r="K755" s="83">
        <v>89</v>
      </c>
      <c r="L755" s="83">
        <v>0</v>
      </c>
      <c r="M755" s="84"/>
      <c r="N755" s="85">
        <v>224</v>
      </c>
      <c r="O755" s="83">
        <v>630</v>
      </c>
      <c r="P755" s="83">
        <v>0</v>
      </c>
      <c r="Q755" s="83">
        <v>6</v>
      </c>
      <c r="R755" s="83">
        <v>18</v>
      </c>
      <c r="S755" s="83">
        <v>75</v>
      </c>
      <c r="T755" s="83">
        <v>93</v>
      </c>
      <c r="U755" s="84"/>
      <c r="V755" s="85">
        <v>224</v>
      </c>
      <c r="W755" s="83">
        <v>681</v>
      </c>
      <c r="X755" s="83">
        <v>4</v>
      </c>
      <c r="Y755" s="83">
        <v>7</v>
      </c>
      <c r="Z755" s="83">
        <v>28</v>
      </c>
      <c r="AA755" s="83">
        <v>61</v>
      </c>
      <c r="AB755" s="83">
        <v>89</v>
      </c>
      <c r="AC755" s="84"/>
      <c r="AD755" s="85">
        <v>0</v>
      </c>
      <c r="AE755" s="83">
        <v>0</v>
      </c>
      <c r="AF755" s="83">
        <v>0</v>
      </c>
      <c r="AG755" s="83">
        <v>0</v>
      </c>
      <c r="AH755" s="83">
        <v>0</v>
      </c>
      <c r="AI755" s="83">
        <v>0</v>
      </c>
      <c r="AJ755" s="83">
        <v>0</v>
      </c>
    </row>
    <row r="756" spans="1:36" s="63" customFormat="1">
      <c r="A756" s="88">
        <v>4</v>
      </c>
      <c r="B756" s="95" t="s">
        <v>173</v>
      </c>
      <c r="C756" s="96"/>
      <c r="D756" s="86">
        <v>1</v>
      </c>
      <c r="E756" s="86" t="s">
        <v>32</v>
      </c>
      <c r="F756" s="87">
        <v>503</v>
      </c>
      <c r="G756" s="86">
        <v>1</v>
      </c>
      <c r="H756" s="88">
        <v>4</v>
      </c>
      <c r="I756" s="89"/>
      <c r="J756" s="90">
        <v>93</v>
      </c>
      <c r="K756" s="90">
        <v>87</v>
      </c>
      <c r="L756" s="90">
        <v>0</v>
      </c>
      <c r="M756" s="91"/>
      <c r="N756" s="92">
        <v>208</v>
      </c>
      <c r="O756" s="90">
        <v>676</v>
      </c>
      <c r="P756" s="90">
        <v>3</v>
      </c>
      <c r="Q756" s="90">
        <v>4</v>
      </c>
      <c r="R756" s="90">
        <v>23</v>
      </c>
      <c r="S756" s="90">
        <v>70</v>
      </c>
      <c r="T756" s="90">
        <v>93</v>
      </c>
      <c r="U756" s="91"/>
      <c r="V756" s="92">
        <v>208</v>
      </c>
      <c r="W756" s="90">
        <v>743</v>
      </c>
      <c r="X756" s="90">
        <v>2</v>
      </c>
      <c r="Y756" s="90">
        <v>11</v>
      </c>
      <c r="Z756" s="90">
        <v>33</v>
      </c>
      <c r="AA756" s="90">
        <v>54</v>
      </c>
      <c r="AB756" s="90">
        <v>87</v>
      </c>
      <c r="AC756" s="91"/>
      <c r="AD756" s="92">
        <v>0</v>
      </c>
      <c r="AE756" s="90">
        <v>0</v>
      </c>
      <c r="AF756" s="90">
        <v>0</v>
      </c>
      <c r="AG756" s="90">
        <v>0</v>
      </c>
      <c r="AH756" s="90">
        <v>0</v>
      </c>
      <c r="AI756" s="90">
        <v>0</v>
      </c>
      <c r="AJ756" s="90">
        <v>0</v>
      </c>
    </row>
    <row r="757" spans="1:36">
      <c r="A757" s="88">
        <v>5</v>
      </c>
      <c r="B757" s="95" t="s">
        <v>173</v>
      </c>
      <c r="C757" s="96"/>
      <c r="D757" s="86">
        <v>1</v>
      </c>
      <c r="E757" s="86" t="s">
        <v>32</v>
      </c>
      <c r="F757" s="87">
        <v>503</v>
      </c>
      <c r="G757" s="86">
        <v>1</v>
      </c>
      <c r="H757" s="88">
        <v>5</v>
      </c>
      <c r="I757" s="89"/>
      <c r="J757" s="90">
        <v>83</v>
      </c>
      <c r="K757" s="90">
        <v>88</v>
      </c>
      <c r="L757" s="90">
        <v>79</v>
      </c>
      <c r="M757" s="91"/>
      <c r="N757" s="92">
        <v>218</v>
      </c>
      <c r="O757" s="90">
        <v>685</v>
      </c>
      <c r="P757" s="90">
        <v>3</v>
      </c>
      <c r="Q757" s="90">
        <v>13</v>
      </c>
      <c r="R757" s="90">
        <v>33</v>
      </c>
      <c r="S757" s="90">
        <v>50</v>
      </c>
      <c r="T757" s="90">
        <v>83</v>
      </c>
      <c r="U757" s="91"/>
      <c r="V757" s="92">
        <v>218</v>
      </c>
      <c r="W757" s="90">
        <v>780</v>
      </c>
      <c r="X757" s="90">
        <v>3</v>
      </c>
      <c r="Y757" s="90">
        <v>8</v>
      </c>
      <c r="Z757" s="90">
        <v>39</v>
      </c>
      <c r="AA757" s="90">
        <v>49</v>
      </c>
      <c r="AB757" s="90">
        <v>88</v>
      </c>
      <c r="AC757" s="91"/>
      <c r="AD757" s="92">
        <v>218</v>
      </c>
      <c r="AE757" s="90">
        <v>225</v>
      </c>
      <c r="AF757" s="90">
        <v>2</v>
      </c>
      <c r="AG757" s="90">
        <v>19</v>
      </c>
      <c r="AH757" s="90">
        <v>59</v>
      </c>
      <c r="AI757" s="90">
        <v>20</v>
      </c>
      <c r="AJ757" s="90">
        <v>79</v>
      </c>
    </row>
    <row r="758" spans="1:36">
      <c r="A758" s="88">
        <v>6</v>
      </c>
      <c r="B758" s="95" t="s">
        <v>173</v>
      </c>
      <c r="C758" s="96"/>
      <c r="D758" s="86">
        <v>1</v>
      </c>
      <c r="E758" s="86" t="s">
        <v>32</v>
      </c>
      <c r="F758" s="87">
        <v>503</v>
      </c>
      <c r="G758" s="88">
        <v>1</v>
      </c>
      <c r="H758" s="88">
        <v>6</v>
      </c>
      <c r="I758" s="89"/>
      <c r="J758" s="90">
        <v>89</v>
      </c>
      <c r="K758" s="90">
        <v>90</v>
      </c>
      <c r="L758" s="90">
        <v>0</v>
      </c>
      <c r="M758" s="91"/>
      <c r="N758" s="92">
        <v>206</v>
      </c>
      <c r="O758" s="90">
        <v>744</v>
      </c>
      <c r="P758" s="90">
        <v>4</v>
      </c>
      <c r="Q758" s="90">
        <v>6</v>
      </c>
      <c r="R758" s="90">
        <v>25</v>
      </c>
      <c r="S758" s="90">
        <v>64</v>
      </c>
      <c r="T758" s="90">
        <v>89</v>
      </c>
      <c r="U758" s="91"/>
      <c r="V758" s="92">
        <v>206</v>
      </c>
      <c r="W758" s="90">
        <v>787</v>
      </c>
      <c r="X758" s="90">
        <v>2</v>
      </c>
      <c r="Y758" s="90">
        <v>9</v>
      </c>
      <c r="Z758" s="90">
        <v>45</v>
      </c>
      <c r="AA758" s="90">
        <v>45</v>
      </c>
      <c r="AB758" s="90">
        <v>90</v>
      </c>
      <c r="AC758" s="91"/>
      <c r="AD758" s="92">
        <v>0</v>
      </c>
      <c r="AE758" s="90">
        <v>0</v>
      </c>
      <c r="AF758" s="90">
        <v>0</v>
      </c>
      <c r="AG758" s="90">
        <v>0</v>
      </c>
      <c r="AH758" s="90">
        <v>0</v>
      </c>
      <c r="AI758" s="90">
        <v>0</v>
      </c>
      <c r="AJ758" s="90">
        <v>0</v>
      </c>
    </row>
    <row r="759" spans="1:36">
      <c r="A759" s="88">
        <v>7</v>
      </c>
      <c r="B759" s="95" t="s">
        <v>173</v>
      </c>
      <c r="C759" s="96"/>
      <c r="D759" s="86">
        <v>1</v>
      </c>
      <c r="E759" s="86" t="s">
        <v>32</v>
      </c>
      <c r="F759" s="87">
        <v>503</v>
      </c>
      <c r="G759" s="88">
        <v>1</v>
      </c>
      <c r="H759" s="88">
        <v>7</v>
      </c>
      <c r="I759" s="89"/>
      <c r="J759" s="90">
        <v>88</v>
      </c>
      <c r="K759" s="90">
        <v>80</v>
      </c>
      <c r="L759" s="90">
        <v>46</v>
      </c>
      <c r="M759" s="91"/>
      <c r="N759" s="92">
        <v>229</v>
      </c>
      <c r="O759" s="90">
        <v>765</v>
      </c>
      <c r="P759" s="90">
        <v>4</v>
      </c>
      <c r="Q759" s="90">
        <v>8</v>
      </c>
      <c r="R759" s="90">
        <v>35</v>
      </c>
      <c r="S759" s="90">
        <v>53</v>
      </c>
      <c r="T759" s="90">
        <v>88</v>
      </c>
      <c r="U759" s="91"/>
      <c r="V759" s="92">
        <v>229</v>
      </c>
      <c r="W759" s="90">
        <v>786</v>
      </c>
      <c r="X759" s="90">
        <v>1</v>
      </c>
      <c r="Y759" s="90">
        <v>19</v>
      </c>
      <c r="Z759" s="90">
        <v>48</v>
      </c>
      <c r="AA759" s="90">
        <v>32</v>
      </c>
      <c r="AB759" s="90">
        <v>80</v>
      </c>
      <c r="AC759" s="91"/>
      <c r="AD759" s="92">
        <v>229</v>
      </c>
      <c r="AE759" s="90">
        <v>191</v>
      </c>
      <c r="AF759" s="90">
        <v>17</v>
      </c>
      <c r="AG759" s="90">
        <v>37</v>
      </c>
      <c r="AH759" s="90">
        <v>37</v>
      </c>
      <c r="AI759" s="90">
        <v>9</v>
      </c>
      <c r="AJ759" s="90">
        <v>46</v>
      </c>
    </row>
    <row r="760" spans="1:36">
      <c r="A760" s="88">
        <v>8</v>
      </c>
      <c r="B760" s="95" t="s">
        <v>173</v>
      </c>
      <c r="C760" s="96"/>
      <c r="D760" s="86">
        <v>1</v>
      </c>
      <c r="E760" s="86" t="s">
        <v>32</v>
      </c>
      <c r="F760" s="87">
        <v>503</v>
      </c>
      <c r="G760" s="86">
        <v>1</v>
      </c>
      <c r="H760" s="88">
        <v>8</v>
      </c>
      <c r="I760" s="89"/>
      <c r="J760" s="90">
        <v>70</v>
      </c>
      <c r="K760" s="90">
        <v>82</v>
      </c>
      <c r="L760" s="90">
        <v>0</v>
      </c>
      <c r="M760" s="91"/>
      <c r="N760" s="92">
        <v>190</v>
      </c>
      <c r="O760" s="90">
        <v>740</v>
      </c>
      <c r="P760" s="90">
        <v>15</v>
      </c>
      <c r="Q760" s="90">
        <v>15</v>
      </c>
      <c r="R760" s="90">
        <v>45</v>
      </c>
      <c r="S760" s="90">
        <v>25</v>
      </c>
      <c r="T760" s="90">
        <v>70</v>
      </c>
      <c r="U760" s="91"/>
      <c r="V760" s="92">
        <v>190</v>
      </c>
      <c r="W760" s="90">
        <v>808</v>
      </c>
      <c r="X760" s="90">
        <v>4</v>
      </c>
      <c r="Y760" s="90">
        <v>14</v>
      </c>
      <c r="Z760" s="90">
        <v>53</v>
      </c>
      <c r="AA760" s="90">
        <v>29</v>
      </c>
      <c r="AB760" s="90">
        <v>82</v>
      </c>
      <c r="AC760" s="91"/>
      <c r="AD760" s="92">
        <v>0</v>
      </c>
      <c r="AE760" s="90">
        <v>0</v>
      </c>
      <c r="AF760" s="90">
        <v>0</v>
      </c>
      <c r="AG760" s="90">
        <v>0</v>
      </c>
      <c r="AH760" s="90">
        <v>0</v>
      </c>
      <c r="AI760" s="90">
        <v>0</v>
      </c>
      <c r="AJ760" s="90">
        <v>0</v>
      </c>
    </row>
    <row r="761" spans="1:36">
      <c r="A761" s="67" t="s">
        <v>71</v>
      </c>
      <c r="B761" s="97" t="s">
        <v>173</v>
      </c>
      <c r="C761" s="98"/>
      <c r="D761" s="93">
        <v>1</v>
      </c>
      <c r="E761" s="93" t="s">
        <v>32</v>
      </c>
      <c r="F761" s="94">
        <v>503</v>
      </c>
      <c r="G761" s="93">
        <v>1</v>
      </c>
      <c r="H761" s="67" t="s">
        <v>71</v>
      </c>
      <c r="I761" s="68"/>
      <c r="J761" s="20">
        <v>86.318431372549014</v>
      </c>
      <c r="K761" s="20">
        <v>86.004705882352937</v>
      </c>
      <c r="L761" s="20">
        <v>62.093959731543627</v>
      </c>
      <c r="M761" s="69"/>
      <c r="N761" s="16">
        <v>1275</v>
      </c>
      <c r="O761" s="20"/>
      <c r="P761" s="20">
        <v>4.6023529411764708</v>
      </c>
      <c r="Q761" s="20">
        <v>8.5709803921568621</v>
      </c>
      <c r="R761" s="20">
        <v>29.588235294117645</v>
      </c>
      <c r="S761" s="20">
        <v>56.730196078431369</v>
      </c>
      <c r="T761" s="20">
        <v>86.318431372549014</v>
      </c>
      <c r="U761" s="69"/>
      <c r="V761" s="16">
        <v>1275</v>
      </c>
      <c r="W761" s="20"/>
      <c r="X761" s="20">
        <v>2.6407843137254905</v>
      </c>
      <c r="Y761" s="20">
        <v>11.345098039215687</v>
      </c>
      <c r="Z761" s="20">
        <v>40.760784313725487</v>
      </c>
      <c r="AA761" s="20">
        <v>45.243921568627449</v>
      </c>
      <c r="AB761" s="20">
        <v>86.004705882352937</v>
      </c>
      <c r="AC761" s="69"/>
      <c r="AD761" s="16">
        <v>447</v>
      </c>
      <c r="AE761" s="20"/>
      <c r="AF761" s="20">
        <v>9.6845637583892614</v>
      </c>
      <c r="AG761" s="20">
        <v>28.221476510067113</v>
      </c>
      <c r="AH761" s="20">
        <v>47.729306487695752</v>
      </c>
      <c r="AI761" s="20">
        <v>14.364653243847876</v>
      </c>
      <c r="AJ761" s="20">
        <v>62.093959731543627</v>
      </c>
    </row>
    <row r="762" spans="1:36">
      <c r="A762" s="81">
        <v>3</v>
      </c>
      <c r="B762" s="77" t="s">
        <v>174</v>
      </c>
      <c r="C762" s="78"/>
      <c r="D762" s="79">
        <v>1</v>
      </c>
      <c r="E762" s="79" t="s">
        <v>32</v>
      </c>
      <c r="F762" s="80">
        <v>6604</v>
      </c>
      <c r="G762" s="86">
        <v>1</v>
      </c>
      <c r="H762" s="81">
        <v>3</v>
      </c>
      <c r="I762" s="82"/>
      <c r="J762" s="83">
        <v>84</v>
      </c>
      <c r="K762" s="83">
        <v>74</v>
      </c>
      <c r="L762" s="83">
        <v>0</v>
      </c>
      <c r="M762" s="84"/>
      <c r="N762" s="85">
        <v>19</v>
      </c>
      <c r="O762" s="83">
        <v>561</v>
      </c>
      <c r="P762" s="83">
        <v>5</v>
      </c>
      <c r="Q762" s="83">
        <v>11</v>
      </c>
      <c r="R762" s="83">
        <v>42</v>
      </c>
      <c r="S762" s="83">
        <v>42</v>
      </c>
      <c r="T762" s="83">
        <v>84</v>
      </c>
      <c r="U762" s="84"/>
      <c r="V762" s="85">
        <v>19</v>
      </c>
      <c r="W762" s="83">
        <v>540</v>
      </c>
      <c r="X762" s="83">
        <v>11</v>
      </c>
      <c r="Y762" s="83">
        <v>16</v>
      </c>
      <c r="Z762" s="83">
        <v>53</v>
      </c>
      <c r="AA762" s="83">
        <v>21</v>
      </c>
      <c r="AB762" s="83">
        <v>74</v>
      </c>
      <c r="AC762" s="84"/>
      <c r="AD762" s="85">
        <v>0</v>
      </c>
      <c r="AE762" s="83">
        <v>0</v>
      </c>
      <c r="AF762" s="83">
        <v>0</v>
      </c>
      <c r="AG762" s="83">
        <v>0</v>
      </c>
      <c r="AH762" s="83">
        <v>0</v>
      </c>
      <c r="AI762" s="83">
        <v>0</v>
      </c>
      <c r="AJ762" s="83">
        <v>0</v>
      </c>
    </row>
    <row r="763" spans="1:36" s="63" customFormat="1">
      <c r="A763" s="88">
        <v>4</v>
      </c>
      <c r="B763" s="95" t="s">
        <v>174</v>
      </c>
      <c r="C763" s="96"/>
      <c r="D763" s="86">
        <v>1</v>
      </c>
      <c r="E763" s="86" t="s">
        <v>32</v>
      </c>
      <c r="F763" s="87">
        <v>6604</v>
      </c>
      <c r="G763" s="86">
        <v>1</v>
      </c>
      <c r="H763" s="88">
        <v>4</v>
      </c>
      <c r="I763" s="89"/>
      <c r="J763" s="90">
        <v>57</v>
      </c>
      <c r="K763" s="90">
        <v>44</v>
      </c>
      <c r="L763" s="90">
        <v>0</v>
      </c>
      <c r="M763" s="91"/>
      <c r="N763" s="92">
        <v>30</v>
      </c>
      <c r="O763" s="90">
        <v>592</v>
      </c>
      <c r="P763" s="90">
        <v>13</v>
      </c>
      <c r="Q763" s="90">
        <v>30</v>
      </c>
      <c r="R763" s="90">
        <v>17</v>
      </c>
      <c r="S763" s="90">
        <v>40</v>
      </c>
      <c r="T763" s="90">
        <v>57</v>
      </c>
      <c r="U763" s="91"/>
      <c r="V763" s="92">
        <v>30</v>
      </c>
      <c r="W763" s="90">
        <v>560</v>
      </c>
      <c r="X763" s="90">
        <v>13</v>
      </c>
      <c r="Y763" s="90">
        <v>43</v>
      </c>
      <c r="Z763" s="90">
        <v>27</v>
      </c>
      <c r="AA763" s="90">
        <v>17</v>
      </c>
      <c r="AB763" s="90">
        <v>44</v>
      </c>
      <c r="AC763" s="91"/>
      <c r="AD763" s="92">
        <v>0</v>
      </c>
      <c r="AE763" s="90">
        <v>0</v>
      </c>
      <c r="AF763" s="90">
        <v>0</v>
      </c>
      <c r="AG763" s="90">
        <v>0</v>
      </c>
      <c r="AH763" s="90">
        <v>0</v>
      </c>
      <c r="AI763" s="90">
        <v>0</v>
      </c>
      <c r="AJ763" s="90">
        <v>0</v>
      </c>
    </row>
    <row r="764" spans="1:36">
      <c r="A764" s="88">
        <v>5</v>
      </c>
      <c r="B764" s="95" t="s">
        <v>174</v>
      </c>
      <c r="C764" s="96"/>
      <c r="D764" s="86">
        <v>1</v>
      </c>
      <c r="E764" s="86" t="s">
        <v>32</v>
      </c>
      <c r="F764" s="87">
        <v>6604</v>
      </c>
      <c r="G764" s="86">
        <v>1</v>
      </c>
      <c r="H764" s="88">
        <v>5</v>
      </c>
      <c r="I764" s="89"/>
      <c r="J764" s="90">
        <v>70</v>
      </c>
      <c r="K764" s="90">
        <v>73</v>
      </c>
      <c r="L764" s="90">
        <v>57</v>
      </c>
      <c r="M764" s="91"/>
      <c r="N764" s="92">
        <v>30</v>
      </c>
      <c r="O764" s="90">
        <v>649</v>
      </c>
      <c r="P764" s="90">
        <v>20</v>
      </c>
      <c r="Q764" s="90">
        <v>10</v>
      </c>
      <c r="R764" s="90">
        <v>23</v>
      </c>
      <c r="S764" s="90">
        <v>47</v>
      </c>
      <c r="T764" s="90">
        <v>70</v>
      </c>
      <c r="U764" s="91"/>
      <c r="V764" s="92">
        <v>30</v>
      </c>
      <c r="W764" s="90">
        <v>691</v>
      </c>
      <c r="X764" s="90">
        <v>13</v>
      </c>
      <c r="Y764" s="90">
        <v>13</v>
      </c>
      <c r="Z764" s="90">
        <v>40</v>
      </c>
      <c r="AA764" s="90">
        <v>33</v>
      </c>
      <c r="AB764" s="90">
        <v>73</v>
      </c>
      <c r="AC764" s="91"/>
      <c r="AD764" s="92">
        <v>30</v>
      </c>
      <c r="AE764" s="90">
        <v>194</v>
      </c>
      <c r="AF764" s="90">
        <v>20</v>
      </c>
      <c r="AG764" s="90">
        <v>23</v>
      </c>
      <c r="AH764" s="90">
        <v>57</v>
      </c>
      <c r="AI764" s="90">
        <v>0</v>
      </c>
      <c r="AJ764" s="90">
        <v>57</v>
      </c>
    </row>
    <row r="765" spans="1:36">
      <c r="A765" s="88">
        <v>6</v>
      </c>
      <c r="B765" s="95" t="s">
        <v>174</v>
      </c>
      <c r="C765" s="96"/>
      <c r="D765" s="86">
        <v>1</v>
      </c>
      <c r="E765" s="86" t="s">
        <v>32</v>
      </c>
      <c r="F765" s="87">
        <v>6604</v>
      </c>
      <c r="G765" s="88">
        <v>1</v>
      </c>
      <c r="H765" s="88">
        <v>6</v>
      </c>
      <c r="I765" s="89"/>
      <c r="J765" s="90">
        <v>84</v>
      </c>
      <c r="K765" s="90">
        <v>76</v>
      </c>
      <c r="L765" s="90">
        <v>0</v>
      </c>
      <c r="M765" s="91"/>
      <c r="N765" s="92">
        <v>25</v>
      </c>
      <c r="O765" s="90">
        <v>715</v>
      </c>
      <c r="P765" s="90">
        <v>8</v>
      </c>
      <c r="Q765" s="90">
        <v>8</v>
      </c>
      <c r="R765" s="90">
        <v>28</v>
      </c>
      <c r="S765" s="90">
        <v>56</v>
      </c>
      <c r="T765" s="90">
        <v>84</v>
      </c>
      <c r="U765" s="91"/>
      <c r="V765" s="92">
        <v>25</v>
      </c>
      <c r="W765" s="90">
        <v>748</v>
      </c>
      <c r="X765" s="90">
        <v>8</v>
      </c>
      <c r="Y765" s="90">
        <v>16</v>
      </c>
      <c r="Z765" s="90">
        <v>36</v>
      </c>
      <c r="AA765" s="90">
        <v>40</v>
      </c>
      <c r="AB765" s="90">
        <v>76</v>
      </c>
      <c r="AC765" s="91"/>
      <c r="AD765" s="92">
        <v>0</v>
      </c>
      <c r="AE765" s="90">
        <v>0</v>
      </c>
      <c r="AF765" s="90">
        <v>0</v>
      </c>
      <c r="AG765" s="90">
        <v>0</v>
      </c>
      <c r="AH765" s="90">
        <v>0</v>
      </c>
      <c r="AI765" s="90">
        <v>0</v>
      </c>
      <c r="AJ765" s="90">
        <v>0</v>
      </c>
    </row>
    <row r="766" spans="1:36">
      <c r="A766" s="88">
        <v>7</v>
      </c>
      <c r="B766" s="95" t="s">
        <v>174</v>
      </c>
      <c r="C766" s="96"/>
      <c r="D766" s="86">
        <v>1</v>
      </c>
      <c r="E766" s="86" t="s">
        <v>32</v>
      </c>
      <c r="F766" s="87">
        <v>6604</v>
      </c>
      <c r="G766" s="88">
        <v>1</v>
      </c>
      <c r="H766" s="88">
        <v>7</v>
      </c>
      <c r="I766" s="89"/>
      <c r="J766" s="90">
        <v>68</v>
      </c>
      <c r="K766" s="90">
        <v>49</v>
      </c>
      <c r="L766" s="90">
        <v>19</v>
      </c>
      <c r="M766" s="91"/>
      <c r="N766" s="92">
        <v>31</v>
      </c>
      <c r="O766" s="90">
        <v>712</v>
      </c>
      <c r="P766" s="90">
        <v>19</v>
      </c>
      <c r="Q766" s="90">
        <v>13</v>
      </c>
      <c r="R766" s="90">
        <v>42</v>
      </c>
      <c r="S766" s="90">
        <v>26</v>
      </c>
      <c r="T766" s="90">
        <v>68</v>
      </c>
      <c r="U766" s="91"/>
      <c r="V766" s="92">
        <v>31</v>
      </c>
      <c r="W766" s="90">
        <v>665</v>
      </c>
      <c r="X766" s="90">
        <v>16</v>
      </c>
      <c r="Y766" s="90">
        <v>35</v>
      </c>
      <c r="Z766" s="90">
        <v>23</v>
      </c>
      <c r="AA766" s="90">
        <v>26</v>
      </c>
      <c r="AB766" s="90">
        <v>49</v>
      </c>
      <c r="AC766" s="91"/>
      <c r="AD766" s="92">
        <v>31</v>
      </c>
      <c r="AE766" s="90">
        <v>158</v>
      </c>
      <c r="AF766" s="90">
        <v>39</v>
      </c>
      <c r="AG766" s="90">
        <v>42</v>
      </c>
      <c r="AH766" s="90">
        <v>16</v>
      </c>
      <c r="AI766" s="90">
        <v>3</v>
      </c>
      <c r="AJ766" s="90">
        <v>19</v>
      </c>
    </row>
    <row r="767" spans="1:36">
      <c r="A767" s="88">
        <v>8</v>
      </c>
      <c r="B767" s="95" t="s">
        <v>174</v>
      </c>
      <c r="C767" s="96"/>
      <c r="D767" s="86">
        <v>1</v>
      </c>
      <c r="E767" s="86" t="s">
        <v>32</v>
      </c>
      <c r="F767" s="87">
        <v>6604</v>
      </c>
      <c r="G767" s="86">
        <v>1</v>
      </c>
      <c r="H767" s="88">
        <v>8</v>
      </c>
      <c r="I767" s="89"/>
      <c r="J767" s="90">
        <v>41</v>
      </c>
      <c r="K767" s="90">
        <v>41</v>
      </c>
      <c r="L767" s="90">
        <v>0</v>
      </c>
      <c r="M767" s="91"/>
      <c r="N767" s="92">
        <v>29</v>
      </c>
      <c r="O767" s="90">
        <v>673</v>
      </c>
      <c r="P767" s="90">
        <v>41</v>
      </c>
      <c r="Q767" s="90">
        <v>17</v>
      </c>
      <c r="R767" s="90">
        <v>34</v>
      </c>
      <c r="S767" s="90">
        <v>7</v>
      </c>
      <c r="T767" s="90">
        <v>41</v>
      </c>
      <c r="U767" s="91"/>
      <c r="V767" s="92">
        <v>29</v>
      </c>
      <c r="W767" s="90">
        <v>668</v>
      </c>
      <c r="X767" s="90">
        <v>21</v>
      </c>
      <c r="Y767" s="90">
        <v>38</v>
      </c>
      <c r="Z767" s="90">
        <v>31</v>
      </c>
      <c r="AA767" s="90">
        <v>10</v>
      </c>
      <c r="AB767" s="90">
        <v>41</v>
      </c>
      <c r="AC767" s="91"/>
      <c r="AD767" s="92">
        <v>0</v>
      </c>
      <c r="AE767" s="90">
        <v>0</v>
      </c>
      <c r="AF767" s="90">
        <v>0</v>
      </c>
      <c r="AG767" s="90">
        <v>0</v>
      </c>
      <c r="AH767" s="90">
        <v>0</v>
      </c>
      <c r="AI767" s="90">
        <v>0</v>
      </c>
      <c r="AJ767" s="90">
        <v>0</v>
      </c>
    </row>
    <row r="768" spans="1:36">
      <c r="A768" s="67" t="s">
        <v>71</v>
      </c>
      <c r="B768" s="97" t="s">
        <v>174</v>
      </c>
      <c r="C768" s="98"/>
      <c r="D768" s="93">
        <v>1</v>
      </c>
      <c r="E768" s="93" t="s">
        <v>32</v>
      </c>
      <c r="F768" s="94">
        <v>6604</v>
      </c>
      <c r="G768" s="93">
        <v>1</v>
      </c>
      <c r="H768" s="67" t="s">
        <v>71</v>
      </c>
      <c r="I768" s="68"/>
      <c r="J768" s="20">
        <v>65.871951219512198</v>
      </c>
      <c r="K768" s="20">
        <v>58.073170731707322</v>
      </c>
      <c r="L768" s="20">
        <v>37.688524590163937</v>
      </c>
      <c r="M768" s="69"/>
      <c r="N768" s="16">
        <v>164</v>
      </c>
      <c r="O768" s="20"/>
      <c r="P768" s="20">
        <v>18.676829268292682</v>
      </c>
      <c r="Q768" s="20">
        <v>15.274390243902438</v>
      </c>
      <c r="R768" s="20">
        <v>30.402439024390244</v>
      </c>
      <c r="S768" s="20">
        <v>35.469512195121951</v>
      </c>
      <c r="T768" s="20">
        <v>65.871951219512198</v>
      </c>
      <c r="U768" s="69"/>
      <c r="V768" s="16">
        <v>164</v>
      </c>
      <c r="W768" s="20"/>
      <c r="X768" s="20">
        <v>13.987804878048779</v>
      </c>
      <c r="Y768" s="20">
        <v>27.871951219512194</v>
      </c>
      <c r="Z768" s="20">
        <v>33.713414634146346</v>
      </c>
      <c r="AA768" s="20">
        <v>24.359756097560975</v>
      </c>
      <c r="AB768" s="20">
        <v>58.073170731707322</v>
      </c>
      <c r="AC768" s="69"/>
      <c r="AD768" s="16">
        <v>61</v>
      </c>
      <c r="AE768" s="20"/>
      <c r="AF768" s="20">
        <v>29.655737704918032</v>
      </c>
      <c r="AG768" s="20">
        <v>32.655737704918032</v>
      </c>
      <c r="AH768" s="20">
        <v>36.16393442622951</v>
      </c>
      <c r="AI768" s="20">
        <v>1.5245901639344261</v>
      </c>
      <c r="AJ768" s="20">
        <v>37.688524590163937</v>
      </c>
    </row>
    <row r="769" spans="1:36">
      <c r="A769" s="81">
        <v>3</v>
      </c>
      <c r="B769" s="77" t="s">
        <v>175</v>
      </c>
      <c r="C769" s="78"/>
      <c r="D769" s="79">
        <v>5</v>
      </c>
      <c r="E769" s="79" t="s">
        <v>36</v>
      </c>
      <c r="F769" s="80">
        <v>5903</v>
      </c>
      <c r="G769" s="86">
        <v>1</v>
      </c>
      <c r="H769" s="81">
        <v>3</v>
      </c>
      <c r="I769" s="82"/>
      <c r="J769" s="83">
        <v>74</v>
      </c>
      <c r="K769" s="83">
        <v>65</v>
      </c>
      <c r="L769" s="83">
        <v>0</v>
      </c>
      <c r="M769" s="84"/>
      <c r="N769" s="85">
        <v>46</v>
      </c>
      <c r="O769" s="83">
        <v>572</v>
      </c>
      <c r="P769" s="83">
        <v>7</v>
      </c>
      <c r="Q769" s="83">
        <v>20</v>
      </c>
      <c r="R769" s="83">
        <v>28</v>
      </c>
      <c r="S769" s="83">
        <v>46</v>
      </c>
      <c r="T769" s="83">
        <v>74</v>
      </c>
      <c r="U769" s="84"/>
      <c r="V769" s="85">
        <v>46</v>
      </c>
      <c r="W769" s="83">
        <v>557</v>
      </c>
      <c r="X769" s="83">
        <v>20</v>
      </c>
      <c r="Y769" s="83">
        <v>15</v>
      </c>
      <c r="Z769" s="83">
        <v>26</v>
      </c>
      <c r="AA769" s="83">
        <v>39</v>
      </c>
      <c r="AB769" s="83">
        <v>65</v>
      </c>
      <c r="AC769" s="84"/>
      <c r="AD769" s="85">
        <v>0</v>
      </c>
      <c r="AE769" s="83">
        <v>0</v>
      </c>
      <c r="AF769" s="83">
        <v>0</v>
      </c>
      <c r="AG769" s="83">
        <v>0</v>
      </c>
      <c r="AH769" s="83">
        <v>0</v>
      </c>
      <c r="AI769" s="83">
        <v>0</v>
      </c>
      <c r="AJ769" s="83">
        <v>0</v>
      </c>
    </row>
    <row r="770" spans="1:36" s="63" customFormat="1">
      <c r="A770" s="88">
        <v>4</v>
      </c>
      <c r="B770" s="95" t="s">
        <v>175</v>
      </c>
      <c r="C770" s="96"/>
      <c r="D770" s="86">
        <v>5</v>
      </c>
      <c r="E770" s="86" t="s">
        <v>36</v>
      </c>
      <c r="F770" s="87">
        <v>5903</v>
      </c>
      <c r="G770" s="86">
        <v>1</v>
      </c>
      <c r="H770" s="88">
        <v>4</v>
      </c>
      <c r="I770" s="89"/>
      <c r="J770" s="90">
        <v>82</v>
      </c>
      <c r="K770" s="90">
        <v>88</v>
      </c>
      <c r="L770" s="90">
        <v>0</v>
      </c>
      <c r="M770" s="91"/>
      <c r="N770" s="92">
        <v>45</v>
      </c>
      <c r="O770" s="90">
        <v>631</v>
      </c>
      <c r="P770" s="90">
        <v>4</v>
      </c>
      <c r="Q770" s="90">
        <v>13</v>
      </c>
      <c r="R770" s="90">
        <v>38</v>
      </c>
      <c r="S770" s="90">
        <v>44</v>
      </c>
      <c r="T770" s="90">
        <v>82</v>
      </c>
      <c r="U770" s="91"/>
      <c r="V770" s="92">
        <v>45</v>
      </c>
      <c r="W770" s="90">
        <v>662</v>
      </c>
      <c r="X770" s="90">
        <v>2</v>
      </c>
      <c r="Y770" s="90">
        <v>9</v>
      </c>
      <c r="Z770" s="90">
        <v>64</v>
      </c>
      <c r="AA770" s="90">
        <v>24</v>
      </c>
      <c r="AB770" s="90">
        <v>88</v>
      </c>
      <c r="AC770" s="91"/>
      <c r="AD770" s="92">
        <v>0</v>
      </c>
      <c r="AE770" s="90">
        <v>0</v>
      </c>
      <c r="AF770" s="90">
        <v>0</v>
      </c>
      <c r="AG770" s="90">
        <v>0</v>
      </c>
      <c r="AH770" s="90">
        <v>0</v>
      </c>
      <c r="AI770" s="90">
        <v>0</v>
      </c>
      <c r="AJ770" s="90">
        <v>0</v>
      </c>
    </row>
    <row r="771" spans="1:36">
      <c r="A771" s="88">
        <v>5</v>
      </c>
      <c r="B771" s="95" t="s">
        <v>175</v>
      </c>
      <c r="C771" s="96"/>
      <c r="D771" s="86">
        <v>5</v>
      </c>
      <c r="E771" s="86" t="s">
        <v>36</v>
      </c>
      <c r="F771" s="87">
        <v>5903</v>
      </c>
      <c r="G771" s="86">
        <v>1</v>
      </c>
      <c r="H771" s="88">
        <v>5</v>
      </c>
      <c r="I771" s="89"/>
      <c r="J771" s="90">
        <v>64</v>
      </c>
      <c r="K771" s="90">
        <v>82</v>
      </c>
      <c r="L771" s="90">
        <v>34</v>
      </c>
      <c r="M771" s="91"/>
      <c r="N771" s="92">
        <v>44</v>
      </c>
      <c r="O771" s="90">
        <v>640</v>
      </c>
      <c r="P771" s="90">
        <v>5</v>
      </c>
      <c r="Q771" s="90">
        <v>32</v>
      </c>
      <c r="R771" s="90">
        <v>39</v>
      </c>
      <c r="S771" s="90">
        <v>25</v>
      </c>
      <c r="T771" s="90">
        <v>64</v>
      </c>
      <c r="U771" s="91"/>
      <c r="V771" s="92">
        <v>44</v>
      </c>
      <c r="W771" s="90">
        <v>732</v>
      </c>
      <c r="X771" s="90">
        <v>2</v>
      </c>
      <c r="Y771" s="90">
        <v>16</v>
      </c>
      <c r="Z771" s="90">
        <v>52</v>
      </c>
      <c r="AA771" s="90">
        <v>30</v>
      </c>
      <c r="AB771" s="90">
        <v>82</v>
      </c>
      <c r="AC771" s="91"/>
      <c r="AD771" s="92">
        <v>44</v>
      </c>
      <c r="AE771" s="90">
        <v>187</v>
      </c>
      <c r="AF771" s="90">
        <v>14</v>
      </c>
      <c r="AG771" s="90">
        <v>52</v>
      </c>
      <c r="AH771" s="90">
        <v>34</v>
      </c>
      <c r="AI771" s="90">
        <v>0</v>
      </c>
      <c r="AJ771" s="90">
        <v>34</v>
      </c>
    </row>
    <row r="772" spans="1:36">
      <c r="A772" s="88">
        <v>6</v>
      </c>
      <c r="B772" s="95" t="s">
        <v>175</v>
      </c>
      <c r="C772" s="96"/>
      <c r="D772" s="86">
        <v>5</v>
      </c>
      <c r="E772" s="86" t="s">
        <v>36</v>
      </c>
      <c r="F772" s="87">
        <v>5903</v>
      </c>
      <c r="G772" s="88">
        <v>1</v>
      </c>
      <c r="H772" s="88">
        <v>6</v>
      </c>
      <c r="I772" s="89"/>
      <c r="J772" s="90">
        <v>67</v>
      </c>
      <c r="K772" s="90">
        <v>59</v>
      </c>
      <c r="L772" s="90">
        <v>0</v>
      </c>
      <c r="M772" s="91"/>
      <c r="N772" s="92">
        <v>54</v>
      </c>
      <c r="O772" s="90">
        <v>687</v>
      </c>
      <c r="P772" s="90">
        <v>11</v>
      </c>
      <c r="Q772" s="90">
        <v>22</v>
      </c>
      <c r="R772" s="90">
        <v>39</v>
      </c>
      <c r="S772" s="90">
        <v>28</v>
      </c>
      <c r="T772" s="90">
        <v>67</v>
      </c>
      <c r="U772" s="91"/>
      <c r="V772" s="92">
        <v>54</v>
      </c>
      <c r="W772" s="90">
        <v>675</v>
      </c>
      <c r="X772" s="90">
        <v>9</v>
      </c>
      <c r="Y772" s="90">
        <v>31</v>
      </c>
      <c r="Z772" s="90">
        <v>37</v>
      </c>
      <c r="AA772" s="90">
        <v>22</v>
      </c>
      <c r="AB772" s="90">
        <v>59</v>
      </c>
      <c r="AC772" s="91"/>
      <c r="AD772" s="92">
        <v>0</v>
      </c>
      <c r="AE772" s="90">
        <v>0</v>
      </c>
      <c r="AF772" s="90">
        <v>0</v>
      </c>
      <c r="AG772" s="90">
        <v>0</v>
      </c>
      <c r="AH772" s="90">
        <v>0</v>
      </c>
      <c r="AI772" s="90">
        <v>0</v>
      </c>
      <c r="AJ772" s="90">
        <v>0</v>
      </c>
    </row>
    <row r="773" spans="1:36">
      <c r="A773" s="88">
        <v>7</v>
      </c>
      <c r="B773" s="95" t="s">
        <v>175</v>
      </c>
      <c r="C773" s="96"/>
      <c r="D773" s="86">
        <v>5</v>
      </c>
      <c r="E773" s="86" t="s">
        <v>36</v>
      </c>
      <c r="F773" s="87">
        <v>5903</v>
      </c>
      <c r="G773" s="86">
        <v>1</v>
      </c>
      <c r="H773" s="88">
        <v>7</v>
      </c>
      <c r="I773" s="89"/>
      <c r="J773" s="90">
        <v>64</v>
      </c>
      <c r="K773" s="90">
        <v>61</v>
      </c>
      <c r="L773" s="90">
        <v>19</v>
      </c>
      <c r="M773" s="91"/>
      <c r="N773" s="92">
        <v>59</v>
      </c>
      <c r="O773" s="90">
        <v>703</v>
      </c>
      <c r="P773" s="90">
        <v>14</v>
      </c>
      <c r="Q773" s="90">
        <v>22</v>
      </c>
      <c r="R773" s="90">
        <v>39</v>
      </c>
      <c r="S773" s="90">
        <v>25</v>
      </c>
      <c r="T773" s="90">
        <v>64</v>
      </c>
      <c r="U773" s="91"/>
      <c r="V773" s="92">
        <v>59</v>
      </c>
      <c r="W773" s="90">
        <v>704</v>
      </c>
      <c r="X773" s="90">
        <v>3</v>
      </c>
      <c r="Y773" s="90">
        <v>36</v>
      </c>
      <c r="Z773" s="90">
        <v>47</v>
      </c>
      <c r="AA773" s="90">
        <v>14</v>
      </c>
      <c r="AB773" s="90">
        <v>61</v>
      </c>
      <c r="AC773" s="91"/>
      <c r="AD773" s="92">
        <v>59</v>
      </c>
      <c r="AE773" s="90">
        <v>160</v>
      </c>
      <c r="AF773" s="90">
        <v>37</v>
      </c>
      <c r="AG773" s="90">
        <v>44</v>
      </c>
      <c r="AH773" s="90">
        <v>19</v>
      </c>
      <c r="AI773" s="90">
        <v>0</v>
      </c>
      <c r="AJ773" s="90">
        <v>19</v>
      </c>
    </row>
    <row r="774" spans="1:36">
      <c r="A774" s="88">
        <v>8</v>
      </c>
      <c r="B774" s="95" t="s">
        <v>175</v>
      </c>
      <c r="C774" s="96"/>
      <c r="D774" s="86">
        <v>5</v>
      </c>
      <c r="E774" s="86" t="s">
        <v>36</v>
      </c>
      <c r="F774" s="87">
        <v>5903</v>
      </c>
      <c r="G774" s="86">
        <v>1</v>
      </c>
      <c r="H774" s="88">
        <v>8</v>
      </c>
      <c r="I774" s="89"/>
      <c r="J774" s="90">
        <v>54</v>
      </c>
      <c r="K774" s="90">
        <v>72</v>
      </c>
      <c r="L774" s="90">
        <v>0</v>
      </c>
      <c r="M774" s="91"/>
      <c r="N774" s="92">
        <v>46</v>
      </c>
      <c r="O774" s="90">
        <v>709</v>
      </c>
      <c r="P774" s="90">
        <v>22</v>
      </c>
      <c r="Q774" s="90">
        <v>24</v>
      </c>
      <c r="R774" s="90">
        <v>43</v>
      </c>
      <c r="S774" s="90">
        <v>11</v>
      </c>
      <c r="T774" s="90">
        <v>54</v>
      </c>
      <c r="U774" s="91"/>
      <c r="V774" s="92">
        <v>46</v>
      </c>
      <c r="W774" s="90">
        <v>776</v>
      </c>
      <c r="X774" s="90">
        <v>4</v>
      </c>
      <c r="Y774" s="90">
        <v>24</v>
      </c>
      <c r="Z774" s="90">
        <v>52</v>
      </c>
      <c r="AA774" s="90">
        <v>20</v>
      </c>
      <c r="AB774" s="90">
        <v>72</v>
      </c>
      <c r="AC774" s="91"/>
      <c r="AD774" s="92">
        <v>0</v>
      </c>
      <c r="AE774" s="90">
        <v>0</v>
      </c>
      <c r="AF774" s="90">
        <v>0</v>
      </c>
      <c r="AG774" s="90">
        <v>0</v>
      </c>
      <c r="AH774" s="90">
        <v>0</v>
      </c>
      <c r="AI774" s="90">
        <v>0</v>
      </c>
      <c r="AJ774" s="90">
        <v>0</v>
      </c>
    </row>
    <row r="775" spans="1:36">
      <c r="A775" s="67" t="s">
        <v>71</v>
      </c>
      <c r="B775" s="97" t="s">
        <v>175</v>
      </c>
      <c r="C775" s="98"/>
      <c r="D775" s="93">
        <v>5</v>
      </c>
      <c r="E775" s="93" t="s">
        <v>36</v>
      </c>
      <c r="F775" s="94">
        <v>5903</v>
      </c>
      <c r="G775" s="93">
        <v>1</v>
      </c>
      <c r="H775" s="67" t="s">
        <v>71</v>
      </c>
      <c r="I775" s="68"/>
      <c r="J775" s="20">
        <v>67.306122448979593</v>
      </c>
      <c r="K775" s="20">
        <v>70.255102040816325</v>
      </c>
      <c r="L775" s="20">
        <v>25.407766990291265</v>
      </c>
      <c r="M775" s="69"/>
      <c r="N775" s="16">
        <v>294</v>
      </c>
      <c r="O775" s="20"/>
      <c r="P775" s="20">
        <v>10.727891156462585</v>
      </c>
      <c r="Q775" s="20">
        <v>22.119047619047617</v>
      </c>
      <c r="R775" s="20">
        <v>37.751700680272108</v>
      </c>
      <c r="S775" s="20">
        <v>29.554421768707485</v>
      </c>
      <c r="T775" s="20">
        <v>67.306122448979593</v>
      </c>
      <c r="U775" s="69"/>
      <c r="V775" s="16">
        <v>294</v>
      </c>
      <c r="W775" s="20"/>
      <c r="X775" s="20">
        <v>6.6156462585034008</v>
      </c>
      <c r="Y775" s="20">
        <v>22.792517006802719</v>
      </c>
      <c r="Z775" s="20">
        <v>46.010204081632651</v>
      </c>
      <c r="AA775" s="20">
        <v>24.244897959183675</v>
      </c>
      <c r="AB775" s="20">
        <v>70.255102040816325</v>
      </c>
      <c r="AC775" s="69"/>
      <c r="AD775" s="16">
        <v>103</v>
      </c>
      <c r="AE775" s="20"/>
      <c r="AF775" s="20">
        <v>27.174757281553401</v>
      </c>
      <c r="AG775" s="20">
        <v>47.417475728155338</v>
      </c>
      <c r="AH775" s="20">
        <v>25.407766990291265</v>
      </c>
      <c r="AI775" s="20">
        <v>0</v>
      </c>
      <c r="AJ775" s="20">
        <v>25.407766990291265</v>
      </c>
    </row>
    <row r="776" spans="1:36">
      <c r="A776" s="81">
        <v>3</v>
      </c>
      <c r="B776" s="77" t="s">
        <v>176</v>
      </c>
      <c r="C776" s="78"/>
      <c r="D776" s="79">
        <v>2</v>
      </c>
      <c r="E776" s="79" t="s">
        <v>33</v>
      </c>
      <c r="F776" s="80">
        <v>1202</v>
      </c>
      <c r="G776" s="88">
        <v>1</v>
      </c>
      <c r="H776" s="81">
        <v>3</v>
      </c>
      <c r="I776" s="82"/>
      <c r="J776" s="83">
        <v>89</v>
      </c>
      <c r="K776" s="83">
        <v>78</v>
      </c>
      <c r="L776" s="83">
        <v>0</v>
      </c>
      <c r="M776" s="84"/>
      <c r="N776" s="85">
        <v>163</v>
      </c>
      <c r="O776" s="83">
        <v>615</v>
      </c>
      <c r="P776" s="83">
        <v>1</v>
      </c>
      <c r="Q776" s="83">
        <v>10</v>
      </c>
      <c r="R776" s="83">
        <v>25</v>
      </c>
      <c r="S776" s="83">
        <v>64</v>
      </c>
      <c r="T776" s="83">
        <v>89</v>
      </c>
      <c r="U776" s="84"/>
      <c r="V776" s="85">
        <v>163</v>
      </c>
      <c r="W776" s="83">
        <v>633</v>
      </c>
      <c r="X776" s="83">
        <v>7</v>
      </c>
      <c r="Y776" s="83">
        <v>15</v>
      </c>
      <c r="Z776" s="83">
        <v>31</v>
      </c>
      <c r="AA776" s="83">
        <v>47</v>
      </c>
      <c r="AB776" s="83">
        <v>78</v>
      </c>
      <c r="AC776" s="84"/>
      <c r="AD776" s="85">
        <v>0</v>
      </c>
      <c r="AE776" s="83">
        <v>0</v>
      </c>
      <c r="AF776" s="83">
        <v>0</v>
      </c>
      <c r="AG776" s="83">
        <v>0</v>
      </c>
      <c r="AH776" s="83">
        <v>0</v>
      </c>
      <c r="AI776" s="83">
        <v>0</v>
      </c>
      <c r="AJ776" s="83">
        <v>0</v>
      </c>
    </row>
    <row r="777" spans="1:36" s="63" customFormat="1">
      <c r="A777" s="88">
        <v>4</v>
      </c>
      <c r="B777" s="95" t="s">
        <v>176</v>
      </c>
      <c r="C777" s="96"/>
      <c r="D777" s="86">
        <v>2</v>
      </c>
      <c r="E777" s="86" t="s">
        <v>33</v>
      </c>
      <c r="F777" s="87">
        <v>1202</v>
      </c>
      <c r="G777" s="88">
        <v>1</v>
      </c>
      <c r="H777" s="88">
        <v>4</v>
      </c>
      <c r="I777" s="89"/>
      <c r="J777" s="90">
        <v>80</v>
      </c>
      <c r="K777" s="90">
        <v>78</v>
      </c>
      <c r="L777" s="90">
        <v>0</v>
      </c>
      <c r="M777" s="91"/>
      <c r="N777" s="92">
        <v>125</v>
      </c>
      <c r="O777" s="90">
        <v>638</v>
      </c>
      <c r="P777" s="90">
        <v>6</v>
      </c>
      <c r="Q777" s="90">
        <v>14</v>
      </c>
      <c r="R777" s="90">
        <v>28</v>
      </c>
      <c r="S777" s="90">
        <v>52</v>
      </c>
      <c r="T777" s="90">
        <v>80</v>
      </c>
      <c r="U777" s="91"/>
      <c r="V777" s="92">
        <v>125</v>
      </c>
      <c r="W777" s="90">
        <v>673</v>
      </c>
      <c r="X777" s="90">
        <v>7</v>
      </c>
      <c r="Y777" s="90">
        <v>14</v>
      </c>
      <c r="Z777" s="90">
        <v>42</v>
      </c>
      <c r="AA777" s="90">
        <v>36</v>
      </c>
      <c r="AB777" s="90">
        <v>78</v>
      </c>
      <c r="AC777" s="91"/>
      <c r="AD777" s="92">
        <v>0</v>
      </c>
      <c r="AE777" s="90">
        <v>0</v>
      </c>
      <c r="AF777" s="90">
        <v>0</v>
      </c>
      <c r="AG777" s="90">
        <v>0</v>
      </c>
      <c r="AH777" s="90">
        <v>0</v>
      </c>
      <c r="AI777" s="90">
        <v>0</v>
      </c>
      <c r="AJ777" s="90">
        <v>0</v>
      </c>
    </row>
    <row r="778" spans="1:36">
      <c r="A778" s="88">
        <v>5</v>
      </c>
      <c r="B778" s="95" t="s">
        <v>176</v>
      </c>
      <c r="C778" s="96"/>
      <c r="D778" s="86">
        <v>2</v>
      </c>
      <c r="E778" s="86" t="s">
        <v>33</v>
      </c>
      <c r="F778" s="87">
        <v>1202</v>
      </c>
      <c r="G778" s="86">
        <v>1</v>
      </c>
      <c r="H778" s="88">
        <v>5</v>
      </c>
      <c r="I778" s="89"/>
      <c r="J778" s="90">
        <v>80</v>
      </c>
      <c r="K778" s="90">
        <v>83</v>
      </c>
      <c r="L778" s="90">
        <v>22</v>
      </c>
      <c r="M778" s="91"/>
      <c r="N778" s="92">
        <v>126</v>
      </c>
      <c r="O778" s="90">
        <v>674</v>
      </c>
      <c r="P778" s="90">
        <v>13</v>
      </c>
      <c r="Q778" s="90">
        <v>8</v>
      </c>
      <c r="R778" s="90">
        <v>33</v>
      </c>
      <c r="S778" s="90">
        <v>47</v>
      </c>
      <c r="T778" s="90">
        <v>80</v>
      </c>
      <c r="U778" s="91"/>
      <c r="V778" s="92">
        <v>126</v>
      </c>
      <c r="W778" s="90">
        <v>740</v>
      </c>
      <c r="X778" s="90">
        <v>6</v>
      </c>
      <c r="Y778" s="90">
        <v>12</v>
      </c>
      <c r="Z778" s="90">
        <v>44</v>
      </c>
      <c r="AA778" s="90">
        <v>39</v>
      </c>
      <c r="AB778" s="90">
        <v>83</v>
      </c>
      <c r="AC778" s="91"/>
      <c r="AD778" s="92">
        <v>126</v>
      </c>
      <c r="AE778" s="90">
        <v>177</v>
      </c>
      <c r="AF778" s="90">
        <v>19</v>
      </c>
      <c r="AG778" s="90">
        <v>60</v>
      </c>
      <c r="AH778" s="90">
        <v>21</v>
      </c>
      <c r="AI778" s="90">
        <v>1</v>
      </c>
      <c r="AJ778" s="90">
        <v>22</v>
      </c>
    </row>
    <row r="779" spans="1:36">
      <c r="A779" s="88">
        <v>6</v>
      </c>
      <c r="B779" s="95" t="s">
        <v>176</v>
      </c>
      <c r="C779" s="96"/>
      <c r="D779" s="86">
        <v>2</v>
      </c>
      <c r="E779" s="86" t="s">
        <v>33</v>
      </c>
      <c r="F779" s="87">
        <v>1202</v>
      </c>
      <c r="G779" s="86">
        <v>1</v>
      </c>
      <c r="H779" s="88">
        <v>6</v>
      </c>
      <c r="I779" s="89"/>
      <c r="J779" s="90">
        <v>80</v>
      </c>
      <c r="K779" s="90">
        <v>73</v>
      </c>
      <c r="L779" s="90">
        <v>0</v>
      </c>
      <c r="M779" s="91"/>
      <c r="N779" s="92">
        <v>132</v>
      </c>
      <c r="O779" s="90">
        <v>708</v>
      </c>
      <c r="P779" s="90">
        <v>11</v>
      </c>
      <c r="Q779" s="90">
        <v>9</v>
      </c>
      <c r="R779" s="90">
        <v>33</v>
      </c>
      <c r="S779" s="90">
        <v>47</v>
      </c>
      <c r="T779" s="90">
        <v>80</v>
      </c>
      <c r="U779" s="91"/>
      <c r="V779" s="92">
        <v>132</v>
      </c>
      <c r="W779" s="90">
        <v>736</v>
      </c>
      <c r="X779" s="90">
        <v>5</v>
      </c>
      <c r="Y779" s="90">
        <v>22</v>
      </c>
      <c r="Z779" s="90">
        <v>35</v>
      </c>
      <c r="AA779" s="90">
        <v>38</v>
      </c>
      <c r="AB779" s="90">
        <v>73</v>
      </c>
      <c r="AC779" s="91"/>
      <c r="AD779" s="92">
        <v>0</v>
      </c>
      <c r="AE779" s="90">
        <v>0</v>
      </c>
      <c r="AF779" s="90">
        <v>0</v>
      </c>
      <c r="AG779" s="90">
        <v>0</v>
      </c>
      <c r="AH779" s="90">
        <v>0</v>
      </c>
      <c r="AI779" s="90">
        <v>0</v>
      </c>
      <c r="AJ779" s="90">
        <v>0</v>
      </c>
    </row>
    <row r="780" spans="1:36">
      <c r="A780" s="88">
        <v>7</v>
      </c>
      <c r="B780" s="95" t="s">
        <v>176</v>
      </c>
      <c r="C780" s="96"/>
      <c r="D780" s="86">
        <v>2</v>
      </c>
      <c r="E780" s="86" t="s">
        <v>33</v>
      </c>
      <c r="F780" s="87">
        <v>1202</v>
      </c>
      <c r="G780" s="86">
        <v>1</v>
      </c>
      <c r="H780" s="88">
        <v>7</v>
      </c>
      <c r="I780" s="89"/>
      <c r="J780" s="90">
        <v>85</v>
      </c>
      <c r="K780" s="90">
        <v>72</v>
      </c>
      <c r="L780" s="90">
        <v>53</v>
      </c>
      <c r="M780" s="91"/>
      <c r="N780" s="92">
        <v>130</v>
      </c>
      <c r="O780" s="90">
        <v>769</v>
      </c>
      <c r="P780" s="90">
        <v>5</v>
      </c>
      <c r="Q780" s="90">
        <v>9</v>
      </c>
      <c r="R780" s="90">
        <v>32</v>
      </c>
      <c r="S780" s="90">
        <v>53</v>
      </c>
      <c r="T780" s="90">
        <v>85</v>
      </c>
      <c r="U780" s="91"/>
      <c r="V780" s="92">
        <v>130</v>
      </c>
      <c r="W780" s="90">
        <v>765</v>
      </c>
      <c r="X780" s="90">
        <v>4</v>
      </c>
      <c r="Y780" s="90">
        <v>24</v>
      </c>
      <c r="Z780" s="90">
        <v>39</v>
      </c>
      <c r="AA780" s="90">
        <v>33</v>
      </c>
      <c r="AB780" s="90">
        <v>72</v>
      </c>
      <c r="AC780" s="91"/>
      <c r="AD780" s="92">
        <v>130</v>
      </c>
      <c r="AE780" s="90">
        <v>203</v>
      </c>
      <c r="AF780" s="90">
        <v>15</v>
      </c>
      <c r="AG780" s="90">
        <v>32</v>
      </c>
      <c r="AH780" s="90">
        <v>35</v>
      </c>
      <c r="AI780" s="90">
        <v>18</v>
      </c>
      <c r="AJ780" s="90">
        <v>53</v>
      </c>
    </row>
    <row r="781" spans="1:36">
      <c r="A781" s="88">
        <v>8</v>
      </c>
      <c r="B781" s="95" t="s">
        <v>176</v>
      </c>
      <c r="C781" s="96"/>
      <c r="D781" s="86">
        <v>2</v>
      </c>
      <c r="E781" s="86" t="s">
        <v>33</v>
      </c>
      <c r="F781" s="87">
        <v>1202</v>
      </c>
      <c r="G781" s="88">
        <v>1</v>
      </c>
      <c r="H781" s="88">
        <v>8</v>
      </c>
      <c r="I781" s="89"/>
      <c r="J781" s="90">
        <v>80</v>
      </c>
      <c r="K781" s="90">
        <v>83</v>
      </c>
      <c r="L781" s="90">
        <v>0</v>
      </c>
      <c r="M781" s="91"/>
      <c r="N781" s="92">
        <v>127</v>
      </c>
      <c r="O781" s="90">
        <v>766</v>
      </c>
      <c r="P781" s="90">
        <v>13</v>
      </c>
      <c r="Q781" s="90">
        <v>6</v>
      </c>
      <c r="R781" s="90">
        <v>44</v>
      </c>
      <c r="S781" s="90">
        <v>36</v>
      </c>
      <c r="T781" s="90">
        <v>80</v>
      </c>
      <c r="U781" s="91"/>
      <c r="V781" s="92">
        <v>127</v>
      </c>
      <c r="W781" s="90">
        <v>822</v>
      </c>
      <c r="X781" s="90">
        <v>5</v>
      </c>
      <c r="Y781" s="90">
        <v>12</v>
      </c>
      <c r="Z781" s="90">
        <v>48</v>
      </c>
      <c r="AA781" s="90">
        <v>35</v>
      </c>
      <c r="AB781" s="90">
        <v>83</v>
      </c>
      <c r="AC781" s="91"/>
      <c r="AD781" s="92">
        <v>0</v>
      </c>
      <c r="AE781" s="90">
        <v>0</v>
      </c>
      <c r="AF781" s="90">
        <v>0</v>
      </c>
      <c r="AG781" s="90">
        <v>0</v>
      </c>
      <c r="AH781" s="90">
        <v>0</v>
      </c>
      <c r="AI781" s="90">
        <v>0</v>
      </c>
      <c r="AJ781" s="90">
        <v>0</v>
      </c>
    </row>
    <row r="782" spans="1:36">
      <c r="A782" s="67" t="s">
        <v>71</v>
      </c>
      <c r="B782" s="97" t="s">
        <v>176</v>
      </c>
      <c r="C782" s="98"/>
      <c r="D782" s="93">
        <v>2</v>
      </c>
      <c r="E782" s="93" t="s">
        <v>33</v>
      </c>
      <c r="F782" s="94">
        <v>1202</v>
      </c>
      <c r="G782" s="93">
        <v>1</v>
      </c>
      <c r="H782" s="67" t="s">
        <v>71</v>
      </c>
      <c r="I782" s="68"/>
      <c r="J782" s="20">
        <v>82.636363636363626</v>
      </c>
      <c r="K782" s="20">
        <v>77.782067247820663</v>
      </c>
      <c r="L782" s="20">
        <v>37.7421875</v>
      </c>
      <c r="M782" s="69"/>
      <c r="N782" s="16">
        <v>803</v>
      </c>
      <c r="O782" s="20"/>
      <c r="P782" s="20">
        <v>7.8505603985056034</v>
      </c>
      <c r="Q782" s="20">
        <v>9.3499377334993756</v>
      </c>
      <c r="R782" s="20">
        <v>32.175591531755913</v>
      </c>
      <c r="S782" s="20">
        <v>50.46077210460772</v>
      </c>
      <c r="T782" s="20">
        <v>82.636363636363626</v>
      </c>
      <c r="U782" s="69"/>
      <c r="V782" s="16">
        <v>803</v>
      </c>
      <c r="W782" s="20"/>
      <c r="X782" s="20">
        <v>5.712328767123287</v>
      </c>
      <c r="Y782" s="20">
        <v>16.506849315068493</v>
      </c>
      <c r="Z782" s="20">
        <v>39.393524283935243</v>
      </c>
      <c r="AA782" s="20">
        <v>38.388542963885428</v>
      </c>
      <c r="AB782" s="20">
        <v>77.782067247820663</v>
      </c>
      <c r="AC782" s="69"/>
      <c r="AD782" s="16">
        <v>256</v>
      </c>
      <c r="AE782" s="20"/>
      <c r="AF782" s="20">
        <v>16.96875</v>
      </c>
      <c r="AG782" s="20">
        <v>45.78125</v>
      </c>
      <c r="AH782" s="20">
        <v>28.109375</v>
      </c>
      <c r="AI782" s="20">
        <v>9.6328125</v>
      </c>
      <c r="AJ782" s="20">
        <v>37.7421875</v>
      </c>
    </row>
    <row r="783" spans="1:36">
      <c r="A783" s="81">
        <v>3</v>
      </c>
      <c r="B783" s="77" t="s">
        <v>177</v>
      </c>
      <c r="C783" s="78"/>
      <c r="D783" s="79">
        <v>1</v>
      </c>
      <c r="E783" s="79" t="s">
        <v>32</v>
      </c>
      <c r="F783" s="80">
        <v>5803</v>
      </c>
      <c r="G783" s="88">
        <v>1</v>
      </c>
      <c r="H783" s="81">
        <v>3</v>
      </c>
      <c r="I783" s="82"/>
      <c r="J783" s="83">
        <v>98</v>
      </c>
      <c r="K783" s="83">
        <v>93</v>
      </c>
      <c r="L783" s="83">
        <v>0</v>
      </c>
      <c r="M783" s="84"/>
      <c r="N783" s="85">
        <v>42</v>
      </c>
      <c r="O783" s="83">
        <v>664</v>
      </c>
      <c r="P783" s="83">
        <v>0</v>
      </c>
      <c r="Q783" s="83">
        <v>2</v>
      </c>
      <c r="R783" s="83">
        <v>10</v>
      </c>
      <c r="S783" s="83">
        <v>88</v>
      </c>
      <c r="T783" s="83">
        <v>98</v>
      </c>
      <c r="U783" s="84"/>
      <c r="V783" s="85">
        <v>42</v>
      </c>
      <c r="W783" s="83">
        <v>726</v>
      </c>
      <c r="X783" s="83">
        <v>0</v>
      </c>
      <c r="Y783" s="83">
        <v>7</v>
      </c>
      <c r="Z783" s="83">
        <v>14</v>
      </c>
      <c r="AA783" s="83">
        <v>79</v>
      </c>
      <c r="AB783" s="83">
        <v>93</v>
      </c>
      <c r="AC783" s="84"/>
      <c r="AD783" s="85">
        <v>0</v>
      </c>
      <c r="AE783" s="83">
        <v>0</v>
      </c>
      <c r="AF783" s="83">
        <v>0</v>
      </c>
      <c r="AG783" s="83">
        <v>0</v>
      </c>
      <c r="AH783" s="83">
        <v>0</v>
      </c>
      <c r="AI783" s="83">
        <v>0</v>
      </c>
      <c r="AJ783" s="83">
        <v>0</v>
      </c>
    </row>
    <row r="784" spans="1:36" s="63" customFormat="1">
      <c r="A784" s="88">
        <v>4</v>
      </c>
      <c r="B784" s="95" t="s">
        <v>177</v>
      </c>
      <c r="C784" s="96"/>
      <c r="D784" s="86">
        <v>1</v>
      </c>
      <c r="E784" s="86" t="s">
        <v>32</v>
      </c>
      <c r="F784" s="87">
        <v>5803</v>
      </c>
      <c r="G784" s="88">
        <v>1</v>
      </c>
      <c r="H784" s="88">
        <v>4</v>
      </c>
      <c r="I784" s="89"/>
      <c r="J784" s="90">
        <v>83</v>
      </c>
      <c r="K784" s="90">
        <v>91</v>
      </c>
      <c r="L784" s="90">
        <v>0</v>
      </c>
      <c r="M784" s="91"/>
      <c r="N784" s="92">
        <v>45</v>
      </c>
      <c r="O784" s="90">
        <v>641</v>
      </c>
      <c r="P784" s="90">
        <v>2</v>
      </c>
      <c r="Q784" s="90">
        <v>16</v>
      </c>
      <c r="R784" s="90">
        <v>36</v>
      </c>
      <c r="S784" s="90">
        <v>47</v>
      </c>
      <c r="T784" s="90">
        <v>83</v>
      </c>
      <c r="U784" s="91"/>
      <c r="V784" s="92">
        <v>45</v>
      </c>
      <c r="W784" s="90">
        <v>735</v>
      </c>
      <c r="X784" s="90">
        <v>2</v>
      </c>
      <c r="Y784" s="90">
        <v>7</v>
      </c>
      <c r="Z784" s="90">
        <v>44</v>
      </c>
      <c r="AA784" s="90">
        <v>47</v>
      </c>
      <c r="AB784" s="90">
        <v>91</v>
      </c>
      <c r="AC784" s="91"/>
      <c r="AD784" s="92">
        <v>0</v>
      </c>
      <c r="AE784" s="90">
        <v>0</v>
      </c>
      <c r="AF784" s="90">
        <v>0</v>
      </c>
      <c r="AG784" s="90">
        <v>0</v>
      </c>
      <c r="AH784" s="90">
        <v>0</v>
      </c>
      <c r="AI784" s="90">
        <v>0</v>
      </c>
      <c r="AJ784" s="90">
        <v>0</v>
      </c>
    </row>
    <row r="785" spans="1:36">
      <c r="A785" s="88">
        <v>5</v>
      </c>
      <c r="B785" s="95" t="s">
        <v>177</v>
      </c>
      <c r="C785" s="96"/>
      <c r="D785" s="86">
        <v>1</v>
      </c>
      <c r="E785" s="86" t="s">
        <v>32</v>
      </c>
      <c r="F785" s="87">
        <v>5803</v>
      </c>
      <c r="G785" s="86">
        <v>1</v>
      </c>
      <c r="H785" s="88">
        <v>5</v>
      </c>
      <c r="I785" s="89"/>
      <c r="J785" s="90">
        <v>90</v>
      </c>
      <c r="K785" s="90">
        <v>95</v>
      </c>
      <c r="L785" s="90">
        <v>68</v>
      </c>
      <c r="M785" s="91"/>
      <c r="N785" s="92">
        <v>44</v>
      </c>
      <c r="O785" s="90">
        <v>695</v>
      </c>
      <c r="P785" s="90">
        <v>0</v>
      </c>
      <c r="Q785" s="90">
        <v>9</v>
      </c>
      <c r="R785" s="90">
        <v>45</v>
      </c>
      <c r="S785" s="90">
        <v>45</v>
      </c>
      <c r="T785" s="90">
        <v>90</v>
      </c>
      <c r="U785" s="91"/>
      <c r="V785" s="92">
        <v>44</v>
      </c>
      <c r="W785" s="90">
        <v>789</v>
      </c>
      <c r="X785" s="90">
        <v>0</v>
      </c>
      <c r="Y785" s="90">
        <v>5</v>
      </c>
      <c r="Z785" s="90">
        <v>52</v>
      </c>
      <c r="AA785" s="90">
        <v>43</v>
      </c>
      <c r="AB785" s="90">
        <v>95</v>
      </c>
      <c r="AC785" s="91"/>
      <c r="AD785" s="92">
        <v>44</v>
      </c>
      <c r="AE785" s="90">
        <v>216</v>
      </c>
      <c r="AF785" s="90">
        <v>0</v>
      </c>
      <c r="AG785" s="90">
        <v>32</v>
      </c>
      <c r="AH785" s="90">
        <v>50</v>
      </c>
      <c r="AI785" s="90">
        <v>18</v>
      </c>
      <c r="AJ785" s="90">
        <v>68</v>
      </c>
    </row>
    <row r="786" spans="1:36">
      <c r="A786" s="88">
        <v>6</v>
      </c>
      <c r="B786" s="95" t="s">
        <v>177</v>
      </c>
      <c r="C786" s="96"/>
      <c r="D786" s="86">
        <v>1</v>
      </c>
      <c r="E786" s="86" t="s">
        <v>32</v>
      </c>
      <c r="F786" s="87">
        <v>5803</v>
      </c>
      <c r="G786" s="86">
        <v>1</v>
      </c>
      <c r="H786" s="88">
        <v>6</v>
      </c>
      <c r="I786" s="89"/>
      <c r="J786" s="90">
        <v>84</v>
      </c>
      <c r="K786" s="90">
        <v>94</v>
      </c>
      <c r="L786" s="90">
        <v>0</v>
      </c>
      <c r="M786" s="91"/>
      <c r="N786" s="92">
        <v>46</v>
      </c>
      <c r="O786" s="90">
        <v>709</v>
      </c>
      <c r="P786" s="90">
        <v>2</v>
      </c>
      <c r="Q786" s="90">
        <v>13</v>
      </c>
      <c r="R786" s="90">
        <v>41</v>
      </c>
      <c r="S786" s="90">
        <v>43</v>
      </c>
      <c r="T786" s="90">
        <v>84</v>
      </c>
      <c r="U786" s="91"/>
      <c r="V786" s="92">
        <v>46</v>
      </c>
      <c r="W786" s="90">
        <v>804</v>
      </c>
      <c r="X786" s="90">
        <v>2</v>
      </c>
      <c r="Y786" s="90">
        <v>4</v>
      </c>
      <c r="Z786" s="90">
        <v>46</v>
      </c>
      <c r="AA786" s="90">
        <v>48</v>
      </c>
      <c r="AB786" s="90">
        <v>94</v>
      </c>
      <c r="AC786" s="91"/>
      <c r="AD786" s="92">
        <v>0</v>
      </c>
      <c r="AE786" s="90">
        <v>0</v>
      </c>
      <c r="AF786" s="90">
        <v>0</v>
      </c>
      <c r="AG786" s="90">
        <v>0</v>
      </c>
      <c r="AH786" s="90">
        <v>0</v>
      </c>
      <c r="AI786" s="90">
        <v>0</v>
      </c>
      <c r="AJ786" s="90">
        <v>0</v>
      </c>
    </row>
    <row r="787" spans="1:36">
      <c r="A787" s="88">
        <v>7</v>
      </c>
      <c r="B787" s="95" t="s">
        <v>177</v>
      </c>
      <c r="C787" s="96"/>
      <c r="D787" s="86">
        <v>1</v>
      </c>
      <c r="E787" s="86" t="s">
        <v>32</v>
      </c>
      <c r="F787" s="87">
        <v>5803</v>
      </c>
      <c r="G787" s="86">
        <v>1</v>
      </c>
      <c r="H787" s="88">
        <v>7</v>
      </c>
      <c r="I787" s="89"/>
      <c r="J787" s="90">
        <v>70</v>
      </c>
      <c r="K787" s="90">
        <v>59</v>
      </c>
      <c r="L787" s="90">
        <v>32</v>
      </c>
      <c r="M787" s="91"/>
      <c r="N787" s="92">
        <v>44</v>
      </c>
      <c r="O787" s="90">
        <v>715</v>
      </c>
      <c r="P787" s="90">
        <v>16</v>
      </c>
      <c r="Q787" s="90">
        <v>14</v>
      </c>
      <c r="R787" s="90">
        <v>43</v>
      </c>
      <c r="S787" s="90">
        <v>27</v>
      </c>
      <c r="T787" s="90">
        <v>70</v>
      </c>
      <c r="U787" s="91"/>
      <c r="V787" s="92">
        <v>44</v>
      </c>
      <c r="W787" s="90">
        <v>727</v>
      </c>
      <c r="X787" s="90">
        <v>2</v>
      </c>
      <c r="Y787" s="90">
        <v>39</v>
      </c>
      <c r="Z787" s="90">
        <v>39</v>
      </c>
      <c r="AA787" s="90">
        <v>20</v>
      </c>
      <c r="AB787" s="90">
        <v>59</v>
      </c>
      <c r="AC787" s="91"/>
      <c r="AD787" s="92">
        <v>44</v>
      </c>
      <c r="AE787" s="90">
        <v>183</v>
      </c>
      <c r="AF787" s="90">
        <v>25</v>
      </c>
      <c r="AG787" s="90">
        <v>43</v>
      </c>
      <c r="AH787" s="90">
        <v>25</v>
      </c>
      <c r="AI787" s="90">
        <v>7</v>
      </c>
      <c r="AJ787" s="90">
        <v>32</v>
      </c>
    </row>
    <row r="788" spans="1:36">
      <c r="A788" s="88">
        <v>8</v>
      </c>
      <c r="B788" s="95" t="s">
        <v>177</v>
      </c>
      <c r="C788" s="96"/>
      <c r="D788" s="86">
        <v>1</v>
      </c>
      <c r="E788" s="86" t="s">
        <v>32</v>
      </c>
      <c r="F788" s="87">
        <v>5803</v>
      </c>
      <c r="G788" s="88">
        <v>1</v>
      </c>
      <c r="H788" s="88">
        <v>8</v>
      </c>
      <c r="I788" s="89"/>
      <c r="J788" s="90">
        <v>57</v>
      </c>
      <c r="K788" s="90">
        <v>75</v>
      </c>
      <c r="L788" s="90">
        <v>0</v>
      </c>
      <c r="M788" s="91"/>
      <c r="N788" s="92">
        <v>49</v>
      </c>
      <c r="O788" s="90">
        <v>714</v>
      </c>
      <c r="P788" s="90">
        <v>14</v>
      </c>
      <c r="Q788" s="90">
        <v>29</v>
      </c>
      <c r="R788" s="90">
        <v>43</v>
      </c>
      <c r="S788" s="90">
        <v>14</v>
      </c>
      <c r="T788" s="90">
        <v>57</v>
      </c>
      <c r="U788" s="91"/>
      <c r="V788" s="92">
        <v>49</v>
      </c>
      <c r="W788" s="90">
        <v>777</v>
      </c>
      <c r="X788" s="90">
        <v>8</v>
      </c>
      <c r="Y788" s="90">
        <v>16</v>
      </c>
      <c r="Z788" s="90">
        <v>51</v>
      </c>
      <c r="AA788" s="90">
        <v>24</v>
      </c>
      <c r="AB788" s="90">
        <v>75</v>
      </c>
      <c r="AC788" s="91"/>
      <c r="AD788" s="92">
        <v>0</v>
      </c>
      <c r="AE788" s="90">
        <v>0</v>
      </c>
      <c r="AF788" s="90">
        <v>0</v>
      </c>
      <c r="AG788" s="90">
        <v>0</v>
      </c>
      <c r="AH788" s="90">
        <v>0</v>
      </c>
      <c r="AI788" s="90">
        <v>0</v>
      </c>
      <c r="AJ788" s="90">
        <v>0</v>
      </c>
    </row>
    <row r="789" spans="1:36">
      <c r="A789" s="67" t="s">
        <v>71</v>
      </c>
      <c r="B789" s="97" t="s">
        <v>177</v>
      </c>
      <c r="C789" s="98"/>
      <c r="D789" s="93">
        <v>1</v>
      </c>
      <c r="E789" s="93" t="s">
        <v>32</v>
      </c>
      <c r="F789" s="94">
        <v>5803</v>
      </c>
      <c r="G789" s="67">
        <v>1</v>
      </c>
      <c r="H789" s="67" t="s">
        <v>71</v>
      </c>
      <c r="I789" s="68"/>
      <c r="J789" s="20">
        <v>79.807407407407396</v>
      </c>
      <c r="K789" s="20">
        <v>84.355555555555554</v>
      </c>
      <c r="L789" s="20">
        <v>50</v>
      </c>
      <c r="M789" s="69"/>
      <c r="N789" s="16">
        <v>270</v>
      </c>
      <c r="O789" s="20"/>
      <c r="P789" s="20">
        <v>5.8222222222222229</v>
      </c>
      <c r="Q789" s="20">
        <v>14.203703703703704</v>
      </c>
      <c r="R789" s="20">
        <v>36.685185185185183</v>
      </c>
      <c r="S789" s="20">
        <v>43.12222222222222</v>
      </c>
      <c r="T789" s="20">
        <v>79.807407407407396</v>
      </c>
      <c r="U789" s="69"/>
      <c r="V789" s="16">
        <v>270</v>
      </c>
      <c r="W789" s="20"/>
      <c r="X789" s="20">
        <v>2.4518518518518517</v>
      </c>
      <c r="Y789" s="20">
        <v>13.011111111111111</v>
      </c>
      <c r="Z789" s="20">
        <v>41.433333333333337</v>
      </c>
      <c r="AA789" s="20">
        <v>42.922222222222224</v>
      </c>
      <c r="AB789" s="20">
        <v>84.355555555555554</v>
      </c>
      <c r="AC789" s="69"/>
      <c r="AD789" s="16">
        <v>88</v>
      </c>
      <c r="AE789" s="20"/>
      <c r="AF789" s="20">
        <v>12.5</v>
      </c>
      <c r="AG789" s="20">
        <v>37.5</v>
      </c>
      <c r="AH789" s="20">
        <v>37.5</v>
      </c>
      <c r="AI789" s="20">
        <v>12.5</v>
      </c>
      <c r="AJ789" s="20">
        <v>50</v>
      </c>
    </row>
    <row r="790" spans="1:36">
      <c r="A790" s="81">
        <v>3</v>
      </c>
      <c r="B790" s="77" t="s">
        <v>178</v>
      </c>
      <c r="C790" s="78"/>
      <c r="D790" s="79">
        <v>5</v>
      </c>
      <c r="E790" s="79" t="s">
        <v>36</v>
      </c>
      <c r="F790" s="80">
        <v>5403</v>
      </c>
      <c r="G790" s="86">
        <v>1</v>
      </c>
      <c r="H790" s="81">
        <v>3</v>
      </c>
      <c r="I790" s="82"/>
      <c r="J790" s="83">
        <v>66</v>
      </c>
      <c r="K790" s="83">
        <v>55</v>
      </c>
      <c r="L790" s="83">
        <v>0</v>
      </c>
      <c r="M790" s="84"/>
      <c r="N790" s="85">
        <v>209</v>
      </c>
      <c r="O790" s="83">
        <v>542</v>
      </c>
      <c r="P790" s="83">
        <v>8</v>
      </c>
      <c r="Q790" s="83">
        <v>25</v>
      </c>
      <c r="R790" s="83">
        <v>33</v>
      </c>
      <c r="S790" s="83">
        <v>33</v>
      </c>
      <c r="T790" s="83">
        <v>66</v>
      </c>
      <c r="U790" s="84"/>
      <c r="V790" s="85">
        <v>209</v>
      </c>
      <c r="W790" s="83">
        <v>506</v>
      </c>
      <c r="X790" s="83">
        <v>19</v>
      </c>
      <c r="Y790" s="83">
        <v>26</v>
      </c>
      <c r="Z790" s="83">
        <v>34</v>
      </c>
      <c r="AA790" s="83">
        <v>21</v>
      </c>
      <c r="AB790" s="83">
        <v>55</v>
      </c>
      <c r="AC790" s="84"/>
      <c r="AD790" s="85">
        <v>0</v>
      </c>
      <c r="AE790" s="83">
        <v>0</v>
      </c>
      <c r="AF790" s="83">
        <v>0</v>
      </c>
      <c r="AG790" s="83">
        <v>0</v>
      </c>
      <c r="AH790" s="83">
        <v>0</v>
      </c>
      <c r="AI790" s="83">
        <v>0</v>
      </c>
      <c r="AJ790" s="83">
        <v>0</v>
      </c>
    </row>
    <row r="791" spans="1:36" s="63" customFormat="1">
      <c r="A791" s="88">
        <v>4</v>
      </c>
      <c r="B791" s="95" t="s">
        <v>178</v>
      </c>
      <c r="C791" s="96"/>
      <c r="D791" s="86">
        <v>5</v>
      </c>
      <c r="E791" s="86" t="s">
        <v>36</v>
      </c>
      <c r="F791" s="87">
        <v>5403</v>
      </c>
      <c r="G791" s="86">
        <v>1</v>
      </c>
      <c r="H791" s="88">
        <v>4</v>
      </c>
      <c r="I791" s="89"/>
      <c r="J791" s="90">
        <v>61</v>
      </c>
      <c r="K791" s="90">
        <v>66</v>
      </c>
      <c r="L791" s="90">
        <v>0</v>
      </c>
      <c r="M791" s="91"/>
      <c r="N791" s="92">
        <v>210</v>
      </c>
      <c r="O791" s="90">
        <v>583</v>
      </c>
      <c r="P791" s="90">
        <v>17</v>
      </c>
      <c r="Q791" s="90">
        <v>22</v>
      </c>
      <c r="R791" s="90">
        <v>31</v>
      </c>
      <c r="S791" s="90">
        <v>30</v>
      </c>
      <c r="T791" s="90">
        <v>61</v>
      </c>
      <c r="U791" s="91"/>
      <c r="V791" s="92">
        <v>210</v>
      </c>
      <c r="W791" s="90">
        <v>613</v>
      </c>
      <c r="X791" s="90">
        <v>7</v>
      </c>
      <c r="Y791" s="90">
        <v>27</v>
      </c>
      <c r="Z791" s="90">
        <v>44</v>
      </c>
      <c r="AA791" s="90">
        <v>22</v>
      </c>
      <c r="AB791" s="90">
        <v>66</v>
      </c>
      <c r="AC791" s="91"/>
      <c r="AD791" s="92">
        <v>0</v>
      </c>
      <c r="AE791" s="90">
        <v>0</v>
      </c>
      <c r="AF791" s="90">
        <v>0</v>
      </c>
      <c r="AG791" s="90">
        <v>0</v>
      </c>
      <c r="AH791" s="90">
        <v>0</v>
      </c>
      <c r="AI791" s="90">
        <v>0</v>
      </c>
      <c r="AJ791" s="90">
        <v>0</v>
      </c>
    </row>
    <row r="792" spans="1:36">
      <c r="A792" s="88">
        <v>5</v>
      </c>
      <c r="B792" s="95" t="s">
        <v>178</v>
      </c>
      <c r="C792" s="96"/>
      <c r="D792" s="86">
        <v>5</v>
      </c>
      <c r="E792" s="86" t="s">
        <v>36</v>
      </c>
      <c r="F792" s="87">
        <v>5403</v>
      </c>
      <c r="G792" s="86">
        <v>1</v>
      </c>
      <c r="H792" s="88">
        <v>5</v>
      </c>
      <c r="I792" s="89"/>
      <c r="J792" s="90">
        <v>56</v>
      </c>
      <c r="K792" s="90">
        <v>65</v>
      </c>
      <c r="L792" s="90">
        <v>32</v>
      </c>
      <c r="M792" s="91"/>
      <c r="N792" s="92">
        <v>166</v>
      </c>
      <c r="O792" s="90">
        <v>612</v>
      </c>
      <c r="P792" s="90">
        <v>22</v>
      </c>
      <c r="Q792" s="90">
        <v>22</v>
      </c>
      <c r="R792" s="90">
        <v>38</v>
      </c>
      <c r="S792" s="90">
        <v>18</v>
      </c>
      <c r="T792" s="90">
        <v>56</v>
      </c>
      <c r="U792" s="91"/>
      <c r="V792" s="92">
        <v>166</v>
      </c>
      <c r="W792" s="90">
        <v>643</v>
      </c>
      <c r="X792" s="90">
        <v>7</v>
      </c>
      <c r="Y792" s="90">
        <v>28</v>
      </c>
      <c r="Z792" s="90">
        <v>51</v>
      </c>
      <c r="AA792" s="90">
        <v>14</v>
      </c>
      <c r="AB792" s="90">
        <v>65</v>
      </c>
      <c r="AC792" s="91"/>
      <c r="AD792" s="92">
        <v>166</v>
      </c>
      <c r="AE792" s="90">
        <v>181</v>
      </c>
      <c r="AF792" s="90">
        <v>28</v>
      </c>
      <c r="AG792" s="90">
        <v>40</v>
      </c>
      <c r="AH792" s="90">
        <v>31</v>
      </c>
      <c r="AI792" s="90">
        <v>1</v>
      </c>
      <c r="AJ792" s="90">
        <v>32</v>
      </c>
    </row>
    <row r="793" spans="1:36">
      <c r="A793" s="88">
        <v>6</v>
      </c>
      <c r="B793" s="95" t="s">
        <v>178</v>
      </c>
      <c r="C793" s="96"/>
      <c r="D793" s="86">
        <v>5</v>
      </c>
      <c r="E793" s="86" t="s">
        <v>36</v>
      </c>
      <c r="F793" s="87">
        <v>5403</v>
      </c>
      <c r="G793" s="88">
        <v>1</v>
      </c>
      <c r="H793" s="88">
        <v>6</v>
      </c>
      <c r="I793" s="89"/>
      <c r="J793" s="90">
        <v>49</v>
      </c>
      <c r="K793" s="90">
        <v>56</v>
      </c>
      <c r="L793" s="90">
        <v>0</v>
      </c>
      <c r="M793" s="91"/>
      <c r="N793" s="92">
        <v>154</v>
      </c>
      <c r="O793" s="90">
        <v>641</v>
      </c>
      <c r="P793" s="90">
        <v>20</v>
      </c>
      <c r="Q793" s="90">
        <v>31</v>
      </c>
      <c r="R793" s="90">
        <v>30</v>
      </c>
      <c r="S793" s="90">
        <v>19</v>
      </c>
      <c r="T793" s="90">
        <v>49</v>
      </c>
      <c r="U793" s="91"/>
      <c r="V793" s="92">
        <v>154</v>
      </c>
      <c r="W793" s="90">
        <v>649</v>
      </c>
      <c r="X793" s="90">
        <v>6</v>
      </c>
      <c r="Y793" s="90">
        <v>38</v>
      </c>
      <c r="Z793" s="90">
        <v>42</v>
      </c>
      <c r="AA793" s="90">
        <v>14</v>
      </c>
      <c r="AB793" s="90">
        <v>56</v>
      </c>
      <c r="AC793" s="91"/>
      <c r="AD793" s="92">
        <v>0</v>
      </c>
      <c r="AE793" s="90">
        <v>0</v>
      </c>
      <c r="AF793" s="90">
        <v>0</v>
      </c>
      <c r="AG793" s="90">
        <v>0</v>
      </c>
      <c r="AH793" s="90">
        <v>0</v>
      </c>
      <c r="AI793" s="90">
        <v>0</v>
      </c>
      <c r="AJ793" s="90">
        <v>0</v>
      </c>
    </row>
    <row r="794" spans="1:36">
      <c r="A794" s="88">
        <v>7</v>
      </c>
      <c r="B794" s="95" t="s">
        <v>178</v>
      </c>
      <c r="C794" s="96"/>
      <c r="D794" s="86">
        <v>5</v>
      </c>
      <c r="E794" s="86" t="s">
        <v>36</v>
      </c>
      <c r="F794" s="87">
        <v>5403</v>
      </c>
      <c r="G794" s="88">
        <v>1</v>
      </c>
      <c r="H794" s="88">
        <v>7</v>
      </c>
      <c r="I794" s="89"/>
      <c r="J794" s="90">
        <v>43</v>
      </c>
      <c r="K794" s="90">
        <v>54</v>
      </c>
      <c r="L794" s="90">
        <v>10</v>
      </c>
      <c r="M794" s="91"/>
      <c r="N794" s="92">
        <v>155</v>
      </c>
      <c r="O794" s="90">
        <v>650</v>
      </c>
      <c r="P794" s="90">
        <v>36</v>
      </c>
      <c r="Q794" s="90">
        <v>21</v>
      </c>
      <c r="R794" s="90">
        <v>34</v>
      </c>
      <c r="S794" s="90">
        <v>9</v>
      </c>
      <c r="T794" s="90">
        <v>43</v>
      </c>
      <c r="U794" s="91"/>
      <c r="V794" s="92">
        <v>155</v>
      </c>
      <c r="W794" s="90">
        <v>654</v>
      </c>
      <c r="X794" s="90">
        <v>11</v>
      </c>
      <c r="Y794" s="90">
        <v>35</v>
      </c>
      <c r="Z794" s="90">
        <v>42</v>
      </c>
      <c r="AA794" s="90">
        <v>12</v>
      </c>
      <c r="AB794" s="90">
        <v>54</v>
      </c>
      <c r="AC794" s="91"/>
      <c r="AD794" s="92">
        <v>155</v>
      </c>
      <c r="AE794" s="90">
        <v>139</v>
      </c>
      <c r="AF794" s="90">
        <v>64</v>
      </c>
      <c r="AG794" s="90">
        <v>26</v>
      </c>
      <c r="AH794" s="90">
        <v>10</v>
      </c>
      <c r="AI794" s="90">
        <v>0</v>
      </c>
      <c r="AJ794" s="90">
        <v>10</v>
      </c>
    </row>
    <row r="795" spans="1:36">
      <c r="A795" s="88">
        <v>8</v>
      </c>
      <c r="B795" s="95" t="s">
        <v>178</v>
      </c>
      <c r="C795" s="96"/>
      <c r="D795" s="86">
        <v>5</v>
      </c>
      <c r="E795" s="86" t="s">
        <v>36</v>
      </c>
      <c r="F795" s="87">
        <v>5403</v>
      </c>
      <c r="G795" s="86">
        <v>1</v>
      </c>
      <c r="H795" s="88">
        <v>8</v>
      </c>
      <c r="I795" s="89"/>
      <c r="J795" s="90">
        <v>39</v>
      </c>
      <c r="K795" s="90">
        <v>50</v>
      </c>
      <c r="L795" s="90">
        <v>0</v>
      </c>
      <c r="M795" s="91"/>
      <c r="N795" s="92">
        <v>142</v>
      </c>
      <c r="O795" s="90">
        <v>678</v>
      </c>
      <c r="P795" s="90">
        <v>45</v>
      </c>
      <c r="Q795" s="90">
        <v>15</v>
      </c>
      <c r="R795" s="90">
        <v>25</v>
      </c>
      <c r="S795" s="90">
        <v>14</v>
      </c>
      <c r="T795" s="90">
        <v>39</v>
      </c>
      <c r="U795" s="91"/>
      <c r="V795" s="92">
        <v>142</v>
      </c>
      <c r="W795" s="90">
        <v>696</v>
      </c>
      <c r="X795" s="90">
        <v>13</v>
      </c>
      <c r="Y795" s="90">
        <v>37</v>
      </c>
      <c r="Z795" s="90">
        <v>36</v>
      </c>
      <c r="AA795" s="90">
        <v>14</v>
      </c>
      <c r="AB795" s="90">
        <v>50</v>
      </c>
      <c r="AC795" s="91"/>
      <c r="AD795" s="92">
        <v>0</v>
      </c>
      <c r="AE795" s="90">
        <v>0</v>
      </c>
      <c r="AF795" s="90">
        <v>0</v>
      </c>
      <c r="AG795" s="90">
        <v>0</v>
      </c>
      <c r="AH795" s="90">
        <v>0</v>
      </c>
      <c r="AI795" s="90">
        <v>0</v>
      </c>
      <c r="AJ795" s="90">
        <v>0</v>
      </c>
    </row>
    <row r="796" spans="1:36">
      <c r="A796" s="67" t="s">
        <v>71</v>
      </c>
      <c r="B796" s="97" t="s">
        <v>178</v>
      </c>
      <c r="C796" s="98"/>
      <c r="D796" s="93">
        <v>5</v>
      </c>
      <c r="E796" s="93" t="s">
        <v>36</v>
      </c>
      <c r="F796" s="94">
        <v>5403</v>
      </c>
      <c r="G796" s="67">
        <v>1</v>
      </c>
      <c r="H796" s="67" t="s">
        <v>71</v>
      </c>
      <c r="I796" s="68"/>
      <c r="J796" s="20">
        <v>53.715250965250959</v>
      </c>
      <c r="K796" s="20">
        <v>58.145752895752906</v>
      </c>
      <c r="L796" s="20">
        <v>21.37694704049844</v>
      </c>
      <c r="M796" s="69"/>
      <c r="N796" s="16">
        <v>1036</v>
      </c>
      <c r="O796" s="20"/>
      <c r="P796" s="20">
        <v>23.11196911196911</v>
      </c>
      <c r="Q796" s="20">
        <v>22.833976833976834</v>
      </c>
      <c r="R796" s="20">
        <v>32.002895752895753</v>
      </c>
      <c r="S796" s="20">
        <v>21.712355212355209</v>
      </c>
      <c r="T796" s="20">
        <v>53.715250965250959</v>
      </c>
      <c r="U796" s="69"/>
      <c r="V796" s="16">
        <v>1036</v>
      </c>
      <c r="W796" s="20"/>
      <c r="X796" s="20">
        <v>10.693050193050194</v>
      </c>
      <c r="Y796" s="20">
        <v>31.16119691119691</v>
      </c>
      <c r="Z796" s="20">
        <v>41.411196911196917</v>
      </c>
      <c r="AA796" s="20">
        <v>16.734555984555985</v>
      </c>
      <c r="AB796" s="20">
        <v>58.145752895752906</v>
      </c>
      <c r="AC796" s="69"/>
      <c r="AD796" s="16">
        <v>321</v>
      </c>
      <c r="AE796" s="20"/>
      <c r="AF796" s="20">
        <v>45.383177570093459</v>
      </c>
      <c r="AG796" s="20">
        <v>33.239875389408098</v>
      </c>
      <c r="AH796" s="20">
        <v>20.859813084112147</v>
      </c>
      <c r="AI796" s="20">
        <v>0.51713395638629278</v>
      </c>
      <c r="AJ796" s="20">
        <v>21.37694704049844</v>
      </c>
    </row>
    <row r="797" spans="1:36">
      <c r="A797" s="81">
        <v>3</v>
      </c>
      <c r="B797" s="77" t="s">
        <v>179</v>
      </c>
      <c r="C797" s="78"/>
      <c r="D797" s="79">
        <v>5</v>
      </c>
      <c r="E797" s="79" t="s">
        <v>36</v>
      </c>
      <c r="F797" s="80">
        <v>601</v>
      </c>
      <c r="G797" s="88">
        <v>1</v>
      </c>
      <c r="H797" s="81">
        <v>3</v>
      </c>
      <c r="I797" s="82"/>
      <c r="J797" s="83">
        <v>72</v>
      </c>
      <c r="K797" s="83">
        <v>79</v>
      </c>
      <c r="L797" s="83">
        <v>0</v>
      </c>
      <c r="M797" s="84"/>
      <c r="N797" s="85">
        <v>43</v>
      </c>
      <c r="O797" s="83">
        <v>567</v>
      </c>
      <c r="P797" s="83">
        <v>2</v>
      </c>
      <c r="Q797" s="83">
        <v>26</v>
      </c>
      <c r="R797" s="83">
        <v>35</v>
      </c>
      <c r="S797" s="83">
        <v>37</v>
      </c>
      <c r="T797" s="83">
        <v>72</v>
      </c>
      <c r="U797" s="84"/>
      <c r="V797" s="85">
        <v>43</v>
      </c>
      <c r="W797" s="83">
        <v>592</v>
      </c>
      <c r="X797" s="83">
        <v>12</v>
      </c>
      <c r="Y797" s="83">
        <v>9</v>
      </c>
      <c r="Z797" s="83">
        <v>44</v>
      </c>
      <c r="AA797" s="83">
        <v>35</v>
      </c>
      <c r="AB797" s="83">
        <v>79</v>
      </c>
      <c r="AC797" s="84"/>
      <c r="AD797" s="85">
        <v>0</v>
      </c>
      <c r="AE797" s="83">
        <v>0</v>
      </c>
      <c r="AF797" s="83">
        <v>0</v>
      </c>
      <c r="AG797" s="83">
        <v>0</v>
      </c>
      <c r="AH797" s="83">
        <v>0</v>
      </c>
      <c r="AI797" s="83">
        <v>0</v>
      </c>
      <c r="AJ797" s="83">
        <v>0</v>
      </c>
    </row>
    <row r="798" spans="1:36" s="63" customFormat="1">
      <c r="A798" s="88">
        <v>4</v>
      </c>
      <c r="B798" s="95" t="s">
        <v>179</v>
      </c>
      <c r="C798" s="96"/>
      <c r="D798" s="86">
        <v>5</v>
      </c>
      <c r="E798" s="86" t="s">
        <v>36</v>
      </c>
      <c r="F798" s="87">
        <v>601</v>
      </c>
      <c r="G798" s="88">
        <v>1</v>
      </c>
      <c r="H798" s="88">
        <v>4</v>
      </c>
      <c r="I798" s="89"/>
      <c r="J798" s="90">
        <v>62</v>
      </c>
      <c r="K798" s="90">
        <v>47</v>
      </c>
      <c r="L798" s="90">
        <v>0</v>
      </c>
      <c r="M798" s="91"/>
      <c r="N798" s="92">
        <v>36</v>
      </c>
      <c r="O798" s="90">
        <v>586</v>
      </c>
      <c r="P798" s="90">
        <v>19</v>
      </c>
      <c r="Q798" s="90">
        <v>19</v>
      </c>
      <c r="R798" s="90">
        <v>31</v>
      </c>
      <c r="S798" s="90">
        <v>31</v>
      </c>
      <c r="T798" s="90">
        <v>62</v>
      </c>
      <c r="U798" s="91"/>
      <c r="V798" s="92">
        <v>36</v>
      </c>
      <c r="W798" s="90">
        <v>563</v>
      </c>
      <c r="X798" s="90">
        <v>14</v>
      </c>
      <c r="Y798" s="90">
        <v>39</v>
      </c>
      <c r="Z798" s="90">
        <v>28</v>
      </c>
      <c r="AA798" s="90">
        <v>19</v>
      </c>
      <c r="AB798" s="90">
        <v>47</v>
      </c>
      <c r="AC798" s="91"/>
      <c r="AD798" s="92">
        <v>0</v>
      </c>
      <c r="AE798" s="90">
        <v>0</v>
      </c>
      <c r="AF798" s="90">
        <v>0</v>
      </c>
      <c r="AG798" s="90">
        <v>0</v>
      </c>
      <c r="AH798" s="90">
        <v>0</v>
      </c>
      <c r="AI798" s="90">
        <v>0</v>
      </c>
      <c r="AJ798" s="90">
        <v>0</v>
      </c>
    </row>
    <row r="799" spans="1:36">
      <c r="A799" s="88">
        <v>5</v>
      </c>
      <c r="B799" s="95" t="s">
        <v>179</v>
      </c>
      <c r="C799" s="96"/>
      <c r="D799" s="86">
        <v>5</v>
      </c>
      <c r="E799" s="86" t="s">
        <v>36</v>
      </c>
      <c r="F799" s="87">
        <v>601</v>
      </c>
      <c r="G799" s="86">
        <v>1</v>
      </c>
      <c r="H799" s="88">
        <v>5</v>
      </c>
      <c r="I799" s="89"/>
      <c r="J799" s="90">
        <v>63</v>
      </c>
      <c r="K799" s="90">
        <v>37</v>
      </c>
      <c r="L799" s="90">
        <v>26</v>
      </c>
      <c r="M799" s="91"/>
      <c r="N799" s="92">
        <v>27</v>
      </c>
      <c r="O799" s="90">
        <v>623</v>
      </c>
      <c r="P799" s="90">
        <v>26</v>
      </c>
      <c r="Q799" s="90">
        <v>11</v>
      </c>
      <c r="R799" s="90">
        <v>37</v>
      </c>
      <c r="S799" s="90">
        <v>26</v>
      </c>
      <c r="T799" s="90">
        <v>63</v>
      </c>
      <c r="U799" s="91"/>
      <c r="V799" s="92">
        <v>27</v>
      </c>
      <c r="W799" s="90">
        <v>551</v>
      </c>
      <c r="X799" s="90">
        <v>22</v>
      </c>
      <c r="Y799" s="90">
        <v>41</v>
      </c>
      <c r="Z799" s="90">
        <v>22</v>
      </c>
      <c r="AA799" s="90">
        <v>15</v>
      </c>
      <c r="AB799" s="90">
        <v>37</v>
      </c>
      <c r="AC799" s="91"/>
      <c r="AD799" s="92">
        <v>27</v>
      </c>
      <c r="AE799" s="90">
        <v>173</v>
      </c>
      <c r="AF799" s="90">
        <v>33</v>
      </c>
      <c r="AG799" s="90">
        <v>41</v>
      </c>
      <c r="AH799" s="90">
        <v>26</v>
      </c>
      <c r="AI799" s="90">
        <v>0</v>
      </c>
      <c r="AJ799" s="90">
        <v>26</v>
      </c>
    </row>
    <row r="800" spans="1:36">
      <c r="A800" s="88">
        <v>6</v>
      </c>
      <c r="B800" s="95" t="s">
        <v>179</v>
      </c>
      <c r="C800" s="96"/>
      <c r="D800" s="86">
        <v>5</v>
      </c>
      <c r="E800" s="86" t="s">
        <v>36</v>
      </c>
      <c r="F800" s="87">
        <v>601</v>
      </c>
      <c r="G800" s="86">
        <v>1</v>
      </c>
      <c r="H800" s="88">
        <v>6</v>
      </c>
      <c r="I800" s="89"/>
      <c r="J800" s="90">
        <v>87</v>
      </c>
      <c r="K800" s="90">
        <v>70</v>
      </c>
      <c r="L800" s="90">
        <v>0</v>
      </c>
      <c r="M800" s="91"/>
      <c r="N800" s="92">
        <v>30</v>
      </c>
      <c r="O800" s="90">
        <v>725</v>
      </c>
      <c r="P800" s="90">
        <v>10</v>
      </c>
      <c r="Q800" s="90">
        <v>3</v>
      </c>
      <c r="R800" s="90">
        <v>37</v>
      </c>
      <c r="S800" s="90">
        <v>50</v>
      </c>
      <c r="T800" s="90">
        <v>87</v>
      </c>
      <c r="U800" s="91"/>
      <c r="V800" s="92">
        <v>30</v>
      </c>
      <c r="W800" s="90">
        <v>678</v>
      </c>
      <c r="X800" s="90">
        <v>10</v>
      </c>
      <c r="Y800" s="90">
        <v>20</v>
      </c>
      <c r="Z800" s="90">
        <v>57</v>
      </c>
      <c r="AA800" s="90">
        <v>13</v>
      </c>
      <c r="AB800" s="90">
        <v>70</v>
      </c>
      <c r="AC800" s="91"/>
      <c r="AD800" s="92">
        <v>0</v>
      </c>
      <c r="AE800" s="90">
        <v>0</v>
      </c>
      <c r="AF800" s="90">
        <v>0</v>
      </c>
      <c r="AG800" s="90">
        <v>0</v>
      </c>
      <c r="AH800" s="90">
        <v>0</v>
      </c>
      <c r="AI800" s="90">
        <v>0</v>
      </c>
      <c r="AJ800" s="90">
        <v>0</v>
      </c>
    </row>
    <row r="801" spans="1:36">
      <c r="A801" s="88">
        <v>7</v>
      </c>
      <c r="B801" s="95" t="s">
        <v>179</v>
      </c>
      <c r="C801" s="96"/>
      <c r="D801" s="86">
        <v>5</v>
      </c>
      <c r="E801" s="86" t="s">
        <v>36</v>
      </c>
      <c r="F801" s="87">
        <v>601</v>
      </c>
      <c r="G801" s="86">
        <v>1</v>
      </c>
      <c r="H801" s="88">
        <v>7</v>
      </c>
      <c r="I801" s="89"/>
      <c r="J801" s="90">
        <v>79</v>
      </c>
      <c r="K801" s="90">
        <v>50</v>
      </c>
      <c r="L801" s="90">
        <v>24</v>
      </c>
      <c r="M801" s="91"/>
      <c r="N801" s="92">
        <v>38</v>
      </c>
      <c r="O801" s="90">
        <v>740</v>
      </c>
      <c r="P801" s="90">
        <v>11</v>
      </c>
      <c r="Q801" s="90">
        <v>11</v>
      </c>
      <c r="R801" s="90">
        <v>34</v>
      </c>
      <c r="S801" s="90">
        <v>45</v>
      </c>
      <c r="T801" s="90">
        <v>79</v>
      </c>
      <c r="U801" s="91"/>
      <c r="V801" s="92">
        <v>38</v>
      </c>
      <c r="W801" s="90">
        <v>649</v>
      </c>
      <c r="X801" s="90">
        <v>8</v>
      </c>
      <c r="Y801" s="90">
        <v>42</v>
      </c>
      <c r="Z801" s="90">
        <v>32</v>
      </c>
      <c r="AA801" s="90">
        <v>18</v>
      </c>
      <c r="AB801" s="90">
        <v>50</v>
      </c>
      <c r="AC801" s="91"/>
      <c r="AD801" s="92">
        <v>38</v>
      </c>
      <c r="AE801" s="90">
        <v>156</v>
      </c>
      <c r="AF801" s="90">
        <v>47</v>
      </c>
      <c r="AG801" s="90">
        <v>29</v>
      </c>
      <c r="AH801" s="90">
        <v>21</v>
      </c>
      <c r="AI801" s="90">
        <v>3</v>
      </c>
      <c r="AJ801" s="90">
        <v>24</v>
      </c>
    </row>
    <row r="802" spans="1:36">
      <c r="A802" s="88">
        <v>8</v>
      </c>
      <c r="B802" s="95" t="s">
        <v>179</v>
      </c>
      <c r="C802" s="96"/>
      <c r="D802" s="86">
        <v>5</v>
      </c>
      <c r="E802" s="86" t="s">
        <v>36</v>
      </c>
      <c r="F802" s="87">
        <v>601</v>
      </c>
      <c r="G802" s="86">
        <v>1</v>
      </c>
      <c r="H802" s="88">
        <v>8</v>
      </c>
      <c r="I802" s="89"/>
      <c r="J802" s="90">
        <v>58</v>
      </c>
      <c r="K802" s="90">
        <v>53</v>
      </c>
      <c r="L802" s="90">
        <v>0</v>
      </c>
      <c r="M802" s="91"/>
      <c r="N802" s="92">
        <v>38</v>
      </c>
      <c r="O802" s="90">
        <v>726</v>
      </c>
      <c r="P802" s="90">
        <v>29</v>
      </c>
      <c r="Q802" s="90">
        <v>13</v>
      </c>
      <c r="R802" s="90">
        <v>34</v>
      </c>
      <c r="S802" s="90">
        <v>24</v>
      </c>
      <c r="T802" s="90">
        <v>58</v>
      </c>
      <c r="U802" s="91"/>
      <c r="V802" s="92">
        <v>38</v>
      </c>
      <c r="W802" s="90">
        <v>701</v>
      </c>
      <c r="X802" s="90">
        <v>16</v>
      </c>
      <c r="Y802" s="90">
        <v>32</v>
      </c>
      <c r="Z802" s="90">
        <v>37</v>
      </c>
      <c r="AA802" s="90">
        <v>16</v>
      </c>
      <c r="AB802" s="90">
        <v>53</v>
      </c>
      <c r="AC802" s="91"/>
      <c r="AD802" s="92">
        <v>0</v>
      </c>
      <c r="AE802" s="90">
        <v>0</v>
      </c>
      <c r="AF802" s="90">
        <v>0</v>
      </c>
      <c r="AG802" s="90">
        <v>0</v>
      </c>
      <c r="AH802" s="90">
        <v>0</v>
      </c>
      <c r="AI802" s="90">
        <v>0</v>
      </c>
      <c r="AJ802" s="90">
        <v>0</v>
      </c>
    </row>
    <row r="803" spans="1:36">
      <c r="A803" s="67" t="s">
        <v>71</v>
      </c>
      <c r="B803" s="97" t="s">
        <v>179</v>
      </c>
      <c r="C803" s="98"/>
      <c r="D803" s="93">
        <v>5</v>
      </c>
      <c r="E803" s="93" t="s">
        <v>36</v>
      </c>
      <c r="F803" s="94">
        <v>601</v>
      </c>
      <c r="G803" s="93">
        <v>1</v>
      </c>
      <c r="H803" s="67" t="s">
        <v>71</v>
      </c>
      <c r="I803" s="68"/>
      <c r="J803" s="20">
        <v>70.023584905660371</v>
      </c>
      <c r="K803" s="20">
        <v>57.084905660377359</v>
      </c>
      <c r="L803" s="20">
        <v>24.830769230769235</v>
      </c>
      <c r="M803" s="69"/>
      <c r="N803" s="16">
        <v>212</v>
      </c>
      <c r="O803" s="20"/>
      <c r="P803" s="20">
        <v>15.528301886792452</v>
      </c>
      <c r="Q803" s="20">
        <v>14.627358490566039</v>
      </c>
      <c r="R803" s="20">
        <v>34.5</v>
      </c>
      <c r="S803" s="20">
        <v>35.523584905660371</v>
      </c>
      <c r="T803" s="20">
        <v>70.023584905660371</v>
      </c>
      <c r="U803" s="69"/>
      <c r="V803" s="16">
        <v>212</v>
      </c>
      <c r="W803" s="20"/>
      <c r="X803" s="20">
        <v>13.330188679245282</v>
      </c>
      <c r="Y803" s="20">
        <v>29.764150943396224</v>
      </c>
      <c r="Z803" s="20">
        <v>36.915094339622641</v>
      </c>
      <c r="AA803" s="20">
        <v>20.169811320754718</v>
      </c>
      <c r="AB803" s="20">
        <v>57.084905660377359</v>
      </c>
      <c r="AC803" s="69"/>
      <c r="AD803" s="16">
        <v>65</v>
      </c>
      <c r="AE803" s="20"/>
      <c r="AF803" s="20">
        <v>41.184615384615384</v>
      </c>
      <c r="AG803" s="20">
        <v>33.984615384615381</v>
      </c>
      <c r="AH803" s="20">
        <v>23.07692307692308</v>
      </c>
      <c r="AI803" s="20">
        <v>1.7538461538461538</v>
      </c>
      <c r="AJ803" s="20">
        <v>24.830769230769235</v>
      </c>
    </row>
    <row r="804" spans="1:36">
      <c r="A804" s="81">
        <v>3</v>
      </c>
      <c r="B804" s="77" t="s">
        <v>180</v>
      </c>
      <c r="C804" s="78"/>
      <c r="D804" s="79">
        <v>2</v>
      </c>
      <c r="E804" s="79" t="s">
        <v>33</v>
      </c>
      <c r="F804" s="80">
        <v>6804</v>
      </c>
      <c r="G804" s="86">
        <v>1</v>
      </c>
      <c r="H804" s="81">
        <v>3</v>
      </c>
      <c r="I804" s="82"/>
      <c r="J804" s="83">
        <v>89</v>
      </c>
      <c r="K804" s="83">
        <v>74</v>
      </c>
      <c r="L804" s="83">
        <v>0</v>
      </c>
      <c r="M804" s="84"/>
      <c r="N804" s="85">
        <v>116</v>
      </c>
      <c r="O804" s="83">
        <v>627</v>
      </c>
      <c r="P804" s="83">
        <v>3</v>
      </c>
      <c r="Q804" s="83">
        <v>9</v>
      </c>
      <c r="R804" s="83">
        <v>17</v>
      </c>
      <c r="S804" s="83">
        <v>72</v>
      </c>
      <c r="T804" s="83">
        <v>89</v>
      </c>
      <c r="U804" s="84"/>
      <c r="V804" s="85">
        <v>116</v>
      </c>
      <c r="W804" s="83">
        <v>596</v>
      </c>
      <c r="X804" s="83">
        <v>9</v>
      </c>
      <c r="Y804" s="83">
        <v>17</v>
      </c>
      <c r="Z804" s="83">
        <v>28</v>
      </c>
      <c r="AA804" s="83">
        <v>46</v>
      </c>
      <c r="AB804" s="83">
        <v>74</v>
      </c>
      <c r="AC804" s="84"/>
      <c r="AD804" s="85">
        <v>0</v>
      </c>
      <c r="AE804" s="83">
        <v>0</v>
      </c>
      <c r="AF804" s="83">
        <v>0</v>
      </c>
      <c r="AG804" s="83">
        <v>0</v>
      </c>
      <c r="AH804" s="83">
        <v>0</v>
      </c>
      <c r="AI804" s="83">
        <v>0</v>
      </c>
      <c r="AJ804" s="83">
        <v>0</v>
      </c>
    </row>
    <row r="805" spans="1:36" s="63" customFormat="1">
      <c r="A805" s="88">
        <v>4</v>
      </c>
      <c r="B805" s="95" t="s">
        <v>180</v>
      </c>
      <c r="C805" s="96"/>
      <c r="D805" s="86">
        <v>2</v>
      </c>
      <c r="E805" s="86" t="s">
        <v>33</v>
      </c>
      <c r="F805" s="87">
        <v>6804</v>
      </c>
      <c r="G805" s="86">
        <v>1</v>
      </c>
      <c r="H805" s="88">
        <v>4</v>
      </c>
      <c r="I805" s="89"/>
      <c r="J805" s="90">
        <v>88</v>
      </c>
      <c r="K805" s="90">
        <v>83</v>
      </c>
      <c r="L805" s="90">
        <v>0</v>
      </c>
      <c r="M805" s="91"/>
      <c r="N805" s="92">
        <v>125</v>
      </c>
      <c r="O805" s="90">
        <v>657</v>
      </c>
      <c r="P805" s="90">
        <v>2</v>
      </c>
      <c r="Q805" s="90">
        <v>10</v>
      </c>
      <c r="R805" s="90">
        <v>21</v>
      </c>
      <c r="S805" s="90">
        <v>67</v>
      </c>
      <c r="T805" s="90">
        <v>88</v>
      </c>
      <c r="U805" s="91"/>
      <c r="V805" s="92">
        <v>125</v>
      </c>
      <c r="W805" s="90">
        <v>689</v>
      </c>
      <c r="X805" s="90">
        <v>3</v>
      </c>
      <c r="Y805" s="90">
        <v>14</v>
      </c>
      <c r="Z805" s="90">
        <v>49</v>
      </c>
      <c r="AA805" s="90">
        <v>34</v>
      </c>
      <c r="AB805" s="90">
        <v>83</v>
      </c>
      <c r="AC805" s="91"/>
      <c r="AD805" s="92">
        <v>0</v>
      </c>
      <c r="AE805" s="90">
        <v>0</v>
      </c>
      <c r="AF805" s="90">
        <v>0</v>
      </c>
      <c r="AG805" s="90">
        <v>0</v>
      </c>
      <c r="AH805" s="90">
        <v>0</v>
      </c>
      <c r="AI805" s="90">
        <v>0</v>
      </c>
      <c r="AJ805" s="90">
        <v>0</v>
      </c>
    </row>
    <row r="806" spans="1:36">
      <c r="A806" s="88">
        <v>5</v>
      </c>
      <c r="B806" s="95" t="s">
        <v>180</v>
      </c>
      <c r="C806" s="96"/>
      <c r="D806" s="86">
        <v>2</v>
      </c>
      <c r="E806" s="86" t="s">
        <v>33</v>
      </c>
      <c r="F806" s="87">
        <v>6804</v>
      </c>
      <c r="G806" s="86">
        <v>1</v>
      </c>
      <c r="H806" s="88">
        <v>5</v>
      </c>
      <c r="I806" s="89"/>
      <c r="J806" s="90">
        <v>73</v>
      </c>
      <c r="K806" s="90">
        <v>84</v>
      </c>
      <c r="L806" s="90">
        <v>69</v>
      </c>
      <c r="M806" s="91"/>
      <c r="N806" s="92">
        <v>127</v>
      </c>
      <c r="O806" s="90">
        <v>657</v>
      </c>
      <c r="P806" s="90">
        <v>8</v>
      </c>
      <c r="Q806" s="90">
        <v>20</v>
      </c>
      <c r="R806" s="90">
        <v>45</v>
      </c>
      <c r="S806" s="90">
        <v>28</v>
      </c>
      <c r="T806" s="90">
        <v>73</v>
      </c>
      <c r="U806" s="91"/>
      <c r="V806" s="92">
        <v>127</v>
      </c>
      <c r="W806" s="90">
        <v>733</v>
      </c>
      <c r="X806" s="90">
        <v>6</v>
      </c>
      <c r="Y806" s="90">
        <v>11</v>
      </c>
      <c r="Z806" s="90">
        <v>45</v>
      </c>
      <c r="AA806" s="90">
        <v>39</v>
      </c>
      <c r="AB806" s="90">
        <v>84</v>
      </c>
      <c r="AC806" s="91"/>
      <c r="AD806" s="92">
        <v>127</v>
      </c>
      <c r="AE806" s="90">
        <v>212</v>
      </c>
      <c r="AF806" s="90">
        <v>7</v>
      </c>
      <c r="AG806" s="90">
        <v>24</v>
      </c>
      <c r="AH806" s="90">
        <v>56</v>
      </c>
      <c r="AI806" s="90">
        <v>13</v>
      </c>
      <c r="AJ806" s="90">
        <v>69</v>
      </c>
    </row>
    <row r="807" spans="1:36">
      <c r="A807" s="88">
        <v>6</v>
      </c>
      <c r="B807" s="95" t="s">
        <v>180</v>
      </c>
      <c r="C807" s="96"/>
      <c r="D807" s="86">
        <v>2</v>
      </c>
      <c r="E807" s="86" t="s">
        <v>33</v>
      </c>
      <c r="F807" s="87">
        <v>6804</v>
      </c>
      <c r="G807" s="88">
        <v>1</v>
      </c>
      <c r="H807" s="88">
        <v>6</v>
      </c>
      <c r="I807" s="89"/>
      <c r="J807" s="90">
        <v>67</v>
      </c>
      <c r="K807" s="90">
        <v>80</v>
      </c>
      <c r="L807" s="90">
        <v>0</v>
      </c>
      <c r="M807" s="91"/>
      <c r="N807" s="92">
        <v>120</v>
      </c>
      <c r="O807" s="90">
        <v>673</v>
      </c>
      <c r="P807" s="90">
        <v>11</v>
      </c>
      <c r="Q807" s="90">
        <v>23</v>
      </c>
      <c r="R807" s="90">
        <v>36</v>
      </c>
      <c r="S807" s="90">
        <v>31</v>
      </c>
      <c r="T807" s="90">
        <v>67</v>
      </c>
      <c r="U807" s="91"/>
      <c r="V807" s="92">
        <v>120</v>
      </c>
      <c r="W807" s="90">
        <v>745</v>
      </c>
      <c r="X807" s="90">
        <v>7</v>
      </c>
      <c r="Y807" s="90">
        <v>14</v>
      </c>
      <c r="Z807" s="90">
        <v>37</v>
      </c>
      <c r="AA807" s="90">
        <v>43</v>
      </c>
      <c r="AB807" s="90">
        <v>80</v>
      </c>
      <c r="AC807" s="91"/>
      <c r="AD807" s="92">
        <v>0</v>
      </c>
      <c r="AE807" s="90">
        <v>0</v>
      </c>
      <c r="AF807" s="90">
        <v>0</v>
      </c>
      <c r="AG807" s="90">
        <v>0</v>
      </c>
      <c r="AH807" s="90">
        <v>0</v>
      </c>
      <c r="AI807" s="90">
        <v>0</v>
      </c>
      <c r="AJ807" s="90">
        <v>0</v>
      </c>
    </row>
    <row r="808" spans="1:36">
      <c r="A808" s="88">
        <v>7</v>
      </c>
      <c r="B808" s="95" t="s">
        <v>180</v>
      </c>
      <c r="C808" s="96"/>
      <c r="D808" s="86">
        <v>2</v>
      </c>
      <c r="E808" s="86" t="s">
        <v>33</v>
      </c>
      <c r="F808" s="87">
        <v>6804</v>
      </c>
      <c r="G808" s="88">
        <v>1</v>
      </c>
      <c r="H808" s="88">
        <v>7</v>
      </c>
      <c r="I808" s="89"/>
      <c r="J808" s="90">
        <v>75</v>
      </c>
      <c r="K808" s="90">
        <v>76</v>
      </c>
      <c r="L808" s="90">
        <v>49</v>
      </c>
      <c r="M808" s="91"/>
      <c r="N808" s="92">
        <v>121</v>
      </c>
      <c r="O808" s="90">
        <v>730</v>
      </c>
      <c r="P808" s="90">
        <v>6</v>
      </c>
      <c r="Q808" s="90">
        <v>20</v>
      </c>
      <c r="R808" s="90">
        <v>39</v>
      </c>
      <c r="S808" s="90">
        <v>36</v>
      </c>
      <c r="T808" s="90">
        <v>75</v>
      </c>
      <c r="U808" s="91"/>
      <c r="V808" s="92">
        <v>121</v>
      </c>
      <c r="W808" s="90">
        <v>770</v>
      </c>
      <c r="X808" s="90">
        <v>5</v>
      </c>
      <c r="Y808" s="90">
        <v>19</v>
      </c>
      <c r="Z808" s="90">
        <v>43</v>
      </c>
      <c r="AA808" s="90">
        <v>33</v>
      </c>
      <c r="AB808" s="90">
        <v>76</v>
      </c>
      <c r="AC808" s="91"/>
      <c r="AD808" s="92">
        <v>121</v>
      </c>
      <c r="AE808" s="90">
        <v>197</v>
      </c>
      <c r="AF808" s="90">
        <v>14</v>
      </c>
      <c r="AG808" s="90">
        <v>37</v>
      </c>
      <c r="AH808" s="90">
        <v>40</v>
      </c>
      <c r="AI808" s="90">
        <v>9</v>
      </c>
      <c r="AJ808" s="90">
        <v>49</v>
      </c>
    </row>
    <row r="809" spans="1:36">
      <c r="A809" s="88">
        <v>8</v>
      </c>
      <c r="B809" s="95" t="s">
        <v>180</v>
      </c>
      <c r="C809" s="96"/>
      <c r="D809" s="86">
        <v>2</v>
      </c>
      <c r="E809" s="86" t="s">
        <v>33</v>
      </c>
      <c r="F809" s="87">
        <v>6804</v>
      </c>
      <c r="G809" s="86">
        <v>1</v>
      </c>
      <c r="H809" s="88">
        <v>8</v>
      </c>
      <c r="I809" s="89"/>
      <c r="J809" s="90">
        <v>71</v>
      </c>
      <c r="K809" s="90">
        <v>79</v>
      </c>
      <c r="L809" s="90">
        <v>0</v>
      </c>
      <c r="M809" s="91"/>
      <c r="N809" s="92">
        <v>117</v>
      </c>
      <c r="O809" s="90">
        <v>739</v>
      </c>
      <c r="P809" s="90">
        <v>15</v>
      </c>
      <c r="Q809" s="90">
        <v>15</v>
      </c>
      <c r="R809" s="90">
        <v>50</v>
      </c>
      <c r="S809" s="90">
        <v>21</v>
      </c>
      <c r="T809" s="90">
        <v>71</v>
      </c>
      <c r="U809" s="91"/>
      <c r="V809" s="92">
        <v>117</v>
      </c>
      <c r="W809" s="90">
        <v>811</v>
      </c>
      <c r="X809" s="90">
        <v>4</v>
      </c>
      <c r="Y809" s="90">
        <v>17</v>
      </c>
      <c r="Z809" s="90">
        <v>41</v>
      </c>
      <c r="AA809" s="90">
        <v>38</v>
      </c>
      <c r="AB809" s="90">
        <v>79</v>
      </c>
      <c r="AC809" s="91"/>
      <c r="AD809" s="92">
        <v>0</v>
      </c>
      <c r="AE809" s="90">
        <v>0</v>
      </c>
      <c r="AF809" s="90">
        <v>0</v>
      </c>
      <c r="AG809" s="90">
        <v>0</v>
      </c>
      <c r="AH809" s="90">
        <v>0</v>
      </c>
      <c r="AI809" s="90">
        <v>0</v>
      </c>
      <c r="AJ809" s="90">
        <v>0</v>
      </c>
    </row>
    <row r="810" spans="1:36">
      <c r="A810" s="67" t="s">
        <v>71</v>
      </c>
      <c r="B810" s="97" t="s">
        <v>180</v>
      </c>
      <c r="C810" s="98"/>
      <c r="D810" s="93">
        <v>2</v>
      </c>
      <c r="E810" s="93" t="s">
        <v>33</v>
      </c>
      <c r="F810" s="94">
        <v>6804</v>
      </c>
      <c r="G810" s="93">
        <v>1</v>
      </c>
      <c r="H810" s="67" t="s">
        <v>71</v>
      </c>
      <c r="I810" s="68"/>
      <c r="J810" s="20">
        <v>77.158402203856753</v>
      </c>
      <c r="K810" s="20">
        <v>79.429752066115697</v>
      </c>
      <c r="L810" s="20">
        <v>59.241935483870961</v>
      </c>
      <c r="M810" s="69"/>
      <c r="N810" s="16">
        <v>726</v>
      </c>
      <c r="O810" s="20"/>
      <c r="P810" s="20">
        <v>7.4586776859504127</v>
      </c>
      <c r="Q810" s="20">
        <v>16.210743801652892</v>
      </c>
      <c r="R810" s="20">
        <v>34.712121212121218</v>
      </c>
      <c r="S810" s="20">
        <v>42.446280991735541</v>
      </c>
      <c r="T810" s="20">
        <v>77.158402203856753</v>
      </c>
      <c r="U810" s="69"/>
      <c r="V810" s="16">
        <v>726</v>
      </c>
      <c r="W810" s="20"/>
      <c r="X810" s="20">
        <v>5.6391184573002748</v>
      </c>
      <c r="Y810" s="20">
        <v>15.271349862258951</v>
      </c>
      <c r="Z810" s="20">
        <v>40.672176308539946</v>
      </c>
      <c r="AA810" s="20">
        <v>38.757575757575758</v>
      </c>
      <c r="AB810" s="20">
        <v>79.429752066115697</v>
      </c>
      <c r="AC810" s="69"/>
      <c r="AD810" s="16">
        <v>248</v>
      </c>
      <c r="AE810" s="20"/>
      <c r="AF810" s="20">
        <v>10.415322580645162</v>
      </c>
      <c r="AG810" s="20">
        <v>30.342741935483872</v>
      </c>
      <c r="AH810" s="20">
        <v>48.193548387096769</v>
      </c>
      <c r="AI810" s="20">
        <v>11.048387096774194</v>
      </c>
      <c r="AJ810" s="20">
        <v>59.241935483870961</v>
      </c>
    </row>
    <row r="811" spans="1:36">
      <c r="A811" s="81">
        <v>3</v>
      </c>
      <c r="B811" s="77" t="s">
        <v>181</v>
      </c>
      <c r="C811" s="78"/>
      <c r="D811" s="79">
        <v>2</v>
      </c>
      <c r="E811" s="79" t="s">
        <v>33</v>
      </c>
      <c r="F811" s="80">
        <v>3809</v>
      </c>
      <c r="G811" s="86">
        <v>1</v>
      </c>
      <c r="H811" s="81">
        <v>3</v>
      </c>
      <c r="I811" s="82"/>
      <c r="J811" s="83">
        <v>100</v>
      </c>
      <c r="K811" s="83">
        <v>81</v>
      </c>
      <c r="L811" s="83">
        <v>0</v>
      </c>
      <c r="M811" s="84"/>
      <c r="N811" s="85">
        <v>26</v>
      </c>
      <c r="O811" s="83">
        <v>645</v>
      </c>
      <c r="P811" s="83">
        <v>0</v>
      </c>
      <c r="Q811" s="83">
        <v>0</v>
      </c>
      <c r="R811" s="83">
        <v>27</v>
      </c>
      <c r="S811" s="83">
        <v>73</v>
      </c>
      <c r="T811" s="83">
        <v>100</v>
      </c>
      <c r="U811" s="84"/>
      <c r="V811" s="85">
        <v>26</v>
      </c>
      <c r="W811" s="83">
        <v>643</v>
      </c>
      <c r="X811" s="83">
        <v>8</v>
      </c>
      <c r="Y811" s="83">
        <v>12</v>
      </c>
      <c r="Z811" s="83">
        <v>31</v>
      </c>
      <c r="AA811" s="83">
        <v>50</v>
      </c>
      <c r="AB811" s="83">
        <v>81</v>
      </c>
      <c r="AC811" s="84"/>
      <c r="AD811" s="85">
        <v>0</v>
      </c>
      <c r="AE811" s="83">
        <v>0</v>
      </c>
      <c r="AF811" s="83">
        <v>0</v>
      </c>
      <c r="AG811" s="83">
        <v>0</v>
      </c>
      <c r="AH811" s="83">
        <v>0</v>
      </c>
      <c r="AI811" s="83">
        <v>0</v>
      </c>
      <c r="AJ811" s="83">
        <v>0</v>
      </c>
    </row>
    <row r="812" spans="1:36" s="63" customFormat="1">
      <c r="A812" s="88">
        <v>4</v>
      </c>
      <c r="B812" s="95" t="s">
        <v>181</v>
      </c>
      <c r="C812" s="96"/>
      <c r="D812" s="86">
        <v>2</v>
      </c>
      <c r="E812" s="86" t="s">
        <v>33</v>
      </c>
      <c r="F812" s="87">
        <v>3809</v>
      </c>
      <c r="G812" s="86">
        <v>1</v>
      </c>
      <c r="H812" s="88">
        <v>4</v>
      </c>
      <c r="I812" s="89"/>
      <c r="J812" s="90">
        <v>67</v>
      </c>
      <c r="K812" s="90">
        <v>74</v>
      </c>
      <c r="L812" s="90">
        <v>0</v>
      </c>
      <c r="M812" s="91"/>
      <c r="N812" s="92">
        <v>31</v>
      </c>
      <c r="O812" s="90">
        <v>605</v>
      </c>
      <c r="P812" s="90">
        <v>16</v>
      </c>
      <c r="Q812" s="90">
        <v>16</v>
      </c>
      <c r="R812" s="90">
        <v>19</v>
      </c>
      <c r="S812" s="90">
        <v>48</v>
      </c>
      <c r="T812" s="90">
        <v>67</v>
      </c>
      <c r="U812" s="91"/>
      <c r="V812" s="92">
        <v>31</v>
      </c>
      <c r="W812" s="90">
        <v>643</v>
      </c>
      <c r="X812" s="90">
        <v>10</v>
      </c>
      <c r="Y812" s="90">
        <v>16</v>
      </c>
      <c r="Z812" s="90">
        <v>39</v>
      </c>
      <c r="AA812" s="90">
        <v>35</v>
      </c>
      <c r="AB812" s="90">
        <v>74</v>
      </c>
      <c r="AC812" s="91"/>
      <c r="AD812" s="92">
        <v>0</v>
      </c>
      <c r="AE812" s="90">
        <v>0</v>
      </c>
      <c r="AF812" s="90">
        <v>0</v>
      </c>
      <c r="AG812" s="90">
        <v>0</v>
      </c>
      <c r="AH812" s="90">
        <v>0</v>
      </c>
      <c r="AI812" s="90">
        <v>0</v>
      </c>
      <c r="AJ812" s="90">
        <v>0</v>
      </c>
    </row>
    <row r="813" spans="1:36">
      <c r="A813" s="88">
        <v>5</v>
      </c>
      <c r="B813" s="95" t="s">
        <v>181</v>
      </c>
      <c r="C813" s="96"/>
      <c r="D813" s="86">
        <v>2</v>
      </c>
      <c r="E813" s="86" t="s">
        <v>33</v>
      </c>
      <c r="F813" s="87">
        <v>3809</v>
      </c>
      <c r="G813" s="88">
        <v>1</v>
      </c>
      <c r="H813" s="88">
        <v>5</v>
      </c>
      <c r="I813" s="89"/>
      <c r="J813" s="90">
        <v>67</v>
      </c>
      <c r="K813" s="90">
        <v>86</v>
      </c>
      <c r="L813" s="90">
        <v>39</v>
      </c>
      <c r="M813" s="91"/>
      <c r="N813" s="92">
        <v>36</v>
      </c>
      <c r="O813" s="90">
        <v>650</v>
      </c>
      <c r="P813" s="90">
        <v>14</v>
      </c>
      <c r="Q813" s="90">
        <v>19</v>
      </c>
      <c r="R813" s="90">
        <v>39</v>
      </c>
      <c r="S813" s="90">
        <v>28</v>
      </c>
      <c r="T813" s="90">
        <v>67</v>
      </c>
      <c r="U813" s="91"/>
      <c r="V813" s="92">
        <v>36</v>
      </c>
      <c r="W813" s="90">
        <v>720</v>
      </c>
      <c r="X813" s="90">
        <v>8</v>
      </c>
      <c r="Y813" s="90">
        <v>6</v>
      </c>
      <c r="Z813" s="90">
        <v>53</v>
      </c>
      <c r="AA813" s="90">
        <v>33</v>
      </c>
      <c r="AB813" s="90">
        <v>86</v>
      </c>
      <c r="AC813" s="91"/>
      <c r="AD813" s="92">
        <v>36</v>
      </c>
      <c r="AE813" s="90">
        <v>190</v>
      </c>
      <c r="AF813" s="90">
        <v>14</v>
      </c>
      <c r="AG813" s="90">
        <v>47</v>
      </c>
      <c r="AH813" s="90">
        <v>39</v>
      </c>
      <c r="AI813" s="90">
        <v>0</v>
      </c>
      <c r="AJ813" s="90">
        <v>39</v>
      </c>
    </row>
    <row r="814" spans="1:36">
      <c r="A814" s="88">
        <v>6</v>
      </c>
      <c r="B814" s="95" t="s">
        <v>181</v>
      </c>
      <c r="C814" s="96"/>
      <c r="D814" s="86">
        <v>2</v>
      </c>
      <c r="E814" s="86" t="s">
        <v>33</v>
      </c>
      <c r="F814" s="87">
        <v>3809</v>
      </c>
      <c r="G814" s="86">
        <v>1</v>
      </c>
      <c r="H814" s="88">
        <v>6</v>
      </c>
      <c r="I814" s="89"/>
      <c r="J814" s="90">
        <v>75</v>
      </c>
      <c r="K814" s="90">
        <v>75</v>
      </c>
      <c r="L814" s="90">
        <v>0</v>
      </c>
      <c r="M814" s="91"/>
      <c r="N814" s="92">
        <v>28</v>
      </c>
      <c r="O814" s="90">
        <v>714</v>
      </c>
      <c r="P814" s="90">
        <v>7</v>
      </c>
      <c r="Q814" s="90">
        <v>18</v>
      </c>
      <c r="R814" s="90">
        <v>18</v>
      </c>
      <c r="S814" s="90">
        <v>57</v>
      </c>
      <c r="T814" s="90">
        <v>75</v>
      </c>
      <c r="U814" s="91"/>
      <c r="V814" s="92">
        <v>28</v>
      </c>
      <c r="W814" s="90">
        <v>728</v>
      </c>
      <c r="X814" s="90">
        <v>0</v>
      </c>
      <c r="Y814" s="90">
        <v>25</v>
      </c>
      <c r="Z814" s="90">
        <v>54</v>
      </c>
      <c r="AA814" s="90">
        <v>21</v>
      </c>
      <c r="AB814" s="90">
        <v>75</v>
      </c>
      <c r="AC814" s="91"/>
      <c r="AD814" s="92">
        <v>0</v>
      </c>
      <c r="AE814" s="90">
        <v>0</v>
      </c>
      <c r="AF814" s="90">
        <v>0</v>
      </c>
      <c r="AG814" s="90">
        <v>0</v>
      </c>
      <c r="AH814" s="90">
        <v>0</v>
      </c>
      <c r="AI814" s="90">
        <v>0</v>
      </c>
      <c r="AJ814" s="90">
        <v>0</v>
      </c>
    </row>
    <row r="815" spans="1:36">
      <c r="A815" s="88">
        <v>7</v>
      </c>
      <c r="B815" s="95" t="s">
        <v>181</v>
      </c>
      <c r="C815" s="96"/>
      <c r="D815" s="86">
        <v>2</v>
      </c>
      <c r="E815" s="86" t="s">
        <v>33</v>
      </c>
      <c r="F815" s="87">
        <v>3809</v>
      </c>
      <c r="G815" s="86">
        <v>1</v>
      </c>
      <c r="H815" s="88">
        <v>7</v>
      </c>
      <c r="I815" s="89"/>
      <c r="J815" s="90">
        <v>73</v>
      </c>
      <c r="K815" s="90">
        <v>65</v>
      </c>
      <c r="L815" s="90">
        <v>48</v>
      </c>
      <c r="M815" s="91"/>
      <c r="N815" s="92">
        <v>40</v>
      </c>
      <c r="O815" s="90">
        <v>715</v>
      </c>
      <c r="P815" s="90">
        <v>13</v>
      </c>
      <c r="Q815" s="90">
        <v>15</v>
      </c>
      <c r="R815" s="90">
        <v>43</v>
      </c>
      <c r="S815" s="90">
        <v>30</v>
      </c>
      <c r="T815" s="90">
        <v>73</v>
      </c>
      <c r="U815" s="91"/>
      <c r="V815" s="92">
        <v>40</v>
      </c>
      <c r="W815" s="90">
        <v>717</v>
      </c>
      <c r="X815" s="90">
        <v>3</v>
      </c>
      <c r="Y815" s="90">
        <v>33</v>
      </c>
      <c r="Z815" s="90">
        <v>45</v>
      </c>
      <c r="AA815" s="90">
        <v>20</v>
      </c>
      <c r="AB815" s="90">
        <v>65</v>
      </c>
      <c r="AC815" s="91"/>
      <c r="AD815" s="92">
        <v>40</v>
      </c>
      <c r="AE815" s="90">
        <v>183</v>
      </c>
      <c r="AF815" s="90">
        <v>25</v>
      </c>
      <c r="AG815" s="90">
        <v>28</v>
      </c>
      <c r="AH815" s="90">
        <v>43</v>
      </c>
      <c r="AI815" s="90">
        <v>5</v>
      </c>
      <c r="AJ815" s="90">
        <v>48</v>
      </c>
    </row>
    <row r="816" spans="1:36">
      <c r="A816" s="88">
        <v>8</v>
      </c>
      <c r="B816" s="95" t="s">
        <v>181</v>
      </c>
      <c r="C816" s="96"/>
      <c r="D816" s="86">
        <v>2</v>
      </c>
      <c r="E816" s="86" t="s">
        <v>33</v>
      </c>
      <c r="F816" s="87">
        <v>3809</v>
      </c>
      <c r="G816" s="86">
        <v>1</v>
      </c>
      <c r="H816" s="88">
        <v>8</v>
      </c>
      <c r="I816" s="89"/>
      <c r="J816" s="90">
        <v>60</v>
      </c>
      <c r="K816" s="90">
        <v>66</v>
      </c>
      <c r="L816" s="90">
        <v>0</v>
      </c>
      <c r="M816" s="91"/>
      <c r="N816" s="92">
        <v>33</v>
      </c>
      <c r="O816" s="90">
        <v>709</v>
      </c>
      <c r="P816" s="90">
        <v>21</v>
      </c>
      <c r="Q816" s="90">
        <v>18</v>
      </c>
      <c r="R816" s="90">
        <v>48</v>
      </c>
      <c r="S816" s="90">
        <v>12</v>
      </c>
      <c r="T816" s="90">
        <v>60</v>
      </c>
      <c r="U816" s="91"/>
      <c r="V816" s="92">
        <v>33</v>
      </c>
      <c r="W816" s="90">
        <v>757</v>
      </c>
      <c r="X816" s="90">
        <v>6</v>
      </c>
      <c r="Y816" s="90">
        <v>27</v>
      </c>
      <c r="Z816" s="90">
        <v>42</v>
      </c>
      <c r="AA816" s="90">
        <v>24</v>
      </c>
      <c r="AB816" s="90">
        <v>66</v>
      </c>
      <c r="AC816" s="91"/>
      <c r="AD816" s="92">
        <v>0</v>
      </c>
      <c r="AE816" s="90">
        <v>0</v>
      </c>
      <c r="AF816" s="90">
        <v>0</v>
      </c>
      <c r="AG816" s="90">
        <v>0</v>
      </c>
      <c r="AH816" s="90">
        <v>0</v>
      </c>
      <c r="AI816" s="90">
        <v>0</v>
      </c>
      <c r="AJ816" s="90">
        <v>0</v>
      </c>
    </row>
    <row r="817" spans="1:37">
      <c r="A817" s="67" t="s">
        <v>71</v>
      </c>
      <c r="B817" s="97" t="s">
        <v>181</v>
      </c>
      <c r="C817" s="98"/>
      <c r="D817" s="93">
        <v>2</v>
      </c>
      <c r="E817" s="93" t="s">
        <v>33</v>
      </c>
      <c r="F817" s="94">
        <v>3809</v>
      </c>
      <c r="G817" s="93">
        <v>1</v>
      </c>
      <c r="H817" s="67" t="s">
        <v>71</v>
      </c>
      <c r="I817" s="68"/>
      <c r="J817" s="20">
        <v>72.623711340206185</v>
      </c>
      <c r="K817" s="20">
        <v>74.092783505154642</v>
      </c>
      <c r="L817" s="20">
        <v>43.736842105263165</v>
      </c>
      <c r="M817" s="69"/>
      <c r="N817" s="16">
        <v>194</v>
      </c>
      <c r="O817" s="20"/>
      <c r="P817" s="20">
        <v>12.417525773195875</v>
      </c>
      <c r="Q817" s="20">
        <v>14.835051546391751</v>
      </c>
      <c r="R817" s="20">
        <v>33.520618556701031</v>
      </c>
      <c r="S817" s="20">
        <v>39.103092783505154</v>
      </c>
      <c r="T817" s="20">
        <v>72.623711340206185</v>
      </c>
      <c r="U817" s="69"/>
      <c r="V817" s="16">
        <v>194</v>
      </c>
      <c r="W817" s="20"/>
      <c r="X817" s="20">
        <v>5.7938144329896915</v>
      </c>
      <c r="Y817" s="20">
        <v>20.283505154639172</v>
      </c>
      <c r="Z817" s="20">
        <v>44.438144329896907</v>
      </c>
      <c r="AA817" s="20">
        <v>29.654639175257731</v>
      </c>
      <c r="AB817" s="20">
        <v>74.092783505154642</v>
      </c>
      <c r="AC817" s="69"/>
      <c r="AD817" s="16">
        <v>76</v>
      </c>
      <c r="AE817" s="20"/>
      <c r="AF817" s="20">
        <v>19.789473684210527</v>
      </c>
      <c r="AG817" s="20">
        <v>37</v>
      </c>
      <c r="AH817" s="20">
        <v>41.10526315789474</v>
      </c>
      <c r="AI817" s="20">
        <v>2.6315789473684212</v>
      </c>
      <c r="AJ817" s="20">
        <v>43.736842105263165</v>
      </c>
    </row>
    <row r="818" spans="1:37">
      <c r="A818" s="81">
        <v>3</v>
      </c>
      <c r="B818" s="77" t="s">
        <v>182</v>
      </c>
      <c r="C818" s="78"/>
      <c r="D818" s="79">
        <v>4</v>
      </c>
      <c r="E818" s="79" t="s">
        <v>35</v>
      </c>
      <c r="F818" s="80">
        <v>2903</v>
      </c>
      <c r="G818" s="86">
        <v>1</v>
      </c>
      <c r="H818" s="81">
        <v>3</v>
      </c>
      <c r="I818" s="82"/>
      <c r="J818" s="83">
        <v>72</v>
      </c>
      <c r="K818" s="83">
        <v>52</v>
      </c>
      <c r="L818" s="83">
        <v>0</v>
      </c>
      <c r="M818" s="84"/>
      <c r="N818" s="85">
        <v>193</v>
      </c>
      <c r="O818" s="83">
        <v>559</v>
      </c>
      <c r="P818" s="83">
        <v>5</v>
      </c>
      <c r="Q818" s="83">
        <v>22</v>
      </c>
      <c r="R818" s="83">
        <v>31</v>
      </c>
      <c r="S818" s="83">
        <v>41</v>
      </c>
      <c r="T818" s="83">
        <v>72</v>
      </c>
      <c r="U818" s="84"/>
      <c r="V818" s="85">
        <v>193</v>
      </c>
      <c r="W818" s="83">
        <v>490</v>
      </c>
      <c r="X818" s="83">
        <v>26</v>
      </c>
      <c r="Y818" s="83">
        <v>22</v>
      </c>
      <c r="Z818" s="83">
        <v>31</v>
      </c>
      <c r="AA818" s="83">
        <v>21</v>
      </c>
      <c r="AB818" s="83">
        <v>52</v>
      </c>
      <c r="AC818" s="84"/>
      <c r="AD818" s="85">
        <v>0</v>
      </c>
      <c r="AE818" s="83">
        <v>0</v>
      </c>
      <c r="AF818" s="83">
        <v>0</v>
      </c>
      <c r="AG818" s="83">
        <v>0</v>
      </c>
      <c r="AH818" s="83">
        <v>0</v>
      </c>
      <c r="AI818" s="83">
        <v>0</v>
      </c>
      <c r="AJ818" s="83">
        <v>0</v>
      </c>
    </row>
    <row r="819" spans="1:37" s="63" customFormat="1">
      <c r="A819" s="88">
        <v>4</v>
      </c>
      <c r="B819" s="95" t="s">
        <v>182</v>
      </c>
      <c r="C819" s="96"/>
      <c r="D819" s="86">
        <v>4</v>
      </c>
      <c r="E819" s="86" t="s">
        <v>35</v>
      </c>
      <c r="F819" s="87">
        <v>2903</v>
      </c>
      <c r="G819" s="86">
        <v>1</v>
      </c>
      <c r="H819" s="88">
        <v>4</v>
      </c>
      <c r="I819" s="89"/>
      <c r="J819" s="90">
        <v>64</v>
      </c>
      <c r="K819" s="90">
        <v>62</v>
      </c>
      <c r="L819" s="90">
        <v>0</v>
      </c>
      <c r="M819" s="91"/>
      <c r="N819" s="92">
        <v>210</v>
      </c>
      <c r="O819" s="90">
        <v>592</v>
      </c>
      <c r="P819" s="90">
        <v>13</v>
      </c>
      <c r="Q819" s="90">
        <v>22</v>
      </c>
      <c r="R819" s="90">
        <v>33</v>
      </c>
      <c r="S819" s="90">
        <v>31</v>
      </c>
      <c r="T819" s="90">
        <v>64</v>
      </c>
      <c r="U819" s="91"/>
      <c r="V819" s="92">
        <v>210</v>
      </c>
      <c r="W819" s="90">
        <v>610</v>
      </c>
      <c r="X819" s="90">
        <v>3</v>
      </c>
      <c r="Y819" s="90">
        <v>35</v>
      </c>
      <c r="Z819" s="90">
        <v>43</v>
      </c>
      <c r="AA819" s="90">
        <v>19</v>
      </c>
      <c r="AB819" s="90">
        <v>62</v>
      </c>
      <c r="AC819" s="91"/>
      <c r="AD819" s="92">
        <v>0</v>
      </c>
      <c r="AE819" s="90">
        <v>0</v>
      </c>
      <c r="AF819" s="90">
        <v>0</v>
      </c>
      <c r="AG819" s="90">
        <v>0</v>
      </c>
      <c r="AH819" s="90">
        <v>0</v>
      </c>
      <c r="AI819" s="90">
        <v>0</v>
      </c>
      <c r="AJ819" s="90">
        <v>0</v>
      </c>
      <c r="AK819" s="5"/>
    </row>
    <row r="820" spans="1:37">
      <c r="A820" s="88">
        <v>5</v>
      </c>
      <c r="B820" s="95" t="s">
        <v>182</v>
      </c>
      <c r="C820" s="96"/>
      <c r="D820" s="86">
        <v>4</v>
      </c>
      <c r="E820" s="86" t="s">
        <v>321</v>
      </c>
      <c r="F820" s="87">
        <v>2903</v>
      </c>
      <c r="G820" s="86">
        <v>1</v>
      </c>
      <c r="H820" s="88">
        <v>5</v>
      </c>
      <c r="I820" s="89"/>
      <c r="J820" s="90">
        <v>61</v>
      </c>
      <c r="K820" s="90">
        <v>55</v>
      </c>
      <c r="L820" s="90">
        <v>25</v>
      </c>
      <c r="M820" s="91"/>
      <c r="N820" s="92">
        <v>209</v>
      </c>
      <c r="O820" s="90">
        <v>623</v>
      </c>
      <c r="P820" s="90">
        <v>20</v>
      </c>
      <c r="Q820" s="90">
        <v>20</v>
      </c>
      <c r="R820" s="90">
        <v>38</v>
      </c>
      <c r="S820" s="90">
        <v>23</v>
      </c>
      <c r="T820" s="90">
        <v>61</v>
      </c>
      <c r="U820" s="91"/>
      <c r="V820" s="92">
        <v>209</v>
      </c>
      <c r="W820" s="90">
        <v>626</v>
      </c>
      <c r="X820" s="90">
        <v>7</v>
      </c>
      <c r="Y820" s="90">
        <v>38</v>
      </c>
      <c r="Z820" s="90">
        <v>40</v>
      </c>
      <c r="AA820" s="90">
        <v>15</v>
      </c>
      <c r="AB820" s="90">
        <v>55</v>
      </c>
      <c r="AC820" s="91"/>
      <c r="AD820" s="92">
        <v>209</v>
      </c>
      <c r="AE820" s="90">
        <v>179</v>
      </c>
      <c r="AF820" s="90">
        <v>22</v>
      </c>
      <c r="AG820" s="90">
        <v>52</v>
      </c>
      <c r="AH820" s="90">
        <v>23</v>
      </c>
      <c r="AI820" s="90">
        <v>2</v>
      </c>
      <c r="AJ820" s="90">
        <v>25</v>
      </c>
    </row>
    <row r="821" spans="1:37">
      <c r="A821" s="88">
        <v>6</v>
      </c>
      <c r="B821" s="95" t="s">
        <v>182</v>
      </c>
      <c r="C821" s="96"/>
      <c r="D821" s="86">
        <v>4</v>
      </c>
      <c r="E821" s="86" t="s">
        <v>35</v>
      </c>
      <c r="F821" s="87">
        <v>2903</v>
      </c>
      <c r="G821" s="88">
        <v>1</v>
      </c>
      <c r="H821" s="88">
        <v>6</v>
      </c>
      <c r="I821" s="89"/>
      <c r="J821" s="90">
        <v>65</v>
      </c>
      <c r="K821" s="90">
        <v>57</v>
      </c>
      <c r="L821" s="90">
        <v>0</v>
      </c>
      <c r="M821" s="91"/>
      <c r="N821" s="92">
        <v>215</v>
      </c>
      <c r="O821" s="90">
        <v>658</v>
      </c>
      <c r="P821" s="90">
        <v>18</v>
      </c>
      <c r="Q821" s="90">
        <v>18</v>
      </c>
      <c r="R821" s="90">
        <v>40</v>
      </c>
      <c r="S821" s="90">
        <v>25</v>
      </c>
      <c r="T821" s="90">
        <v>65</v>
      </c>
      <c r="U821" s="91"/>
      <c r="V821" s="92">
        <v>215</v>
      </c>
      <c r="W821" s="90">
        <v>637</v>
      </c>
      <c r="X821" s="90">
        <v>12</v>
      </c>
      <c r="Y821" s="90">
        <v>32</v>
      </c>
      <c r="Z821" s="90">
        <v>42</v>
      </c>
      <c r="AA821" s="90">
        <v>15</v>
      </c>
      <c r="AB821" s="90">
        <v>57</v>
      </c>
      <c r="AC821" s="91"/>
      <c r="AD821" s="92">
        <v>0</v>
      </c>
      <c r="AE821" s="90">
        <v>0</v>
      </c>
      <c r="AF821" s="90">
        <v>0</v>
      </c>
      <c r="AG821" s="90">
        <v>0</v>
      </c>
      <c r="AH821" s="90">
        <v>0</v>
      </c>
      <c r="AI821" s="90">
        <v>0</v>
      </c>
      <c r="AJ821" s="90">
        <v>0</v>
      </c>
      <c r="AK821" s="63"/>
    </row>
    <row r="822" spans="1:37">
      <c r="A822" s="88">
        <v>7</v>
      </c>
      <c r="B822" s="95" t="s">
        <v>182</v>
      </c>
      <c r="C822" s="96"/>
      <c r="D822" s="86">
        <v>4</v>
      </c>
      <c r="E822" s="86" t="s">
        <v>35</v>
      </c>
      <c r="F822" s="87">
        <v>2903</v>
      </c>
      <c r="G822" s="88">
        <v>1</v>
      </c>
      <c r="H822" s="88">
        <v>7</v>
      </c>
      <c r="I822" s="89"/>
      <c r="J822" s="90">
        <v>63</v>
      </c>
      <c r="K822" s="90">
        <v>52</v>
      </c>
      <c r="L822" s="90">
        <v>12</v>
      </c>
      <c r="M822" s="91"/>
      <c r="N822" s="92">
        <v>165</v>
      </c>
      <c r="O822" s="90">
        <v>699</v>
      </c>
      <c r="P822" s="90">
        <v>15</v>
      </c>
      <c r="Q822" s="90">
        <v>22</v>
      </c>
      <c r="R822" s="90">
        <v>42</v>
      </c>
      <c r="S822" s="90">
        <v>21</v>
      </c>
      <c r="T822" s="90">
        <v>63</v>
      </c>
      <c r="U822" s="91"/>
      <c r="V822" s="92">
        <v>165</v>
      </c>
      <c r="W822" s="90">
        <v>665</v>
      </c>
      <c r="X822" s="90">
        <v>8</v>
      </c>
      <c r="Y822" s="90">
        <v>40</v>
      </c>
      <c r="Z822" s="90">
        <v>37</v>
      </c>
      <c r="AA822" s="90">
        <v>15</v>
      </c>
      <c r="AB822" s="90">
        <v>52</v>
      </c>
      <c r="AC822" s="91"/>
      <c r="AD822" s="92">
        <v>165</v>
      </c>
      <c r="AE822" s="90">
        <v>148</v>
      </c>
      <c r="AF822" s="90">
        <v>53</v>
      </c>
      <c r="AG822" s="90">
        <v>35</v>
      </c>
      <c r="AH822" s="90">
        <v>11</v>
      </c>
      <c r="AI822" s="90">
        <v>1</v>
      </c>
      <c r="AJ822" s="90">
        <v>12</v>
      </c>
    </row>
    <row r="823" spans="1:37">
      <c r="A823" s="88">
        <v>8</v>
      </c>
      <c r="B823" s="95" t="s">
        <v>182</v>
      </c>
      <c r="C823" s="96"/>
      <c r="D823" s="86">
        <v>4</v>
      </c>
      <c r="E823" s="86" t="s">
        <v>35</v>
      </c>
      <c r="F823" s="87">
        <v>2903</v>
      </c>
      <c r="G823" s="86">
        <v>1</v>
      </c>
      <c r="H823" s="88">
        <v>8</v>
      </c>
      <c r="I823" s="89"/>
      <c r="J823" s="90">
        <v>44</v>
      </c>
      <c r="K823" s="90">
        <v>73</v>
      </c>
      <c r="L823" s="90">
        <v>0</v>
      </c>
      <c r="M823" s="91"/>
      <c r="N823" s="92">
        <v>173</v>
      </c>
      <c r="O823" s="90">
        <v>690</v>
      </c>
      <c r="P823" s="90">
        <v>34</v>
      </c>
      <c r="Q823" s="90">
        <v>23</v>
      </c>
      <c r="R823" s="90">
        <v>35</v>
      </c>
      <c r="S823" s="90">
        <v>9</v>
      </c>
      <c r="T823" s="90">
        <v>44</v>
      </c>
      <c r="U823" s="91"/>
      <c r="V823" s="92">
        <v>173</v>
      </c>
      <c r="W823" s="90">
        <v>754</v>
      </c>
      <c r="X823" s="90">
        <v>8</v>
      </c>
      <c r="Y823" s="90">
        <v>18</v>
      </c>
      <c r="Z823" s="90">
        <v>57</v>
      </c>
      <c r="AA823" s="90">
        <v>16</v>
      </c>
      <c r="AB823" s="90">
        <v>73</v>
      </c>
      <c r="AC823" s="91"/>
      <c r="AD823" s="92">
        <v>0</v>
      </c>
      <c r="AE823" s="90">
        <v>0</v>
      </c>
      <c r="AF823" s="90">
        <v>0</v>
      </c>
      <c r="AG823" s="90">
        <v>0</v>
      </c>
      <c r="AH823" s="90">
        <v>0</v>
      </c>
      <c r="AI823" s="90">
        <v>0</v>
      </c>
      <c r="AJ823" s="90">
        <v>0</v>
      </c>
    </row>
    <row r="824" spans="1:37">
      <c r="A824" s="67" t="s">
        <v>71</v>
      </c>
      <c r="B824" s="97" t="s">
        <v>182</v>
      </c>
      <c r="C824" s="98"/>
      <c r="D824" s="93">
        <v>4</v>
      </c>
      <c r="E824" s="93" t="s">
        <v>35</v>
      </c>
      <c r="F824" s="94">
        <v>2903</v>
      </c>
      <c r="G824" s="93">
        <v>1</v>
      </c>
      <c r="H824" s="67" t="s">
        <v>71</v>
      </c>
      <c r="I824" s="68"/>
      <c r="J824" s="20">
        <v>61.860085836909867</v>
      </c>
      <c r="K824" s="20">
        <v>58.381974248927037</v>
      </c>
      <c r="L824" s="20">
        <v>19.264705882352942</v>
      </c>
      <c r="M824" s="69"/>
      <c r="N824" s="16">
        <v>1165</v>
      </c>
      <c r="O824" s="20"/>
      <c r="P824" s="20">
        <v>17.254935622317596</v>
      </c>
      <c r="Q824" s="20">
        <v>21.051502145922747</v>
      </c>
      <c r="R824" s="20">
        <v>36.429184549356222</v>
      </c>
      <c r="S824" s="20">
        <v>25.430901287553645</v>
      </c>
      <c r="T824" s="20">
        <v>61.860085836909867</v>
      </c>
      <c r="U824" s="69"/>
      <c r="V824" s="16">
        <v>1165</v>
      </c>
      <c r="W824" s="20"/>
      <c r="X824" s="20">
        <v>10.639484978540771</v>
      </c>
      <c r="Y824" s="20">
        <v>31.014592274678112</v>
      </c>
      <c r="Z824" s="20">
        <v>41.518454935622316</v>
      </c>
      <c r="AA824" s="20">
        <v>16.863519313304721</v>
      </c>
      <c r="AB824" s="20">
        <v>58.381974248927037</v>
      </c>
      <c r="AC824" s="69"/>
      <c r="AD824" s="16">
        <v>374</v>
      </c>
      <c r="AE824" s="20"/>
      <c r="AF824" s="20">
        <v>35.676470588235297</v>
      </c>
      <c r="AG824" s="20">
        <v>44.5</v>
      </c>
      <c r="AH824" s="20">
        <v>17.705882352941178</v>
      </c>
      <c r="AI824" s="20">
        <v>1.5588235294117647</v>
      </c>
      <c r="AJ824" s="20">
        <v>19.264705882352942</v>
      </c>
    </row>
    <row r="825" spans="1:37">
      <c r="A825" s="88">
        <v>5</v>
      </c>
      <c r="B825" s="95" t="s">
        <v>8</v>
      </c>
      <c r="C825" s="96"/>
      <c r="D825" s="86">
        <v>3</v>
      </c>
      <c r="E825" s="86" t="s">
        <v>34</v>
      </c>
      <c r="F825" s="87">
        <v>3540</v>
      </c>
      <c r="G825" s="88">
        <v>2</v>
      </c>
      <c r="H825" s="88">
        <v>5</v>
      </c>
      <c r="I825" s="89"/>
      <c r="J825" s="90">
        <v>18</v>
      </c>
      <c r="K825" s="90">
        <v>35</v>
      </c>
      <c r="L825" s="90">
        <v>0</v>
      </c>
      <c r="M825" s="91"/>
      <c r="N825" s="92">
        <v>17</v>
      </c>
      <c r="O825" s="90">
        <v>520</v>
      </c>
      <c r="P825" s="90">
        <v>53</v>
      </c>
      <c r="Q825" s="90">
        <v>29</v>
      </c>
      <c r="R825" s="90">
        <v>18</v>
      </c>
      <c r="S825" s="90">
        <v>0</v>
      </c>
      <c r="T825" s="90">
        <v>18</v>
      </c>
      <c r="U825" s="91"/>
      <c r="V825" s="92">
        <v>17</v>
      </c>
      <c r="W825" s="90">
        <v>490</v>
      </c>
      <c r="X825" s="90">
        <v>24</v>
      </c>
      <c r="Y825" s="90">
        <v>41</v>
      </c>
      <c r="Z825" s="90">
        <v>35</v>
      </c>
      <c r="AA825" s="90">
        <v>0</v>
      </c>
      <c r="AB825" s="90">
        <v>35</v>
      </c>
      <c r="AC825" s="91"/>
      <c r="AD825" s="92">
        <v>17</v>
      </c>
      <c r="AE825" s="90">
        <v>141</v>
      </c>
      <c r="AF825" s="90">
        <v>71</v>
      </c>
      <c r="AG825" s="90">
        <v>29</v>
      </c>
      <c r="AH825" s="90">
        <v>0</v>
      </c>
      <c r="AI825" s="90">
        <v>0</v>
      </c>
      <c r="AJ825" s="90">
        <v>0</v>
      </c>
    </row>
    <row r="826" spans="1:37" s="63" customFormat="1">
      <c r="A826" s="88">
        <v>6</v>
      </c>
      <c r="B826" s="95" t="s">
        <v>28</v>
      </c>
      <c r="C826" s="96"/>
      <c r="D826" s="86">
        <v>3</v>
      </c>
      <c r="E826" s="86" t="s">
        <v>34</v>
      </c>
      <c r="F826" s="87">
        <v>3540</v>
      </c>
      <c r="G826" s="88">
        <v>2</v>
      </c>
      <c r="H826" s="88">
        <v>6</v>
      </c>
      <c r="I826" s="89"/>
      <c r="J826" s="90">
        <v>20</v>
      </c>
      <c r="K826" s="90">
        <v>27</v>
      </c>
      <c r="L826" s="90">
        <v>0</v>
      </c>
      <c r="M826" s="91"/>
      <c r="N826" s="92">
        <v>30</v>
      </c>
      <c r="O826" s="90">
        <v>576</v>
      </c>
      <c r="P826" s="90">
        <v>53</v>
      </c>
      <c r="Q826" s="90">
        <v>27</v>
      </c>
      <c r="R826" s="90">
        <v>17</v>
      </c>
      <c r="S826" s="90">
        <v>3</v>
      </c>
      <c r="T826" s="90">
        <v>20</v>
      </c>
      <c r="U826" s="91"/>
      <c r="V826" s="92">
        <v>30</v>
      </c>
      <c r="W826" s="90">
        <v>503</v>
      </c>
      <c r="X826" s="90">
        <v>33</v>
      </c>
      <c r="Y826" s="90">
        <v>40</v>
      </c>
      <c r="Z826" s="90">
        <v>27</v>
      </c>
      <c r="AA826" s="90">
        <v>0</v>
      </c>
      <c r="AB826" s="90">
        <v>27</v>
      </c>
      <c r="AC826" s="91"/>
      <c r="AD826" s="92">
        <v>0</v>
      </c>
      <c r="AE826" s="90">
        <v>0</v>
      </c>
      <c r="AF826" s="90">
        <v>0</v>
      </c>
      <c r="AG826" s="90">
        <v>0</v>
      </c>
      <c r="AH826" s="90">
        <v>0</v>
      </c>
      <c r="AI826" s="90">
        <v>0</v>
      </c>
      <c r="AJ826" s="90">
        <v>0</v>
      </c>
    </row>
    <row r="827" spans="1:37">
      <c r="A827" s="88">
        <v>7</v>
      </c>
      <c r="B827" s="95" t="s">
        <v>29</v>
      </c>
      <c r="C827" s="96"/>
      <c r="D827" s="86">
        <v>3</v>
      </c>
      <c r="E827" s="86" t="s">
        <v>34</v>
      </c>
      <c r="F827" s="87">
        <v>3540</v>
      </c>
      <c r="G827" s="88">
        <v>2</v>
      </c>
      <c r="H827" s="88">
        <v>7</v>
      </c>
      <c r="I827" s="89"/>
      <c r="J827" s="90">
        <v>10</v>
      </c>
      <c r="K827" s="90">
        <v>26</v>
      </c>
      <c r="L827" s="90">
        <v>0</v>
      </c>
      <c r="M827" s="91"/>
      <c r="N827" s="92">
        <v>39</v>
      </c>
      <c r="O827" s="90">
        <v>598</v>
      </c>
      <c r="P827" s="90">
        <v>69</v>
      </c>
      <c r="Q827" s="90">
        <v>21</v>
      </c>
      <c r="R827" s="90">
        <v>10</v>
      </c>
      <c r="S827" s="90">
        <v>0</v>
      </c>
      <c r="T827" s="90">
        <v>10</v>
      </c>
      <c r="U827" s="91"/>
      <c r="V827" s="92">
        <v>39</v>
      </c>
      <c r="W827" s="90">
        <v>528</v>
      </c>
      <c r="X827" s="90">
        <v>26</v>
      </c>
      <c r="Y827" s="90">
        <v>49</v>
      </c>
      <c r="Z827" s="90">
        <v>23</v>
      </c>
      <c r="AA827" s="90">
        <v>3</v>
      </c>
      <c r="AB827" s="90">
        <v>26</v>
      </c>
      <c r="AC827" s="91"/>
      <c r="AD827" s="92">
        <v>39</v>
      </c>
      <c r="AE827" s="90">
        <v>108</v>
      </c>
      <c r="AF827" s="90">
        <v>87</v>
      </c>
      <c r="AG827" s="90">
        <v>13</v>
      </c>
      <c r="AH827" s="90">
        <v>0</v>
      </c>
      <c r="AI827" s="90">
        <v>0</v>
      </c>
      <c r="AJ827" s="90">
        <v>0</v>
      </c>
    </row>
    <row r="828" spans="1:37">
      <c r="A828" s="88">
        <v>8</v>
      </c>
      <c r="B828" s="95" t="s">
        <v>8</v>
      </c>
      <c r="C828" s="96"/>
      <c r="D828" s="86">
        <v>3</v>
      </c>
      <c r="E828" s="86" t="s">
        <v>34</v>
      </c>
      <c r="F828" s="87">
        <v>3540</v>
      </c>
      <c r="G828" s="88">
        <v>2</v>
      </c>
      <c r="H828" s="88">
        <v>8</v>
      </c>
      <c r="I828" s="89"/>
      <c r="J828" s="90">
        <v>14</v>
      </c>
      <c r="K828" s="90">
        <v>40</v>
      </c>
      <c r="L828" s="90">
        <v>0</v>
      </c>
      <c r="M828" s="91"/>
      <c r="N828" s="92">
        <v>35</v>
      </c>
      <c r="O828" s="90">
        <v>622</v>
      </c>
      <c r="P828" s="90">
        <v>74</v>
      </c>
      <c r="Q828" s="90">
        <v>11</v>
      </c>
      <c r="R828" s="90">
        <v>14</v>
      </c>
      <c r="S828" s="90">
        <v>0</v>
      </c>
      <c r="T828" s="90">
        <v>14</v>
      </c>
      <c r="U828" s="91"/>
      <c r="V828" s="92">
        <v>35</v>
      </c>
      <c r="W828" s="90">
        <v>639</v>
      </c>
      <c r="X828" s="90">
        <v>29</v>
      </c>
      <c r="Y828" s="90">
        <v>31</v>
      </c>
      <c r="Z828" s="90">
        <v>31</v>
      </c>
      <c r="AA828" s="90">
        <v>9</v>
      </c>
      <c r="AB828" s="90">
        <v>40</v>
      </c>
      <c r="AC828" s="91"/>
      <c r="AD828" s="92">
        <v>0</v>
      </c>
      <c r="AE828" s="90">
        <v>0</v>
      </c>
      <c r="AF828" s="90">
        <v>0</v>
      </c>
      <c r="AG828" s="90">
        <v>0</v>
      </c>
      <c r="AH828" s="90">
        <v>0</v>
      </c>
      <c r="AI828" s="90">
        <v>0</v>
      </c>
      <c r="AJ828" s="90">
        <v>0</v>
      </c>
    </row>
    <row r="829" spans="1:37">
      <c r="A829" s="67" t="s">
        <v>71</v>
      </c>
      <c r="B829" s="97" t="s">
        <v>8</v>
      </c>
      <c r="C829" s="98"/>
      <c r="D829" s="93">
        <v>3</v>
      </c>
      <c r="E829" s="93" t="s">
        <v>34</v>
      </c>
      <c r="F829" s="94">
        <v>3540</v>
      </c>
      <c r="G829" s="67">
        <v>2</v>
      </c>
      <c r="H829" s="67" t="s">
        <v>71</v>
      </c>
      <c r="I829" s="68"/>
      <c r="J829" s="20">
        <v>14.760330578512397</v>
      </c>
      <c r="K829" s="20">
        <v>31.561983471074377</v>
      </c>
      <c r="L829" s="20">
        <v>0</v>
      </c>
      <c r="M829" s="69"/>
      <c r="N829" s="16">
        <v>121</v>
      </c>
      <c r="O829" s="20"/>
      <c r="P829" s="20">
        <v>64.231404958677686</v>
      </c>
      <c r="Q829" s="20">
        <v>20.719008264462808</v>
      </c>
      <c r="R829" s="20">
        <v>14.016528925619834</v>
      </c>
      <c r="S829" s="20">
        <v>0.74380165289256195</v>
      </c>
      <c r="T829" s="20">
        <v>14.760330578512397</v>
      </c>
      <c r="U829" s="69"/>
      <c r="V829" s="16">
        <v>121</v>
      </c>
      <c r="W829" s="20"/>
      <c r="X829" s="20">
        <v>28.322314049586776</v>
      </c>
      <c r="Y829" s="20">
        <v>40.438016528925623</v>
      </c>
      <c r="Z829" s="20">
        <v>27.991735537190081</v>
      </c>
      <c r="AA829" s="20">
        <v>3.5702479338842976</v>
      </c>
      <c r="AB829" s="20">
        <v>31.561983471074377</v>
      </c>
      <c r="AC829" s="69"/>
      <c r="AD829" s="16">
        <v>56</v>
      </c>
      <c r="AE829" s="20"/>
      <c r="AF829" s="20">
        <v>82.142857142857139</v>
      </c>
      <c r="AG829" s="20">
        <v>17.857142857142858</v>
      </c>
      <c r="AH829" s="20">
        <v>0</v>
      </c>
      <c r="AI829" s="20">
        <v>0</v>
      </c>
      <c r="AJ829" s="20">
        <v>0</v>
      </c>
    </row>
    <row r="830" spans="1:37">
      <c r="A830" s="81">
        <v>3</v>
      </c>
      <c r="B830" s="77" t="s">
        <v>183</v>
      </c>
      <c r="C830" s="78"/>
      <c r="D830" s="79">
        <v>4</v>
      </c>
      <c r="E830" s="79" t="s">
        <v>35</v>
      </c>
      <c r="F830" s="80">
        <v>6703</v>
      </c>
      <c r="G830" s="88">
        <v>1</v>
      </c>
      <c r="H830" s="81">
        <v>3</v>
      </c>
      <c r="I830" s="82"/>
      <c r="J830" s="83">
        <v>87</v>
      </c>
      <c r="K830" s="83">
        <v>84</v>
      </c>
      <c r="L830" s="83">
        <v>0</v>
      </c>
      <c r="M830" s="84"/>
      <c r="N830" s="85">
        <v>38</v>
      </c>
      <c r="O830" s="83">
        <v>577</v>
      </c>
      <c r="P830" s="83">
        <v>3</v>
      </c>
      <c r="Q830" s="83">
        <v>11</v>
      </c>
      <c r="R830" s="83">
        <v>42</v>
      </c>
      <c r="S830" s="83">
        <v>45</v>
      </c>
      <c r="T830" s="83">
        <v>87</v>
      </c>
      <c r="U830" s="84"/>
      <c r="V830" s="85">
        <v>38</v>
      </c>
      <c r="W830" s="83">
        <v>608</v>
      </c>
      <c r="X830" s="83">
        <v>8</v>
      </c>
      <c r="Y830" s="83">
        <v>8</v>
      </c>
      <c r="Z830" s="83">
        <v>50</v>
      </c>
      <c r="AA830" s="83">
        <v>34</v>
      </c>
      <c r="AB830" s="83">
        <v>84</v>
      </c>
      <c r="AC830" s="84"/>
      <c r="AD830" s="85">
        <v>0</v>
      </c>
      <c r="AE830" s="83">
        <v>0</v>
      </c>
      <c r="AF830" s="83">
        <v>0</v>
      </c>
      <c r="AG830" s="83">
        <v>0</v>
      </c>
      <c r="AH830" s="83">
        <v>0</v>
      </c>
      <c r="AI830" s="83">
        <v>0</v>
      </c>
      <c r="AJ830" s="83">
        <v>0</v>
      </c>
    </row>
    <row r="831" spans="1:37" s="63" customFormat="1">
      <c r="A831" s="88">
        <v>4</v>
      </c>
      <c r="B831" s="95" t="s">
        <v>183</v>
      </c>
      <c r="C831" s="96"/>
      <c r="D831" s="86">
        <v>4</v>
      </c>
      <c r="E831" s="86" t="s">
        <v>35</v>
      </c>
      <c r="F831" s="87">
        <v>6703</v>
      </c>
      <c r="G831" s="86">
        <v>1</v>
      </c>
      <c r="H831" s="88">
        <v>4</v>
      </c>
      <c r="I831" s="89"/>
      <c r="J831" s="90">
        <v>87</v>
      </c>
      <c r="K831" s="90">
        <v>84</v>
      </c>
      <c r="L831" s="90">
        <v>0</v>
      </c>
      <c r="M831" s="91"/>
      <c r="N831" s="92">
        <v>62</v>
      </c>
      <c r="O831" s="90">
        <v>639</v>
      </c>
      <c r="P831" s="90">
        <v>5</v>
      </c>
      <c r="Q831" s="90">
        <v>8</v>
      </c>
      <c r="R831" s="90">
        <v>39</v>
      </c>
      <c r="S831" s="90">
        <v>48</v>
      </c>
      <c r="T831" s="90">
        <v>87</v>
      </c>
      <c r="U831" s="91"/>
      <c r="V831" s="92">
        <v>62</v>
      </c>
      <c r="W831" s="90">
        <v>693</v>
      </c>
      <c r="X831" s="90">
        <v>3</v>
      </c>
      <c r="Y831" s="90">
        <v>13</v>
      </c>
      <c r="Z831" s="90">
        <v>40</v>
      </c>
      <c r="AA831" s="90">
        <v>44</v>
      </c>
      <c r="AB831" s="90">
        <v>84</v>
      </c>
      <c r="AC831" s="91"/>
      <c r="AD831" s="92">
        <v>0</v>
      </c>
      <c r="AE831" s="90">
        <v>0</v>
      </c>
      <c r="AF831" s="90">
        <v>0</v>
      </c>
      <c r="AG831" s="90">
        <v>0</v>
      </c>
      <c r="AH831" s="90">
        <v>0</v>
      </c>
      <c r="AI831" s="90">
        <v>0</v>
      </c>
      <c r="AJ831" s="90">
        <v>0</v>
      </c>
    </row>
    <row r="832" spans="1:37">
      <c r="A832" s="88">
        <v>5</v>
      </c>
      <c r="B832" s="95" t="s">
        <v>183</v>
      </c>
      <c r="C832" s="96"/>
      <c r="D832" s="86">
        <v>4</v>
      </c>
      <c r="E832" s="86" t="s">
        <v>321</v>
      </c>
      <c r="F832" s="87">
        <v>6703</v>
      </c>
      <c r="G832" s="86">
        <v>1</v>
      </c>
      <c r="H832" s="88">
        <v>5</v>
      </c>
      <c r="I832" s="89"/>
      <c r="J832" s="90">
        <v>74</v>
      </c>
      <c r="K832" s="90">
        <v>75</v>
      </c>
      <c r="L832" s="90">
        <v>39</v>
      </c>
      <c r="M832" s="91"/>
      <c r="N832" s="92">
        <v>68</v>
      </c>
      <c r="O832" s="90">
        <v>657</v>
      </c>
      <c r="P832" s="90">
        <v>9</v>
      </c>
      <c r="Q832" s="90">
        <v>18</v>
      </c>
      <c r="R832" s="90">
        <v>40</v>
      </c>
      <c r="S832" s="90">
        <v>34</v>
      </c>
      <c r="T832" s="90">
        <v>74</v>
      </c>
      <c r="U832" s="91"/>
      <c r="V832" s="92">
        <v>68</v>
      </c>
      <c r="W832" s="90">
        <v>669</v>
      </c>
      <c r="X832" s="90">
        <v>4</v>
      </c>
      <c r="Y832" s="90">
        <v>21</v>
      </c>
      <c r="Z832" s="90">
        <v>59</v>
      </c>
      <c r="AA832" s="90">
        <v>16</v>
      </c>
      <c r="AB832" s="90">
        <v>75</v>
      </c>
      <c r="AC832" s="91"/>
      <c r="AD832" s="92">
        <v>68</v>
      </c>
      <c r="AE832" s="90">
        <v>197</v>
      </c>
      <c r="AF832" s="90">
        <v>6</v>
      </c>
      <c r="AG832" s="90">
        <v>54</v>
      </c>
      <c r="AH832" s="90">
        <v>35</v>
      </c>
      <c r="AI832" s="90">
        <v>4</v>
      </c>
      <c r="AJ832" s="90">
        <v>39</v>
      </c>
    </row>
    <row r="833" spans="1:36">
      <c r="A833" s="88">
        <v>6</v>
      </c>
      <c r="B833" s="95" t="s">
        <v>183</v>
      </c>
      <c r="C833" s="96"/>
      <c r="D833" s="86">
        <v>4</v>
      </c>
      <c r="E833" s="86" t="s">
        <v>35</v>
      </c>
      <c r="F833" s="87">
        <v>6703</v>
      </c>
      <c r="G833" s="86">
        <v>1</v>
      </c>
      <c r="H833" s="88">
        <v>6</v>
      </c>
      <c r="I833" s="89"/>
      <c r="J833" s="90">
        <v>74</v>
      </c>
      <c r="K833" s="90">
        <v>71</v>
      </c>
      <c r="L833" s="90">
        <v>0</v>
      </c>
      <c r="M833" s="91"/>
      <c r="N833" s="92">
        <v>68</v>
      </c>
      <c r="O833" s="90">
        <v>719</v>
      </c>
      <c r="P833" s="90">
        <v>3</v>
      </c>
      <c r="Q833" s="90">
        <v>24</v>
      </c>
      <c r="R833" s="90">
        <v>28</v>
      </c>
      <c r="S833" s="90">
        <v>46</v>
      </c>
      <c r="T833" s="90">
        <v>74</v>
      </c>
      <c r="U833" s="91"/>
      <c r="V833" s="92">
        <v>68</v>
      </c>
      <c r="W833" s="90">
        <v>703</v>
      </c>
      <c r="X833" s="90">
        <v>4</v>
      </c>
      <c r="Y833" s="90">
        <v>25</v>
      </c>
      <c r="Z833" s="90">
        <v>49</v>
      </c>
      <c r="AA833" s="90">
        <v>22</v>
      </c>
      <c r="AB833" s="90">
        <v>71</v>
      </c>
      <c r="AC833" s="91"/>
      <c r="AD833" s="92">
        <v>0</v>
      </c>
      <c r="AE833" s="90">
        <v>0</v>
      </c>
      <c r="AF833" s="90">
        <v>0</v>
      </c>
      <c r="AG833" s="90">
        <v>0</v>
      </c>
      <c r="AH833" s="90">
        <v>0</v>
      </c>
      <c r="AI833" s="90">
        <v>0</v>
      </c>
      <c r="AJ833" s="90">
        <v>0</v>
      </c>
    </row>
    <row r="834" spans="1:36">
      <c r="A834" s="88">
        <v>7</v>
      </c>
      <c r="B834" s="95" t="s">
        <v>183</v>
      </c>
      <c r="C834" s="96"/>
      <c r="D834" s="86">
        <v>4</v>
      </c>
      <c r="E834" s="86" t="s">
        <v>35</v>
      </c>
      <c r="F834" s="87">
        <v>6703</v>
      </c>
      <c r="G834" s="86">
        <v>1</v>
      </c>
      <c r="H834" s="88">
        <v>7</v>
      </c>
      <c r="I834" s="89"/>
      <c r="J834" s="90">
        <v>66</v>
      </c>
      <c r="K834" s="90">
        <v>65</v>
      </c>
      <c r="L834" s="90">
        <v>21</v>
      </c>
      <c r="M834" s="91"/>
      <c r="N834" s="92">
        <v>68</v>
      </c>
      <c r="O834" s="90">
        <v>711</v>
      </c>
      <c r="P834" s="90">
        <v>16</v>
      </c>
      <c r="Q834" s="90">
        <v>18</v>
      </c>
      <c r="R834" s="90">
        <v>37</v>
      </c>
      <c r="S834" s="90">
        <v>29</v>
      </c>
      <c r="T834" s="90">
        <v>66</v>
      </c>
      <c r="U834" s="91"/>
      <c r="V834" s="92">
        <v>68</v>
      </c>
      <c r="W834" s="90">
        <v>711</v>
      </c>
      <c r="X834" s="90">
        <v>10</v>
      </c>
      <c r="Y834" s="90">
        <v>25</v>
      </c>
      <c r="Z834" s="90">
        <v>40</v>
      </c>
      <c r="AA834" s="90">
        <v>25</v>
      </c>
      <c r="AB834" s="90">
        <v>65</v>
      </c>
      <c r="AC834" s="91"/>
      <c r="AD834" s="92">
        <v>68</v>
      </c>
      <c r="AE834" s="90">
        <v>164</v>
      </c>
      <c r="AF834" s="90">
        <v>34</v>
      </c>
      <c r="AG834" s="90">
        <v>46</v>
      </c>
      <c r="AH834" s="90">
        <v>21</v>
      </c>
      <c r="AI834" s="90">
        <v>0</v>
      </c>
      <c r="AJ834" s="90">
        <v>21</v>
      </c>
    </row>
    <row r="835" spans="1:36">
      <c r="A835" s="88">
        <v>8</v>
      </c>
      <c r="B835" s="95" t="s">
        <v>183</v>
      </c>
      <c r="C835" s="96"/>
      <c r="D835" s="86">
        <v>4</v>
      </c>
      <c r="E835" s="86" t="s">
        <v>35</v>
      </c>
      <c r="F835" s="87">
        <v>6703</v>
      </c>
      <c r="G835" s="86">
        <v>1</v>
      </c>
      <c r="H835" s="88">
        <v>8</v>
      </c>
      <c r="I835" s="89"/>
      <c r="J835" s="90">
        <v>64</v>
      </c>
      <c r="K835" s="90">
        <v>77</v>
      </c>
      <c r="L835" s="90">
        <v>0</v>
      </c>
      <c r="M835" s="91"/>
      <c r="N835" s="92">
        <v>70</v>
      </c>
      <c r="O835" s="90">
        <v>730</v>
      </c>
      <c r="P835" s="90">
        <v>21</v>
      </c>
      <c r="Q835" s="90">
        <v>14</v>
      </c>
      <c r="R835" s="90">
        <v>47</v>
      </c>
      <c r="S835" s="90">
        <v>17</v>
      </c>
      <c r="T835" s="90">
        <v>64</v>
      </c>
      <c r="U835" s="91"/>
      <c r="V835" s="92">
        <v>70</v>
      </c>
      <c r="W835" s="90">
        <v>805</v>
      </c>
      <c r="X835" s="90">
        <v>6</v>
      </c>
      <c r="Y835" s="90">
        <v>17</v>
      </c>
      <c r="Z835" s="90">
        <v>44</v>
      </c>
      <c r="AA835" s="90">
        <v>33</v>
      </c>
      <c r="AB835" s="90">
        <v>77</v>
      </c>
      <c r="AC835" s="91"/>
      <c r="AD835" s="92">
        <v>0</v>
      </c>
      <c r="AE835" s="90">
        <v>0</v>
      </c>
      <c r="AF835" s="90">
        <v>0</v>
      </c>
      <c r="AG835" s="90">
        <v>0</v>
      </c>
      <c r="AH835" s="90">
        <v>0</v>
      </c>
      <c r="AI835" s="90">
        <v>0</v>
      </c>
      <c r="AJ835" s="90">
        <v>0</v>
      </c>
    </row>
    <row r="836" spans="1:36">
      <c r="A836" s="67" t="s">
        <v>71</v>
      </c>
      <c r="B836" s="97" t="s">
        <v>183</v>
      </c>
      <c r="C836" s="98"/>
      <c r="D836" s="93">
        <v>4</v>
      </c>
      <c r="E836" s="93" t="s">
        <v>35</v>
      </c>
      <c r="F836" s="94">
        <v>6703</v>
      </c>
      <c r="G836" s="67">
        <v>1</v>
      </c>
      <c r="H836" s="67" t="s">
        <v>71</v>
      </c>
      <c r="I836" s="68"/>
      <c r="J836" s="20">
        <v>74.149732620320847</v>
      </c>
      <c r="K836" s="20">
        <v>75.235294117647058</v>
      </c>
      <c r="L836" s="20">
        <v>30</v>
      </c>
      <c r="M836" s="69"/>
      <c r="N836" s="16">
        <v>374</v>
      </c>
      <c r="O836" s="20"/>
      <c r="P836" s="20">
        <v>10.155080213903744</v>
      </c>
      <c r="Q836" s="20">
        <v>15.973262032085561</v>
      </c>
      <c r="R836" s="20">
        <v>38.62032085561497</v>
      </c>
      <c r="S836" s="20">
        <v>35.529411764705877</v>
      </c>
      <c r="T836" s="20">
        <v>74.149732620320847</v>
      </c>
      <c r="U836" s="69"/>
      <c r="V836" s="16">
        <v>374</v>
      </c>
      <c r="W836" s="20"/>
      <c r="X836" s="20">
        <v>5.7058823529411766</v>
      </c>
      <c r="Y836" s="20">
        <v>19.058823529411768</v>
      </c>
      <c r="Z836" s="20">
        <v>46.855614973262028</v>
      </c>
      <c r="AA836" s="20">
        <v>28.379679144385026</v>
      </c>
      <c r="AB836" s="20">
        <v>75.235294117647058</v>
      </c>
      <c r="AC836" s="69"/>
      <c r="AD836" s="16">
        <v>136</v>
      </c>
      <c r="AE836" s="20"/>
      <c r="AF836" s="20">
        <v>20</v>
      </c>
      <c r="AG836" s="20">
        <v>50</v>
      </c>
      <c r="AH836" s="20">
        <v>28</v>
      </c>
      <c r="AI836" s="20">
        <v>2</v>
      </c>
      <c r="AJ836" s="20">
        <v>30</v>
      </c>
    </row>
    <row r="837" spans="1:36">
      <c r="A837" s="81">
        <v>3</v>
      </c>
      <c r="B837" s="77" t="s">
        <v>184</v>
      </c>
      <c r="C837" s="78"/>
      <c r="D837" s="79">
        <v>3</v>
      </c>
      <c r="E837" s="79" t="s">
        <v>34</v>
      </c>
      <c r="F837" s="80">
        <v>2603</v>
      </c>
      <c r="G837" s="86">
        <v>1</v>
      </c>
      <c r="H837" s="81">
        <v>3</v>
      </c>
      <c r="I837" s="82"/>
      <c r="J837" s="83">
        <v>80</v>
      </c>
      <c r="K837" s="83">
        <v>59</v>
      </c>
      <c r="L837" s="83">
        <v>0</v>
      </c>
      <c r="M837" s="84"/>
      <c r="N837" s="85">
        <v>313</v>
      </c>
      <c r="O837" s="83">
        <v>579</v>
      </c>
      <c r="P837" s="83">
        <v>2</v>
      </c>
      <c r="Q837" s="83">
        <v>19</v>
      </c>
      <c r="R837" s="83">
        <v>34</v>
      </c>
      <c r="S837" s="83">
        <v>46</v>
      </c>
      <c r="T837" s="83">
        <v>80</v>
      </c>
      <c r="U837" s="84"/>
      <c r="V837" s="85">
        <v>313</v>
      </c>
      <c r="W837" s="83">
        <v>528</v>
      </c>
      <c r="X837" s="83">
        <v>16</v>
      </c>
      <c r="Y837" s="83">
        <v>26</v>
      </c>
      <c r="Z837" s="83">
        <v>35</v>
      </c>
      <c r="AA837" s="83">
        <v>24</v>
      </c>
      <c r="AB837" s="83">
        <v>59</v>
      </c>
      <c r="AC837" s="84"/>
      <c r="AD837" s="85">
        <v>0</v>
      </c>
      <c r="AE837" s="83">
        <v>0</v>
      </c>
      <c r="AF837" s="83">
        <v>0</v>
      </c>
      <c r="AG837" s="83">
        <v>0</v>
      </c>
      <c r="AH837" s="83">
        <v>0</v>
      </c>
      <c r="AI837" s="83">
        <v>0</v>
      </c>
      <c r="AJ837" s="83">
        <v>0</v>
      </c>
    </row>
    <row r="838" spans="1:36" s="63" customFormat="1">
      <c r="A838" s="88">
        <v>4</v>
      </c>
      <c r="B838" s="95" t="s">
        <v>184</v>
      </c>
      <c r="C838" s="96"/>
      <c r="D838" s="86">
        <v>3</v>
      </c>
      <c r="E838" s="86" t="s">
        <v>34</v>
      </c>
      <c r="F838" s="87">
        <v>2603</v>
      </c>
      <c r="G838" s="88">
        <v>1</v>
      </c>
      <c r="H838" s="88">
        <v>4</v>
      </c>
      <c r="I838" s="89"/>
      <c r="J838" s="90">
        <v>79</v>
      </c>
      <c r="K838" s="90">
        <v>69</v>
      </c>
      <c r="L838" s="90">
        <v>0</v>
      </c>
      <c r="M838" s="91"/>
      <c r="N838" s="92">
        <v>292</v>
      </c>
      <c r="O838" s="90">
        <v>627</v>
      </c>
      <c r="P838" s="90">
        <v>9</v>
      </c>
      <c r="Q838" s="90">
        <v>13</v>
      </c>
      <c r="R838" s="90">
        <v>33</v>
      </c>
      <c r="S838" s="90">
        <v>46</v>
      </c>
      <c r="T838" s="90">
        <v>79</v>
      </c>
      <c r="U838" s="91"/>
      <c r="V838" s="92">
        <v>292</v>
      </c>
      <c r="W838" s="90">
        <v>635</v>
      </c>
      <c r="X838" s="90">
        <v>6</v>
      </c>
      <c r="Y838" s="90">
        <v>25</v>
      </c>
      <c r="Z838" s="90">
        <v>40</v>
      </c>
      <c r="AA838" s="90">
        <v>29</v>
      </c>
      <c r="AB838" s="90">
        <v>69</v>
      </c>
      <c r="AC838" s="91"/>
      <c r="AD838" s="92">
        <v>0</v>
      </c>
      <c r="AE838" s="90">
        <v>0</v>
      </c>
      <c r="AF838" s="90">
        <v>0</v>
      </c>
      <c r="AG838" s="90">
        <v>0</v>
      </c>
      <c r="AH838" s="90">
        <v>0</v>
      </c>
      <c r="AI838" s="90">
        <v>0</v>
      </c>
      <c r="AJ838" s="90">
        <v>0</v>
      </c>
    </row>
    <row r="839" spans="1:36">
      <c r="A839" s="88">
        <v>5</v>
      </c>
      <c r="B839" s="95" t="s">
        <v>184</v>
      </c>
      <c r="C839" s="96"/>
      <c r="D839" s="86">
        <v>3</v>
      </c>
      <c r="E839" s="86" t="s">
        <v>34</v>
      </c>
      <c r="F839" s="87">
        <v>2603</v>
      </c>
      <c r="G839" s="88">
        <v>1</v>
      </c>
      <c r="H839" s="88">
        <v>5</v>
      </c>
      <c r="I839" s="89"/>
      <c r="J839" s="90">
        <v>67</v>
      </c>
      <c r="K839" s="90">
        <v>60</v>
      </c>
      <c r="L839" s="90">
        <v>36</v>
      </c>
      <c r="M839" s="91"/>
      <c r="N839" s="92">
        <v>279</v>
      </c>
      <c r="O839" s="90">
        <v>640</v>
      </c>
      <c r="P839" s="90">
        <v>12</v>
      </c>
      <c r="Q839" s="90">
        <v>21</v>
      </c>
      <c r="R839" s="90">
        <v>41</v>
      </c>
      <c r="S839" s="90">
        <v>26</v>
      </c>
      <c r="T839" s="90">
        <v>67</v>
      </c>
      <c r="U839" s="91"/>
      <c r="V839" s="92">
        <v>279</v>
      </c>
      <c r="W839" s="90">
        <v>634</v>
      </c>
      <c r="X839" s="90">
        <v>9</v>
      </c>
      <c r="Y839" s="90">
        <v>31</v>
      </c>
      <c r="Z839" s="90">
        <v>41</v>
      </c>
      <c r="AA839" s="90">
        <v>19</v>
      </c>
      <c r="AB839" s="90">
        <v>60</v>
      </c>
      <c r="AC839" s="91"/>
      <c r="AD839" s="92">
        <v>279</v>
      </c>
      <c r="AE839" s="90">
        <v>186</v>
      </c>
      <c r="AF839" s="90">
        <v>21</v>
      </c>
      <c r="AG839" s="90">
        <v>43</v>
      </c>
      <c r="AH839" s="90">
        <v>32</v>
      </c>
      <c r="AI839" s="90">
        <v>4</v>
      </c>
      <c r="AJ839" s="90">
        <v>36</v>
      </c>
    </row>
    <row r="840" spans="1:36">
      <c r="A840" s="88">
        <v>6</v>
      </c>
      <c r="B840" s="95" t="s">
        <v>184</v>
      </c>
      <c r="C840" s="96"/>
      <c r="D840" s="86">
        <v>3</v>
      </c>
      <c r="E840" s="86" t="s">
        <v>34</v>
      </c>
      <c r="F840" s="87">
        <v>2603</v>
      </c>
      <c r="G840" s="86">
        <v>1</v>
      </c>
      <c r="H840" s="88">
        <v>6</v>
      </c>
      <c r="I840" s="89"/>
      <c r="J840" s="90">
        <v>68</v>
      </c>
      <c r="K840" s="90">
        <v>65</v>
      </c>
      <c r="L840" s="90">
        <v>0</v>
      </c>
      <c r="M840" s="91"/>
      <c r="N840" s="92">
        <v>270</v>
      </c>
      <c r="O840" s="90">
        <v>690</v>
      </c>
      <c r="P840" s="90">
        <v>11</v>
      </c>
      <c r="Q840" s="90">
        <v>21</v>
      </c>
      <c r="R840" s="90">
        <v>31</v>
      </c>
      <c r="S840" s="90">
        <v>37</v>
      </c>
      <c r="T840" s="90">
        <v>68</v>
      </c>
      <c r="U840" s="91"/>
      <c r="V840" s="92">
        <v>270</v>
      </c>
      <c r="W840" s="90">
        <v>692</v>
      </c>
      <c r="X840" s="90">
        <v>11</v>
      </c>
      <c r="Y840" s="90">
        <v>24</v>
      </c>
      <c r="Z840" s="90">
        <v>33</v>
      </c>
      <c r="AA840" s="90">
        <v>32</v>
      </c>
      <c r="AB840" s="90">
        <v>65</v>
      </c>
      <c r="AC840" s="91"/>
      <c r="AD840" s="92">
        <v>0</v>
      </c>
      <c r="AE840" s="90">
        <v>0</v>
      </c>
      <c r="AF840" s="90">
        <v>0</v>
      </c>
      <c r="AG840" s="90">
        <v>0</v>
      </c>
      <c r="AH840" s="90">
        <v>0</v>
      </c>
      <c r="AI840" s="90">
        <v>0</v>
      </c>
      <c r="AJ840" s="90">
        <v>0</v>
      </c>
    </row>
    <row r="841" spans="1:36">
      <c r="A841" s="88">
        <v>7</v>
      </c>
      <c r="B841" s="95" t="s">
        <v>184</v>
      </c>
      <c r="C841" s="96"/>
      <c r="D841" s="86">
        <v>3</v>
      </c>
      <c r="E841" s="86" t="s">
        <v>34</v>
      </c>
      <c r="F841" s="87">
        <v>2603</v>
      </c>
      <c r="G841" s="86">
        <v>1</v>
      </c>
      <c r="H841" s="88">
        <v>7</v>
      </c>
      <c r="I841" s="89"/>
      <c r="J841" s="90">
        <v>63</v>
      </c>
      <c r="K841" s="90">
        <v>58</v>
      </c>
      <c r="L841" s="90">
        <v>22</v>
      </c>
      <c r="M841" s="91"/>
      <c r="N841" s="92">
        <v>229</v>
      </c>
      <c r="O841" s="90">
        <v>705</v>
      </c>
      <c r="P841" s="90">
        <v>19</v>
      </c>
      <c r="Q841" s="90">
        <v>18</v>
      </c>
      <c r="R841" s="90">
        <v>34</v>
      </c>
      <c r="S841" s="90">
        <v>29</v>
      </c>
      <c r="T841" s="90">
        <v>63</v>
      </c>
      <c r="U841" s="91"/>
      <c r="V841" s="92">
        <v>229</v>
      </c>
      <c r="W841" s="90">
        <v>684</v>
      </c>
      <c r="X841" s="90">
        <v>10</v>
      </c>
      <c r="Y841" s="90">
        <v>32</v>
      </c>
      <c r="Z841" s="90">
        <v>37</v>
      </c>
      <c r="AA841" s="90">
        <v>21</v>
      </c>
      <c r="AB841" s="90">
        <v>58</v>
      </c>
      <c r="AC841" s="91"/>
      <c r="AD841" s="92">
        <v>229</v>
      </c>
      <c r="AE841" s="90">
        <v>160</v>
      </c>
      <c r="AF841" s="90">
        <v>40</v>
      </c>
      <c r="AG841" s="90">
        <v>38</v>
      </c>
      <c r="AH841" s="90">
        <v>19</v>
      </c>
      <c r="AI841" s="90">
        <v>3</v>
      </c>
      <c r="AJ841" s="90">
        <v>22</v>
      </c>
    </row>
    <row r="842" spans="1:36">
      <c r="A842" s="88">
        <v>8</v>
      </c>
      <c r="B842" s="95" t="s">
        <v>184</v>
      </c>
      <c r="C842" s="96"/>
      <c r="D842" s="86">
        <v>3</v>
      </c>
      <c r="E842" s="86" t="s">
        <v>34</v>
      </c>
      <c r="F842" s="87">
        <v>2603</v>
      </c>
      <c r="G842" s="88">
        <v>1</v>
      </c>
      <c r="H842" s="88">
        <v>8</v>
      </c>
      <c r="I842" s="89"/>
      <c r="J842" s="90">
        <v>51</v>
      </c>
      <c r="K842" s="90">
        <v>58</v>
      </c>
      <c r="L842" s="90">
        <v>0</v>
      </c>
      <c r="M842" s="91"/>
      <c r="N842" s="92">
        <v>215</v>
      </c>
      <c r="O842" s="90">
        <v>699</v>
      </c>
      <c r="P842" s="90">
        <v>31</v>
      </c>
      <c r="Q842" s="90">
        <v>19</v>
      </c>
      <c r="R842" s="90">
        <v>39</v>
      </c>
      <c r="S842" s="90">
        <v>12</v>
      </c>
      <c r="T842" s="90">
        <v>51</v>
      </c>
      <c r="U842" s="91"/>
      <c r="V842" s="92">
        <v>215</v>
      </c>
      <c r="W842" s="90">
        <v>737</v>
      </c>
      <c r="X842" s="90">
        <v>11</v>
      </c>
      <c r="Y842" s="90">
        <v>31</v>
      </c>
      <c r="Z842" s="90">
        <v>33</v>
      </c>
      <c r="AA842" s="90">
        <v>25</v>
      </c>
      <c r="AB842" s="90">
        <v>58</v>
      </c>
      <c r="AC842" s="91"/>
      <c r="AD842" s="92">
        <v>0</v>
      </c>
      <c r="AE842" s="90">
        <v>0</v>
      </c>
      <c r="AF842" s="90">
        <v>0</v>
      </c>
      <c r="AG842" s="90">
        <v>0</v>
      </c>
      <c r="AH842" s="90">
        <v>0</v>
      </c>
      <c r="AI842" s="90">
        <v>0</v>
      </c>
      <c r="AJ842" s="90">
        <v>0</v>
      </c>
    </row>
    <row r="843" spans="1:36">
      <c r="A843" s="67" t="s">
        <v>71</v>
      </c>
      <c r="B843" s="97" t="s">
        <v>184</v>
      </c>
      <c r="C843" s="98"/>
      <c r="D843" s="93">
        <v>3</v>
      </c>
      <c r="E843" s="93" t="s">
        <v>34</v>
      </c>
      <c r="F843" s="94">
        <v>2603</v>
      </c>
      <c r="G843" s="67">
        <v>1</v>
      </c>
      <c r="H843" s="67" t="s">
        <v>71</v>
      </c>
      <c r="I843" s="68"/>
      <c r="J843" s="20">
        <v>69.182102628285364</v>
      </c>
      <c r="K843" s="20">
        <v>61.737797246558195</v>
      </c>
      <c r="L843" s="20">
        <v>29.688976377952756</v>
      </c>
      <c r="M843" s="69"/>
      <c r="N843" s="16">
        <v>1598</v>
      </c>
      <c r="O843" s="20"/>
      <c r="P843" s="20">
        <v>12.883604505632039</v>
      </c>
      <c r="Q843" s="20">
        <v>18.447434292866085</v>
      </c>
      <c r="R843" s="20">
        <v>35.205256570713395</v>
      </c>
      <c r="S843" s="20">
        <v>33.976846057571969</v>
      </c>
      <c r="T843" s="20">
        <v>69.182102628285364</v>
      </c>
      <c r="U843" s="69"/>
      <c r="V843" s="16">
        <v>1598</v>
      </c>
      <c r="W843" s="20"/>
      <c r="X843" s="20">
        <v>10.573216520650814</v>
      </c>
      <c r="Y843" s="20">
        <v>27.884856070087608</v>
      </c>
      <c r="Z843" s="20">
        <v>36.64080100125156</v>
      </c>
      <c r="AA843" s="20">
        <v>25.096996245306634</v>
      </c>
      <c r="AB843" s="20">
        <v>61.737797246558195</v>
      </c>
      <c r="AC843" s="69"/>
      <c r="AD843" s="16">
        <v>508</v>
      </c>
      <c r="AE843" s="20"/>
      <c r="AF843" s="20">
        <v>29.564960629921259</v>
      </c>
      <c r="AG843" s="20">
        <v>40.746062992125985</v>
      </c>
      <c r="AH843" s="20">
        <v>26.139763779527559</v>
      </c>
      <c r="AI843" s="20">
        <v>3.5492125984251972</v>
      </c>
      <c r="AJ843" s="20">
        <v>29.688976377952756</v>
      </c>
    </row>
    <row r="844" spans="1:36">
      <c r="A844" s="81">
        <v>3</v>
      </c>
      <c r="B844" s="77" t="s">
        <v>185</v>
      </c>
      <c r="C844" s="78"/>
      <c r="D844" s="79">
        <v>2</v>
      </c>
      <c r="E844" s="79" t="s">
        <v>33</v>
      </c>
      <c r="F844" s="80">
        <v>3804</v>
      </c>
      <c r="G844" s="86">
        <v>1</v>
      </c>
      <c r="H844" s="81">
        <v>3</v>
      </c>
      <c r="I844" s="82"/>
      <c r="J844" s="83">
        <v>89</v>
      </c>
      <c r="K844" s="83">
        <v>82</v>
      </c>
      <c r="L844" s="83">
        <v>0</v>
      </c>
      <c r="M844" s="84"/>
      <c r="N844" s="85">
        <v>87</v>
      </c>
      <c r="O844" s="83">
        <v>616</v>
      </c>
      <c r="P844" s="83">
        <v>5</v>
      </c>
      <c r="Q844" s="83">
        <v>7</v>
      </c>
      <c r="R844" s="83">
        <v>20</v>
      </c>
      <c r="S844" s="83">
        <v>69</v>
      </c>
      <c r="T844" s="83">
        <v>89</v>
      </c>
      <c r="U844" s="84"/>
      <c r="V844" s="85">
        <v>87</v>
      </c>
      <c r="W844" s="83">
        <v>597</v>
      </c>
      <c r="X844" s="83">
        <v>7</v>
      </c>
      <c r="Y844" s="83">
        <v>11</v>
      </c>
      <c r="Z844" s="83">
        <v>45</v>
      </c>
      <c r="AA844" s="83">
        <v>37</v>
      </c>
      <c r="AB844" s="83">
        <v>82</v>
      </c>
      <c r="AC844" s="84"/>
      <c r="AD844" s="85">
        <v>0</v>
      </c>
      <c r="AE844" s="83">
        <v>0</v>
      </c>
      <c r="AF844" s="83">
        <v>0</v>
      </c>
      <c r="AG844" s="83">
        <v>0</v>
      </c>
      <c r="AH844" s="83">
        <v>0</v>
      </c>
      <c r="AI844" s="83">
        <v>0</v>
      </c>
      <c r="AJ844" s="83">
        <v>0</v>
      </c>
    </row>
    <row r="845" spans="1:36" s="63" customFormat="1">
      <c r="A845" s="88">
        <v>4</v>
      </c>
      <c r="B845" s="95" t="s">
        <v>185</v>
      </c>
      <c r="C845" s="96"/>
      <c r="D845" s="86">
        <v>2</v>
      </c>
      <c r="E845" s="86" t="s">
        <v>33</v>
      </c>
      <c r="F845" s="87">
        <v>3804</v>
      </c>
      <c r="G845" s="86">
        <v>1</v>
      </c>
      <c r="H845" s="88">
        <v>4</v>
      </c>
      <c r="I845" s="89"/>
      <c r="J845" s="90">
        <v>66</v>
      </c>
      <c r="K845" s="90">
        <v>76</v>
      </c>
      <c r="L845" s="90">
        <v>0</v>
      </c>
      <c r="M845" s="91"/>
      <c r="N845" s="92">
        <v>70</v>
      </c>
      <c r="O845" s="90">
        <v>598</v>
      </c>
      <c r="P845" s="90">
        <v>17</v>
      </c>
      <c r="Q845" s="90">
        <v>17</v>
      </c>
      <c r="R845" s="90">
        <v>29</v>
      </c>
      <c r="S845" s="90">
        <v>37</v>
      </c>
      <c r="T845" s="90">
        <v>66</v>
      </c>
      <c r="U845" s="91"/>
      <c r="V845" s="92">
        <v>70</v>
      </c>
      <c r="W845" s="90">
        <v>619</v>
      </c>
      <c r="X845" s="90">
        <v>9</v>
      </c>
      <c r="Y845" s="90">
        <v>16</v>
      </c>
      <c r="Z845" s="90">
        <v>53</v>
      </c>
      <c r="AA845" s="90">
        <v>23</v>
      </c>
      <c r="AB845" s="90">
        <v>76</v>
      </c>
      <c r="AC845" s="91"/>
      <c r="AD845" s="92">
        <v>0</v>
      </c>
      <c r="AE845" s="90">
        <v>0</v>
      </c>
      <c r="AF845" s="90">
        <v>0</v>
      </c>
      <c r="AG845" s="90">
        <v>0</v>
      </c>
      <c r="AH845" s="90">
        <v>0</v>
      </c>
      <c r="AI845" s="90">
        <v>0</v>
      </c>
      <c r="AJ845" s="90">
        <v>0</v>
      </c>
    </row>
    <row r="846" spans="1:36">
      <c r="A846" s="88">
        <v>5</v>
      </c>
      <c r="B846" s="95" t="s">
        <v>185</v>
      </c>
      <c r="C846" s="96"/>
      <c r="D846" s="86">
        <v>2</v>
      </c>
      <c r="E846" s="86" t="s">
        <v>33</v>
      </c>
      <c r="F846" s="87">
        <v>3804</v>
      </c>
      <c r="G846" s="86">
        <v>1</v>
      </c>
      <c r="H846" s="88">
        <v>5</v>
      </c>
      <c r="I846" s="89"/>
      <c r="J846" s="90">
        <v>69</v>
      </c>
      <c r="K846" s="90">
        <v>82</v>
      </c>
      <c r="L846" s="90">
        <v>56</v>
      </c>
      <c r="M846" s="91"/>
      <c r="N846" s="92">
        <v>78</v>
      </c>
      <c r="O846" s="90">
        <v>648</v>
      </c>
      <c r="P846" s="90">
        <v>8</v>
      </c>
      <c r="Q846" s="90">
        <v>23</v>
      </c>
      <c r="R846" s="90">
        <v>38</v>
      </c>
      <c r="S846" s="90">
        <v>31</v>
      </c>
      <c r="T846" s="90">
        <v>69</v>
      </c>
      <c r="U846" s="91"/>
      <c r="V846" s="92">
        <v>78</v>
      </c>
      <c r="W846" s="90">
        <v>715</v>
      </c>
      <c r="X846" s="90">
        <v>1</v>
      </c>
      <c r="Y846" s="90">
        <v>17</v>
      </c>
      <c r="Z846" s="90">
        <v>53</v>
      </c>
      <c r="AA846" s="90">
        <v>29</v>
      </c>
      <c r="AB846" s="90">
        <v>82</v>
      </c>
      <c r="AC846" s="91"/>
      <c r="AD846" s="92">
        <v>78</v>
      </c>
      <c r="AE846" s="90">
        <v>206</v>
      </c>
      <c r="AF846" s="90">
        <v>3</v>
      </c>
      <c r="AG846" s="90">
        <v>41</v>
      </c>
      <c r="AH846" s="90">
        <v>47</v>
      </c>
      <c r="AI846" s="90">
        <v>9</v>
      </c>
      <c r="AJ846" s="90">
        <v>56</v>
      </c>
    </row>
    <row r="847" spans="1:36">
      <c r="A847" s="88">
        <v>6</v>
      </c>
      <c r="B847" s="95" t="s">
        <v>185</v>
      </c>
      <c r="C847" s="96"/>
      <c r="D847" s="86">
        <v>2</v>
      </c>
      <c r="E847" s="86" t="s">
        <v>33</v>
      </c>
      <c r="F847" s="87">
        <v>3804</v>
      </c>
      <c r="G847" s="88">
        <v>1</v>
      </c>
      <c r="H847" s="88">
        <v>6</v>
      </c>
      <c r="I847" s="89"/>
      <c r="J847" s="90">
        <v>66</v>
      </c>
      <c r="K847" s="90">
        <v>73</v>
      </c>
      <c r="L847" s="90">
        <v>0</v>
      </c>
      <c r="M847" s="91"/>
      <c r="N847" s="92">
        <v>71</v>
      </c>
      <c r="O847" s="90">
        <v>672</v>
      </c>
      <c r="P847" s="90">
        <v>17</v>
      </c>
      <c r="Q847" s="90">
        <v>17</v>
      </c>
      <c r="R847" s="90">
        <v>38</v>
      </c>
      <c r="S847" s="90">
        <v>28</v>
      </c>
      <c r="T847" s="90">
        <v>66</v>
      </c>
      <c r="U847" s="91"/>
      <c r="V847" s="92">
        <v>71</v>
      </c>
      <c r="W847" s="90">
        <v>700</v>
      </c>
      <c r="X847" s="90">
        <v>11</v>
      </c>
      <c r="Y847" s="90">
        <v>15</v>
      </c>
      <c r="Z847" s="90">
        <v>39</v>
      </c>
      <c r="AA847" s="90">
        <v>34</v>
      </c>
      <c r="AB847" s="90">
        <v>73</v>
      </c>
      <c r="AC847" s="91"/>
      <c r="AD847" s="92">
        <v>0</v>
      </c>
      <c r="AE847" s="90">
        <v>0</v>
      </c>
      <c r="AF847" s="90">
        <v>0</v>
      </c>
      <c r="AG847" s="90">
        <v>0</v>
      </c>
      <c r="AH847" s="90">
        <v>0</v>
      </c>
      <c r="AI847" s="90">
        <v>0</v>
      </c>
      <c r="AJ847" s="90">
        <v>0</v>
      </c>
    </row>
    <row r="848" spans="1:36">
      <c r="A848" s="88">
        <v>7</v>
      </c>
      <c r="B848" s="95" t="s">
        <v>185</v>
      </c>
      <c r="C848" s="96"/>
      <c r="D848" s="86">
        <v>2</v>
      </c>
      <c r="E848" s="86" t="s">
        <v>33</v>
      </c>
      <c r="F848" s="87">
        <v>3804</v>
      </c>
      <c r="G848" s="88">
        <v>1</v>
      </c>
      <c r="H848" s="88">
        <v>7</v>
      </c>
      <c r="I848" s="89"/>
      <c r="J848" s="90">
        <v>82</v>
      </c>
      <c r="K848" s="90">
        <v>63</v>
      </c>
      <c r="L848" s="90">
        <v>24</v>
      </c>
      <c r="M848" s="91"/>
      <c r="N848" s="92">
        <v>76</v>
      </c>
      <c r="O848" s="90">
        <v>749</v>
      </c>
      <c r="P848" s="90">
        <v>8</v>
      </c>
      <c r="Q848" s="90">
        <v>9</v>
      </c>
      <c r="R848" s="90">
        <v>39</v>
      </c>
      <c r="S848" s="90">
        <v>43</v>
      </c>
      <c r="T848" s="90">
        <v>82</v>
      </c>
      <c r="U848" s="91"/>
      <c r="V848" s="92">
        <v>76</v>
      </c>
      <c r="W848" s="90">
        <v>733</v>
      </c>
      <c r="X848" s="90">
        <v>1</v>
      </c>
      <c r="Y848" s="90">
        <v>36</v>
      </c>
      <c r="Z848" s="90">
        <v>43</v>
      </c>
      <c r="AA848" s="90">
        <v>20</v>
      </c>
      <c r="AB848" s="90">
        <v>63</v>
      </c>
      <c r="AC848" s="91"/>
      <c r="AD848" s="92">
        <v>76</v>
      </c>
      <c r="AE848" s="90">
        <v>166</v>
      </c>
      <c r="AF848" s="90">
        <v>32</v>
      </c>
      <c r="AG848" s="90">
        <v>45</v>
      </c>
      <c r="AH848" s="90">
        <v>21</v>
      </c>
      <c r="AI848" s="90">
        <v>3</v>
      </c>
      <c r="AJ848" s="90">
        <v>24</v>
      </c>
    </row>
    <row r="849" spans="1:36">
      <c r="A849" s="88">
        <v>8</v>
      </c>
      <c r="B849" s="95" t="s">
        <v>185</v>
      </c>
      <c r="C849" s="96"/>
      <c r="D849" s="86">
        <v>2</v>
      </c>
      <c r="E849" s="86" t="s">
        <v>33</v>
      </c>
      <c r="F849" s="87">
        <v>3804</v>
      </c>
      <c r="G849" s="86">
        <v>1</v>
      </c>
      <c r="H849" s="88">
        <v>8</v>
      </c>
      <c r="I849" s="89"/>
      <c r="J849" s="90">
        <v>66</v>
      </c>
      <c r="K849" s="90">
        <v>69</v>
      </c>
      <c r="L849" s="90">
        <v>0</v>
      </c>
      <c r="M849" s="91"/>
      <c r="N849" s="92">
        <v>85</v>
      </c>
      <c r="O849" s="90">
        <v>731</v>
      </c>
      <c r="P849" s="90">
        <v>16</v>
      </c>
      <c r="Q849" s="90">
        <v>18</v>
      </c>
      <c r="R849" s="90">
        <v>44</v>
      </c>
      <c r="S849" s="90">
        <v>22</v>
      </c>
      <c r="T849" s="90">
        <v>66</v>
      </c>
      <c r="U849" s="91"/>
      <c r="V849" s="92">
        <v>85</v>
      </c>
      <c r="W849" s="90">
        <v>773</v>
      </c>
      <c r="X849" s="90">
        <v>5</v>
      </c>
      <c r="Y849" s="90">
        <v>27</v>
      </c>
      <c r="Z849" s="90">
        <v>51</v>
      </c>
      <c r="AA849" s="90">
        <v>18</v>
      </c>
      <c r="AB849" s="90">
        <v>69</v>
      </c>
      <c r="AC849" s="91"/>
      <c r="AD849" s="92">
        <v>0</v>
      </c>
      <c r="AE849" s="90">
        <v>0</v>
      </c>
      <c r="AF849" s="90">
        <v>0</v>
      </c>
      <c r="AG849" s="90">
        <v>0</v>
      </c>
      <c r="AH849" s="90">
        <v>0</v>
      </c>
      <c r="AI849" s="90">
        <v>0</v>
      </c>
      <c r="AJ849" s="90">
        <v>0</v>
      </c>
    </row>
    <row r="850" spans="1:36">
      <c r="A850" s="67" t="s">
        <v>71</v>
      </c>
      <c r="B850" s="97" t="s">
        <v>185</v>
      </c>
      <c r="C850" s="98"/>
      <c r="D850" s="93">
        <v>2</v>
      </c>
      <c r="E850" s="93" t="s">
        <v>33</v>
      </c>
      <c r="F850" s="94">
        <v>3804</v>
      </c>
      <c r="G850" s="93">
        <v>1</v>
      </c>
      <c r="H850" s="67" t="s">
        <v>71</v>
      </c>
      <c r="I850" s="68"/>
      <c r="J850" s="20">
        <v>73.389721627408989</v>
      </c>
      <c r="K850" s="20">
        <v>74.274089935760173</v>
      </c>
      <c r="L850" s="20">
        <v>40.20779220779221</v>
      </c>
      <c r="M850" s="69"/>
      <c r="N850" s="16">
        <v>467</v>
      </c>
      <c r="O850" s="20"/>
      <c r="P850" s="20">
        <v>11.614561027837262</v>
      </c>
      <c r="Q850" s="20">
        <v>15.019271948608136</v>
      </c>
      <c r="R850" s="20">
        <v>34.552462526766597</v>
      </c>
      <c r="S850" s="20">
        <v>38.837259100642392</v>
      </c>
      <c r="T850" s="20">
        <v>73.389721627408989</v>
      </c>
      <c r="U850" s="69"/>
      <c r="V850" s="16">
        <v>467</v>
      </c>
      <c r="W850" s="20"/>
      <c r="X850" s="20">
        <v>5.565310492505354</v>
      </c>
      <c r="Y850" s="20">
        <v>20.340471092077088</v>
      </c>
      <c r="Z850" s="20">
        <v>47.389721627409003</v>
      </c>
      <c r="AA850" s="20">
        <v>26.884368308351178</v>
      </c>
      <c r="AB850" s="20">
        <v>74.274089935760173</v>
      </c>
      <c r="AC850" s="69"/>
      <c r="AD850" s="16">
        <v>154</v>
      </c>
      <c r="AE850" s="20"/>
      <c r="AF850" s="20">
        <v>17.311688311688311</v>
      </c>
      <c r="AG850" s="20">
        <v>42.974025974025977</v>
      </c>
      <c r="AH850" s="20">
        <v>34.168831168831169</v>
      </c>
      <c r="AI850" s="20">
        <v>6.0389610389610384</v>
      </c>
      <c r="AJ850" s="20">
        <v>40.20779220779221</v>
      </c>
    </row>
    <row r="851" spans="1:36">
      <c r="A851" s="81">
        <v>3</v>
      </c>
      <c r="B851" s="77" t="s">
        <v>186</v>
      </c>
      <c r="C851" s="78"/>
      <c r="D851" s="79">
        <v>2</v>
      </c>
      <c r="E851" s="79" t="s">
        <v>33</v>
      </c>
      <c r="F851" s="80">
        <v>6202</v>
      </c>
      <c r="G851" s="86">
        <v>1</v>
      </c>
      <c r="H851" s="81">
        <v>3</v>
      </c>
      <c r="I851" s="82"/>
      <c r="J851" s="83">
        <v>74</v>
      </c>
      <c r="K851" s="83">
        <v>69</v>
      </c>
      <c r="L851" s="83">
        <v>0</v>
      </c>
      <c r="M851" s="84"/>
      <c r="N851" s="85">
        <v>23</v>
      </c>
      <c r="O851" s="83">
        <v>550</v>
      </c>
      <c r="P851" s="83">
        <v>4</v>
      </c>
      <c r="Q851" s="83">
        <v>22</v>
      </c>
      <c r="R851" s="83">
        <v>39</v>
      </c>
      <c r="S851" s="83">
        <v>35</v>
      </c>
      <c r="T851" s="83">
        <v>74</v>
      </c>
      <c r="U851" s="84"/>
      <c r="V851" s="85">
        <v>23</v>
      </c>
      <c r="W851" s="83">
        <v>588</v>
      </c>
      <c r="X851" s="83">
        <v>9</v>
      </c>
      <c r="Y851" s="83">
        <v>22</v>
      </c>
      <c r="Z851" s="83">
        <v>39</v>
      </c>
      <c r="AA851" s="83">
        <v>30</v>
      </c>
      <c r="AB851" s="83">
        <v>69</v>
      </c>
      <c r="AC851" s="84"/>
      <c r="AD851" s="85">
        <v>0</v>
      </c>
      <c r="AE851" s="83">
        <v>0</v>
      </c>
      <c r="AF851" s="83">
        <v>0</v>
      </c>
      <c r="AG851" s="83">
        <v>0</v>
      </c>
      <c r="AH851" s="83">
        <v>0</v>
      </c>
      <c r="AI851" s="83">
        <v>0</v>
      </c>
      <c r="AJ851" s="83">
        <v>0</v>
      </c>
    </row>
    <row r="852" spans="1:36" s="63" customFormat="1">
      <c r="A852" s="88">
        <v>4</v>
      </c>
      <c r="B852" s="95" t="s">
        <v>186</v>
      </c>
      <c r="C852" s="96"/>
      <c r="D852" s="86">
        <v>2</v>
      </c>
      <c r="E852" s="86" t="s">
        <v>33</v>
      </c>
      <c r="F852" s="87">
        <v>6202</v>
      </c>
      <c r="G852" s="88">
        <v>1</v>
      </c>
      <c r="H852" s="88">
        <v>4</v>
      </c>
      <c r="I852" s="89"/>
      <c r="J852" s="90">
        <v>78</v>
      </c>
      <c r="K852" s="90">
        <v>78</v>
      </c>
      <c r="L852" s="90">
        <v>0</v>
      </c>
      <c r="M852" s="91"/>
      <c r="N852" s="92">
        <v>32</v>
      </c>
      <c r="O852" s="90">
        <v>604</v>
      </c>
      <c r="P852" s="90">
        <v>3</v>
      </c>
      <c r="Q852" s="90">
        <v>19</v>
      </c>
      <c r="R852" s="90">
        <v>47</v>
      </c>
      <c r="S852" s="90">
        <v>31</v>
      </c>
      <c r="T852" s="90">
        <v>78</v>
      </c>
      <c r="U852" s="91"/>
      <c r="V852" s="92">
        <v>32</v>
      </c>
      <c r="W852" s="90">
        <v>612</v>
      </c>
      <c r="X852" s="90">
        <v>3</v>
      </c>
      <c r="Y852" s="90">
        <v>19</v>
      </c>
      <c r="Z852" s="90">
        <v>69</v>
      </c>
      <c r="AA852" s="90">
        <v>9</v>
      </c>
      <c r="AB852" s="90">
        <v>78</v>
      </c>
      <c r="AC852" s="91"/>
      <c r="AD852" s="92">
        <v>0</v>
      </c>
      <c r="AE852" s="90">
        <v>0</v>
      </c>
      <c r="AF852" s="90">
        <v>0</v>
      </c>
      <c r="AG852" s="90">
        <v>0</v>
      </c>
      <c r="AH852" s="90">
        <v>0</v>
      </c>
      <c r="AI852" s="90">
        <v>0</v>
      </c>
      <c r="AJ852" s="90">
        <v>0</v>
      </c>
    </row>
    <row r="853" spans="1:36">
      <c r="A853" s="88">
        <v>5</v>
      </c>
      <c r="B853" s="95" t="s">
        <v>186</v>
      </c>
      <c r="C853" s="96"/>
      <c r="D853" s="86">
        <v>2</v>
      </c>
      <c r="E853" s="86" t="s">
        <v>33</v>
      </c>
      <c r="F853" s="87">
        <v>6202</v>
      </c>
      <c r="G853" s="88">
        <v>1</v>
      </c>
      <c r="H853" s="88">
        <v>5</v>
      </c>
      <c r="I853" s="89"/>
      <c r="J853" s="90">
        <v>53</v>
      </c>
      <c r="K853" s="90">
        <v>29</v>
      </c>
      <c r="L853" s="90">
        <v>14</v>
      </c>
      <c r="M853" s="91"/>
      <c r="N853" s="92">
        <v>21</v>
      </c>
      <c r="O853" s="90">
        <v>584</v>
      </c>
      <c r="P853" s="90">
        <v>29</v>
      </c>
      <c r="Q853" s="90">
        <v>19</v>
      </c>
      <c r="R853" s="90">
        <v>43</v>
      </c>
      <c r="S853" s="90">
        <v>10</v>
      </c>
      <c r="T853" s="90">
        <v>53</v>
      </c>
      <c r="U853" s="91"/>
      <c r="V853" s="92">
        <v>21</v>
      </c>
      <c r="W853" s="90">
        <v>515</v>
      </c>
      <c r="X853" s="90">
        <v>19</v>
      </c>
      <c r="Y853" s="90">
        <v>52</v>
      </c>
      <c r="Z853" s="90">
        <v>19</v>
      </c>
      <c r="AA853" s="90">
        <v>10</v>
      </c>
      <c r="AB853" s="90">
        <v>29</v>
      </c>
      <c r="AC853" s="91"/>
      <c r="AD853" s="92">
        <v>21</v>
      </c>
      <c r="AE853" s="90">
        <v>154</v>
      </c>
      <c r="AF853" s="90">
        <v>48</v>
      </c>
      <c r="AG853" s="90">
        <v>38</v>
      </c>
      <c r="AH853" s="90">
        <v>14</v>
      </c>
      <c r="AI853" s="90">
        <v>0</v>
      </c>
      <c r="AJ853" s="90">
        <v>14</v>
      </c>
    </row>
    <row r="854" spans="1:36">
      <c r="A854" s="88">
        <v>6</v>
      </c>
      <c r="B854" s="95" t="s">
        <v>186</v>
      </c>
      <c r="C854" s="96"/>
      <c r="D854" s="86">
        <v>2</v>
      </c>
      <c r="E854" s="86" t="s">
        <v>33</v>
      </c>
      <c r="F854" s="87">
        <v>6202</v>
      </c>
      <c r="G854" s="86">
        <v>1</v>
      </c>
      <c r="H854" s="88">
        <v>6</v>
      </c>
      <c r="I854" s="89"/>
      <c r="J854" s="90">
        <v>41</v>
      </c>
      <c r="K854" s="90">
        <v>60</v>
      </c>
      <c r="L854" s="90">
        <v>0</v>
      </c>
      <c r="M854" s="91"/>
      <c r="N854" s="92">
        <v>32</v>
      </c>
      <c r="O854" s="90">
        <v>640</v>
      </c>
      <c r="P854" s="90">
        <v>22</v>
      </c>
      <c r="Q854" s="90">
        <v>38</v>
      </c>
      <c r="R854" s="90">
        <v>22</v>
      </c>
      <c r="S854" s="90">
        <v>19</v>
      </c>
      <c r="T854" s="90">
        <v>41</v>
      </c>
      <c r="U854" s="91"/>
      <c r="V854" s="92">
        <v>32</v>
      </c>
      <c r="W854" s="90">
        <v>666</v>
      </c>
      <c r="X854" s="90">
        <v>3</v>
      </c>
      <c r="Y854" s="90">
        <v>38</v>
      </c>
      <c r="Z854" s="90">
        <v>44</v>
      </c>
      <c r="AA854" s="90">
        <v>16</v>
      </c>
      <c r="AB854" s="90">
        <v>60</v>
      </c>
      <c r="AC854" s="91"/>
      <c r="AD854" s="92">
        <v>0</v>
      </c>
      <c r="AE854" s="90">
        <v>0</v>
      </c>
      <c r="AF854" s="90">
        <v>0</v>
      </c>
      <c r="AG854" s="90">
        <v>0</v>
      </c>
      <c r="AH854" s="90">
        <v>0</v>
      </c>
      <c r="AI854" s="90">
        <v>0</v>
      </c>
      <c r="AJ854" s="90">
        <v>0</v>
      </c>
    </row>
    <row r="855" spans="1:36">
      <c r="A855" s="88">
        <v>7</v>
      </c>
      <c r="B855" s="95" t="s">
        <v>186</v>
      </c>
      <c r="C855" s="96"/>
      <c r="D855" s="86">
        <v>2</v>
      </c>
      <c r="E855" s="86" t="s">
        <v>33</v>
      </c>
      <c r="F855" s="87">
        <v>6202</v>
      </c>
      <c r="G855" s="86">
        <v>1</v>
      </c>
      <c r="H855" s="88">
        <v>7</v>
      </c>
      <c r="I855" s="89"/>
      <c r="J855" s="90">
        <v>21</v>
      </c>
      <c r="K855" s="90">
        <v>52</v>
      </c>
      <c r="L855" s="90">
        <v>0</v>
      </c>
      <c r="M855" s="91"/>
      <c r="N855" s="92">
        <v>19</v>
      </c>
      <c r="O855" s="90">
        <v>633</v>
      </c>
      <c r="P855" s="90">
        <v>21</v>
      </c>
      <c r="Q855" s="90">
        <v>58</v>
      </c>
      <c r="R855" s="90">
        <v>21</v>
      </c>
      <c r="S855" s="90">
        <v>0</v>
      </c>
      <c r="T855" s="90">
        <v>21</v>
      </c>
      <c r="U855" s="91"/>
      <c r="V855" s="92">
        <v>19</v>
      </c>
      <c r="W855" s="90">
        <v>652</v>
      </c>
      <c r="X855" s="90">
        <v>11</v>
      </c>
      <c r="Y855" s="90">
        <v>37</v>
      </c>
      <c r="Z855" s="90">
        <v>47</v>
      </c>
      <c r="AA855" s="90">
        <v>5</v>
      </c>
      <c r="AB855" s="90">
        <v>52</v>
      </c>
      <c r="AC855" s="91"/>
      <c r="AD855" s="92">
        <v>19</v>
      </c>
      <c r="AE855" s="90">
        <v>135</v>
      </c>
      <c r="AF855" s="90">
        <v>68</v>
      </c>
      <c r="AG855" s="90">
        <v>32</v>
      </c>
      <c r="AH855" s="90">
        <v>0</v>
      </c>
      <c r="AI855" s="90">
        <v>0</v>
      </c>
      <c r="AJ855" s="90">
        <v>0</v>
      </c>
    </row>
    <row r="856" spans="1:36">
      <c r="A856" s="88">
        <v>8</v>
      </c>
      <c r="B856" s="95" t="s">
        <v>186</v>
      </c>
      <c r="C856" s="96"/>
      <c r="D856" s="86">
        <v>2</v>
      </c>
      <c r="E856" s="86" t="s">
        <v>33</v>
      </c>
      <c r="F856" s="87">
        <v>6202</v>
      </c>
      <c r="G856" s="88">
        <v>1</v>
      </c>
      <c r="H856" s="88">
        <v>8</v>
      </c>
      <c r="I856" s="89"/>
      <c r="J856" s="90">
        <v>25</v>
      </c>
      <c r="K856" s="90">
        <v>44</v>
      </c>
      <c r="L856" s="90">
        <v>0</v>
      </c>
      <c r="M856" s="91"/>
      <c r="N856" s="92">
        <v>43</v>
      </c>
      <c r="O856" s="90">
        <v>650</v>
      </c>
      <c r="P856" s="90">
        <v>60</v>
      </c>
      <c r="Q856" s="90">
        <v>14</v>
      </c>
      <c r="R856" s="90">
        <v>23</v>
      </c>
      <c r="S856" s="90">
        <v>2</v>
      </c>
      <c r="T856" s="90">
        <v>25</v>
      </c>
      <c r="U856" s="91"/>
      <c r="V856" s="92">
        <v>43</v>
      </c>
      <c r="W856" s="90">
        <v>657</v>
      </c>
      <c r="X856" s="90">
        <v>19</v>
      </c>
      <c r="Y856" s="90">
        <v>37</v>
      </c>
      <c r="Z856" s="90">
        <v>35</v>
      </c>
      <c r="AA856" s="90">
        <v>9</v>
      </c>
      <c r="AB856" s="90">
        <v>44</v>
      </c>
      <c r="AC856" s="91"/>
      <c r="AD856" s="92">
        <v>0</v>
      </c>
      <c r="AE856" s="90">
        <v>0</v>
      </c>
      <c r="AF856" s="90">
        <v>0</v>
      </c>
      <c r="AG856" s="90">
        <v>0</v>
      </c>
      <c r="AH856" s="90">
        <v>0</v>
      </c>
      <c r="AI856" s="90">
        <v>0</v>
      </c>
      <c r="AJ856" s="90">
        <v>0</v>
      </c>
    </row>
    <row r="857" spans="1:36">
      <c r="A857" s="67" t="s">
        <v>71</v>
      </c>
      <c r="B857" s="97" t="s">
        <v>186</v>
      </c>
      <c r="C857" s="98"/>
      <c r="D857" s="93">
        <v>2</v>
      </c>
      <c r="E857" s="93" t="s">
        <v>33</v>
      </c>
      <c r="F857" s="94">
        <v>6202</v>
      </c>
      <c r="G857" s="93">
        <v>1</v>
      </c>
      <c r="H857" s="67" t="s">
        <v>71</v>
      </c>
      <c r="I857" s="68"/>
      <c r="J857" s="20">
        <v>47.629411764705878</v>
      </c>
      <c r="K857" s="20">
        <v>55.835294117647059</v>
      </c>
      <c r="L857" s="20">
        <v>7.35</v>
      </c>
      <c r="M857" s="69"/>
      <c r="N857" s="16">
        <v>170</v>
      </c>
      <c r="O857" s="20"/>
      <c r="P857" s="20">
        <v>26.352941176470587</v>
      </c>
      <c r="Q857" s="20">
        <v>26.076470588235296</v>
      </c>
      <c r="R857" s="20">
        <v>31.741176470588236</v>
      </c>
      <c r="S857" s="20">
        <v>15.888235294117646</v>
      </c>
      <c r="T857" s="20">
        <v>47.629411764705878</v>
      </c>
      <c r="U857" s="69"/>
      <c r="V857" s="16">
        <v>170</v>
      </c>
      <c r="W857" s="20"/>
      <c r="X857" s="20">
        <v>10.729411764705882</v>
      </c>
      <c r="Y857" s="20">
        <v>33.623529411764707</v>
      </c>
      <c r="Z857" s="20">
        <v>43</v>
      </c>
      <c r="AA857" s="20">
        <v>12.835294117647059</v>
      </c>
      <c r="AB857" s="20">
        <v>55.835294117647059</v>
      </c>
      <c r="AC857" s="69"/>
      <c r="AD857" s="16">
        <v>40</v>
      </c>
      <c r="AE857" s="20"/>
      <c r="AF857" s="20">
        <v>57.5</v>
      </c>
      <c r="AG857" s="20">
        <v>35.15</v>
      </c>
      <c r="AH857" s="20">
        <v>7.35</v>
      </c>
      <c r="AI857" s="20">
        <v>0</v>
      </c>
      <c r="AJ857" s="20">
        <v>7.35</v>
      </c>
    </row>
    <row r="858" spans="1:36">
      <c r="A858" s="81">
        <v>3</v>
      </c>
      <c r="B858" s="77" t="s">
        <v>187</v>
      </c>
      <c r="C858" s="78"/>
      <c r="D858" s="79">
        <v>1</v>
      </c>
      <c r="E858" s="79" t="s">
        <v>32</v>
      </c>
      <c r="F858" s="80">
        <v>4401</v>
      </c>
      <c r="G858" s="86">
        <v>1</v>
      </c>
      <c r="H858" s="81">
        <v>3</v>
      </c>
      <c r="I858" s="82"/>
      <c r="J858" s="83">
        <v>84</v>
      </c>
      <c r="K858" s="83">
        <v>69</v>
      </c>
      <c r="L858" s="83">
        <v>0</v>
      </c>
      <c r="M858" s="84"/>
      <c r="N858" s="85">
        <v>161</v>
      </c>
      <c r="O858" s="83">
        <v>571</v>
      </c>
      <c r="P858" s="83">
        <v>4</v>
      </c>
      <c r="Q858" s="83">
        <v>12</v>
      </c>
      <c r="R858" s="83">
        <v>39</v>
      </c>
      <c r="S858" s="83">
        <v>45</v>
      </c>
      <c r="T858" s="83">
        <v>84</v>
      </c>
      <c r="U858" s="84"/>
      <c r="V858" s="85">
        <v>161</v>
      </c>
      <c r="W858" s="83">
        <v>569</v>
      </c>
      <c r="X858" s="83">
        <v>13</v>
      </c>
      <c r="Y858" s="83">
        <v>18</v>
      </c>
      <c r="Z858" s="83">
        <v>34</v>
      </c>
      <c r="AA858" s="83">
        <v>35</v>
      </c>
      <c r="AB858" s="83">
        <v>69</v>
      </c>
      <c r="AC858" s="84"/>
      <c r="AD858" s="85">
        <v>0</v>
      </c>
      <c r="AE858" s="83">
        <v>0</v>
      </c>
      <c r="AF858" s="83">
        <v>0</v>
      </c>
      <c r="AG858" s="83">
        <v>0</v>
      </c>
      <c r="AH858" s="83">
        <v>0</v>
      </c>
      <c r="AI858" s="83">
        <v>0</v>
      </c>
      <c r="AJ858" s="83">
        <v>0</v>
      </c>
    </row>
    <row r="859" spans="1:36" s="63" customFormat="1">
      <c r="A859" s="88">
        <v>4</v>
      </c>
      <c r="B859" s="95" t="s">
        <v>187</v>
      </c>
      <c r="C859" s="96"/>
      <c r="D859" s="86">
        <v>1</v>
      </c>
      <c r="E859" s="86" t="s">
        <v>32</v>
      </c>
      <c r="F859" s="87">
        <v>4401</v>
      </c>
      <c r="G859" s="86">
        <v>1</v>
      </c>
      <c r="H859" s="88">
        <v>4</v>
      </c>
      <c r="I859" s="89"/>
      <c r="J859" s="90">
        <v>82</v>
      </c>
      <c r="K859" s="90">
        <v>80</v>
      </c>
      <c r="L859" s="90">
        <v>0</v>
      </c>
      <c r="M859" s="91"/>
      <c r="N859" s="92">
        <v>194</v>
      </c>
      <c r="O859" s="90">
        <v>627</v>
      </c>
      <c r="P859" s="90">
        <v>6</v>
      </c>
      <c r="Q859" s="90">
        <v>11</v>
      </c>
      <c r="R859" s="90">
        <v>32</v>
      </c>
      <c r="S859" s="90">
        <v>50</v>
      </c>
      <c r="T859" s="90">
        <v>82</v>
      </c>
      <c r="U859" s="91"/>
      <c r="V859" s="92">
        <v>194</v>
      </c>
      <c r="W859" s="90">
        <v>669</v>
      </c>
      <c r="X859" s="90">
        <v>4</v>
      </c>
      <c r="Y859" s="90">
        <v>16</v>
      </c>
      <c r="Z859" s="90">
        <v>47</v>
      </c>
      <c r="AA859" s="90">
        <v>33</v>
      </c>
      <c r="AB859" s="90">
        <v>80</v>
      </c>
      <c r="AC859" s="91"/>
      <c r="AD859" s="92">
        <v>0</v>
      </c>
      <c r="AE859" s="90">
        <v>0</v>
      </c>
      <c r="AF859" s="90">
        <v>0</v>
      </c>
      <c r="AG859" s="90">
        <v>0</v>
      </c>
      <c r="AH859" s="90">
        <v>0</v>
      </c>
      <c r="AI859" s="90">
        <v>0</v>
      </c>
      <c r="AJ859" s="90">
        <v>0</v>
      </c>
    </row>
    <row r="860" spans="1:36">
      <c r="A860" s="88">
        <v>5</v>
      </c>
      <c r="B860" s="95" t="s">
        <v>187</v>
      </c>
      <c r="C860" s="96"/>
      <c r="D860" s="86">
        <v>1</v>
      </c>
      <c r="E860" s="86" t="s">
        <v>32</v>
      </c>
      <c r="F860" s="87">
        <v>4401</v>
      </c>
      <c r="G860" s="88">
        <v>1</v>
      </c>
      <c r="H860" s="88">
        <v>5</v>
      </c>
      <c r="I860" s="89"/>
      <c r="J860" s="90">
        <v>75</v>
      </c>
      <c r="K860" s="90">
        <v>76</v>
      </c>
      <c r="L860" s="90">
        <v>55</v>
      </c>
      <c r="M860" s="91"/>
      <c r="N860" s="92">
        <v>188</v>
      </c>
      <c r="O860" s="90">
        <v>658</v>
      </c>
      <c r="P860" s="90">
        <v>11</v>
      </c>
      <c r="Q860" s="90">
        <v>14</v>
      </c>
      <c r="R860" s="90">
        <v>40</v>
      </c>
      <c r="S860" s="90">
        <v>35</v>
      </c>
      <c r="T860" s="90">
        <v>75</v>
      </c>
      <c r="U860" s="91"/>
      <c r="V860" s="92">
        <v>188</v>
      </c>
      <c r="W860" s="90">
        <v>714</v>
      </c>
      <c r="X860" s="90">
        <v>3</v>
      </c>
      <c r="Y860" s="90">
        <v>21</v>
      </c>
      <c r="Z860" s="90">
        <v>44</v>
      </c>
      <c r="AA860" s="90">
        <v>32</v>
      </c>
      <c r="AB860" s="90">
        <v>76</v>
      </c>
      <c r="AC860" s="91"/>
      <c r="AD860" s="92">
        <v>188</v>
      </c>
      <c r="AE860" s="90">
        <v>204</v>
      </c>
      <c r="AF860" s="90">
        <v>8</v>
      </c>
      <c r="AG860" s="90">
        <v>37</v>
      </c>
      <c r="AH860" s="90">
        <v>47</v>
      </c>
      <c r="AI860" s="90">
        <v>8</v>
      </c>
      <c r="AJ860" s="90">
        <v>55</v>
      </c>
    </row>
    <row r="861" spans="1:36">
      <c r="A861" s="88">
        <v>6</v>
      </c>
      <c r="B861" s="95" t="s">
        <v>187</v>
      </c>
      <c r="C861" s="96"/>
      <c r="D861" s="86">
        <v>1</v>
      </c>
      <c r="E861" s="86" t="s">
        <v>32</v>
      </c>
      <c r="F861" s="87">
        <v>4401</v>
      </c>
      <c r="G861" s="86">
        <v>1</v>
      </c>
      <c r="H861" s="88">
        <v>6</v>
      </c>
      <c r="I861" s="89"/>
      <c r="J861" s="90">
        <v>76</v>
      </c>
      <c r="K861" s="90">
        <v>74</v>
      </c>
      <c r="L861" s="90">
        <v>0</v>
      </c>
      <c r="M861" s="91"/>
      <c r="N861" s="92">
        <v>170</v>
      </c>
      <c r="O861" s="90">
        <v>705</v>
      </c>
      <c r="P861" s="90">
        <v>4</v>
      </c>
      <c r="Q861" s="90">
        <v>20</v>
      </c>
      <c r="R861" s="90">
        <v>36</v>
      </c>
      <c r="S861" s="90">
        <v>40</v>
      </c>
      <c r="T861" s="90">
        <v>76</v>
      </c>
      <c r="U861" s="91"/>
      <c r="V861" s="92">
        <v>170</v>
      </c>
      <c r="W861" s="90">
        <v>725</v>
      </c>
      <c r="X861" s="90">
        <v>4</v>
      </c>
      <c r="Y861" s="90">
        <v>22</v>
      </c>
      <c r="Z861" s="90">
        <v>46</v>
      </c>
      <c r="AA861" s="90">
        <v>28</v>
      </c>
      <c r="AB861" s="90">
        <v>74</v>
      </c>
      <c r="AC861" s="91"/>
      <c r="AD861" s="92">
        <v>0</v>
      </c>
      <c r="AE861" s="90">
        <v>0</v>
      </c>
      <c r="AF861" s="90">
        <v>0</v>
      </c>
      <c r="AG861" s="90">
        <v>0</v>
      </c>
      <c r="AH861" s="90">
        <v>0</v>
      </c>
      <c r="AI861" s="90">
        <v>0</v>
      </c>
      <c r="AJ861" s="90">
        <v>0</v>
      </c>
    </row>
    <row r="862" spans="1:36">
      <c r="A862" s="88">
        <v>7</v>
      </c>
      <c r="B862" s="95" t="s">
        <v>187</v>
      </c>
      <c r="C862" s="96"/>
      <c r="D862" s="86">
        <v>1</v>
      </c>
      <c r="E862" s="86" t="s">
        <v>32</v>
      </c>
      <c r="F862" s="87">
        <v>4401</v>
      </c>
      <c r="G862" s="86">
        <v>1</v>
      </c>
      <c r="H862" s="88">
        <v>7</v>
      </c>
      <c r="I862" s="89"/>
      <c r="J862" s="90">
        <v>80</v>
      </c>
      <c r="K862" s="90">
        <v>71</v>
      </c>
      <c r="L862" s="90">
        <v>42</v>
      </c>
      <c r="M862" s="91"/>
      <c r="N862" s="92">
        <v>182</v>
      </c>
      <c r="O862" s="90">
        <v>743</v>
      </c>
      <c r="P862" s="90">
        <v>8</v>
      </c>
      <c r="Q862" s="90">
        <v>12</v>
      </c>
      <c r="R862" s="90">
        <v>39</v>
      </c>
      <c r="S862" s="90">
        <v>41</v>
      </c>
      <c r="T862" s="90">
        <v>80</v>
      </c>
      <c r="U862" s="91"/>
      <c r="V862" s="92">
        <v>182</v>
      </c>
      <c r="W862" s="90">
        <v>750</v>
      </c>
      <c r="X862" s="90">
        <v>4</v>
      </c>
      <c r="Y862" s="90">
        <v>25</v>
      </c>
      <c r="Z862" s="90">
        <v>41</v>
      </c>
      <c r="AA862" s="90">
        <v>30</v>
      </c>
      <c r="AB862" s="90">
        <v>71</v>
      </c>
      <c r="AC862" s="91"/>
      <c r="AD862" s="92">
        <v>182</v>
      </c>
      <c r="AE862" s="90">
        <v>185</v>
      </c>
      <c r="AF862" s="90">
        <v>20</v>
      </c>
      <c r="AG862" s="90">
        <v>38</v>
      </c>
      <c r="AH862" s="90">
        <v>35</v>
      </c>
      <c r="AI862" s="90">
        <v>7</v>
      </c>
      <c r="AJ862" s="90">
        <v>42</v>
      </c>
    </row>
    <row r="863" spans="1:36">
      <c r="A863" s="88">
        <v>8</v>
      </c>
      <c r="B863" s="95" t="s">
        <v>187</v>
      </c>
      <c r="C863" s="96"/>
      <c r="D863" s="86">
        <v>1</v>
      </c>
      <c r="E863" s="86" t="s">
        <v>32</v>
      </c>
      <c r="F863" s="87">
        <v>4401</v>
      </c>
      <c r="G863" s="86">
        <v>1</v>
      </c>
      <c r="H863" s="88">
        <v>8</v>
      </c>
      <c r="I863" s="89"/>
      <c r="J863" s="90">
        <v>72</v>
      </c>
      <c r="K863" s="90">
        <v>81</v>
      </c>
      <c r="L863" s="90">
        <v>0</v>
      </c>
      <c r="M863" s="91"/>
      <c r="N863" s="92">
        <v>185</v>
      </c>
      <c r="O863" s="90">
        <v>741</v>
      </c>
      <c r="P863" s="90">
        <v>14</v>
      </c>
      <c r="Q863" s="90">
        <v>15</v>
      </c>
      <c r="R863" s="90">
        <v>49</v>
      </c>
      <c r="S863" s="90">
        <v>23</v>
      </c>
      <c r="T863" s="90">
        <v>72</v>
      </c>
      <c r="U863" s="91"/>
      <c r="V863" s="92">
        <v>185</v>
      </c>
      <c r="W863" s="90">
        <v>816</v>
      </c>
      <c r="X863" s="90">
        <v>5</v>
      </c>
      <c r="Y863" s="90">
        <v>14</v>
      </c>
      <c r="Z863" s="90">
        <v>50</v>
      </c>
      <c r="AA863" s="90">
        <v>31</v>
      </c>
      <c r="AB863" s="90">
        <v>81</v>
      </c>
      <c r="AC863" s="91"/>
      <c r="AD863" s="92">
        <v>0</v>
      </c>
      <c r="AE863" s="90">
        <v>0</v>
      </c>
      <c r="AF863" s="90">
        <v>0</v>
      </c>
      <c r="AG863" s="90">
        <v>0</v>
      </c>
      <c r="AH863" s="90">
        <v>0</v>
      </c>
      <c r="AI863" s="90">
        <v>0</v>
      </c>
      <c r="AJ863" s="90">
        <v>0</v>
      </c>
    </row>
    <row r="864" spans="1:36">
      <c r="A864" s="67" t="s">
        <v>71</v>
      </c>
      <c r="B864" s="97" t="s">
        <v>187</v>
      </c>
      <c r="C864" s="98"/>
      <c r="D864" s="93">
        <v>1</v>
      </c>
      <c r="E864" s="93" t="s">
        <v>32</v>
      </c>
      <c r="F864" s="94">
        <v>4401</v>
      </c>
      <c r="G864" s="93">
        <v>1</v>
      </c>
      <c r="H864" s="67" t="s">
        <v>71</v>
      </c>
      <c r="I864" s="68"/>
      <c r="J864" s="20">
        <v>78.085185185185182</v>
      </c>
      <c r="K864" s="20">
        <v>75.374074074074073</v>
      </c>
      <c r="L864" s="20">
        <v>48.605405405405413</v>
      </c>
      <c r="M864" s="69"/>
      <c r="N864" s="16">
        <v>1080</v>
      </c>
      <c r="O864" s="20"/>
      <c r="P864" s="20">
        <v>7.9648148148148152</v>
      </c>
      <c r="Q864" s="20">
        <v>13.941666666666668</v>
      </c>
      <c r="R864" s="20">
        <v>39.157407407407405</v>
      </c>
      <c r="S864" s="20">
        <v>38.927777777777777</v>
      </c>
      <c r="T864" s="20">
        <v>78.085185185185182</v>
      </c>
      <c r="U864" s="69"/>
      <c r="V864" s="16">
        <v>1080</v>
      </c>
      <c r="W864" s="20"/>
      <c r="X864" s="20">
        <v>5.3388888888888895</v>
      </c>
      <c r="Y864" s="20">
        <v>19.287037037037035</v>
      </c>
      <c r="Z864" s="20">
        <v>43.885185185185186</v>
      </c>
      <c r="AA864" s="20">
        <v>31.488888888888887</v>
      </c>
      <c r="AB864" s="20">
        <v>75.374074074074073</v>
      </c>
      <c r="AC864" s="69"/>
      <c r="AD864" s="16">
        <v>370</v>
      </c>
      <c r="AE864" s="20"/>
      <c r="AF864" s="20">
        <v>13.902702702702705</v>
      </c>
      <c r="AG864" s="20">
        <v>37.491891891891896</v>
      </c>
      <c r="AH864" s="20">
        <v>41.097297297297303</v>
      </c>
      <c r="AI864" s="20">
        <v>7.5081081081081082</v>
      </c>
      <c r="AJ864" s="20">
        <v>48.605405405405413</v>
      </c>
    </row>
    <row r="865" spans="1:36">
      <c r="A865" s="81">
        <v>3</v>
      </c>
      <c r="B865" s="77" t="s">
        <v>9</v>
      </c>
      <c r="C865" s="78"/>
      <c r="D865" s="79">
        <v>2</v>
      </c>
      <c r="E865" s="79" t="s">
        <v>33</v>
      </c>
      <c r="F865" s="80">
        <v>3840</v>
      </c>
      <c r="G865" s="81">
        <v>2</v>
      </c>
      <c r="H865" s="81">
        <v>3</v>
      </c>
      <c r="I865" s="82"/>
      <c r="J865" s="83">
        <v>90</v>
      </c>
      <c r="K865" s="83">
        <v>63</v>
      </c>
      <c r="L865" s="83">
        <v>0</v>
      </c>
      <c r="M865" s="84"/>
      <c r="N865" s="85">
        <v>11</v>
      </c>
      <c r="O865" s="83">
        <v>581</v>
      </c>
      <c r="P865" s="83">
        <v>0</v>
      </c>
      <c r="Q865" s="83">
        <v>9</v>
      </c>
      <c r="R865" s="83">
        <v>45</v>
      </c>
      <c r="S865" s="83">
        <v>45</v>
      </c>
      <c r="T865" s="83">
        <v>90</v>
      </c>
      <c r="U865" s="84"/>
      <c r="V865" s="85">
        <v>11</v>
      </c>
      <c r="W865" s="83">
        <v>532</v>
      </c>
      <c r="X865" s="83">
        <v>9</v>
      </c>
      <c r="Y865" s="83">
        <v>27</v>
      </c>
      <c r="Z865" s="83">
        <v>45</v>
      </c>
      <c r="AA865" s="83">
        <v>18</v>
      </c>
      <c r="AB865" s="83">
        <v>63</v>
      </c>
      <c r="AC865" s="84"/>
      <c r="AD865" s="85">
        <v>0</v>
      </c>
      <c r="AE865" s="83">
        <v>0</v>
      </c>
      <c r="AF865" s="83">
        <v>0</v>
      </c>
      <c r="AG865" s="83">
        <v>0</v>
      </c>
      <c r="AH865" s="83">
        <v>0</v>
      </c>
      <c r="AI865" s="83">
        <v>0</v>
      </c>
      <c r="AJ865" s="83">
        <v>0</v>
      </c>
    </row>
    <row r="866" spans="1:36" s="63" customFormat="1">
      <c r="A866" s="88">
        <v>4</v>
      </c>
      <c r="B866" s="95" t="s">
        <v>9</v>
      </c>
      <c r="C866" s="96"/>
      <c r="D866" s="86">
        <v>2</v>
      </c>
      <c r="E866" s="86" t="s">
        <v>33</v>
      </c>
      <c r="F866" s="87">
        <v>3840</v>
      </c>
      <c r="G866" s="81">
        <v>2</v>
      </c>
      <c r="H866" s="88">
        <v>4</v>
      </c>
      <c r="I866" s="89"/>
      <c r="J866" s="90" t="s">
        <v>1</v>
      </c>
      <c r="K866" s="90" t="s">
        <v>1</v>
      </c>
      <c r="L866" s="90">
        <v>0</v>
      </c>
      <c r="M866" s="91"/>
      <c r="N866" s="92" t="s">
        <v>1</v>
      </c>
      <c r="O866" s="90" t="s">
        <v>1</v>
      </c>
      <c r="P866" s="90" t="s">
        <v>1</v>
      </c>
      <c r="Q866" s="90" t="s">
        <v>1</v>
      </c>
      <c r="R866" s="90" t="s">
        <v>1</v>
      </c>
      <c r="S866" s="90" t="s">
        <v>1</v>
      </c>
      <c r="T866" s="90" t="s">
        <v>1</v>
      </c>
      <c r="U866" s="91"/>
      <c r="V866" s="92" t="s">
        <v>1</v>
      </c>
      <c r="W866" s="90" t="s">
        <v>1</v>
      </c>
      <c r="X866" s="90" t="s">
        <v>1</v>
      </c>
      <c r="Y866" s="90" t="s">
        <v>1</v>
      </c>
      <c r="Z866" s="90" t="s">
        <v>1</v>
      </c>
      <c r="AA866" s="90" t="s">
        <v>1</v>
      </c>
      <c r="AB866" s="90" t="s">
        <v>1</v>
      </c>
      <c r="AC866" s="91"/>
      <c r="AD866" s="92">
        <v>0</v>
      </c>
      <c r="AE866" s="90">
        <v>0</v>
      </c>
      <c r="AF866" s="90">
        <v>0</v>
      </c>
      <c r="AG866" s="90">
        <v>0</v>
      </c>
      <c r="AH866" s="90">
        <v>0</v>
      </c>
      <c r="AI866" s="90">
        <v>0</v>
      </c>
      <c r="AJ866" s="90">
        <v>0</v>
      </c>
    </row>
    <row r="867" spans="1:36">
      <c r="A867" s="88">
        <v>5</v>
      </c>
      <c r="B867" s="95" t="s">
        <v>9</v>
      </c>
      <c r="C867" s="96"/>
      <c r="D867" s="86">
        <v>2</v>
      </c>
      <c r="E867" s="86" t="s">
        <v>33</v>
      </c>
      <c r="F867" s="87">
        <v>3840</v>
      </c>
      <c r="G867" s="81">
        <v>2</v>
      </c>
      <c r="H867" s="88">
        <v>5</v>
      </c>
      <c r="I867" s="89"/>
      <c r="J867" s="90">
        <v>91</v>
      </c>
      <c r="K867" s="90">
        <v>73</v>
      </c>
      <c r="L867" s="90">
        <v>45</v>
      </c>
      <c r="M867" s="91"/>
      <c r="N867" s="92">
        <v>11</v>
      </c>
      <c r="O867" s="90">
        <v>692</v>
      </c>
      <c r="P867" s="90">
        <v>9</v>
      </c>
      <c r="Q867" s="90">
        <v>0</v>
      </c>
      <c r="R867" s="90">
        <v>27</v>
      </c>
      <c r="S867" s="90">
        <v>64</v>
      </c>
      <c r="T867" s="90">
        <v>91</v>
      </c>
      <c r="U867" s="91"/>
      <c r="V867" s="92">
        <v>11</v>
      </c>
      <c r="W867" s="90">
        <v>665</v>
      </c>
      <c r="X867" s="90">
        <v>0</v>
      </c>
      <c r="Y867" s="90">
        <v>27</v>
      </c>
      <c r="Z867" s="90">
        <v>64</v>
      </c>
      <c r="AA867" s="90">
        <v>9</v>
      </c>
      <c r="AB867" s="90">
        <v>73</v>
      </c>
      <c r="AC867" s="91"/>
      <c r="AD867" s="92">
        <v>11</v>
      </c>
      <c r="AE867" s="90">
        <v>204</v>
      </c>
      <c r="AF867" s="90">
        <v>0</v>
      </c>
      <c r="AG867" s="90">
        <v>55</v>
      </c>
      <c r="AH867" s="90">
        <v>45</v>
      </c>
      <c r="AI867" s="90">
        <v>0</v>
      </c>
      <c r="AJ867" s="90">
        <v>45</v>
      </c>
    </row>
    <row r="868" spans="1:36">
      <c r="A868" s="88">
        <v>6</v>
      </c>
      <c r="B868" s="95" t="s">
        <v>9</v>
      </c>
      <c r="C868" s="96"/>
      <c r="D868" s="86">
        <v>2</v>
      </c>
      <c r="E868" s="86" t="s">
        <v>33</v>
      </c>
      <c r="F868" s="87">
        <v>3840</v>
      </c>
      <c r="G868" s="81">
        <v>2</v>
      </c>
      <c r="H868" s="88">
        <v>6</v>
      </c>
      <c r="I868" s="89"/>
      <c r="J868" s="90" t="s">
        <v>1</v>
      </c>
      <c r="K868" s="90" t="s">
        <v>1</v>
      </c>
      <c r="L868" s="90">
        <v>0</v>
      </c>
      <c r="M868" s="91"/>
      <c r="N868" s="92" t="s">
        <v>1</v>
      </c>
      <c r="O868" s="90" t="s">
        <v>1</v>
      </c>
      <c r="P868" s="90" t="s">
        <v>1</v>
      </c>
      <c r="Q868" s="90" t="s">
        <v>1</v>
      </c>
      <c r="R868" s="90" t="s">
        <v>1</v>
      </c>
      <c r="S868" s="90" t="s">
        <v>1</v>
      </c>
      <c r="T868" s="90" t="s">
        <v>1</v>
      </c>
      <c r="U868" s="91"/>
      <c r="V868" s="92" t="s">
        <v>1</v>
      </c>
      <c r="W868" s="90" t="s">
        <v>1</v>
      </c>
      <c r="X868" s="90" t="s">
        <v>1</v>
      </c>
      <c r="Y868" s="90" t="s">
        <v>1</v>
      </c>
      <c r="Z868" s="90" t="s">
        <v>1</v>
      </c>
      <c r="AA868" s="90" t="s">
        <v>1</v>
      </c>
      <c r="AB868" s="90" t="s">
        <v>1</v>
      </c>
      <c r="AC868" s="91"/>
      <c r="AD868" s="92">
        <v>0</v>
      </c>
      <c r="AE868" s="90">
        <v>0</v>
      </c>
      <c r="AF868" s="90">
        <v>0</v>
      </c>
      <c r="AG868" s="90">
        <v>0</v>
      </c>
      <c r="AH868" s="90">
        <v>0</v>
      </c>
      <c r="AI868" s="90">
        <v>0</v>
      </c>
      <c r="AJ868" s="90">
        <v>0</v>
      </c>
    </row>
    <row r="869" spans="1:36">
      <c r="A869" s="88">
        <v>7</v>
      </c>
      <c r="B869" s="95" t="s">
        <v>9</v>
      </c>
      <c r="C869" s="96"/>
      <c r="D869" s="86">
        <v>2</v>
      </c>
      <c r="E869" s="86" t="s">
        <v>33</v>
      </c>
      <c r="F869" s="87">
        <v>3840</v>
      </c>
      <c r="G869" s="81">
        <v>2</v>
      </c>
      <c r="H869" s="88">
        <v>7</v>
      </c>
      <c r="I869" s="89"/>
      <c r="J869" s="90" t="s">
        <v>1</v>
      </c>
      <c r="K869" s="90" t="s">
        <v>1</v>
      </c>
      <c r="L869" s="90" t="s">
        <v>1</v>
      </c>
      <c r="M869" s="91"/>
      <c r="N869" s="92" t="s">
        <v>1</v>
      </c>
      <c r="O869" s="90" t="s">
        <v>1</v>
      </c>
      <c r="P869" s="90" t="s">
        <v>1</v>
      </c>
      <c r="Q869" s="90" t="s">
        <v>1</v>
      </c>
      <c r="R869" s="90" t="s">
        <v>1</v>
      </c>
      <c r="S869" s="90" t="s">
        <v>1</v>
      </c>
      <c r="T869" s="90" t="s">
        <v>1</v>
      </c>
      <c r="U869" s="91"/>
      <c r="V869" s="92" t="s">
        <v>1</v>
      </c>
      <c r="W869" s="90" t="s">
        <v>1</v>
      </c>
      <c r="X869" s="90" t="s">
        <v>1</v>
      </c>
      <c r="Y869" s="90" t="s">
        <v>1</v>
      </c>
      <c r="Z869" s="90" t="s">
        <v>1</v>
      </c>
      <c r="AA869" s="90" t="s">
        <v>1</v>
      </c>
      <c r="AB869" s="90" t="s">
        <v>1</v>
      </c>
      <c r="AC869" s="91"/>
      <c r="AD869" s="92" t="s">
        <v>1</v>
      </c>
      <c r="AE869" s="90" t="s">
        <v>1</v>
      </c>
      <c r="AF869" s="90" t="s">
        <v>1</v>
      </c>
      <c r="AG869" s="90" t="s">
        <v>1</v>
      </c>
      <c r="AH869" s="90" t="s">
        <v>1</v>
      </c>
      <c r="AI869" s="90" t="s">
        <v>1</v>
      </c>
      <c r="AJ869" s="90" t="s">
        <v>1</v>
      </c>
    </row>
    <row r="870" spans="1:36">
      <c r="A870" s="88">
        <v>8</v>
      </c>
      <c r="B870" s="95" t="s">
        <v>9</v>
      </c>
      <c r="C870" s="96"/>
      <c r="D870" s="86">
        <v>2</v>
      </c>
      <c r="E870" s="86" t="s">
        <v>33</v>
      </c>
      <c r="F870" s="87">
        <v>3840</v>
      </c>
      <c r="G870" s="81">
        <v>2</v>
      </c>
      <c r="H870" s="88">
        <v>8</v>
      </c>
      <c r="I870" s="89"/>
      <c r="J870" s="90" t="s">
        <v>1</v>
      </c>
      <c r="K870" s="90" t="s">
        <v>1</v>
      </c>
      <c r="L870" s="90">
        <v>0</v>
      </c>
      <c r="M870" s="91"/>
      <c r="N870" s="92" t="s">
        <v>1</v>
      </c>
      <c r="O870" s="90" t="s">
        <v>1</v>
      </c>
      <c r="P870" s="90" t="s">
        <v>1</v>
      </c>
      <c r="Q870" s="90" t="s">
        <v>1</v>
      </c>
      <c r="R870" s="90" t="s">
        <v>1</v>
      </c>
      <c r="S870" s="90" t="s">
        <v>1</v>
      </c>
      <c r="T870" s="90" t="s">
        <v>1</v>
      </c>
      <c r="U870" s="91"/>
      <c r="V870" s="92" t="s">
        <v>1</v>
      </c>
      <c r="W870" s="90" t="s">
        <v>1</v>
      </c>
      <c r="X870" s="90" t="s">
        <v>1</v>
      </c>
      <c r="Y870" s="90" t="s">
        <v>1</v>
      </c>
      <c r="Z870" s="90" t="s">
        <v>1</v>
      </c>
      <c r="AA870" s="90" t="s">
        <v>1</v>
      </c>
      <c r="AB870" s="90" t="s">
        <v>1</v>
      </c>
      <c r="AC870" s="91"/>
      <c r="AD870" s="92">
        <v>0</v>
      </c>
      <c r="AE870" s="90">
        <v>0</v>
      </c>
      <c r="AF870" s="90">
        <v>0</v>
      </c>
      <c r="AG870" s="90">
        <v>0</v>
      </c>
      <c r="AH870" s="90">
        <v>0</v>
      </c>
      <c r="AI870" s="90">
        <v>0</v>
      </c>
      <c r="AJ870" s="90">
        <v>0</v>
      </c>
    </row>
    <row r="871" spans="1:36">
      <c r="A871" s="67" t="s">
        <v>71</v>
      </c>
      <c r="B871" s="97" t="s">
        <v>9</v>
      </c>
      <c r="C871" s="98"/>
      <c r="D871" s="93">
        <v>2</v>
      </c>
      <c r="E871" s="93" t="s">
        <v>33</v>
      </c>
      <c r="F871" s="94">
        <v>3840</v>
      </c>
      <c r="G871" s="93">
        <v>2</v>
      </c>
      <c r="H871" s="67" t="s">
        <v>71</v>
      </c>
      <c r="I871" s="68"/>
      <c r="J871" s="20" t="s">
        <v>1</v>
      </c>
      <c r="K871" s="20" t="s">
        <v>1</v>
      </c>
      <c r="L871" s="20">
        <v>0</v>
      </c>
      <c r="M871" s="69"/>
      <c r="N871" s="16" t="s">
        <v>1</v>
      </c>
      <c r="O871" s="20" t="s">
        <v>1</v>
      </c>
      <c r="P871" s="20" t="s">
        <v>1</v>
      </c>
      <c r="Q871" s="20" t="s">
        <v>1</v>
      </c>
      <c r="R871" s="20" t="s">
        <v>1</v>
      </c>
      <c r="S871" s="20" t="s">
        <v>1</v>
      </c>
      <c r="T871" s="20" t="s">
        <v>1</v>
      </c>
      <c r="U871" s="69"/>
      <c r="V871" s="16" t="s">
        <v>1</v>
      </c>
      <c r="W871" s="20" t="s">
        <v>1</v>
      </c>
      <c r="X871" s="20" t="s">
        <v>1</v>
      </c>
      <c r="Y871" s="20" t="s">
        <v>1</v>
      </c>
      <c r="Z871" s="20" t="s">
        <v>1</v>
      </c>
      <c r="AA871" s="20" t="s">
        <v>1</v>
      </c>
      <c r="AB871" s="20" t="s">
        <v>1</v>
      </c>
      <c r="AC871" s="69"/>
      <c r="AD871" s="16">
        <v>0</v>
      </c>
      <c r="AE871" s="20">
        <v>0</v>
      </c>
      <c r="AF871" s="20">
        <v>0</v>
      </c>
      <c r="AG871" s="20">
        <v>0</v>
      </c>
      <c r="AH871" s="20">
        <v>0</v>
      </c>
      <c r="AI871" s="20">
        <v>0</v>
      </c>
      <c r="AJ871" s="20">
        <v>0</v>
      </c>
    </row>
    <row r="872" spans="1:36">
      <c r="A872" s="81">
        <v>3</v>
      </c>
      <c r="B872" s="77" t="s">
        <v>188</v>
      </c>
      <c r="C872" s="78"/>
      <c r="D872" s="79">
        <v>2</v>
      </c>
      <c r="E872" s="79" t="s">
        <v>33</v>
      </c>
      <c r="F872" s="80">
        <v>3306</v>
      </c>
      <c r="G872" s="86">
        <v>1</v>
      </c>
      <c r="H872" s="81">
        <v>3</v>
      </c>
      <c r="I872" s="82"/>
      <c r="J872" s="83">
        <v>89</v>
      </c>
      <c r="K872" s="83">
        <v>73</v>
      </c>
      <c r="L872" s="83">
        <v>0</v>
      </c>
      <c r="M872" s="84"/>
      <c r="N872" s="85">
        <v>37</v>
      </c>
      <c r="O872" s="83">
        <v>608</v>
      </c>
      <c r="P872" s="83">
        <v>0</v>
      </c>
      <c r="Q872" s="83">
        <v>11</v>
      </c>
      <c r="R872" s="83">
        <v>24</v>
      </c>
      <c r="S872" s="83">
        <v>65</v>
      </c>
      <c r="T872" s="83">
        <v>89</v>
      </c>
      <c r="U872" s="84"/>
      <c r="V872" s="85">
        <v>37</v>
      </c>
      <c r="W872" s="83">
        <v>588</v>
      </c>
      <c r="X872" s="83">
        <v>14</v>
      </c>
      <c r="Y872" s="83">
        <v>14</v>
      </c>
      <c r="Z872" s="83">
        <v>35</v>
      </c>
      <c r="AA872" s="83">
        <v>38</v>
      </c>
      <c r="AB872" s="83">
        <v>73</v>
      </c>
      <c r="AC872" s="84"/>
      <c r="AD872" s="85">
        <v>0</v>
      </c>
      <c r="AE872" s="83">
        <v>0</v>
      </c>
      <c r="AF872" s="83">
        <v>0</v>
      </c>
      <c r="AG872" s="83">
        <v>0</v>
      </c>
      <c r="AH872" s="83">
        <v>0</v>
      </c>
      <c r="AI872" s="83">
        <v>0</v>
      </c>
      <c r="AJ872" s="83">
        <v>0</v>
      </c>
    </row>
    <row r="873" spans="1:36" s="63" customFormat="1">
      <c r="A873" s="88">
        <v>4</v>
      </c>
      <c r="B873" s="95" t="s">
        <v>188</v>
      </c>
      <c r="C873" s="96"/>
      <c r="D873" s="86">
        <v>2</v>
      </c>
      <c r="E873" s="86" t="s">
        <v>33</v>
      </c>
      <c r="F873" s="87">
        <v>3306</v>
      </c>
      <c r="G873" s="86">
        <v>1</v>
      </c>
      <c r="H873" s="88">
        <v>4</v>
      </c>
      <c r="I873" s="89"/>
      <c r="J873" s="90">
        <v>69</v>
      </c>
      <c r="K873" s="90">
        <v>63</v>
      </c>
      <c r="L873" s="90">
        <v>0</v>
      </c>
      <c r="M873" s="91"/>
      <c r="N873" s="92">
        <v>41</v>
      </c>
      <c r="O873" s="90">
        <v>590</v>
      </c>
      <c r="P873" s="90">
        <v>17</v>
      </c>
      <c r="Q873" s="90">
        <v>15</v>
      </c>
      <c r="R873" s="90">
        <v>37</v>
      </c>
      <c r="S873" s="90">
        <v>32</v>
      </c>
      <c r="T873" s="90">
        <v>69</v>
      </c>
      <c r="U873" s="91"/>
      <c r="V873" s="92">
        <v>41</v>
      </c>
      <c r="W873" s="90">
        <v>606</v>
      </c>
      <c r="X873" s="90">
        <v>7</v>
      </c>
      <c r="Y873" s="90">
        <v>29</v>
      </c>
      <c r="Z873" s="90">
        <v>46</v>
      </c>
      <c r="AA873" s="90">
        <v>17</v>
      </c>
      <c r="AB873" s="90">
        <v>63</v>
      </c>
      <c r="AC873" s="91"/>
      <c r="AD873" s="92">
        <v>0</v>
      </c>
      <c r="AE873" s="90">
        <v>0</v>
      </c>
      <c r="AF873" s="90">
        <v>0</v>
      </c>
      <c r="AG873" s="90">
        <v>0</v>
      </c>
      <c r="AH873" s="90">
        <v>0</v>
      </c>
      <c r="AI873" s="90">
        <v>0</v>
      </c>
      <c r="AJ873" s="90">
        <v>0</v>
      </c>
    </row>
    <row r="874" spans="1:36">
      <c r="A874" s="88">
        <v>5</v>
      </c>
      <c r="B874" s="95" t="s">
        <v>188</v>
      </c>
      <c r="C874" s="96"/>
      <c r="D874" s="86">
        <v>2</v>
      </c>
      <c r="E874" s="86" t="s">
        <v>33</v>
      </c>
      <c r="F874" s="87">
        <v>3306</v>
      </c>
      <c r="G874" s="88">
        <v>1</v>
      </c>
      <c r="H874" s="88">
        <v>5</v>
      </c>
      <c r="I874" s="89"/>
      <c r="J874" s="90">
        <v>64</v>
      </c>
      <c r="K874" s="90">
        <v>62</v>
      </c>
      <c r="L874" s="90">
        <v>29</v>
      </c>
      <c r="M874" s="91"/>
      <c r="N874" s="92">
        <v>44</v>
      </c>
      <c r="O874" s="90">
        <v>632</v>
      </c>
      <c r="P874" s="90">
        <v>9</v>
      </c>
      <c r="Q874" s="90">
        <v>27</v>
      </c>
      <c r="R874" s="90">
        <v>39</v>
      </c>
      <c r="S874" s="90">
        <v>25</v>
      </c>
      <c r="T874" s="90">
        <v>64</v>
      </c>
      <c r="U874" s="91"/>
      <c r="V874" s="92">
        <v>44</v>
      </c>
      <c r="W874" s="90">
        <v>668</v>
      </c>
      <c r="X874" s="90">
        <v>5</v>
      </c>
      <c r="Y874" s="90">
        <v>34</v>
      </c>
      <c r="Z874" s="90">
        <v>32</v>
      </c>
      <c r="AA874" s="90">
        <v>30</v>
      </c>
      <c r="AB874" s="90">
        <v>62</v>
      </c>
      <c r="AC874" s="91"/>
      <c r="AD874" s="92">
        <v>44</v>
      </c>
      <c r="AE874" s="90">
        <v>190</v>
      </c>
      <c r="AF874" s="90">
        <v>9</v>
      </c>
      <c r="AG874" s="90">
        <v>61</v>
      </c>
      <c r="AH874" s="90">
        <v>27</v>
      </c>
      <c r="AI874" s="90">
        <v>2</v>
      </c>
      <c r="AJ874" s="90">
        <v>29</v>
      </c>
    </row>
    <row r="875" spans="1:36">
      <c r="A875" s="88">
        <v>6</v>
      </c>
      <c r="B875" s="95" t="s">
        <v>188</v>
      </c>
      <c r="C875" s="96"/>
      <c r="D875" s="86">
        <v>2</v>
      </c>
      <c r="E875" s="86" t="s">
        <v>33</v>
      </c>
      <c r="F875" s="87">
        <v>3306</v>
      </c>
      <c r="G875" s="86">
        <v>1</v>
      </c>
      <c r="H875" s="88">
        <v>6</v>
      </c>
      <c r="I875" s="89"/>
      <c r="J875" s="90">
        <v>65</v>
      </c>
      <c r="K875" s="90">
        <v>69</v>
      </c>
      <c r="L875" s="90">
        <v>0</v>
      </c>
      <c r="M875" s="91"/>
      <c r="N875" s="92">
        <v>35</v>
      </c>
      <c r="O875" s="90">
        <v>673</v>
      </c>
      <c r="P875" s="90">
        <v>14</v>
      </c>
      <c r="Q875" s="90">
        <v>20</v>
      </c>
      <c r="R875" s="90">
        <v>34</v>
      </c>
      <c r="S875" s="90">
        <v>31</v>
      </c>
      <c r="T875" s="90">
        <v>65</v>
      </c>
      <c r="U875" s="91"/>
      <c r="V875" s="92">
        <v>35</v>
      </c>
      <c r="W875" s="90">
        <v>704</v>
      </c>
      <c r="X875" s="90">
        <v>0</v>
      </c>
      <c r="Y875" s="90">
        <v>31</v>
      </c>
      <c r="Z875" s="90">
        <v>43</v>
      </c>
      <c r="AA875" s="90">
        <v>26</v>
      </c>
      <c r="AB875" s="90">
        <v>69</v>
      </c>
      <c r="AC875" s="91"/>
      <c r="AD875" s="92">
        <v>0</v>
      </c>
      <c r="AE875" s="90">
        <v>0</v>
      </c>
      <c r="AF875" s="90">
        <v>0</v>
      </c>
      <c r="AG875" s="90">
        <v>0</v>
      </c>
      <c r="AH875" s="90">
        <v>0</v>
      </c>
      <c r="AI875" s="90">
        <v>0</v>
      </c>
      <c r="AJ875" s="90">
        <v>0</v>
      </c>
    </row>
    <row r="876" spans="1:36">
      <c r="A876" s="88">
        <v>7</v>
      </c>
      <c r="B876" s="95" t="s">
        <v>188</v>
      </c>
      <c r="C876" s="96"/>
      <c r="D876" s="86">
        <v>2</v>
      </c>
      <c r="E876" s="86" t="s">
        <v>33</v>
      </c>
      <c r="F876" s="87">
        <v>3306</v>
      </c>
      <c r="G876" s="86">
        <v>1</v>
      </c>
      <c r="H876" s="88">
        <v>7</v>
      </c>
      <c r="I876" s="89"/>
      <c r="J876" s="90">
        <v>76</v>
      </c>
      <c r="K876" s="90">
        <v>73</v>
      </c>
      <c r="L876" s="90">
        <v>43</v>
      </c>
      <c r="M876" s="91"/>
      <c r="N876" s="92">
        <v>37</v>
      </c>
      <c r="O876" s="90">
        <v>728</v>
      </c>
      <c r="P876" s="90">
        <v>11</v>
      </c>
      <c r="Q876" s="90">
        <v>14</v>
      </c>
      <c r="R876" s="90">
        <v>46</v>
      </c>
      <c r="S876" s="90">
        <v>30</v>
      </c>
      <c r="T876" s="90">
        <v>76</v>
      </c>
      <c r="U876" s="91"/>
      <c r="V876" s="92">
        <v>37</v>
      </c>
      <c r="W876" s="90">
        <v>745</v>
      </c>
      <c r="X876" s="90">
        <v>5</v>
      </c>
      <c r="Y876" s="90">
        <v>22</v>
      </c>
      <c r="Z876" s="90">
        <v>43</v>
      </c>
      <c r="AA876" s="90">
        <v>30</v>
      </c>
      <c r="AB876" s="90">
        <v>73</v>
      </c>
      <c r="AC876" s="91"/>
      <c r="AD876" s="92">
        <v>37</v>
      </c>
      <c r="AE876" s="90">
        <v>190</v>
      </c>
      <c r="AF876" s="90">
        <v>14</v>
      </c>
      <c r="AG876" s="90">
        <v>43</v>
      </c>
      <c r="AH876" s="90">
        <v>35</v>
      </c>
      <c r="AI876" s="90">
        <v>8</v>
      </c>
      <c r="AJ876" s="90">
        <v>43</v>
      </c>
    </row>
    <row r="877" spans="1:36">
      <c r="A877" s="88">
        <v>8</v>
      </c>
      <c r="B877" s="95" t="s">
        <v>188</v>
      </c>
      <c r="C877" s="96"/>
      <c r="D877" s="86">
        <v>2</v>
      </c>
      <c r="E877" s="86" t="s">
        <v>33</v>
      </c>
      <c r="F877" s="87">
        <v>3306</v>
      </c>
      <c r="G877" s="86">
        <v>1</v>
      </c>
      <c r="H877" s="88">
        <v>8</v>
      </c>
      <c r="I877" s="89"/>
      <c r="J877" s="90">
        <v>68</v>
      </c>
      <c r="K877" s="90">
        <v>73</v>
      </c>
      <c r="L877" s="90">
        <v>0</v>
      </c>
      <c r="M877" s="91"/>
      <c r="N877" s="92">
        <v>34</v>
      </c>
      <c r="O877" s="90">
        <v>715</v>
      </c>
      <c r="P877" s="90">
        <v>21</v>
      </c>
      <c r="Q877" s="90">
        <v>12</v>
      </c>
      <c r="R877" s="90">
        <v>56</v>
      </c>
      <c r="S877" s="90">
        <v>12</v>
      </c>
      <c r="T877" s="90">
        <v>68</v>
      </c>
      <c r="U877" s="91"/>
      <c r="V877" s="92">
        <v>34</v>
      </c>
      <c r="W877" s="90">
        <v>786</v>
      </c>
      <c r="X877" s="90">
        <v>9</v>
      </c>
      <c r="Y877" s="90">
        <v>18</v>
      </c>
      <c r="Z877" s="90">
        <v>44</v>
      </c>
      <c r="AA877" s="90">
        <v>29</v>
      </c>
      <c r="AB877" s="90">
        <v>73</v>
      </c>
      <c r="AC877" s="91"/>
      <c r="AD877" s="92">
        <v>0</v>
      </c>
      <c r="AE877" s="90">
        <v>0</v>
      </c>
      <c r="AF877" s="90">
        <v>0</v>
      </c>
      <c r="AG877" s="90">
        <v>0</v>
      </c>
      <c r="AH877" s="90">
        <v>0</v>
      </c>
      <c r="AI877" s="90">
        <v>0</v>
      </c>
      <c r="AJ877" s="90">
        <v>0</v>
      </c>
    </row>
    <row r="878" spans="1:36">
      <c r="A878" s="67" t="s">
        <v>71</v>
      </c>
      <c r="B878" s="97" t="s">
        <v>188</v>
      </c>
      <c r="C878" s="98"/>
      <c r="D878" s="93">
        <v>2</v>
      </c>
      <c r="E878" s="93" t="s">
        <v>33</v>
      </c>
      <c r="F878" s="94">
        <v>3306</v>
      </c>
      <c r="G878" s="93">
        <v>1</v>
      </c>
      <c r="H878" s="67" t="s">
        <v>71</v>
      </c>
      <c r="I878" s="68"/>
      <c r="J878" s="20">
        <v>71.653508771929822</v>
      </c>
      <c r="K878" s="20">
        <v>68.464912280701753</v>
      </c>
      <c r="L878" s="20">
        <v>35.395061728395063</v>
      </c>
      <c r="M878" s="69"/>
      <c r="N878" s="16">
        <v>228</v>
      </c>
      <c r="O878" s="20"/>
      <c r="P878" s="20">
        <v>11.859649122807017</v>
      </c>
      <c r="Q878" s="20">
        <v>16.82456140350877</v>
      </c>
      <c r="R878" s="20">
        <v>39.109649122807014</v>
      </c>
      <c r="S878" s="20">
        <v>32.543859649122808</v>
      </c>
      <c r="T878" s="20">
        <v>71.653508771929822</v>
      </c>
      <c r="U878" s="69"/>
      <c r="V878" s="16">
        <v>228</v>
      </c>
      <c r="W878" s="20"/>
      <c r="X878" s="20">
        <v>6.6491228070175437</v>
      </c>
      <c r="Y878" s="20">
        <v>25.061403508771932</v>
      </c>
      <c r="Z878" s="20">
        <v>40.267543859649123</v>
      </c>
      <c r="AA878" s="20">
        <v>28.19736842105263</v>
      </c>
      <c r="AB878" s="20">
        <v>68.464912280701753</v>
      </c>
      <c r="AC878" s="69"/>
      <c r="AD878" s="16">
        <v>81</v>
      </c>
      <c r="AE878" s="20"/>
      <c r="AF878" s="20">
        <v>11.283950617283951</v>
      </c>
      <c r="AG878" s="20">
        <v>52.777777777777779</v>
      </c>
      <c r="AH878" s="20">
        <v>30.654320987654323</v>
      </c>
      <c r="AI878" s="20">
        <v>4.7407407407407405</v>
      </c>
      <c r="AJ878" s="20">
        <v>35.395061728395063</v>
      </c>
    </row>
    <row r="879" spans="1:36">
      <c r="A879" s="81">
        <v>3</v>
      </c>
      <c r="B879" s="77" t="s">
        <v>189</v>
      </c>
      <c r="C879" s="78"/>
      <c r="D879" s="79">
        <v>2</v>
      </c>
      <c r="E879" s="79" t="s">
        <v>33</v>
      </c>
      <c r="F879" s="80">
        <v>3405</v>
      </c>
      <c r="G879" s="88">
        <v>1</v>
      </c>
      <c r="H879" s="81">
        <v>3</v>
      </c>
      <c r="I879" s="82"/>
      <c r="J879" s="83">
        <v>95</v>
      </c>
      <c r="K879" s="83">
        <v>90</v>
      </c>
      <c r="L879" s="83">
        <v>0</v>
      </c>
      <c r="M879" s="84"/>
      <c r="N879" s="85">
        <v>58</v>
      </c>
      <c r="O879" s="83">
        <v>669</v>
      </c>
      <c r="P879" s="83">
        <v>0</v>
      </c>
      <c r="Q879" s="83">
        <v>5</v>
      </c>
      <c r="R879" s="83">
        <v>9</v>
      </c>
      <c r="S879" s="83">
        <v>86</v>
      </c>
      <c r="T879" s="83">
        <v>95</v>
      </c>
      <c r="U879" s="84"/>
      <c r="V879" s="85">
        <v>58</v>
      </c>
      <c r="W879" s="83">
        <v>658</v>
      </c>
      <c r="X879" s="83">
        <v>5</v>
      </c>
      <c r="Y879" s="83">
        <v>5</v>
      </c>
      <c r="Z879" s="83">
        <v>31</v>
      </c>
      <c r="AA879" s="83">
        <v>59</v>
      </c>
      <c r="AB879" s="83">
        <v>90</v>
      </c>
      <c r="AC879" s="84"/>
      <c r="AD879" s="85">
        <v>0</v>
      </c>
      <c r="AE879" s="83">
        <v>0</v>
      </c>
      <c r="AF879" s="83">
        <v>0</v>
      </c>
      <c r="AG879" s="83">
        <v>0</v>
      </c>
      <c r="AH879" s="83">
        <v>0</v>
      </c>
      <c r="AI879" s="83">
        <v>0</v>
      </c>
      <c r="AJ879" s="83">
        <v>0</v>
      </c>
    </row>
    <row r="880" spans="1:36" s="63" customFormat="1">
      <c r="A880" s="88">
        <v>4</v>
      </c>
      <c r="B880" s="95" t="s">
        <v>189</v>
      </c>
      <c r="C880" s="96"/>
      <c r="D880" s="86">
        <v>2</v>
      </c>
      <c r="E880" s="86" t="s">
        <v>33</v>
      </c>
      <c r="F880" s="87">
        <v>3405</v>
      </c>
      <c r="G880" s="88">
        <v>1</v>
      </c>
      <c r="H880" s="88">
        <v>4</v>
      </c>
      <c r="I880" s="89"/>
      <c r="J880" s="90">
        <v>93</v>
      </c>
      <c r="K880" s="90">
        <v>89</v>
      </c>
      <c r="L880" s="90">
        <v>0</v>
      </c>
      <c r="M880" s="91"/>
      <c r="N880" s="92">
        <v>67</v>
      </c>
      <c r="O880" s="90">
        <v>715</v>
      </c>
      <c r="P880" s="90">
        <v>6</v>
      </c>
      <c r="Q880" s="90">
        <v>1</v>
      </c>
      <c r="R880" s="90">
        <v>15</v>
      </c>
      <c r="S880" s="90">
        <v>78</v>
      </c>
      <c r="T880" s="90">
        <v>93</v>
      </c>
      <c r="U880" s="91"/>
      <c r="V880" s="92">
        <v>67</v>
      </c>
      <c r="W880" s="90">
        <v>729</v>
      </c>
      <c r="X880" s="90">
        <v>4</v>
      </c>
      <c r="Y880" s="90">
        <v>6</v>
      </c>
      <c r="Z880" s="90">
        <v>40</v>
      </c>
      <c r="AA880" s="90">
        <v>49</v>
      </c>
      <c r="AB880" s="90">
        <v>89</v>
      </c>
      <c r="AC880" s="91"/>
      <c r="AD880" s="92">
        <v>0</v>
      </c>
      <c r="AE880" s="90">
        <v>0</v>
      </c>
      <c r="AF880" s="90">
        <v>0</v>
      </c>
      <c r="AG880" s="90">
        <v>0</v>
      </c>
      <c r="AH880" s="90">
        <v>0</v>
      </c>
      <c r="AI880" s="90">
        <v>0</v>
      </c>
      <c r="AJ880" s="90">
        <v>0</v>
      </c>
    </row>
    <row r="881" spans="1:36">
      <c r="A881" s="88">
        <v>5</v>
      </c>
      <c r="B881" s="95" t="s">
        <v>189</v>
      </c>
      <c r="C881" s="96"/>
      <c r="D881" s="86">
        <v>2</v>
      </c>
      <c r="E881" s="86" t="s">
        <v>33</v>
      </c>
      <c r="F881" s="87">
        <v>3405</v>
      </c>
      <c r="G881" s="86">
        <v>1</v>
      </c>
      <c r="H881" s="88">
        <v>5</v>
      </c>
      <c r="I881" s="89"/>
      <c r="J881" s="90">
        <v>82</v>
      </c>
      <c r="K881" s="90">
        <v>70</v>
      </c>
      <c r="L881" s="90">
        <v>63</v>
      </c>
      <c r="M881" s="91"/>
      <c r="N881" s="92">
        <v>43</v>
      </c>
      <c r="O881" s="90">
        <v>693</v>
      </c>
      <c r="P881" s="90">
        <v>2</v>
      </c>
      <c r="Q881" s="90">
        <v>16</v>
      </c>
      <c r="R881" s="90">
        <v>35</v>
      </c>
      <c r="S881" s="90">
        <v>47</v>
      </c>
      <c r="T881" s="90">
        <v>82</v>
      </c>
      <c r="U881" s="91"/>
      <c r="V881" s="92">
        <v>43</v>
      </c>
      <c r="W881" s="90">
        <v>684</v>
      </c>
      <c r="X881" s="90">
        <v>2</v>
      </c>
      <c r="Y881" s="90">
        <v>28</v>
      </c>
      <c r="Z881" s="90">
        <v>47</v>
      </c>
      <c r="AA881" s="90">
        <v>23</v>
      </c>
      <c r="AB881" s="90">
        <v>70</v>
      </c>
      <c r="AC881" s="91"/>
      <c r="AD881" s="92">
        <v>43</v>
      </c>
      <c r="AE881" s="90">
        <v>212</v>
      </c>
      <c r="AF881" s="90">
        <v>0</v>
      </c>
      <c r="AG881" s="90">
        <v>37</v>
      </c>
      <c r="AH881" s="90">
        <v>51</v>
      </c>
      <c r="AI881" s="90">
        <v>12</v>
      </c>
      <c r="AJ881" s="90">
        <v>63</v>
      </c>
    </row>
    <row r="882" spans="1:36">
      <c r="A882" s="88">
        <v>6</v>
      </c>
      <c r="B882" s="95" t="s">
        <v>189</v>
      </c>
      <c r="C882" s="96"/>
      <c r="D882" s="86">
        <v>2</v>
      </c>
      <c r="E882" s="86" t="s">
        <v>33</v>
      </c>
      <c r="F882" s="87">
        <v>3405</v>
      </c>
      <c r="G882" s="86">
        <v>1</v>
      </c>
      <c r="H882" s="88">
        <v>6</v>
      </c>
      <c r="I882" s="89"/>
      <c r="J882" s="90">
        <v>91</v>
      </c>
      <c r="K882" s="90">
        <v>80</v>
      </c>
      <c r="L882" s="90">
        <v>0</v>
      </c>
      <c r="M882" s="91"/>
      <c r="N882" s="92">
        <v>64</v>
      </c>
      <c r="O882" s="90">
        <v>760</v>
      </c>
      <c r="P882" s="90">
        <v>2</v>
      </c>
      <c r="Q882" s="90">
        <v>8</v>
      </c>
      <c r="R882" s="90">
        <v>22</v>
      </c>
      <c r="S882" s="90">
        <v>69</v>
      </c>
      <c r="T882" s="90">
        <v>91</v>
      </c>
      <c r="U882" s="91"/>
      <c r="V882" s="92">
        <v>64</v>
      </c>
      <c r="W882" s="90">
        <v>753</v>
      </c>
      <c r="X882" s="90">
        <v>3</v>
      </c>
      <c r="Y882" s="90">
        <v>17</v>
      </c>
      <c r="Z882" s="90">
        <v>44</v>
      </c>
      <c r="AA882" s="90">
        <v>36</v>
      </c>
      <c r="AB882" s="90">
        <v>80</v>
      </c>
      <c r="AC882" s="91"/>
      <c r="AD882" s="92">
        <v>0</v>
      </c>
      <c r="AE882" s="90">
        <v>0</v>
      </c>
      <c r="AF882" s="90">
        <v>0</v>
      </c>
      <c r="AG882" s="90">
        <v>0</v>
      </c>
      <c r="AH882" s="90">
        <v>0</v>
      </c>
      <c r="AI882" s="90">
        <v>0</v>
      </c>
      <c r="AJ882" s="90">
        <v>0</v>
      </c>
    </row>
    <row r="883" spans="1:36">
      <c r="A883" s="88">
        <v>7</v>
      </c>
      <c r="B883" s="95" t="s">
        <v>189</v>
      </c>
      <c r="C883" s="96"/>
      <c r="D883" s="86">
        <v>2</v>
      </c>
      <c r="E883" s="86" t="s">
        <v>33</v>
      </c>
      <c r="F883" s="87">
        <v>3405</v>
      </c>
      <c r="G883" s="86">
        <v>1</v>
      </c>
      <c r="H883" s="88">
        <v>7</v>
      </c>
      <c r="I883" s="89"/>
      <c r="J883" s="90">
        <v>85</v>
      </c>
      <c r="K883" s="90">
        <v>55</v>
      </c>
      <c r="L883" s="90">
        <v>32</v>
      </c>
      <c r="M883" s="91"/>
      <c r="N883" s="92">
        <v>59</v>
      </c>
      <c r="O883" s="90">
        <v>758</v>
      </c>
      <c r="P883" s="90">
        <v>5</v>
      </c>
      <c r="Q883" s="90">
        <v>10</v>
      </c>
      <c r="R883" s="90">
        <v>36</v>
      </c>
      <c r="S883" s="90">
        <v>49</v>
      </c>
      <c r="T883" s="90">
        <v>85</v>
      </c>
      <c r="U883" s="91"/>
      <c r="V883" s="92">
        <v>59</v>
      </c>
      <c r="W883" s="90">
        <v>700</v>
      </c>
      <c r="X883" s="90">
        <v>3</v>
      </c>
      <c r="Y883" s="90">
        <v>42</v>
      </c>
      <c r="Z883" s="90">
        <v>36</v>
      </c>
      <c r="AA883" s="90">
        <v>19</v>
      </c>
      <c r="AB883" s="90">
        <v>55</v>
      </c>
      <c r="AC883" s="91"/>
      <c r="AD883" s="92">
        <v>59</v>
      </c>
      <c r="AE883" s="90">
        <v>180</v>
      </c>
      <c r="AF883" s="90">
        <v>24</v>
      </c>
      <c r="AG883" s="90">
        <v>44</v>
      </c>
      <c r="AH883" s="90">
        <v>29</v>
      </c>
      <c r="AI883" s="90">
        <v>3</v>
      </c>
      <c r="AJ883" s="90">
        <v>32</v>
      </c>
    </row>
    <row r="884" spans="1:36">
      <c r="A884" s="88">
        <v>8</v>
      </c>
      <c r="B884" s="95" t="s">
        <v>189</v>
      </c>
      <c r="C884" s="96"/>
      <c r="D884" s="86">
        <v>2</v>
      </c>
      <c r="E884" s="86" t="s">
        <v>33</v>
      </c>
      <c r="F884" s="87">
        <v>3405</v>
      </c>
      <c r="G884" s="88">
        <v>1</v>
      </c>
      <c r="H884" s="88">
        <v>8</v>
      </c>
      <c r="I884" s="89"/>
      <c r="J884" s="90">
        <v>75</v>
      </c>
      <c r="K884" s="90">
        <v>81</v>
      </c>
      <c r="L884" s="90">
        <v>0</v>
      </c>
      <c r="M884" s="91"/>
      <c r="N884" s="92">
        <v>57</v>
      </c>
      <c r="O884" s="90">
        <v>778</v>
      </c>
      <c r="P884" s="90">
        <v>7</v>
      </c>
      <c r="Q884" s="90">
        <v>18</v>
      </c>
      <c r="R884" s="90">
        <v>33</v>
      </c>
      <c r="S884" s="90">
        <v>42</v>
      </c>
      <c r="T884" s="90">
        <v>75</v>
      </c>
      <c r="U884" s="91"/>
      <c r="V884" s="92">
        <v>57</v>
      </c>
      <c r="W884" s="90">
        <v>819</v>
      </c>
      <c r="X884" s="90">
        <v>2</v>
      </c>
      <c r="Y884" s="90">
        <v>18</v>
      </c>
      <c r="Z884" s="90">
        <v>46</v>
      </c>
      <c r="AA884" s="90">
        <v>35</v>
      </c>
      <c r="AB884" s="90">
        <v>81</v>
      </c>
      <c r="AC884" s="91"/>
      <c r="AD884" s="92">
        <v>0</v>
      </c>
      <c r="AE884" s="90">
        <v>0</v>
      </c>
      <c r="AF884" s="90">
        <v>0</v>
      </c>
      <c r="AG884" s="90">
        <v>0</v>
      </c>
      <c r="AH884" s="90">
        <v>0</v>
      </c>
      <c r="AI884" s="90">
        <v>0</v>
      </c>
      <c r="AJ884" s="90">
        <v>0</v>
      </c>
    </row>
    <row r="885" spans="1:36">
      <c r="A885" s="67" t="s">
        <v>71</v>
      </c>
      <c r="B885" s="97" t="s">
        <v>189</v>
      </c>
      <c r="C885" s="98"/>
      <c r="D885" s="93">
        <v>2</v>
      </c>
      <c r="E885" s="93" t="s">
        <v>33</v>
      </c>
      <c r="F885" s="94">
        <v>3405</v>
      </c>
      <c r="G885" s="67">
        <v>1</v>
      </c>
      <c r="H885" s="67" t="s">
        <v>71</v>
      </c>
      <c r="I885" s="68"/>
      <c r="J885" s="20">
        <v>87.301724137931046</v>
      </c>
      <c r="K885" s="20">
        <v>78.089080459770116</v>
      </c>
      <c r="L885" s="20">
        <v>45.068627450980394</v>
      </c>
      <c r="M885" s="69"/>
      <c r="N885" s="16">
        <v>348</v>
      </c>
      <c r="O885" s="20"/>
      <c r="P885" s="20">
        <v>3.764367816091954</v>
      </c>
      <c r="Q885" s="20">
        <v>9.1178160919540225</v>
      </c>
      <c r="R885" s="20">
        <v>24.267241379310345</v>
      </c>
      <c r="S885" s="20">
        <v>63.034482758620697</v>
      </c>
      <c r="T885" s="20">
        <v>87.301724137931046</v>
      </c>
      <c r="U885" s="69"/>
      <c r="V885" s="16">
        <v>348</v>
      </c>
      <c r="W885" s="20"/>
      <c r="X885" s="20">
        <v>3.2385057471264371</v>
      </c>
      <c r="Y885" s="20">
        <v>18.643678160919539</v>
      </c>
      <c r="Z885" s="20">
        <v>40.405172413793103</v>
      </c>
      <c r="AA885" s="20">
        <v>37.683908045977006</v>
      </c>
      <c r="AB885" s="20">
        <v>78.089080459770116</v>
      </c>
      <c r="AC885" s="69"/>
      <c r="AD885" s="16">
        <v>102</v>
      </c>
      <c r="AE885" s="20"/>
      <c r="AF885" s="20">
        <v>13.882352941176471</v>
      </c>
      <c r="AG885" s="20">
        <v>41.049019607843135</v>
      </c>
      <c r="AH885" s="20">
        <v>38.274509803921568</v>
      </c>
      <c r="AI885" s="20">
        <v>6.7941176470588234</v>
      </c>
      <c r="AJ885" s="20">
        <v>45.068627450980394</v>
      </c>
    </row>
    <row r="886" spans="1:36">
      <c r="A886" s="81">
        <v>3</v>
      </c>
      <c r="B886" s="77" t="s">
        <v>324</v>
      </c>
      <c r="C886" s="78"/>
      <c r="D886" s="79">
        <v>3</v>
      </c>
      <c r="E886" s="79" t="s">
        <v>34</v>
      </c>
      <c r="F886" s="80">
        <v>6050</v>
      </c>
      <c r="G886" s="88">
        <v>2</v>
      </c>
      <c r="H886" s="81">
        <v>3</v>
      </c>
      <c r="I886" s="82"/>
      <c r="J886" s="83">
        <v>80</v>
      </c>
      <c r="K886" s="83">
        <v>70</v>
      </c>
      <c r="L886" s="83">
        <v>0</v>
      </c>
      <c r="M886" s="84"/>
      <c r="N886" s="85">
        <v>51</v>
      </c>
      <c r="O886" s="83">
        <v>574</v>
      </c>
      <c r="P886" s="83">
        <v>2</v>
      </c>
      <c r="Q886" s="83">
        <v>18</v>
      </c>
      <c r="R886" s="83">
        <v>33</v>
      </c>
      <c r="S886" s="83">
        <v>47</v>
      </c>
      <c r="T886" s="83">
        <v>80</v>
      </c>
      <c r="U886" s="84"/>
      <c r="V886" s="85">
        <v>51</v>
      </c>
      <c r="W886" s="83">
        <v>586</v>
      </c>
      <c r="X886" s="83">
        <v>10</v>
      </c>
      <c r="Y886" s="83">
        <v>20</v>
      </c>
      <c r="Z886" s="83">
        <v>33</v>
      </c>
      <c r="AA886" s="83">
        <v>37</v>
      </c>
      <c r="AB886" s="83">
        <v>70</v>
      </c>
      <c r="AC886" s="84"/>
      <c r="AD886" s="85">
        <v>0</v>
      </c>
      <c r="AE886" s="83">
        <v>0</v>
      </c>
      <c r="AF886" s="83">
        <v>0</v>
      </c>
      <c r="AG886" s="83">
        <v>0</v>
      </c>
      <c r="AH886" s="83">
        <v>0</v>
      </c>
      <c r="AI886" s="83">
        <v>0</v>
      </c>
      <c r="AJ886" s="83">
        <v>0</v>
      </c>
    </row>
    <row r="887" spans="1:36" s="63" customFormat="1">
      <c r="A887" s="88">
        <v>4</v>
      </c>
      <c r="B887" s="77" t="s">
        <v>324</v>
      </c>
      <c r="C887" s="96"/>
      <c r="D887" s="86">
        <v>3</v>
      </c>
      <c r="E887" s="86" t="s">
        <v>34</v>
      </c>
      <c r="F887" s="87">
        <v>6050</v>
      </c>
      <c r="G887" s="88">
        <v>2</v>
      </c>
      <c r="H887" s="88">
        <v>4</v>
      </c>
      <c r="I887" s="89"/>
      <c r="J887" s="90">
        <v>70</v>
      </c>
      <c r="K887" s="90">
        <v>72</v>
      </c>
      <c r="L887" s="90">
        <v>0</v>
      </c>
      <c r="M887" s="91"/>
      <c r="N887" s="92">
        <v>43</v>
      </c>
      <c r="O887" s="90">
        <v>617</v>
      </c>
      <c r="P887" s="90">
        <v>5</v>
      </c>
      <c r="Q887" s="90">
        <v>26</v>
      </c>
      <c r="R887" s="90">
        <v>23</v>
      </c>
      <c r="S887" s="90">
        <v>47</v>
      </c>
      <c r="T887" s="90">
        <v>70</v>
      </c>
      <c r="U887" s="91"/>
      <c r="V887" s="92">
        <v>43</v>
      </c>
      <c r="W887" s="90">
        <v>650</v>
      </c>
      <c r="X887" s="90">
        <v>5</v>
      </c>
      <c r="Y887" s="90">
        <v>23</v>
      </c>
      <c r="Z887" s="90">
        <v>44</v>
      </c>
      <c r="AA887" s="90">
        <v>28</v>
      </c>
      <c r="AB887" s="90">
        <v>72</v>
      </c>
      <c r="AC887" s="91"/>
      <c r="AD887" s="92">
        <v>0</v>
      </c>
      <c r="AE887" s="90">
        <v>0</v>
      </c>
      <c r="AF887" s="90">
        <v>0</v>
      </c>
      <c r="AG887" s="90">
        <v>0</v>
      </c>
      <c r="AH887" s="90">
        <v>0</v>
      </c>
      <c r="AI887" s="90">
        <v>0</v>
      </c>
      <c r="AJ887" s="90">
        <v>0</v>
      </c>
    </row>
    <row r="888" spans="1:36">
      <c r="A888" s="88">
        <v>5</v>
      </c>
      <c r="B888" s="77" t="s">
        <v>324</v>
      </c>
      <c r="C888" s="96"/>
      <c r="D888" s="86">
        <v>3</v>
      </c>
      <c r="E888" s="86" t="s">
        <v>34</v>
      </c>
      <c r="F888" s="87">
        <v>6050</v>
      </c>
      <c r="G888" s="88">
        <v>2</v>
      </c>
      <c r="H888" s="88">
        <v>5</v>
      </c>
      <c r="I888" s="89"/>
      <c r="J888" s="90">
        <v>65</v>
      </c>
      <c r="K888" s="90">
        <v>65</v>
      </c>
      <c r="L888" s="90">
        <v>41</v>
      </c>
      <c r="M888" s="91"/>
      <c r="N888" s="92">
        <v>49</v>
      </c>
      <c r="O888" s="90">
        <v>628</v>
      </c>
      <c r="P888" s="90">
        <v>18</v>
      </c>
      <c r="Q888" s="90">
        <v>16</v>
      </c>
      <c r="R888" s="90">
        <v>41</v>
      </c>
      <c r="S888" s="90">
        <v>24</v>
      </c>
      <c r="T888" s="90">
        <v>65</v>
      </c>
      <c r="U888" s="91"/>
      <c r="V888" s="92">
        <v>49</v>
      </c>
      <c r="W888" s="90">
        <v>671</v>
      </c>
      <c r="X888" s="90">
        <v>6</v>
      </c>
      <c r="Y888" s="90">
        <v>29</v>
      </c>
      <c r="Z888" s="90">
        <v>45</v>
      </c>
      <c r="AA888" s="90">
        <v>20</v>
      </c>
      <c r="AB888" s="90">
        <v>65</v>
      </c>
      <c r="AC888" s="91"/>
      <c r="AD888" s="92">
        <v>49</v>
      </c>
      <c r="AE888" s="90">
        <v>192</v>
      </c>
      <c r="AF888" s="90">
        <v>12</v>
      </c>
      <c r="AG888" s="90">
        <v>47</v>
      </c>
      <c r="AH888" s="90">
        <v>37</v>
      </c>
      <c r="AI888" s="90">
        <v>4</v>
      </c>
      <c r="AJ888" s="90">
        <v>41</v>
      </c>
    </row>
    <row r="889" spans="1:36">
      <c r="A889" s="88">
        <v>6</v>
      </c>
      <c r="B889" s="77" t="s">
        <v>324</v>
      </c>
      <c r="C889" s="96"/>
      <c r="D889" s="86">
        <v>3</v>
      </c>
      <c r="E889" s="86" t="s">
        <v>34</v>
      </c>
      <c r="F889" s="87">
        <v>6050</v>
      </c>
      <c r="G889" s="88">
        <v>2</v>
      </c>
      <c r="H889" s="88">
        <v>6</v>
      </c>
      <c r="I889" s="89"/>
      <c r="J889" s="90">
        <v>59</v>
      </c>
      <c r="K889" s="90">
        <v>67</v>
      </c>
      <c r="L889" s="90">
        <v>0</v>
      </c>
      <c r="M889" s="91"/>
      <c r="N889" s="92">
        <v>52</v>
      </c>
      <c r="O889" s="90">
        <v>664</v>
      </c>
      <c r="P889" s="90">
        <v>10</v>
      </c>
      <c r="Q889" s="90">
        <v>31</v>
      </c>
      <c r="R889" s="90">
        <v>40</v>
      </c>
      <c r="S889" s="90">
        <v>19</v>
      </c>
      <c r="T889" s="90">
        <v>59</v>
      </c>
      <c r="U889" s="91"/>
      <c r="V889" s="92">
        <v>52</v>
      </c>
      <c r="W889" s="90">
        <v>699</v>
      </c>
      <c r="X889" s="90">
        <v>2</v>
      </c>
      <c r="Y889" s="90">
        <v>31</v>
      </c>
      <c r="Z889" s="90">
        <v>50</v>
      </c>
      <c r="AA889" s="90">
        <v>17</v>
      </c>
      <c r="AB889" s="90">
        <v>67</v>
      </c>
      <c r="AC889" s="91"/>
      <c r="AD889" s="92">
        <v>0</v>
      </c>
      <c r="AE889" s="90">
        <v>0</v>
      </c>
      <c r="AF889" s="90">
        <v>0</v>
      </c>
      <c r="AG889" s="90">
        <v>0</v>
      </c>
      <c r="AH889" s="90">
        <v>0</v>
      </c>
      <c r="AI889" s="90">
        <v>0</v>
      </c>
      <c r="AJ889" s="90">
        <v>0</v>
      </c>
    </row>
    <row r="890" spans="1:36">
      <c r="A890" s="67" t="s">
        <v>71</v>
      </c>
      <c r="B890" s="97" t="s">
        <v>324</v>
      </c>
      <c r="C890" s="98"/>
      <c r="D890" s="93">
        <v>3</v>
      </c>
      <c r="E890" s="93" t="s">
        <v>34</v>
      </c>
      <c r="F890" s="94">
        <v>6050</v>
      </c>
      <c r="G890" s="93">
        <v>2</v>
      </c>
      <c r="H890" s="67" t="s">
        <v>71</v>
      </c>
      <c r="I890" s="68"/>
      <c r="J890" s="20">
        <v>68.425641025641028</v>
      </c>
      <c r="K890" s="20">
        <v>68.384615384615387</v>
      </c>
      <c r="L890" s="20">
        <v>41</v>
      </c>
      <c r="M890" s="69"/>
      <c r="N890" s="16">
        <v>195</v>
      </c>
      <c r="O890" s="20"/>
      <c r="P890" s="20">
        <v>8.8153846153846143</v>
      </c>
      <c r="Q890" s="20">
        <v>22.728205128205129</v>
      </c>
      <c r="R890" s="20">
        <v>34.671794871794873</v>
      </c>
      <c r="S890" s="20">
        <v>33.753846153846155</v>
      </c>
      <c r="T890" s="20">
        <v>68.425641025641028</v>
      </c>
      <c r="U890" s="69"/>
      <c r="V890" s="16">
        <v>195</v>
      </c>
      <c r="W890" s="20"/>
      <c r="X890" s="20">
        <v>5.7589743589743589</v>
      </c>
      <c r="Y890" s="20">
        <v>25.856410256410257</v>
      </c>
      <c r="Z890" s="20">
        <v>42.974358974358978</v>
      </c>
      <c r="AA890" s="20">
        <v>25.410256410256409</v>
      </c>
      <c r="AB890" s="20">
        <v>68.384615384615387</v>
      </c>
      <c r="AC890" s="69"/>
      <c r="AD890" s="16">
        <v>49</v>
      </c>
      <c r="AE890" s="20"/>
      <c r="AF890" s="20">
        <v>12</v>
      </c>
      <c r="AG890" s="20">
        <v>47</v>
      </c>
      <c r="AH890" s="20">
        <v>37</v>
      </c>
      <c r="AI890" s="20">
        <v>4</v>
      </c>
      <c r="AJ890" s="20">
        <v>41</v>
      </c>
    </row>
    <row r="891" spans="1:36">
      <c r="A891" s="81">
        <v>3</v>
      </c>
      <c r="B891" s="77" t="s">
        <v>190</v>
      </c>
      <c r="C891" s="78"/>
      <c r="D891" s="79">
        <v>1</v>
      </c>
      <c r="E891" s="79" t="s">
        <v>32</v>
      </c>
      <c r="F891" s="80">
        <v>5102</v>
      </c>
      <c r="G891" s="86">
        <v>1</v>
      </c>
      <c r="H891" s="81">
        <v>3</v>
      </c>
      <c r="I891" s="82"/>
      <c r="J891" s="83">
        <v>88</v>
      </c>
      <c r="K891" s="83">
        <v>76</v>
      </c>
      <c r="L891" s="83">
        <v>0</v>
      </c>
      <c r="M891" s="84"/>
      <c r="N891" s="85">
        <v>84</v>
      </c>
      <c r="O891" s="83">
        <v>594</v>
      </c>
      <c r="P891" s="83">
        <v>0</v>
      </c>
      <c r="Q891" s="83">
        <v>12</v>
      </c>
      <c r="R891" s="83">
        <v>31</v>
      </c>
      <c r="S891" s="83">
        <v>57</v>
      </c>
      <c r="T891" s="83">
        <v>88</v>
      </c>
      <c r="U891" s="84"/>
      <c r="V891" s="85">
        <v>84</v>
      </c>
      <c r="W891" s="83">
        <v>587</v>
      </c>
      <c r="X891" s="83">
        <v>4</v>
      </c>
      <c r="Y891" s="83">
        <v>20</v>
      </c>
      <c r="Z891" s="83">
        <v>43</v>
      </c>
      <c r="AA891" s="83">
        <v>33</v>
      </c>
      <c r="AB891" s="83">
        <v>76</v>
      </c>
      <c r="AC891" s="84"/>
      <c r="AD891" s="85">
        <v>0</v>
      </c>
      <c r="AE891" s="83">
        <v>0</v>
      </c>
      <c r="AF891" s="83">
        <v>0</v>
      </c>
      <c r="AG891" s="83">
        <v>0</v>
      </c>
      <c r="AH891" s="83">
        <v>0</v>
      </c>
      <c r="AI891" s="83">
        <v>0</v>
      </c>
      <c r="AJ891" s="83">
        <v>0</v>
      </c>
    </row>
    <row r="892" spans="1:36">
      <c r="A892" s="88">
        <v>4</v>
      </c>
      <c r="B892" s="95" t="s">
        <v>190</v>
      </c>
      <c r="C892" s="96"/>
      <c r="D892" s="86">
        <v>1</v>
      </c>
      <c r="E892" s="86" t="s">
        <v>32</v>
      </c>
      <c r="F892" s="87">
        <v>5102</v>
      </c>
      <c r="G892" s="86">
        <v>1</v>
      </c>
      <c r="H892" s="88">
        <v>4</v>
      </c>
      <c r="I892" s="89"/>
      <c r="J892" s="90">
        <v>94</v>
      </c>
      <c r="K892" s="90">
        <v>82</v>
      </c>
      <c r="L892" s="90">
        <v>0</v>
      </c>
      <c r="M892" s="91"/>
      <c r="N892" s="92">
        <v>61</v>
      </c>
      <c r="O892" s="90">
        <v>666</v>
      </c>
      <c r="P892" s="90">
        <v>5</v>
      </c>
      <c r="Q892" s="90">
        <v>2</v>
      </c>
      <c r="R892" s="90">
        <v>28</v>
      </c>
      <c r="S892" s="90">
        <v>66</v>
      </c>
      <c r="T892" s="90">
        <v>94</v>
      </c>
      <c r="U892" s="91"/>
      <c r="V892" s="92">
        <v>61</v>
      </c>
      <c r="W892" s="90">
        <v>693</v>
      </c>
      <c r="X892" s="90">
        <v>3</v>
      </c>
      <c r="Y892" s="90">
        <v>15</v>
      </c>
      <c r="Z892" s="90">
        <v>44</v>
      </c>
      <c r="AA892" s="90">
        <v>38</v>
      </c>
      <c r="AB892" s="90">
        <v>82</v>
      </c>
      <c r="AC892" s="91"/>
      <c r="AD892" s="92">
        <v>0</v>
      </c>
      <c r="AE892" s="90">
        <v>0</v>
      </c>
      <c r="AF892" s="90">
        <v>0</v>
      </c>
      <c r="AG892" s="90">
        <v>0</v>
      </c>
      <c r="AH892" s="90">
        <v>0</v>
      </c>
      <c r="AI892" s="90">
        <v>0</v>
      </c>
      <c r="AJ892" s="90">
        <v>0</v>
      </c>
    </row>
    <row r="893" spans="1:36">
      <c r="A893" s="88">
        <v>5</v>
      </c>
      <c r="B893" s="95" t="s">
        <v>190</v>
      </c>
      <c r="C893" s="96"/>
      <c r="D893" s="86">
        <v>1</v>
      </c>
      <c r="E893" s="86" t="s">
        <v>32</v>
      </c>
      <c r="F893" s="87">
        <v>5102</v>
      </c>
      <c r="G893" s="86">
        <v>1</v>
      </c>
      <c r="H893" s="88">
        <v>5</v>
      </c>
      <c r="I893" s="89"/>
      <c r="J893" s="90">
        <v>76</v>
      </c>
      <c r="K893" s="90">
        <v>84</v>
      </c>
      <c r="L893" s="90">
        <v>66</v>
      </c>
      <c r="M893" s="91"/>
      <c r="N893" s="92">
        <v>63</v>
      </c>
      <c r="O893" s="90">
        <v>661</v>
      </c>
      <c r="P893" s="90">
        <v>6</v>
      </c>
      <c r="Q893" s="90">
        <v>17</v>
      </c>
      <c r="R893" s="90">
        <v>41</v>
      </c>
      <c r="S893" s="90">
        <v>35</v>
      </c>
      <c r="T893" s="90">
        <v>76</v>
      </c>
      <c r="U893" s="91"/>
      <c r="V893" s="92">
        <v>63</v>
      </c>
      <c r="W893" s="90">
        <v>705</v>
      </c>
      <c r="X893" s="90">
        <v>5</v>
      </c>
      <c r="Y893" s="90">
        <v>11</v>
      </c>
      <c r="Z893" s="90">
        <v>57</v>
      </c>
      <c r="AA893" s="90">
        <v>27</v>
      </c>
      <c r="AB893" s="90">
        <v>84</v>
      </c>
      <c r="AC893" s="91"/>
      <c r="AD893" s="92">
        <v>63</v>
      </c>
      <c r="AE893" s="90">
        <v>210</v>
      </c>
      <c r="AF893" s="90">
        <v>3</v>
      </c>
      <c r="AG893" s="90">
        <v>32</v>
      </c>
      <c r="AH893" s="90">
        <v>56</v>
      </c>
      <c r="AI893" s="90">
        <v>10</v>
      </c>
      <c r="AJ893" s="90">
        <v>66</v>
      </c>
    </row>
    <row r="894" spans="1:36" s="63" customFormat="1">
      <c r="A894" s="88">
        <v>6</v>
      </c>
      <c r="B894" s="95" t="s">
        <v>190</v>
      </c>
      <c r="C894" s="96"/>
      <c r="D894" s="86">
        <v>1</v>
      </c>
      <c r="E894" s="86" t="s">
        <v>32</v>
      </c>
      <c r="F894" s="87">
        <v>5102</v>
      </c>
      <c r="G894" s="88">
        <v>1</v>
      </c>
      <c r="H894" s="88">
        <v>6</v>
      </c>
      <c r="I894" s="89"/>
      <c r="J894" s="90">
        <v>77</v>
      </c>
      <c r="K894" s="90">
        <v>79</v>
      </c>
      <c r="L894" s="90">
        <v>0</v>
      </c>
      <c r="M894" s="91"/>
      <c r="N894" s="92">
        <v>62</v>
      </c>
      <c r="O894" s="90">
        <v>708</v>
      </c>
      <c r="P894" s="90">
        <v>11</v>
      </c>
      <c r="Q894" s="90">
        <v>11</v>
      </c>
      <c r="R894" s="90">
        <v>27</v>
      </c>
      <c r="S894" s="90">
        <v>50</v>
      </c>
      <c r="T894" s="90">
        <v>77</v>
      </c>
      <c r="U894" s="91"/>
      <c r="V894" s="92">
        <v>62</v>
      </c>
      <c r="W894" s="90">
        <v>754</v>
      </c>
      <c r="X894" s="90">
        <v>5</v>
      </c>
      <c r="Y894" s="90">
        <v>16</v>
      </c>
      <c r="Z894" s="90">
        <v>37</v>
      </c>
      <c r="AA894" s="90">
        <v>42</v>
      </c>
      <c r="AB894" s="90">
        <v>79</v>
      </c>
      <c r="AC894" s="91"/>
      <c r="AD894" s="92">
        <v>0</v>
      </c>
      <c r="AE894" s="90">
        <v>0</v>
      </c>
      <c r="AF894" s="90">
        <v>0</v>
      </c>
      <c r="AG894" s="90">
        <v>0</v>
      </c>
      <c r="AH894" s="90">
        <v>0</v>
      </c>
      <c r="AI894" s="90">
        <v>0</v>
      </c>
      <c r="AJ894" s="90">
        <v>0</v>
      </c>
    </row>
    <row r="895" spans="1:36">
      <c r="A895" s="88">
        <v>7</v>
      </c>
      <c r="B895" s="95" t="s">
        <v>190</v>
      </c>
      <c r="C895" s="96"/>
      <c r="D895" s="86">
        <v>1</v>
      </c>
      <c r="E895" s="86" t="s">
        <v>32</v>
      </c>
      <c r="F895" s="87">
        <v>5102</v>
      </c>
      <c r="G895" s="88">
        <v>1</v>
      </c>
      <c r="H895" s="88">
        <v>7</v>
      </c>
      <c r="I895" s="89"/>
      <c r="J895" s="90">
        <v>73</v>
      </c>
      <c r="K895" s="90">
        <v>80</v>
      </c>
      <c r="L895" s="90">
        <v>34</v>
      </c>
      <c r="M895" s="91"/>
      <c r="N895" s="92">
        <v>66</v>
      </c>
      <c r="O895" s="90">
        <v>726</v>
      </c>
      <c r="P895" s="90">
        <v>12</v>
      </c>
      <c r="Q895" s="90">
        <v>15</v>
      </c>
      <c r="R895" s="90">
        <v>38</v>
      </c>
      <c r="S895" s="90">
        <v>35</v>
      </c>
      <c r="T895" s="90">
        <v>73</v>
      </c>
      <c r="U895" s="91"/>
      <c r="V895" s="92">
        <v>66</v>
      </c>
      <c r="W895" s="90">
        <v>787</v>
      </c>
      <c r="X895" s="90">
        <v>5</v>
      </c>
      <c r="Y895" s="90">
        <v>15</v>
      </c>
      <c r="Z895" s="90">
        <v>39</v>
      </c>
      <c r="AA895" s="90">
        <v>41</v>
      </c>
      <c r="AB895" s="90">
        <v>80</v>
      </c>
      <c r="AC895" s="91"/>
      <c r="AD895" s="92">
        <v>66</v>
      </c>
      <c r="AE895" s="90">
        <v>176</v>
      </c>
      <c r="AF895" s="90">
        <v>27</v>
      </c>
      <c r="AG895" s="90">
        <v>39</v>
      </c>
      <c r="AH895" s="90">
        <v>32</v>
      </c>
      <c r="AI895" s="90">
        <v>2</v>
      </c>
      <c r="AJ895" s="90">
        <v>34</v>
      </c>
    </row>
    <row r="896" spans="1:36">
      <c r="A896" s="88">
        <v>8</v>
      </c>
      <c r="B896" s="95" t="s">
        <v>190</v>
      </c>
      <c r="C896" s="96"/>
      <c r="D896" s="86">
        <v>1</v>
      </c>
      <c r="E896" s="86" t="s">
        <v>32</v>
      </c>
      <c r="F896" s="87">
        <v>5102</v>
      </c>
      <c r="G896" s="86">
        <v>1</v>
      </c>
      <c r="H896" s="88">
        <v>8</v>
      </c>
      <c r="I896" s="89"/>
      <c r="J896" s="90">
        <v>62</v>
      </c>
      <c r="K896" s="90">
        <v>78</v>
      </c>
      <c r="L896" s="90">
        <v>0</v>
      </c>
      <c r="M896" s="91"/>
      <c r="N896" s="92">
        <v>64</v>
      </c>
      <c r="O896" s="90">
        <v>716</v>
      </c>
      <c r="P896" s="90">
        <v>19</v>
      </c>
      <c r="Q896" s="90">
        <v>19</v>
      </c>
      <c r="R896" s="90">
        <v>48</v>
      </c>
      <c r="S896" s="90">
        <v>14</v>
      </c>
      <c r="T896" s="90">
        <v>62</v>
      </c>
      <c r="U896" s="91"/>
      <c r="V896" s="92">
        <v>64</v>
      </c>
      <c r="W896" s="90">
        <v>798</v>
      </c>
      <c r="X896" s="90">
        <v>3</v>
      </c>
      <c r="Y896" s="90">
        <v>19</v>
      </c>
      <c r="Z896" s="90">
        <v>50</v>
      </c>
      <c r="AA896" s="90">
        <v>28</v>
      </c>
      <c r="AB896" s="90">
        <v>78</v>
      </c>
      <c r="AC896" s="91"/>
      <c r="AD896" s="92">
        <v>0</v>
      </c>
      <c r="AE896" s="90">
        <v>0</v>
      </c>
      <c r="AF896" s="90">
        <v>0</v>
      </c>
      <c r="AG896" s="90">
        <v>0</v>
      </c>
      <c r="AH896" s="90">
        <v>0</v>
      </c>
      <c r="AI896" s="90">
        <v>0</v>
      </c>
      <c r="AJ896" s="90">
        <v>0</v>
      </c>
    </row>
    <row r="897" spans="1:36">
      <c r="A897" s="67" t="s">
        <v>71</v>
      </c>
      <c r="B897" s="97" t="s">
        <v>190</v>
      </c>
      <c r="C897" s="98"/>
      <c r="D897" s="93">
        <v>1</v>
      </c>
      <c r="E897" s="93" t="s">
        <v>32</v>
      </c>
      <c r="F897" s="94">
        <v>5102</v>
      </c>
      <c r="G897" s="67">
        <v>1</v>
      </c>
      <c r="H897" s="67" t="s">
        <v>71</v>
      </c>
      <c r="I897" s="68"/>
      <c r="J897" s="20">
        <v>78.685000000000002</v>
      </c>
      <c r="K897" s="20">
        <v>79.62</v>
      </c>
      <c r="L897" s="20">
        <v>49.627906976744185</v>
      </c>
      <c r="M897" s="69"/>
      <c r="N897" s="16">
        <v>400</v>
      </c>
      <c r="O897" s="20"/>
      <c r="P897" s="20">
        <v>8.432500000000001</v>
      </c>
      <c r="Q897" s="20">
        <v>12.7225</v>
      </c>
      <c r="R897" s="20">
        <v>35.372499999999995</v>
      </c>
      <c r="S897" s="20">
        <v>43.3125</v>
      </c>
      <c r="T897" s="20">
        <v>78.685000000000002</v>
      </c>
      <c r="U897" s="69"/>
      <c r="V897" s="16">
        <v>400</v>
      </c>
      <c r="W897" s="20"/>
      <c r="X897" s="20">
        <v>4.1649999999999991</v>
      </c>
      <c r="Y897" s="20">
        <v>16.215</v>
      </c>
      <c r="Z897" s="20">
        <v>44.887499999999996</v>
      </c>
      <c r="AA897" s="20">
        <v>34.732500000000002</v>
      </c>
      <c r="AB897" s="20">
        <v>79.62</v>
      </c>
      <c r="AC897" s="69"/>
      <c r="AD897" s="16">
        <v>129</v>
      </c>
      <c r="AE897" s="20"/>
      <c r="AF897" s="20">
        <v>15.279069767441861</v>
      </c>
      <c r="AG897" s="20">
        <v>35.581395348837205</v>
      </c>
      <c r="AH897" s="20">
        <v>43.720930232558139</v>
      </c>
      <c r="AI897" s="20">
        <v>5.9069767441860463</v>
      </c>
      <c r="AJ897" s="20">
        <v>49.627906976744185</v>
      </c>
    </row>
    <row r="898" spans="1:36">
      <c r="A898" s="81">
        <v>3</v>
      </c>
      <c r="B898" s="77" t="s">
        <v>191</v>
      </c>
      <c r="C898" s="78"/>
      <c r="D898" s="79">
        <v>3</v>
      </c>
      <c r="E898" s="79" t="s">
        <v>34</v>
      </c>
      <c r="F898" s="80">
        <v>2604</v>
      </c>
      <c r="G898" s="88">
        <v>1</v>
      </c>
      <c r="H898" s="81">
        <v>3</v>
      </c>
      <c r="I898" s="82"/>
      <c r="J898" s="83">
        <v>96</v>
      </c>
      <c r="K898" s="83">
        <v>78</v>
      </c>
      <c r="L898" s="83">
        <v>0</v>
      </c>
      <c r="M898" s="84"/>
      <c r="N898" s="85">
        <v>64</v>
      </c>
      <c r="O898" s="83">
        <v>618</v>
      </c>
      <c r="P898" s="83">
        <v>0</v>
      </c>
      <c r="Q898" s="83">
        <v>5</v>
      </c>
      <c r="R898" s="83">
        <v>30</v>
      </c>
      <c r="S898" s="83">
        <v>66</v>
      </c>
      <c r="T898" s="83">
        <v>96</v>
      </c>
      <c r="U898" s="84"/>
      <c r="V898" s="85">
        <v>64</v>
      </c>
      <c r="W898" s="83">
        <v>624</v>
      </c>
      <c r="X898" s="83">
        <v>2</v>
      </c>
      <c r="Y898" s="83">
        <v>20</v>
      </c>
      <c r="Z898" s="83">
        <v>36</v>
      </c>
      <c r="AA898" s="83">
        <v>42</v>
      </c>
      <c r="AB898" s="83">
        <v>78</v>
      </c>
      <c r="AC898" s="84"/>
      <c r="AD898" s="85">
        <v>0</v>
      </c>
      <c r="AE898" s="83">
        <v>0</v>
      </c>
      <c r="AF898" s="83">
        <v>0</v>
      </c>
      <c r="AG898" s="83">
        <v>0</v>
      </c>
      <c r="AH898" s="83">
        <v>0</v>
      </c>
      <c r="AI898" s="83">
        <v>0</v>
      </c>
      <c r="AJ898" s="83">
        <v>0</v>
      </c>
    </row>
    <row r="899" spans="1:36">
      <c r="A899" s="88">
        <v>4</v>
      </c>
      <c r="B899" s="95" t="s">
        <v>191</v>
      </c>
      <c r="C899" s="96"/>
      <c r="D899" s="86">
        <v>3</v>
      </c>
      <c r="E899" s="86" t="s">
        <v>34</v>
      </c>
      <c r="F899" s="87">
        <v>2604</v>
      </c>
      <c r="G899" s="88">
        <v>1</v>
      </c>
      <c r="H899" s="88">
        <v>4</v>
      </c>
      <c r="I899" s="89"/>
      <c r="J899" s="90">
        <v>77</v>
      </c>
      <c r="K899" s="90">
        <v>70</v>
      </c>
      <c r="L899" s="90">
        <v>0</v>
      </c>
      <c r="M899" s="91"/>
      <c r="N899" s="92">
        <v>75</v>
      </c>
      <c r="O899" s="90">
        <v>612</v>
      </c>
      <c r="P899" s="90">
        <v>4</v>
      </c>
      <c r="Q899" s="90">
        <v>19</v>
      </c>
      <c r="R899" s="90">
        <v>44</v>
      </c>
      <c r="S899" s="90">
        <v>33</v>
      </c>
      <c r="T899" s="90">
        <v>77</v>
      </c>
      <c r="U899" s="91"/>
      <c r="V899" s="92">
        <v>75</v>
      </c>
      <c r="W899" s="90">
        <v>631</v>
      </c>
      <c r="X899" s="90">
        <v>1</v>
      </c>
      <c r="Y899" s="90">
        <v>29</v>
      </c>
      <c r="Z899" s="90">
        <v>47</v>
      </c>
      <c r="AA899" s="90">
        <v>23</v>
      </c>
      <c r="AB899" s="90">
        <v>70</v>
      </c>
      <c r="AC899" s="91"/>
      <c r="AD899" s="92">
        <v>0</v>
      </c>
      <c r="AE899" s="90">
        <v>0</v>
      </c>
      <c r="AF899" s="90">
        <v>0</v>
      </c>
      <c r="AG899" s="90">
        <v>0</v>
      </c>
      <c r="AH899" s="90">
        <v>0</v>
      </c>
      <c r="AI899" s="90">
        <v>0</v>
      </c>
      <c r="AJ899" s="90">
        <v>0</v>
      </c>
    </row>
    <row r="900" spans="1:36">
      <c r="A900" s="88">
        <v>5</v>
      </c>
      <c r="B900" s="95" t="s">
        <v>191</v>
      </c>
      <c r="C900" s="96"/>
      <c r="D900" s="86">
        <v>3</v>
      </c>
      <c r="E900" s="86" t="s">
        <v>34</v>
      </c>
      <c r="F900" s="87">
        <v>2604</v>
      </c>
      <c r="G900" s="86">
        <v>1</v>
      </c>
      <c r="H900" s="88">
        <v>5</v>
      </c>
      <c r="I900" s="89"/>
      <c r="J900" s="90">
        <v>91</v>
      </c>
      <c r="K900" s="90">
        <v>84</v>
      </c>
      <c r="L900" s="90">
        <v>61</v>
      </c>
      <c r="M900" s="91"/>
      <c r="N900" s="92">
        <v>67</v>
      </c>
      <c r="O900" s="90">
        <v>683</v>
      </c>
      <c r="P900" s="90">
        <v>1</v>
      </c>
      <c r="Q900" s="90">
        <v>7</v>
      </c>
      <c r="R900" s="90">
        <v>45</v>
      </c>
      <c r="S900" s="90">
        <v>46</v>
      </c>
      <c r="T900" s="90">
        <v>91</v>
      </c>
      <c r="U900" s="91"/>
      <c r="V900" s="92">
        <v>67</v>
      </c>
      <c r="W900" s="90">
        <v>725</v>
      </c>
      <c r="X900" s="90">
        <v>3</v>
      </c>
      <c r="Y900" s="90">
        <v>13</v>
      </c>
      <c r="Z900" s="90">
        <v>54</v>
      </c>
      <c r="AA900" s="90">
        <v>30</v>
      </c>
      <c r="AB900" s="90">
        <v>84</v>
      </c>
      <c r="AC900" s="91"/>
      <c r="AD900" s="92">
        <v>67</v>
      </c>
      <c r="AE900" s="90">
        <v>208</v>
      </c>
      <c r="AF900" s="90">
        <v>4</v>
      </c>
      <c r="AG900" s="90">
        <v>34</v>
      </c>
      <c r="AH900" s="90">
        <v>51</v>
      </c>
      <c r="AI900" s="90">
        <v>10</v>
      </c>
      <c r="AJ900" s="90">
        <v>61</v>
      </c>
    </row>
    <row r="901" spans="1:36" s="63" customFormat="1">
      <c r="A901" s="88">
        <v>6</v>
      </c>
      <c r="B901" s="95" t="s">
        <v>191</v>
      </c>
      <c r="C901" s="96"/>
      <c r="D901" s="86">
        <v>3</v>
      </c>
      <c r="E901" s="86" t="s">
        <v>34</v>
      </c>
      <c r="F901" s="87">
        <v>2604</v>
      </c>
      <c r="G901" s="86">
        <v>1</v>
      </c>
      <c r="H901" s="88">
        <v>6</v>
      </c>
      <c r="I901" s="89"/>
      <c r="J901" s="90">
        <v>81</v>
      </c>
      <c r="K901" s="90">
        <v>78</v>
      </c>
      <c r="L901" s="90">
        <v>0</v>
      </c>
      <c r="M901" s="91"/>
      <c r="N901" s="92">
        <v>71</v>
      </c>
      <c r="O901" s="90">
        <v>717</v>
      </c>
      <c r="P901" s="90">
        <v>8</v>
      </c>
      <c r="Q901" s="90">
        <v>11</v>
      </c>
      <c r="R901" s="90">
        <v>30</v>
      </c>
      <c r="S901" s="90">
        <v>51</v>
      </c>
      <c r="T901" s="90">
        <v>81</v>
      </c>
      <c r="U901" s="91"/>
      <c r="V901" s="92">
        <v>71</v>
      </c>
      <c r="W901" s="90">
        <v>763</v>
      </c>
      <c r="X901" s="90">
        <v>3</v>
      </c>
      <c r="Y901" s="90">
        <v>20</v>
      </c>
      <c r="Z901" s="90">
        <v>34</v>
      </c>
      <c r="AA901" s="90">
        <v>44</v>
      </c>
      <c r="AB901" s="90">
        <v>78</v>
      </c>
      <c r="AC901" s="91"/>
      <c r="AD901" s="92">
        <v>0</v>
      </c>
      <c r="AE901" s="90">
        <v>0</v>
      </c>
      <c r="AF901" s="90">
        <v>0</v>
      </c>
      <c r="AG901" s="90">
        <v>0</v>
      </c>
      <c r="AH901" s="90">
        <v>0</v>
      </c>
      <c r="AI901" s="90">
        <v>0</v>
      </c>
      <c r="AJ901" s="90">
        <v>0</v>
      </c>
    </row>
    <row r="902" spans="1:36">
      <c r="A902" s="88">
        <v>7</v>
      </c>
      <c r="B902" s="95" t="s">
        <v>191</v>
      </c>
      <c r="C902" s="96"/>
      <c r="D902" s="86">
        <v>3</v>
      </c>
      <c r="E902" s="86" t="s">
        <v>34</v>
      </c>
      <c r="F902" s="87">
        <v>2604</v>
      </c>
      <c r="G902" s="86">
        <v>1</v>
      </c>
      <c r="H902" s="88">
        <v>7</v>
      </c>
      <c r="I902" s="89"/>
      <c r="J902" s="90">
        <v>76</v>
      </c>
      <c r="K902" s="90">
        <v>67</v>
      </c>
      <c r="L902" s="90">
        <v>39</v>
      </c>
      <c r="M902" s="91"/>
      <c r="N902" s="92">
        <v>64</v>
      </c>
      <c r="O902" s="90">
        <v>753</v>
      </c>
      <c r="P902" s="90">
        <v>6</v>
      </c>
      <c r="Q902" s="90">
        <v>17</v>
      </c>
      <c r="R902" s="90">
        <v>28</v>
      </c>
      <c r="S902" s="90">
        <v>48</v>
      </c>
      <c r="T902" s="90">
        <v>76</v>
      </c>
      <c r="U902" s="91"/>
      <c r="V902" s="92">
        <v>64</v>
      </c>
      <c r="W902" s="90">
        <v>752</v>
      </c>
      <c r="X902" s="90">
        <v>5</v>
      </c>
      <c r="Y902" s="90">
        <v>28</v>
      </c>
      <c r="Z902" s="90">
        <v>33</v>
      </c>
      <c r="AA902" s="90">
        <v>34</v>
      </c>
      <c r="AB902" s="90">
        <v>67</v>
      </c>
      <c r="AC902" s="91"/>
      <c r="AD902" s="92">
        <v>64</v>
      </c>
      <c r="AE902" s="90">
        <v>190</v>
      </c>
      <c r="AF902" s="90">
        <v>14</v>
      </c>
      <c r="AG902" s="90">
        <v>47</v>
      </c>
      <c r="AH902" s="90">
        <v>31</v>
      </c>
      <c r="AI902" s="90">
        <v>8</v>
      </c>
      <c r="AJ902" s="90">
        <v>39</v>
      </c>
    </row>
    <row r="903" spans="1:36">
      <c r="A903" s="88">
        <v>8</v>
      </c>
      <c r="B903" s="95" t="s">
        <v>191</v>
      </c>
      <c r="C903" s="96"/>
      <c r="D903" s="86">
        <v>3</v>
      </c>
      <c r="E903" s="86" t="s">
        <v>34</v>
      </c>
      <c r="F903" s="87">
        <v>2604</v>
      </c>
      <c r="G903" s="88">
        <v>1</v>
      </c>
      <c r="H903" s="88">
        <v>8</v>
      </c>
      <c r="I903" s="89"/>
      <c r="J903" s="90">
        <v>69</v>
      </c>
      <c r="K903" s="90">
        <v>83</v>
      </c>
      <c r="L903" s="90">
        <v>0</v>
      </c>
      <c r="M903" s="91"/>
      <c r="N903" s="92">
        <v>67</v>
      </c>
      <c r="O903" s="90">
        <v>745</v>
      </c>
      <c r="P903" s="90">
        <v>9</v>
      </c>
      <c r="Q903" s="90">
        <v>22</v>
      </c>
      <c r="R903" s="90">
        <v>45</v>
      </c>
      <c r="S903" s="90">
        <v>24</v>
      </c>
      <c r="T903" s="90">
        <v>69</v>
      </c>
      <c r="U903" s="91"/>
      <c r="V903" s="92">
        <v>67</v>
      </c>
      <c r="W903" s="90">
        <v>835</v>
      </c>
      <c r="X903" s="90">
        <v>1</v>
      </c>
      <c r="Y903" s="90">
        <v>15</v>
      </c>
      <c r="Z903" s="90">
        <v>49</v>
      </c>
      <c r="AA903" s="90">
        <v>34</v>
      </c>
      <c r="AB903" s="90">
        <v>83</v>
      </c>
      <c r="AC903" s="91"/>
      <c r="AD903" s="92">
        <v>0</v>
      </c>
      <c r="AE903" s="90">
        <v>0</v>
      </c>
      <c r="AF903" s="90">
        <v>0</v>
      </c>
      <c r="AG903" s="90">
        <v>0</v>
      </c>
      <c r="AH903" s="90">
        <v>0</v>
      </c>
      <c r="AI903" s="90">
        <v>0</v>
      </c>
      <c r="AJ903" s="90">
        <v>0</v>
      </c>
    </row>
    <row r="904" spans="1:36">
      <c r="A904" s="67" t="s">
        <v>71</v>
      </c>
      <c r="B904" s="97" t="s">
        <v>191</v>
      </c>
      <c r="C904" s="98"/>
      <c r="D904" s="93">
        <v>3</v>
      </c>
      <c r="E904" s="93" t="s">
        <v>34</v>
      </c>
      <c r="F904" s="94">
        <v>2604</v>
      </c>
      <c r="G904" s="93">
        <v>1</v>
      </c>
      <c r="H904" s="67" t="s">
        <v>71</v>
      </c>
      <c r="I904" s="68"/>
      <c r="J904" s="20">
        <v>81.504901960784323</v>
      </c>
      <c r="K904" s="20">
        <v>76.610294117647058</v>
      </c>
      <c r="L904" s="20">
        <v>50.251908396946561</v>
      </c>
      <c r="M904" s="69"/>
      <c r="N904" s="16">
        <v>408</v>
      </c>
      <c r="O904" s="20"/>
      <c r="P904" s="20">
        <v>4.7107843137254903</v>
      </c>
      <c r="Q904" s="20">
        <v>13.620098039215687</v>
      </c>
      <c r="R904" s="20">
        <v>37.186274509803923</v>
      </c>
      <c r="S904" s="20">
        <v>44.318627450980401</v>
      </c>
      <c r="T904" s="20">
        <v>81.504901960784323</v>
      </c>
      <c r="U904" s="69"/>
      <c r="V904" s="16">
        <v>408</v>
      </c>
      <c r="W904" s="20"/>
      <c r="X904" s="20">
        <v>2.4607843137254899</v>
      </c>
      <c r="Y904" s="20">
        <v>20.938725490196081</v>
      </c>
      <c r="Z904" s="20">
        <v>42.294117647058826</v>
      </c>
      <c r="AA904" s="20">
        <v>34.316176470588232</v>
      </c>
      <c r="AB904" s="20">
        <v>76.610294117647058</v>
      </c>
      <c r="AC904" s="69"/>
      <c r="AD904" s="16">
        <v>131</v>
      </c>
      <c r="AE904" s="20"/>
      <c r="AF904" s="20">
        <v>8.8854961832061061</v>
      </c>
      <c r="AG904" s="20">
        <v>40.351145038167942</v>
      </c>
      <c r="AH904" s="20">
        <v>41.229007633587784</v>
      </c>
      <c r="AI904" s="20">
        <v>9.0229007633587788</v>
      </c>
      <c r="AJ904" s="20">
        <v>50.251908396946561</v>
      </c>
    </row>
    <row r="905" spans="1:36">
      <c r="A905" s="81">
        <v>3</v>
      </c>
      <c r="B905" s="77" t="s">
        <v>192</v>
      </c>
      <c r="C905" s="78"/>
      <c r="D905" s="79">
        <v>2</v>
      </c>
      <c r="E905" s="79" t="s">
        <v>33</v>
      </c>
      <c r="F905" s="80">
        <v>1608</v>
      </c>
      <c r="G905" s="88">
        <v>1</v>
      </c>
      <c r="H905" s="81">
        <v>3</v>
      </c>
      <c r="I905" s="82"/>
      <c r="J905" s="83">
        <v>80</v>
      </c>
      <c r="K905" s="83">
        <v>59</v>
      </c>
      <c r="L905" s="83">
        <v>0</v>
      </c>
      <c r="M905" s="84"/>
      <c r="N905" s="85">
        <v>421</v>
      </c>
      <c r="O905" s="83">
        <v>582</v>
      </c>
      <c r="P905" s="83">
        <v>5</v>
      </c>
      <c r="Q905" s="83">
        <v>15</v>
      </c>
      <c r="R905" s="83">
        <v>29</v>
      </c>
      <c r="S905" s="83">
        <v>51</v>
      </c>
      <c r="T905" s="83">
        <v>80</v>
      </c>
      <c r="U905" s="84"/>
      <c r="V905" s="85">
        <v>421</v>
      </c>
      <c r="W905" s="83">
        <v>547</v>
      </c>
      <c r="X905" s="83">
        <v>15</v>
      </c>
      <c r="Y905" s="83">
        <v>26</v>
      </c>
      <c r="Z905" s="83">
        <v>29</v>
      </c>
      <c r="AA905" s="83">
        <v>30</v>
      </c>
      <c r="AB905" s="83">
        <v>59</v>
      </c>
      <c r="AC905" s="84"/>
      <c r="AD905" s="85">
        <v>0</v>
      </c>
      <c r="AE905" s="83">
        <v>0</v>
      </c>
      <c r="AF905" s="83">
        <v>0</v>
      </c>
      <c r="AG905" s="83">
        <v>0</v>
      </c>
      <c r="AH905" s="83">
        <v>0</v>
      </c>
      <c r="AI905" s="83">
        <v>0</v>
      </c>
      <c r="AJ905" s="83">
        <v>0</v>
      </c>
    </row>
    <row r="906" spans="1:36">
      <c r="A906" s="88">
        <v>4</v>
      </c>
      <c r="B906" s="95" t="s">
        <v>192</v>
      </c>
      <c r="C906" s="96"/>
      <c r="D906" s="86">
        <v>2</v>
      </c>
      <c r="E906" s="86" t="s">
        <v>33</v>
      </c>
      <c r="F906" s="87">
        <v>1608</v>
      </c>
      <c r="G906" s="88">
        <v>1</v>
      </c>
      <c r="H906" s="88">
        <v>4</v>
      </c>
      <c r="I906" s="89"/>
      <c r="J906" s="90">
        <v>73</v>
      </c>
      <c r="K906" s="90">
        <v>65</v>
      </c>
      <c r="L906" s="90">
        <v>0</v>
      </c>
      <c r="M906" s="91"/>
      <c r="N906" s="92">
        <v>379</v>
      </c>
      <c r="O906" s="90">
        <v>623</v>
      </c>
      <c r="P906" s="90">
        <v>14</v>
      </c>
      <c r="Q906" s="90">
        <v>13</v>
      </c>
      <c r="R906" s="90">
        <v>27</v>
      </c>
      <c r="S906" s="90">
        <v>46</v>
      </c>
      <c r="T906" s="90">
        <v>73</v>
      </c>
      <c r="U906" s="91"/>
      <c r="V906" s="92">
        <v>379</v>
      </c>
      <c r="W906" s="90">
        <v>612</v>
      </c>
      <c r="X906" s="90">
        <v>9</v>
      </c>
      <c r="Y906" s="90">
        <v>25</v>
      </c>
      <c r="Z906" s="90">
        <v>42</v>
      </c>
      <c r="AA906" s="90">
        <v>23</v>
      </c>
      <c r="AB906" s="90">
        <v>65</v>
      </c>
      <c r="AC906" s="91"/>
      <c r="AD906" s="92">
        <v>0</v>
      </c>
      <c r="AE906" s="90">
        <v>0</v>
      </c>
      <c r="AF906" s="90">
        <v>0</v>
      </c>
      <c r="AG906" s="90">
        <v>0</v>
      </c>
      <c r="AH906" s="90">
        <v>0</v>
      </c>
      <c r="AI906" s="90">
        <v>0</v>
      </c>
      <c r="AJ906" s="90">
        <v>0</v>
      </c>
    </row>
    <row r="907" spans="1:36">
      <c r="A907" s="88">
        <v>5</v>
      </c>
      <c r="B907" s="95" t="s">
        <v>192</v>
      </c>
      <c r="C907" s="96"/>
      <c r="D907" s="86">
        <v>2</v>
      </c>
      <c r="E907" s="86" t="s">
        <v>33</v>
      </c>
      <c r="F907" s="87">
        <v>1608</v>
      </c>
      <c r="G907" s="86">
        <v>1</v>
      </c>
      <c r="H907" s="88">
        <v>5</v>
      </c>
      <c r="I907" s="89"/>
      <c r="J907" s="90">
        <v>60</v>
      </c>
      <c r="K907" s="90">
        <v>63</v>
      </c>
      <c r="L907" s="90">
        <v>31</v>
      </c>
      <c r="M907" s="91"/>
      <c r="N907" s="92">
        <v>381</v>
      </c>
      <c r="O907" s="90">
        <v>628</v>
      </c>
      <c r="P907" s="90">
        <v>18</v>
      </c>
      <c r="Q907" s="90">
        <v>21</v>
      </c>
      <c r="R907" s="90">
        <v>36</v>
      </c>
      <c r="S907" s="90">
        <v>24</v>
      </c>
      <c r="T907" s="90">
        <v>60</v>
      </c>
      <c r="U907" s="91"/>
      <c r="V907" s="92">
        <v>381</v>
      </c>
      <c r="W907" s="90">
        <v>641</v>
      </c>
      <c r="X907" s="90">
        <v>8</v>
      </c>
      <c r="Y907" s="90">
        <v>28</v>
      </c>
      <c r="Z907" s="90">
        <v>42</v>
      </c>
      <c r="AA907" s="90">
        <v>21</v>
      </c>
      <c r="AB907" s="90">
        <v>63</v>
      </c>
      <c r="AC907" s="91"/>
      <c r="AD907" s="92">
        <v>381</v>
      </c>
      <c r="AE907" s="90">
        <v>181</v>
      </c>
      <c r="AF907" s="90">
        <v>21</v>
      </c>
      <c r="AG907" s="90">
        <v>48</v>
      </c>
      <c r="AH907" s="90">
        <v>29</v>
      </c>
      <c r="AI907" s="90">
        <v>2</v>
      </c>
      <c r="AJ907" s="90">
        <v>31</v>
      </c>
    </row>
    <row r="908" spans="1:36" s="63" customFormat="1">
      <c r="A908" s="88">
        <v>6</v>
      </c>
      <c r="B908" s="95" t="s">
        <v>192</v>
      </c>
      <c r="C908" s="96"/>
      <c r="D908" s="86">
        <v>2</v>
      </c>
      <c r="E908" s="86" t="s">
        <v>33</v>
      </c>
      <c r="F908" s="87">
        <v>1608</v>
      </c>
      <c r="G908" s="86">
        <v>1</v>
      </c>
      <c r="H908" s="88">
        <v>6</v>
      </c>
      <c r="I908" s="89"/>
      <c r="J908" s="90">
        <v>72</v>
      </c>
      <c r="K908" s="90">
        <v>60</v>
      </c>
      <c r="L908" s="90">
        <v>0</v>
      </c>
      <c r="M908" s="91"/>
      <c r="N908" s="92">
        <v>375</v>
      </c>
      <c r="O908" s="90">
        <v>695</v>
      </c>
      <c r="P908" s="90">
        <v>11</v>
      </c>
      <c r="Q908" s="90">
        <v>17</v>
      </c>
      <c r="R908" s="90">
        <v>30</v>
      </c>
      <c r="S908" s="90">
        <v>42</v>
      </c>
      <c r="T908" s="90">
        <v>72</v>
      </c>
      <c r="U908" s="91"/>
      <c r="V908" s="92">
        <v>375</v>
      </c>
      <c r="W908" s="90">
        <v>673</v>
      </c>
      <c r="X908" s="90">
        <v>8</v>
      </c>
      <c r="Y908" s="90">
        <v>33</v>
      </c>
      <c r="Z908" s="90">
        <v>38</v>
      </c>
      <c r="AA908" s="90">
        <v>22</v>
      </c>
      <c r="AB908" s="90">
        <v>60</v>
      </c>
      <c r="AC908" s="91"/>
      <c r="AD908" s="92">
        <v>0</v>
      </c>
      <c r="AE908" s="90">
        <v>0</v>
      </c>
      <c r="AF908" s="90">
        <v>0</v>
      </c>
      <c r="AG908" s="90">
        <v>0</v>
      </c>
      <c r="AH908" s="90">
        <v>0</v>
      </c>
      <c r="AI908" s="90">
        <v>0</v>
      </c>
      <c r="AJ908" s="90">
        <v>0</v>
      </c>
    </row>
    <row r="909" spans="1:36">
      <c r="A909" s="88">
        <v>7</v>
      </c>
      <c r="B909" s="95" t="s">
        <v>192</v>
      </c>
      <c r="C909" s="96"/>
      <c r="D909" s="86">
        <v>2</v>
      </c>
      <c r="E909" s="86" t="s">
        <v>33</v>
      </c>
      <c r="F909" s="87">
        <v>1608</v>
      </c>
      <c r="G909" s="86">
        <v>1</v>
      </c>
      <c r="H909" s="88">
        <v>7</v>
      </c>
      <c r="I909" s="89"/>
      <c r="J909" s="90">
        <v>72</v>
      </c>
      <c r="K909" s="90">
        <v>59</v>
      </c>
      <c r="L909" s="90">
        <v>23</v>
      </c>
      <c r="M909" s="91"/>
      <c r="N909" s="92">
        <v>402</v>
      </c>
      <c r="O909" s="90">
        <v>730</v>
      </c>
      <c r="P909" s="90">
        <v>13</v>
      </c>
      <c r="Q909" s="90">
        <v>15</v>
      </c>
      <c r="R909" s="90">
        <v>34</v>
      </c>
      <c r="S909" s="90">
        <v>38</v>
      </c>
      <c r="T909" s="90">
        <v>72</v>
      </c>
      <c r="U909" s="91"/>
      <c r="V909" s="92">
        <v>402</v>
      </c>
      <c r="W909" s="90">
        <v>700</v>
      </c>
      <c r="X909" s="90">
        <v>9</v>
      </c>
      <c r="Y909" s="90">
        <v>32</v>
      </c>
      <c r="Z909" s="90">
        <v>35</v>
      </c>
      <c r="AA909" s="90">
        <v>24</v>
      </c>
      <c r="AB909" s="90">
        <v>59</v>
      </c>
      <c r="AC909" s="91"/>
      <c r="AD909" s="92">
        <v>402</v>
      </c>
      <c r="AE909" s="90">
        <v>164</v>
      </c>
      <c r="AF909" s="90">
        <v>39</v>
      </c>
      <c r="AG909" s="90">
        <v>38</v>
      </c>
      <c r="AH909" s="90">
        <v>20</v>
      </c>
      <c r="AI909" s="90">
        <v>3</v>
      </c>
      <c r="AJ909" s="90">
        <v>23</v>
      </c>
    </row>
    <row r="910" spans="1:36">
      <c r="A910" s="88">
        <v>8</v>
      </c>
      <c r="B910" s="95" t="s">
        <v>192</v>
      </c>
      <c r="C910" s="96"/>
      <c r="D910" s="86">
        <v>2</v>
      </c>
      <c r="E910" s="86" t="s">
        <v>33</v>
      </c>
      <c r="F910" s="87">
        <v>1608</v>
      </c>
      <c r="G910" s="86">
        <v>1</v>
      </c>
      <c r="H910" s="88">
        <v>8</v>
      </c>
      <c r="I910" s="89"/>
      <c r="J910" s="90">
        <v>63</v>
      </c>
      <c r="K910" s="90">
        <v>73</v>
      </c>
      <c r="L910" s="90">
        <v>0</v>
      </c>
      <c r="M910" s="91"/>
      <c r="N910" s="92">
        <v>339</v>
      </c>
      <c r="O910" s="90">
        <v>728</v>
      </c>
      <c r="P910" s="90">
        <v>20</v>
      </c>
      <c r="Q910" s="90">
        <v>17</v>
      </c>
      <c r="R910" s="90">
        <v>45</v>
      </c>
      <c r="S910" s="90">
        <v>18</v>
      </c>
      <c r="T910" s="90">
        <v>63</v>
      </c>
      <c r="U910" s="91"/>
      <c r="V910" s="92">
        <v>339</v>
      </c>
      <c r="W910" s="90">
        <v>789</v>
      </c>
      <c r="X910" s="90">
        <v>3</v>
      </c>
      <c r="Y910" s="90">
        <v>24</v>
      </c>
      <c r="Z910" s="90">
        <v>45</v>
      </c>
      <c r="AA910" s="90">
        <v>28</v>
      </c>
      <c r="AB910" s="90">
        <v>73</v>
      </c>
      <c r="AC910" s="91"/>
      <c r="AD910" s="92">
        <v>0</v>
      </c>
      <c r="AE910" s="90">
        <v>0</v>
      </c>
      <c r="AF910" s="90">
        <v>0</v>
      </c>
      <c r="AG910" s="90">
        <v>0</v>
      </c>
      <c r="AH910" s="90">
        <v>0</v>
      </c>
      <c r="AI910" s="90">
        <v>0</v>
      </c>
      <c r="AJ910" s="90">
        <v>0</v>
      </c>
    </row>
    <row r="911" spans="1:36">
      <c r="A911" s="67" t="s">
        <v>71</v>
      </c>
      <c r="B911" s="97" t="s">
        <v>192</v>
      </c>
      <c r="C911" s="98"/>
      <c r="D911" s="93">
        <v>2</v>
      </c>
      <c r="E911" s="93" t="s">
        <v>33</v>
      </c>
      <c r="F911" s="94">
        <v>1608</v>
      </c>
      <c r="G911" s="93">
        <v>1</v>
      </c>
      <c r="H911" s="67" t="s">
        <v>71</v>
      </c>
      <c r="I911" s="68"/>
      <c r="J911" s="20">
        <v>70.312581628210722</v>
      </c>
      <c r="K911" s="20">
        <v>62.88289072703526</v>
      </c>
      <c r="L911" s="20">
        <v>26.892720306513411</v>
      </c>
      <c r="M911" s="69"/>
      <c r="N911" s="16">
        <v>2297</v>
      </c>
      <c r="O911" s="20"/>
      <c r="P911" s="20">
        <v>13.234653896386591</v>
      </c>
      <c r="Q911" s="20">
        <v>16.286895951240748</v>
      </c>
      <c r="R911" s="20">
        <v>33.230735742272529</v>
      </c>
      <c r="S911" s="20">
        <v>37.081845885938186</v>
      </c>
      <c r="T911" s="20">
        <v>70.312581628210722</v>
      </c>
      <c r="U911" s="69"/>
      <c r="V911" s="16">
        <v>2297</v>
      </c>
      <c r="W911" s="20"/>
      <c r="X911" s="20">
        <v>8.8850674793208526</v>
      </c>
      <c r="Y911" s="20">
        <v>28.064431867653461</v>
      </c>
      <c r="Z911" s="20">
        <v>38.181976491075318</v>
      </c>
      <c r="AA911" s="20">
        <v>24.700914235959946</v>
      </c>
      <c r="AB911" s="20">
        <v>62.88289072703526</v>
      </c>
      <c r="AC911" s="69"/>
      <c r="AD911" s="16">
        <v>783</v>
      </c>
      <c r="AE911" s="20"/>
      <c r="AF911" s="20">
        <v>30.241379310344826</v>
      </c>
      <c r="AG911" s="20">
        <v>42.865900383141764</v>
      </c>
      <c r="AH911" s="20">
        <v>24.379310344827587</v>
      </c>
      <c r="AI911" s="20">
        <v>2.5134099616858236</v>
      </c>
      <c r="AJ911" s="20">
        <v>26.892720306513411</v>
      </c>
    </row>
    <row r="912" spans="1:36">
      <c r="A912" s="81">
        <v>3</v>
      </c>
      <c r="B912" s="77" t="s">
        <v>193</v>
      </c>
      <c r="C912" s="78"/>
      <c r="D912" s="79">
        <v>4</v>
      </c>
      <c r="E912" s="79" t="s">
        <v>35</v>
      </c>
      <c r="F912" s="80">
        <v>7003</v>
      </c>
      <c r="G912" s="88">
        <v>1</v>
      </c>
      <c r="H912" s="81">
        <v>3</v>
      </c>
      <c r="I912" s="82"/>
      <c r="J912" s="83">
        <v>67</v>
      </c>
      <c r="K912" s="83">
        <v>79</v>
      </c>
      <c r="L912" s="83">
        <v>0</v>
      </c>
      <c r="M912" s="84"/>
      <c r="N912" s="85">
        <v>55</v>
      </c>
      <c r="O912" s="83">
        <v>552</v>
      </c>
      <c r="P912" s="83">
        <v>2</v>
      </c>
      <c r="Q912" s="83">
        <v>31</v>
      </c>
      <c r="R912" s="83">
        <v>29</v>
      </c>
      <c r="S912" s="83">
        <v>38</v>
      </c>
      <c r="T912" s="83">
        <v>67</v>
      </c>
      <c r="U912" s="84"/>
      <c r="V912" s="85">
        <v>55</v>
      </c>
      <c r="W912" s="83">
        <v>601</v>
      </c>
      <c r="X912" s="83">
        <v>7</v>
      </c>
      <c r="Y912" s="83">
        <v>15</v>
      </c>
      <c r="Z912" s="83">
        <v>44</v>
      </c>
      <c r="AA912" s="83">
        <v>35</v>
      </c>
      <c r="AB912" s="83">
        <v>79</v>
      </c>
      <c r="AC912" s="84"/>
      <c r="AD912" s="85">
        <v>0</v>
      </c>
      <c r="AE912" s="83">
        <v>0</v>
      </c>
      <c r="AF912" s="83">
        <v>0</v>
      </c>
      <c r="AG912" s="83">
        <v>0</v>
      </c>
      <c r="AH912" s="83">
        <v>0</v>
      </c>
      <c r="AI912" s="83">
        <v>0</v>
      </c>
      <c r="AJ912" s="83">
        <v>0</v>
      </c>
    </row>
    <row r="913" spans="1:36">
      <c r="A913" s="88">
        <v>4</v>
      </c>
      <c r="B913" s="95" t="s">
        <v>193</v>
      </c>
      <c r="C913" s="96"/>
      <c r="D913" s="86">
        <v>4</v>
      </c>
      <c r="E913" s="86" t="s">
        <v>35</v>
      </c>
      <c r="F913" s="87">
        <v>7003</v>
      </c>
      <c r="G913" s="88">
        <v>1</v>
      </c>
      <c r="H913" s="88">
        <v>4</v>
      </c>
      <c r="I913" s="89"/>
      <c r="J913" s="90">
        <v>85</v>
      </c>
      <c r="K913" s="90">
        <v>77</v>
      </c>
      <c r="L913" s="90">
        <v>0</v>
      </c>
      <c r="M913" s="91"/>
      <c r="N913" s="92">
        <v>48</v>
      </c>
      <c r="O913" s="90">
        <v>643</v>
      </c>
      <c r="P913" s="90">
        <v>4</v>
      </c>
      <c r="Q913" s="90">
        <v>10</v>
      </c>
      <c r="R913" s="90">
        <v>31</v>
      </c>
      <c r="S913" s="90">
        <v>54</v>
      </c>
      <c r="T913" s="90">
        <v>85</v>
      </c>
      <c r="U913" s="91"/>
      <c r="V913" s="92">
        <v>48</v>
      </c>
      <c r="W913" s="90">
        <v>651</v>
      </c>
      <c r="X913" s="90">
        <v>2</v>
      </c>
      <c r="Y913" s="90">
        <v>21</v>
      </c>
      <c r="Z913" s="90">
        <v>50</v>
      </c>
      <c r="AA913" s="90">
        <v>27</v>
      </c>
      <c r="AB913" s="90">
        <v>77</v>
      </c>
      <c r="AC913" s="91"/>
      <c r="AD913" s="92">
        <v>0</v>
      </c>
      <c r="AE913" s="90">
        <v>0</v>
      </c>
      <c r="AF913" s="90">
        <v>0</v>
      </c>
      <c r="AG913" s="90">
        <v>0</v>
      </c>
      <c r="AH913" s="90">
        <v>0</v>
      </c>
      <c r="AI913" s="90">
        <v>0</v>
      </c>
      <c r="AJ913" s="90">
        <v>0</v>
      </c>
    </row>
    <row r="914" spans="1:36">
      <c r="A914" s="88">
        <v>5</v>
      </c>
      <c r="B914" s="95" t="s">
        <v>193</v>
      </c>
      <c r="C914" s="96"/>
      <c r="D914" s="86">
        <v>4</v>
      </c>
      <c r="E914" s="86" t="s">
        <v>321</v>
      </c>
      <c r="F914" s="87">
        <v>7003</v>
      </c>
      <c r="G914" s="86">
        <v>1</v>
      </c>
      <c r="H914" s="88">
        <v>5</v>
      </c>
      <c r="I914" s="89"/>
      <c r="J914" s="90">
        <v>72</v>
      </c>
      <c r="K914" s="90">
        <v>85</v>
      </c>
      <c r="L914" s="90">
        <v>25</v>
      </c>
      <c r="M914" s="91"/>
      <c r="N914" s="92">
        <v>53</v>
      </c>
      <c r="O914" s="90">
        <v>642</v>
      </c>
      <c r="P914" s="90">
        <v>11</v>
      </c>
      <c r="Q914" s="90">
        <v>17</v>
      </c>
      <c r="R914" s="90">
        <v>42</v>
      </c>
      <c r="S914" s="90">
        <v>30</v>
      </c>
      <c r="T914" s="90">
        <v>72</v>
      </c>
      <c r="U914" s="91"/>
      <c r="V914" s="92">
        <v>53</v>
      </c>
      <c r="W914" s="90">
        <v>713</v>
      </c>
      <c r="X914" s="90">
        <v>2</v>
      </c>
      <c r="Y914" s="90">
        <v>13</v>
      </c>
      <c r="Z914" s="90">
        <v>60</v>
      </c>
      <c r="AA914" s="90">
        <v>25</v>
      </c>
      <c r="AB914" s="90">
        <v>85</v>
      </c>
      <c r="AC914" s="91"/>
      <c r="AD914" s="92">
        <v>53</v>
      </c>
      <c r="AE914" s="90">
        <v>183</v>
      </c>
      <c r="AF914" s="90">
        <v>17</v>
      </c>
      <c r="AG914" s="90">
        <v>58</v>
      </c>
      <c r="AH914" s="90">
        <v>23</v>
      </c>
      <c r="AI914" s="90">
        <v>2</v>
      </c>
      <c r="AJ914" s="90">
        <v>25</v>
      </c>
    </row>
    <row r="915" spans="1:36" s="63" customFormat="1">
      <c r="A915" s="88">
        <v>6</v>
      </c>
      <c r="B915" s="95" t="s">
        <v>193</v>
      </c>
      <c r="C915" s="96"/>
      <c r="D915" s="86">
        <v>4</v>
      </c>
      <c r="E915" s="86" t="s">
        <v>35</v>
      </c>
      <c r="F915" s="87">
        <v>7003</v>
      </c>
      <c r="G915" s="86">
        <v>1</v>
      </c>
      <c r="H915" s="88">
        <v>6</v>
      </c>
      <c r="I915" s="89"/>
      <c r="J915" s="90">
        <v>71</v>
      </c>
      <c r="K915" s="90">
        <v>72</v>
      </c>
      <c r="L915" s="90">
        <v>0</v>
      </c>
      <c r="M915" s="91"/>
      <c r="N915" s="92">
        <v>45</v>
      </c>
      <c r="O915" s="90">
        <v>680</v>
      </c>
      <c r="P915" s="90">
        <v>11</v>
      </c>
      <c r="Q915" s="90">
        <v>18</v>
      </c>
      <c r="R915" s="90">
        <v>33</v>
      </c>
      <c r="S915" s="90">
        <v>38</v>
      </c>
      <c r="T915" s="90">
        <v>71</v>
      </c>
      <c r="U915" s="91"/>
      <c r="V915" s="92">
        <v>45</v>
      </c>
      <c r="W915" s="90">
        <v>696</v>
      </c>
      <c r="X915" s="90">
        <v>4</v>
      </c>
      <c r="Y915" s="90">
        <v>24</v>
      </c>
      <c r="Z915" s="90">
        <v>56</v>
      </c>
      <c r="AA915" s="90">
        <v>16</v>
      </c>
      <c r="AB915" s="90">
        <v>72</v>
      </c>
      <c r="AC915" s="91"/>
      <c r="AD915" s="92">
        <v>0</v>
      </c>
      <c r="AE915" s="90">
        <v>0</v>
      </c>
      <c r="AF915" s="90">
        <v>0</v>
      </c>
      <c r="AG915" s="90">
        <v>0</v>
      </c>
      <c r="AH915" s="90">
        <v>0</v>
      </c>
      <c r="AI915" s="90">
        <v>0</v>
      </c>
      <c r="AJ915" s="90">
        <v>0</v>
      </c>
    </row>
    <row r="916" spans="1:36">
      <c r="A916" s="88">
        <v>7</v>
      </c>
      <c r="B916" s="95" t="s">
        <v>193</v>
      </c>
      <c r="C916" s="96"/>
      <c r="D916" s="86">
        <v>4</v>
      </c>
      <c r="E916" s="86" t="s">
        <v>35</v>
      </c>
      <c r="F916" s="87">
        <v>7003</v>
      </c>
      <c r="G916" s="86">
        <v>1</v>
      </c>
      <c r="H916" s="88">
        <v>7</v>
      </c>
      <c r="I916" s="89"/>
      <c r="J916" s="90">
        <v>66</v>
      </c>
      <c r="K916" s="90">
        <v>57</v>
      </c>
      <c r="L916" s="90">
        <v>25</v>
      </c>
      <c r="M916" s="91"/>
      <c r="N916" s="92">
        <v>60</v>
      </c>
      <c r="O916" s="90">
        <v>698</v>
      </c>
      <c r="P916" s="90">
        <v>15</v>
      </c>
      <c r="Q916" s="90">
        <v>18</v>
      </c>
      <c r="R916" s="90">
        <v>48</v>
      </c>
      <c r="S916" s="90">
        <v>18</v>
      </c>
      <c r="T916" s="90">
        <v>66</v>
      </c>
      <c r="U916" s="91"/>
      <c r="V916" s="92">
        <v>60</v>
      </c>
      <c r="W916" s="90">
        <v>708</v>
      </c>
      <c r="X916" s="90">
        <v>2</v>
      </c>
      <c r="Y916" s="90">
        <v>42</v>
      </c>
      <c r="Z916" s="90">
        <v>45</v>
      </c>
      <c r="AA916" s="90">
        <v>12</v>
      </c>
      <c r="AB916" s="90">
        <v>57</v>
      </c>
      <c r="AC916" s="91"/>
      <c r="AD916" s="92">
        <v>60</v>
      </c>
      <c r="AE916" s="90">
        <v>171</v>
      </c>
      <c r="AF916" s="90">
        <v>27</v>
      </c>
      <c r="AG916" s="90">
        <v>48</v>
      </c>
      <c r="AH916" s="90">
        <v>22</v>
      </c>
      <c r="AI916" s="90">
        <v>3</v>
      </c>
      <c r="AJ916" s="90">
        <v>25</v>
      </c>
    </row>
    <row r="917" spans="1:36">
      <c r="A917" s="88">
        <v>8</v>
      </c>
      <c r="B917" s="95" t="s">
        <v>193</v>
      </c>
      <c r="C917" s="96"/>
      <c r="D917" s="86">
        <v>4</v>
      </c>
      <c r="E917" s="86" t="s">
        <v>35</v>
      </c>
      <c r="F917" s="87">
        <v>7003</v>
      </c>
      <c r="G917" s="88">
        <v>1</v>
      </c>
      <c r="H917" s="88">
        <v>8</v>
      </c>
      <c r="I917" s="89"/>
      <c r="J917" s="90">
        <v>50</v>
      </c>
      <c r="K917" s="90">
        <v>74</v>
      </c>
      <c r="L917" s="90">
        <v>0</v>
      </c>
      <c r="M917" s="91"/>
      <c r="N917" s="92">
        <v>54</v>
      </c>
      <c r="O917" s="90">
        <v>718</v>
      </c>
      <c r="P917" s="90">
        <v>22</v>
      </c>
      <c r="Q917" s="90">
        <v>28</v>
      </c>
      <c r="R917" s="90">
        <v>37</v>
      </c>
      <c r="S917" s="90">
        <v>13</v>
      </c>
      <c r="T917" s="90">
        <v>50</v>
      </c>
      <c r="U917" s="91"/>
      <c r="V917" s="92">
        <v>54</v>
      </c>
      <c r="W917" s="90">
        <v>790</v>
      </c>
      <c r="X917" s="90">
        <v>2</v>
      </c>
      <c r="Y917" s="90">
        <v>24</v>
      </c>
      <c r="Z917" s="90">
        <v>50</v>
      </c>
      <c r="AA917" s="90">
        <v>24</v>
      </c>
      <c r="AB917" s="90">
        <v>74</v>
      </c>
      <c r="AC917" s="91"/>
      <c r="AD917" s="92">
        <v>0</v>
      </c>
      <c r="AE917" s="90">
        <v>0</v>
      </c>
      <c r="AF917" s="90">
        <v>0</v>
      </c>
      <c r="AG917" s="90">
        <v>0</v>
      </c>
      <c r="AH917" s="90">
        <v>0</v>
      </c>
      <c r="AI917" s="90">
        <v>0</v>
      </c>
      <c r="AJ917" s="90">
        <v>0</v>
      </c>
    </row>
    <row r="918" spans="1:36">
      <c r="A918" s="67" t="s">
        <v>71</v>
      </c>
      <c r="B918" s="97" t="s">
        <v>193</v>
      </c>
      <c r="C918" s="98"/>
      <c r="D918" s="93">
        <v>4</v>
      </c>
      <c r="E918" s="93" t="s">
        <v>35</v>
      </c>
      <c r="F918" s="94">
        <v>7003</v>
      </c>
      <c r="G918" s="67">
        <v>1</v>
      </c>
      <c r="H918" s="67" t="s">
        <v>71</v>
      </c>
      <c r="I918" s="68"/>
      <c r="J918" s="20">
        <v>68.050793650793651</v>
      </c>
      <c r="K918" s="20">
        <v>73.657142857142844</v>
      </c>
      <c r="L918" s="20">
        <v>25</v>
      </c>
      <c r="M918" s="69"/>
      <c r="N918" s="16">
        <v>315</v>
      </c>
      <c r="O918" s="20"/>
      <c r="P918" s="20">
        <v>11.009523809523809</v>
      </c>
      <c r="Q918" s="20">
        <v>20.596825396825398</v>
      </c>
      <c r="R918" s="20">
        <v>37.053968253968257</v>
      </c>
      <c r="S918" s="20">
        <v>30.996825396825397</v>
      </c>
      <c r="T918" s="20">
        <v>68.050793650793651</v>
      </c>
      <c r="U918" s="69"/>
      <c r="V918" s="16">
        <v>315</v>
      </c>
      <c r="W918" s="20"/>
      <c r="X918" s="20">
        <v>3.1587301587301591</v>
      </c>
      <c r="Y918" s="20">
        <v>23.549206349206351</v>
      </c>
      <c r="Z918" s="20">
        <v>50.539682539682531</v>
      </c>
      <c r="AA918" s="20">
        <v>23.117460317460313</v>
      </c>
      <c r="AB918" s="20">
        <v>73.657142857142844</v>
      </c>
      <c r="AC918" s="69"/>
      <c r="AD918" s="16">
        <v>113</v>
      </c>
      <c r="AE918" s="20"/>
      <c r="AF918" s="20">
        <v>22.309734513274336</v>
      </c>
      <c r="AG918" s="20">
        <v>52.690265486725664</v>
      </c>
      <c r="AH918" s="20">
        <v>22.469026548672566</v>
      </c>
      <c r="AI918" s="20">
        <v>2.5309734513274336</v>
      </c>
      <c r="AJ918" s="20">
        <v>25</v>
      </c>
    </row>
    <row r="919" spans="1:36">
      <c r="A919" s="88">
        <v>5</v>
      </c>
      <c r="B919" s="95" t="s">
        <v>11</v>
      </c>
      <c r="C919" s="96"/>
      <c r="D919" s="86">
        <v>5</v>
      </c>
      <c r="E919" s="86" t="s">
        <v>36</v>
      </c>
      <c r="F919" s="87">
        <v>5440</v>
      </c>
      <c r="G919" s="86">
        <v>2</v>
      </c>
      <c r="H919" s="88">
        <v>5</v>
      </c>
      <c r="I919" s="89"/>
      <c r="J919" s="90">
        <v>76</v>
      </c>
      <c r="K919" s="90">
        <v>70</v>
      </c>
      <c r="L919" s="90">
        <v>74</v>
      </c>
      <c r="M919" s="91"/>
      <c r="N919" s="92">
        <v>66</v>
      </c>
      <c r="O919" s="90">
        <v>674</v>
      </c>
      <c r="P919" s="90">
        <v>12</v>
      </c>
      <c r="Q919" s="90">
        <v>12</v>
      </c>
      <c r="R919" s="90">
        <v>29</v>
      </c>
      <c r="S919" s="90">
        <v>47</v>
      </c>
      <c r="T919" s="90">
        <v>76</v>
      </c>
      <c r="U919" s="91"/>
      <c r="V919" s="92">
        <v>66</v>
      </c>
      <c r="W919" s="90">
        <v>699</v>
      </c>
      <c r="X919" s="90">
        <v>0</v>
      </c>
      <c r="Y919" s="90">
        <v>30</v>
      </c>
      <c r="Z919" s="90">
        <v>35</v>
      </c>
      <c r="AA919" s="90">
        <v>35</v>
      </c>
      <c r="AB919" s="90">
        <v>70</v>
      </c>
      <c r="AC919" s="91"/>
      <c r="AD919" s="92">
        <v>66</v>
      </c>
      <c r="AE919" s="90">
        <v>215</v>
      </c>
      <c r="AF919" s="90">
        <v>3</v>
      </c>
      <c r="AG919" s="90">
        <v>23</v>
      </c>
      <c r="AH919" s="90">
        <v>65</v>
      </c>
      <c r="AI919" s="90">
        <v>9</v>
      </c>
      <c r="AJ919" s="90">
        <v>74</v>
      </c>
    </row>
    <row r="920" spans="1:36">
      <c r="A920" s="88">
        <v>6</v>
      </c>
      <c r="B920" s="95" t="s">
        <v>11</v>
      </c>
      <c r="C920" s="96"/>
      <c r="D920" s="86">
        <v>5</v>
      </c>
      <c r="E920" s="86" t="s">
        <v>36</v>
      </c>
      <c r="F920" s="87">
        <v>5440</v>
      </c>
      <c r="G920" s="86">
        <v>2</v>
      </c>
      <c r="H920" s="88">
        <v>6</v>
      </c>
      <c r="I920" s="89"/>
      <c r="J920" s="90">
        <v>68</v>
      </c>
      <c r="K920" s="90">
        <v>61</v>
      </c>
      <c r="L920" s="90">
        <v>0</v>
      </c>
      <c r="M920" s="91"/>
      <c r="N920" s="92">
        <v>56</v>
      </c>
      <c r="O920" s="90">
        <v>677</v>
      </c>
      <c r="P920" s="90">
        <v>7</v>
      </c>
      <c r="Q920" s="90">
        <v>25</v>
      </c>
      <c r="R920" s="90">
        <v>43</v>
      </c>
      <c r="S920" s="90">
        <v>25</v>
      </c>
      <c r="T920" s="90">
        <v>68</v>
      </c>
      <c r="U920" s="91"/>
      <c r="V920" s="92">
        <v>56</v>
      </c>
      <c r="W920" s="90">
        <v>689</v>
      </c>
      <c r="X920" s="90">
        <v>0</v>
      </c>
      <c r="Y920" s="90">
        <v>39</v>
      </c>
      <c r="Z920" s="90">
        <v>45</v>
      </c>
      <c r="AA920" s="90">
        <v>16</v>
      </c>
      <c r="AB920" s="90">
        <v>61</v>
      </c>
      <c r="AC920" s="91"/>
      <c r="AD920" s="92">
        <v>0</v>
      </c>
      <c r="AE920" s="90">
        <v>0</v>
      </c>
      <c r="AF920" s="90">
        <v>0</v>
      </c>
      <c r="AG920" s="90">
        <v>0</v>
      </c>
      <c r="AH920" s="90">
        <v>0</v>
      </c>
      <c r="AI920" s="90">
        <v>0</v>
      </c>
      <c r="AJ920" s="90">
        <v>0</v>
      </c>
    </row>
    <row r="921" spans="1:36">
      <c r="A921" s="88">
        <v>7</v>
      </c>
      <c r="B921" s="95" t="s">
        <v>11</v>
      </c>
      <c r="C921" s="96"/>
      <c r="D921" s="86">
        <v>5</v>
      </c>
      <c r="E921" s="86" t="s">
        <v>36</v>
      </c>
      <c r="F921" s="87">
        <v>5440</v>
      </c>
      <c r="G921" s="86">
        <v>2</v>
      </c>
      <c r="H921" s="88">
        <v>7</v>
      </c>
      <c r="I921" s="89"/>
      <c r="J921" s="90">
        <v>76</v>
      </c>
      <c r="K921" s="90">
        <v>74</v>
      </c>
      <c r="L921" s="90">
        <v>41</v>
      </c>
      <c r="M921" s="91"/>
      <c r="N921" s="92">
        <v>58</v>
      </c>
      <c r="O921" s="90">
        <v>717</v>
      </c>
      <c r="P921" s="90">
        <v>12</v>
      </c>
      <c r="Q921" s="90">
        <v>12</v>
      </c>
      <c r="R921" s="90">
        <v>47</v>
      </c>
      <c r="S921" s="90">
        <v>29</v>
      </c>
      <c r="T921" s="90">
        <v>76</v>
      </c>
      <c r="U921" s="91"/>
      <c r="V921" s="92">
        <v>58</v>
      </c>
      <c r="W921" s="90">
        <v>770</v>
      </c>
      <c r="X921" s="90">
        <v>0</v>
      </c>
      <c r="Y921" s="90">
        <v>26</v>
      </c>
      <c r="Z921" s="90">
        <v>43</v>
      </c>
      <c r="AA921" s="90">
        <v>31</v>
      </c>
      <c r="AB921" s="90">
        <v>74</v>
      </c>
      <c r="AC921" s="91"/>
      <c r="AD921" s="92">
        <v>58</v>
      </c>
      <c r="AE921" s="90">
        <v>183</v>
      </c>
      <c r="AF921" s="90">
        <v>22</v>
      </c>
      <c r="AG921" s="90">
        <v>36</v>
      </c>
      <c r="AH921" s="90">
        <v>36</v>
      </c>
      <c r="AI921" s="90">
        <v>5</v>
      </c>
      <c r="AJ921" s="90">
        <v>41</v>
      </c>
    </row>
    <row r="922" spans="1:36" s="63" customFormat="1">
      <c r="A922" s="88">
        <v>8</v>
      </c>
      <c r="B922" s="95" t="s">
        <v>11</v>
      </c>
      <c r="C922" s="96"/>
      <c r="D922" s="86">
        <v>5</v>
      </c>
      <c r="E922" s="86" t="s">
        <v>36</v>
      </c>
      <c r="F922" s="87">
        <v>5440</v>
      </c>
      <c r="G922" s="88">
        <v>2</v>
      </c>
      <c r="H922" s="88">
        <v>8</v>
      </c>
      <c r="I922" s="89"/>
      <c r="J922" s="90">
        <v>65</v>
      </c>
      <c r="K922" s="90">
        <v>89</v>
      </c>
      <c r="L922" s="90">
        <v>0</v>
      </c>
      <c r="M922" s="91"/>
      <c r="N922" s="92">
        <v>72</v>
      </c>
      <c r="O922" s="90">
        <v>722</v>
      </c>
      <c r="P922" s="90">
        <v>11</v>
      </c>
      <c r="Q922" s="90">
        <v>24</v>
      </c>
      <c r="R922" s="90">
        <v>54</v>
      </c>
      <c r="S922" s="90">
        <v>11</v>
      </c>
      <c r="T922" s="90">
        <v>65</v>
      </c>
      <c r="U922" s="91"/>
      <c r="V922" s="92">
        <v>72</v>
      </c>
      <c r="W922" s="90">
        <v>836</v>
      </c>
      <c r="X922" s="90">
        <v>1</v>
      </c>
      <c r="Y922" s="90">
        <v>10</v>
      </c>
      <c r="Z922" s="90">
        <v>54</v>
      </c>
      <c r="AA922" s="90">
        <v>35</v>
      </c>
      <c r="AB922" s="90">
        <v>89</v>
      </c>
      <c r="AC922" s="91"/>
      <c r="AD922" s="92">
        <v>0</v>
      </c>
      <c r="AE922" s="90">
        <v>0</v>
      </c>
      <c r="AF922" s="90">
        <v>0</v>
      </c>
      <c r="AG922" s="90">
        <v>0</v>
      </c>
      <c r="AH922" s="90">
        <v>0</v>
      </c>
      <c r="AI922" s="90">
        <v>0</v>
      </c>
      <c r="AJ922" s="90">
        <v>0</v>
      </c>
    </row>
    <row r="923" spans="1:36">
      <c r="A923" s="67" t="s">
        <v>71</v>
      </c>
      <c r="B923" s="97" t="s">
        <v>11</v>
      </c>
      <c r="C923" s="98"/>
      <c r="D923" s="93">
        <v>5</v>
      </c>
      <c r="E923" s="93" t="s">
        <v>36</v>
      </c>
      <c r="F923" s="94">
        <v>5440</v>
      </c>
      <c r="G923" s="67">
        <v>2</v>
      </c>
      <c r="H923" s="67" t="s">
        <v>71</v>
      </c>
      <c r="I923" s="68"/>
      <c r="J923" s="20">
        <v>71.07936507936509</v>
      </c>
      <c r="K923" s="20">
        <v>74.349206349206355</v>
      </c>
      <c r="L923" s="20">
        <v>58.564516129032256</v>
      </c>
      <c r="M923" s="69"/>
      <c r="N923" s="16">
        <v>252</v>
      </c>
      <c r="O923" s="20"/>
      <c r="P923" s="20">
        <v>10.603174603174603</v>
      </c>
      <c r="Q923" s="20">
        <v>18.317460317460316</v>
      </c>
      <c r="R923" s="20">
        <v>43.396825396825399</v>
      </c>
      <c r="S923" s="20">
        <v>27.682539682539684</v>
      </c>
      <c r="T923" s="20">
        <v>71.07936507936509</v>
      </c>
      <c r="U923" s="69"/>
      <c r="V923" s="16">
        <v>252</v>
      </c>
      <c r="W923" s="20"/>
      <c r="X923" s="20">
        <v>0.2857142857142857</v>
      </c>
      <c r="Y923" s="20">
        <v>25.365079365079364</v>
      </c>
      <c r="Z923" s="20">
        <v>44.492063492063494</v>
      </c>
      <c r="AA923" s="20">
        <v>29.857142857142858</v>
      </c>
      <c r="AB923" s="20">
        <v>74.349206349206355</v>
      </c>
      <c r="AC923" s="69"/>
      <c r="AD923" s="16">
        <v>124</v>
      </c>
      <c r="AE923" s="20"/>
      <c r="AF923" s="20">
        <v>11.887096774193548</v>
      </c>
      <c r="AG923" s="20">
        <v>29.080645161290324</v>
      </c>
      <c r="AH923" s="20">
        <v>51.435483870967744</v>
      </c>
      <c r="AI923" s="20">
        <v>7.129032258064516</v>
      </c>
      <c r="AJ923" s="20">
        <v>58.564516129032256</v>
      </c>
    </row>
    <row r="924" spans="1:36">
      <c r="A924" s="81">
        <v>3</v>
      </c>
      <c r="B924" s="77" t="s">
        <v>194</v>
      </c>
      <c r="C924" s="78"/>
      <c r="D924" s="79">
        <v>4</v>
      </c>
      <c r="E924" s="79" t="s">
        <v>35</v>
      </c>
      <c r="F924" s="80">
        <v>5503</v>
      </c>
      <c r="G924" s="88">
        <v>1</v>
      </c>
      <c r="H924" s="81">
        <v>3</v>
      </c>
      <c r="I924" s="82"/>
      <c r="J924" s="83">
        <v>90</v>
      </c>
      <c r="K924" s="83">
        <v>79</v>
      </c>
      <c r="L924" s="83">
        <v>0</v>
      </c>
      <c r="M924" s="84"/>
      <c r="N924" s="85">
        <v>29</v>
      </c>
      <c r="O924" s="83">
        <v>605</v>
      </c>
      <c r="P924" s="83">
        <v>0</v>
      </c>
      <c r="Q924" s="83">
        <v>10</v>
      </c>
      <c r="R924" s="83">
        <v>31</v>
      </c>
      <c r="S924" s="83">
        <v>59</v>
      </c>
      <c r="T924" s="83">
        <v>90</v>
      </c>
      <c r="U924" s="84"/>
      <c r="V924" s="85">
        <v>29</v>
      </c>
      <c r="W924" s="83">
        <v>601</v>
      </c>
      <c r="X924" s="83">
        <v>7</v>
      </c>
      <c r="Y924" s="83">
        <v>14</v>
      </c>
      <c r="Z924" s="83">
        <v>45</v>
      </c>
      <c r="AA924" s="83">
        <v>34</v>
      </c>
      <c r="AB924" s="83">
        <v>79</v>
      </c>
      <c r="AC924" s="84"/>
      <c r="AD924" s="85">
        <v>0</v>
      </c>
      <c r="AE924" s="83">
        <v>0</v>
      </c>
      <c r="AF924" s="83">
        <v>0</v>
      </c>
      <c r="AG924" s="83">
        <v>0</v>
      </c>
      <c r="AH924" s="83">
        <v>0</v>
      </c>
      <c r="AI924" s="83">
        <v>0</v>
      </c>
      <c r="AJ924" s="83">
        <v>0</v>
      </c>
    </row>
    <row r="925" spans="1:36">
      <c r="A925" s="88">
        <v>4</v>
      </c>
      <c r="B925" s="95" t="s">
        <v>194</v>
      </c>
      <c r="C925" s="96"/>
      <c r="D925" s="86">
        <v>4</v>
      </c>
      <c r="E925" s="86" t="s">
        <v>35</v>
      </c>
      <c r="F925" s="87">
        <v>5503</v>
      </c>
      <c r="G925" s="86">
        <v>1</v>
      </c>
      <c r="H925" s="88">
        <v>4</v>
      </c>
      <c r="I925" s="89"/>
      <c r="J925" s="90">
        <v>82</v>
      </c>
      <c r="K925" s="90">
        <v>91</v>
      </c>
      <c r="L925" s="90">
        <v>0</v>
      </c>
      <c r="M925" s="91"/>
      <c r="N925" s="92">
        <v>34</v>
      </c>
      <c r="O925" s="90">
        <v>641</v>
      </c>
      <c r="P925" s="90">
        <v>9</v>
      </c>
      <c r="Q925" s="90">
        <v>9</v>
      </c>
      <c r="R925" s="90">
        <v>26</v>
      </c>
      <c r="S925" s="90">
        <v>56</v>
      </c>
      <c r="T925" s="90">
        <v>82</v>
      </c>
      <c r="U925" s="91"/>
      <c r="V925" s="92">
        <v>34</v>
      </c>
      <c r="W925" s="90">
        <v>759</v>
      </c>
      <c r="X925" s="90">
        <v>3</v>
      </c>
      <c r="Y925" s="90">
        <v>6</v>
      </c>
      <c r="Z925" s="90">
        <v>29</v>
      </c>
      <c r="AA925" s="90">
        <v>62</v>
      </c>
      <c r="AB925" s="90">
        <v>91</v>
      </c>
      <c r="AC925" s="91"/>
      <c r="AD925" s="92">
        <v>0</v>
      </c>
      <c r="AE925" s="90">
        <v>0</v>
      </c>
      <c r="AF925" s="90">
        <v>0</v>
      </c>
      <c r="AG925" s="90">
        <v>0</v>
      </c>
      <c r="AH925" s="90">
        <v>0</v>
      </c>
      <c r="AI925" s="90">
        <v>0</v>
      </c>
      <c r="AJ925" s="90">
        <v>0</v>
      </c>
    </row>
    <row r="926" spans="1:36">
      <c r="A926" s="88">
        <v>5</v>
      </c>
      <c r="B926" s="95" t="s">
        <v>194</v>
      </c>
      <c r="C926" s="96"/>
      <c r="D926" s="86">
        <v>4</v>
      </c>
      <c r="E926" s="86" t="s">
        <v>321</v>
      </c>
      <c r="F926" s="87">
        <v>5503</v>
      </c>
      <c r="G926" s="86">
        <v>1</v>
      </c>
      <c r="H926" s="88">
        <v>5</v>
      </c>
      <c r="I926" s="89"/>
      <c r="J926" s="90">
        <v>71</v>
      </c>
      <c r="K926" s="90">
        <v>89</v>
      </c>
      <c r="L926" s="90">
        <v>22</v>
      </c>
      <c r="M926" s="91"/>
      <c r="N926" s="92">
        <v>44</v>
      </c>
      <c r="O926" s="90">
        <v>635</v>
      </c>
      <c r="P926" s="90">
        <v>9</v>
      </c>
      <c r="Q926" s="90">
        <v>20</v>
      </c>
      <c r="R926" s="90">
        <v>57</v>
      </c>
      <c r="S926" s="90">
        <v>14</v>
      </c>
      <c r="T926" s="90">
        <v>71</v>
      </c>
      <c r="U926" s="91"/>
      <c r="V926" s="92">
        <v>44</v>
      </c>
      <c r="W926" s="90">
        <v>730</v>
      </c>
      <c r="X926" s="90">
        <v>0</v>
      </c>
      <c r="Y926" s="90">
        <v>11</v>
      </c>
      <c r="Z926" s="90">
        <v>66</v>
      </c>
      <c r="AA926" s="90">
        <v>23</v>
      </c>
      <c r="AB926" s="90">
        <v>89</v>
      </c>
      <c r="AC926" s="91"/>
      <c r="AD926" s="92">
        <v>44</v>
      </c>
      <c r="AE926" s="90">
        <v>188</v>
      </c>
      <c r="AF926" s="90">
        <v>11</v>
      </c>
      <c r="AG926" s="90">
        <v>66</v>
      </c>
      <c r="AH926" s="90">
        <v>20</v>
      </c>
      <c r="AI926" s="90">
        <v>2</v>
      </c>
      <c r="AJ926" s="90">
        <v>22</v>
      </c>
    </row>
    <row r="927" spans="1:36">
      <c r="A927" s="88">
        <v>6</v>
      </c>
      <c r="B927" s="95" t="s">
        <v>194</v>
      </c>
      <c r="C927" s="96"/>
      <c r="D927" s="86">
        <v>4</v>
      </c>
      <c r="E927" s="86" t="s">
        <v>35</v>
      </c>
      <c r="F927" s="87">
        <v>5503</v>
      </c>
      <c r="G927" s="86">
        <v>1</v>
      </c>
      <c r="H927" s="88">
        <v>6</v>
      </c>
      <c r="I927" s="89"/>
      <c r="J927" s="90">
        <v>70</v>
      </c>
      <c r="K927" s="90">
        <v>61</v>
      </c>
      <c r="L927" s="90">
        <v>0</v>
      </c>
      <c r="M927" s="91"/>
      <c r="N927" s="92">
        <v>36</v>
      </c>
      <c r="O927" s="90">
        <v>682</v>
      </c>
      <c r="P927" s="90">
        <v>11</v>
      </c>
      <c r="Q927" s="90">
        <v>19</v>
      </c>
      <c r="R927" s="90">
        <v>39</v>
      </c>
      <c r="S927" s="90">
        <v>31</v>
      </c>
      <c r="T927" s="90">
        <v>70</v>
      </c>
      <c r="U927" s="91"/>
      <c r="V927" s="92">
        <v>36</v>
      </c>
      <c r="W927" s="90">
        <v>707</v>
      </c>
      <c r="X927" s="90">
        <v>8</v>
      </c>
      <c r="Y927" s="90">
        <v>31</v>
      </c>
      <c r="Z927" s="90">
        <v>33</v>
      </c>
      <c r="AA927" s="90">
        <v>28</v>
      </c>
      <c r="AB927" s="90">
        <v>61</v>
      </c>
      <c r="AC927" s="91"/>
      <c r="AD927" s="92">
        <v>0</v>
      </c>
      <c r="AE927" s="90">
        <v>0</v>
      </c>
      <c r="AF927" s="90">
        <v>0</v>
      </c>
      <c r="AG927" s="90">
        <v>0</v>
      </c>
      <c r="AH927" s="90">
        <v>0</v>
      </c>
      <c r="AI927" s="90">
        <v>0</v>
      </c>
      <c r="AJ927" s="90">
        <v>0</v>
      </c>
    </row>
    <row r="928" spans="1:36">
      <c r="A928" s="88">
        <v>7</v>
      </c>
      <c r="B928" s="95" t="s">
        <v>194</v>
      </c>
      <c r="C928" s="96"/>
      <c r="D928" s="86">
        <v>4</v>
      </c>
      <c r="E928" s="86" t="s">
        <v>35</v>
      </c>
      <c r="F928" s="87">
        <v>5503</v>
      </c>
      <c r="G928" s="86">
        <v>1</v>
      </c>
      <c r="H928" s="88">
        <v>7</v>
      </c>
      <c r="I928" s="89"/>
      <c r="J928" s="90">
        <v>72</v>
      </c>
      <c r="K928" s="90">
        <v>64</v>
      </c>
      <c r="L928" s="90">
        <v>11</v>
      </c>
      <c r="M928" s="91"/>
      <c r="N928" s="92">
        <v>36</v>
      </c>
      <c r="O928" s="90">
        <v>670</v>
      </c>
      <c r="P928" s="90">
        <v>14</v>
      </c>
      <c r="Q928" s="90">
        <v>14</v>
      </c>
      <c r="R928" s="90">
        <v>61</v>
      </c>
      <c r="S928" s="90">
        <v>11</v>
      </c>
      <c r="T928" s="90">
        <v>72</v>
      </c>
      <c r="U928" s="91"/>
      <c r="V928" s="92">
        <v>36</v>
      </c>
      <c r="W928" s="90">
        <v>671</v>
      </c>
      <c r="X928" s="90">
        <v>8</v>
      </c>
      <c r="Y928" s="90">
        <v>28</v>
      </c>
      <c r="Z928" s="90">
        <v>56</v>
      </c>
      <c r="AA928" s="90">
        <v>8</v>
      </c>
      <c r="AB928" s="90">
        <v>64</v>
      </c>
      <c r="AC928" s="91"/>
      <c r="AD928" s="92">
        <v>36</v>
      </c>
      <c r="AE928" s="90">
        <v>151</v>
      </c>
      <c r="AF928" s="90">
        <v>50</v>
      </c>
      <c r="AG928" s="90">
        <v>39</v>
      </c>
      <c r="AH928" s="90">
        <v>11</v>
      </c>
      <c r="AI928" s="90">
        <v>0</v>
      </c>
      <c r="AJ928" s="90">
        <v>11</v>
      </c>
    </row>
    <row r="929" spans="1:36" s="63" customFormat="1">
      <c r="A929" s="88">
        <v>8</v>
      </c>
      <c r="B929" s="95" t="s">
        <v>194</v>
      </c>
      <c r="C929" s="96"/>
      <c r="D929" s="86">
        <v>4</v>
      </c>
      <c r="E929" s="86" t="s">
        <v>35</v>
      </c>
      <c r="F929" s="87">
        <v>5503</v>
      </c>
      <c r="G929" s="86">
        <v>1</v>
      </c>
      <c r="H929" s="88">
        <v>8</v>
      </c>
      <c r="I929" s="89"/>
      <c r="J929" s="90">
        <v>25</v>
      </c>
      <c r="K929" s="90">
        <v>51</v>
      </c>
      <c r="L929" s="90">
        <v>0</v>
      </c>
      <c r="M929" s="91"/>
      <c r="N929" s="92">
        <v>32</v>
      </c>
      <c r="O929" s="90">
        <v>659</v>
      </c>
      <c r="P929" s="90">
        <v>47</v>
      </c>
      <c r="Q929" s="90">
        <v>28</v>
      </c>
      <c r="R929" s="90">
        <v>19</v>
      </c>
      <c r="S929" s="90">
        <v>6</v>
      </c>
      <c r="T929" s="90">
        <v>25</v>
      </c>
      <c r="U929" s="91"/>
      <c r="V929" s="92">
        <v>32</v>
      </c>
      <c r="W929" s="90">
        <v>695</v>
      </c>
      <c r="X929" s="90">
        <v>19</v>
      </c>
      <c r="Y929" s="90">
        <v>31</v>
      </c>
      <c r="Z929" s="90">
        <v>38</v>
      </c>
      <c r="AA929" s="90">
        <v>13</v>
      </c>
      <c r="AB929" s="90">
        <v>51</v>
      </c>
      <c r="AC929" s="91"/>
      <c r="AD929" s="92">
        <v>0</v>
      </c>
      <c r="AE929" s="90">
        <v>0</v>
      </c>
      <c r="AF929" s="90">
        <v>0</v>
      </c>
      <c r="AG929" s="90">
        <v>0</v>
      </c>
      <c r="AH929" s="90">
        <v>0</v>
      </c>
      <c r="AI929" s="90">
        <v>0</v>
      </c>
      <c r="AJ929" s="90">
        <v>0</v>
      </c>
    </row>
    <row r="930" spans="1:36">
      <c r="A930" s="67" t="s">
        <v>71</v>
      </c>
      <c r="B930" s="97" t="s">
        <v>194</v>
      </c>
      <c r="C930" s="98"/>
      <c r="D930" s="93">
        <v>4</v>
      </c>
      <c r="E930" s="93" t="s">
        <v>35</v>
      </c>
      <c r="F930" s="94">
        <v>5503</v>
      </c>
      <c r="G930" s="67">
        <v>1</v>
      </c>
      <c r="H930" s="67" t="s">
        <v>71</v>
      </c>
      <c r="I930" s="68"/>
      <c r="J930" s="20">
        <v>68.407582938388629</v>
      </c>
      <c r="K930" s="20">
        <v>73.142180094786724</v>
      </c>
      <c r="L930" s="20">
        <v>17.05</v>
      </c>
      <c r="M930" s="69"/>
      <c r="N930" s="16">
        <v>211</v>
      </c>
      <c r="O930" s="20"/>
      <c r="P930" s="20">
        <v>14.720379146919431</v>
      </c>
      <c r="Q930" s="20">
        <v>16.872037914691944</v>
      </c>
      <c r="R930" s="20">
        <v>40.279620853080566</v>
      </c>
      <c r="S930" s="20">
        <v>28.127962085308056</v>
      </c>
      <c r="T930" s="20">
        <v>68.407582938388629</v>
      </c>
      <c r="U930" s="69"/>
      <c r="V930" s="16">
        <v>211</v>
      </c>
      <c r="W930" s="20"/>
      <c r="X930" s="20">
        <v>7.0568720379146921</v>
      </c>
      <c r="Y930" s="20">
        <v>19.952606635071088</v>
      </c>
      <c r="Z930" s="20">
        <v>45.568720379146917</v>
      </c>
      <c r="AA930" s="20">
        <v>27.573459715639807</v>
      </c>
      <c r="AB930" s="20">
        <v>73.142180094786724</v>
      </c>
      <c r="AC930" s="69"/>
      <c r="AD930" s="16">
        <v>80</v>
      </c>
      <c r="AE930" s="20"/>
      <c r="AF930" s="20">
        <v>28.55</v>
      </c>
      <c r="AG930" s="20">
        <v>53.849999999999994</v>
      </c>
      <c r="AH930" s="20">
        <v>15.95</v>
      </c>
      <c r="AI930" s="20">
        <v>1.1000000000000001</v>
      </c>
      <c r="AJ930" s="20">
        <v>17.05</v>
      </c>
    </row>
    <row r="931" spans="1:36">
      <c r="A931" s="81">
        <v>3</v>
      </c>
      <c r="B931" s="77" t="s">
        <v>195</v>
      </c>
      <c r="C931" s="78"/>
      <c r="D931" s="79">
        <v>4</v>
      </c>
      <c r="E931" s="79" t="s">
        <v>35</v>
      </c>
      <c r="F931" s="80">
        <v>3704</v>
      </c>
      <c r="G931" s="86">
        <v>1</v>
      </c>
      <c r="H931" s="81">
        <v>3</v>
      </c>
      <c r="I931" s="82"/>
      <c r="J931" s="83">
        <v>73</v>
      </c>
      <c r="K931" s="83">
        <v>54</v>
      </c>
      <c r="L931" s="83">
        <v>0</v>
      </c>
      <c r="M931" s="84"/>
      <c r="N931" s="85">
        <v>58</v>
      </c>
      <c r="O931" s="83">
        <v>555</v>
      </c>
      <c r="P931" s="83">
        <v>3</v>
      </c>
      <c r="Q931" s="83">
        <v>24</v>
      </c>
      <c r="R931" s="83">
        <v>33</v>
      </c>
      <c r="S931" s="83">
        <v>40</v>
      </c>
      <c r="T931" s="83">
        <v>73</v>
      </c>
      <c r="U931" s="84"/>
      <c r="V931" s="85">
        <v>58</v>
      </c>
      <c r="W931" s="83">
        <v>491</v>
      </c>
      <c r="X931" s="83">
        <v>24</v>
      </c>
      <c r="Y931" s="83">
        <v>22</v>
      </c>
      <c r="Z931" s="83">
        <v>33</v>
      </c>
      <c r="AA931" s="83">
        <v>21</v>
      </c>
      <c r="AB931" s="83">
        <v>54</v>
      </c>
      <c r="AC931" s="84"/>
      <c r="AD931" s="85">
        <v>0</v>
      </c>
      <c r="AE931" s="83">
        <v>0</v>
      </c>
      <c r="AF931" s="83">
        <v>0</v>
      </c>
      <c r="AG931" s="83">
        <v>0</v>
      </c>
      <c r="AH931" s="83">
        <v>0</v>
      </c>
      <c r="AI931" s="83">
        <v>0</v>
      </c>
      <c r="AJ931" s="83">
        <v>0</v>
      </c>
    </row>
    <row r="932" spans="1:36">
      <c r="A932" s="88">
        <v>4</v>
      </c>
      <c r="B932" s="95" t="s">
        <v>195</v>
      </c>
      <c r="C932" s="96"/>
      <c r="D932" s="86">
        <v>4</v>
      </c>
      <c r="E932" s="86" t="s">
        <v>35</v>
      </c>
      <c r="F932" s="87">
        <v>3704</v>
      </c>
      <c r="G932" s="86">
        <v>1</v>
      </c>
      <c r="H932" s="88">
        <v>4</v>
      </c>
      <c r="I932" s="89"/>
      <c r="J932" s="90">
        <v>80</v>
      </c>
      <c r="K932" s="90">
        <v>55</v>
      </c>
      <c r="L932" s="90">
        <v>0</v>
      </c>
      <c r="M932" s="91"/>
      <c r="N932" s="92">
        <v>49</v>
      </c>
      <c r="O932" s="90">
        <v>623</v>
      </c>
      <c r="P932" s="90">
        <v>6</v>
      </c>
      <c r="Q932" s="90">
        <v>14</v>
      </c>
      <c r="R932" s="90">
        <v>39</v>
      </c>
      <c r="S932" s="90">
        <v>41</v>
      </c>
      <c r="T932" s="90">
        <v>80</v>
      </c>
      <c r="U932" s="91"/>
      <c r="V932" s="92">
        <v>49</v>
      </c>
      <c r="W932" s="90">
        <v>593</v>
      </c>
      <c r="X932" s="90">
        <v>4</v>
      </c>
      <c r="Y932" s="90">
        <v>41</v>
      </c>
      <c r="Z932" s="90">
        <v>39</v>
      </c>
      <c r="AA932" s="90">
        <v>16</v>
      </c>
      <c r="AB932" s="90">
        <v>55</v>
      </c>
      <c r="AC932" s="91"/>
      <c r="AD932" s="92">
        <v>0</v>
      </c>
      <c r="AE932" s="90">
        <v>0</v>
      </c>
      <c r="AF932" s="90">
        <v>0</v>
      </c>
      <c r="AG932" s="90">
        <v>0</v>
      </c>
      <c r="AH932" s="90">
        <v>0</v>
      </c>
      <c r="AI932" s="90">
        <v>0</v>
      </c>
      <c r="AJ932" s="90">
        <v>0</v>
      </c>
    </row>
    <row r="933" spans="1:36">
      <c r="A933" s="88">
        <v>5</v>
      </c>
      <c r="B933" s="95" t="s">
        <v>195</v>
      </c>
      <c r="C933" s="96"/>
      <c r="D933" s="86">
        <v>4</v>
      </c>
      <c r="E933" s="86" t="s">
        <v>321</v>
      </c>
      <c r="F933" s="87">
        <v>3704</v>
      </c>
      <c r="G933" s="86">
        <v>1</v>
      </c>
      <c r="H933" s="88">
        <v>5</v>
      </c>
      <c r="I933" s="89"/>
      <c r="J933" s="90">
        <v>83</v>
      </c>
      <c r="K933" s="90">
        <v>72</v>
      </c>
      <c r="L933" s="90">
        <v>42</v>
      </c>
      <c r="M933" s="91"/>
      <c r="N933" s="92">
        <v>57</v>
      </c>
      <c r="O933" s="90">
        <v>675</v>
      </c>
      <c r="P933" s="90">
        <v>4</v>
      </c>
      <c r="Q933" s="90">
        <v>14</v>
      </c>
      <c r="R933" s="90">
        <v>46</v>
      </c>
      <c r="S933" s="90">
        <v>37</v>
      </c>
      <c r="T933" s="90">
        <v>83</v>
      </c>
      <c r="U933" s="91"/>
      <c r="V933" s="92">
        <v>57</v>
      </c>
      <c r="W933" s="90">
        <v>678</v>
      </c>
      <c r="X933" s="90">
        <v>4</v>
      </c>
      <c r="Y933" s="90">
        <v>25</v>
      </c>
      <c r="Z933" s="90">
        <v>51</v>
      </c>
      <c r="AA933" s="90">
        <v>21</v>
      </c>
      <c r="AB933" s="90">
        <v>72</v>
      </c>
      <c r="AC933" s="91"/>
      <c r="AD933" s="92">
        <v>57</v>
      </c>
      <c r="AE933" s="90">
        <v>192</v>
      </c>
      <c r="AF933" s="90">
        <v>14</v>
      </c>
      <c r="AG933" s="90">
        <v>44</v>
      </c>
      <c r="AH933" s="90">
        <v>42</v>
      </c>
      <c r="AI933" s="90">
        <v>0</v>
      </c>
      <c r="AJ933" s="90">
        <v>42</v>
      </c>
    </row>
    <row r="934" spans="1:36">
      <c r="A934" s="88">
        <v>6</v>
      </c>
      <c r="B934" s="95" t="s">
        <v>195</v>
      </c>
      <c r="C934" s="96"/>
      <c r="D934" s="86">
        <v>4</v>
      </c>
      <c r="E934" s="86" t="s">
        <v>35</v>
      </c>
      <c r="F934" s="87">
        <v>3704</v>
      </c>
      <c r="G934" s="88">
        <v>1</v>
      </c>
      <c r="H934" s="88">
        <v>6</v>
      </c>
      <c r="I934" s="89"/>
      <c r="J934" s="90">
        <v>61</v>
      </c>
      <c r="K934" s="90">
        <v>59</v>
      </c>
      <c r="L934" s="90">
        <v>0</v>
      </c>
      <c r="M934" s="91"/>
      <c r="N934" s="92">
        <v>64</v>
      </c>
      <c r="O934" s="90">
        <v>667</v>
      </c>
      <c r="P934" s="90">
        <v>11</v>
      </c>
      <c r="Q934" s="90">
        <v>28</v>
      </c>
      <c r="R934" s="90">
        <v>36</v>
      </c>
      <c r="S934" s="90">
        <v>25</v>
      </c>
      <c r="T934" s="90">
        <v>61</v>
      </c>
      <c r="U934" s="91"/>
      <c r="V934" s="92">
        <v>64</v>
      </c>
      <c r="W934" s="90">
        <v>660</v>
      </c>
      <c r="X934" s="90">
        <v>5</v>
      </c>
      <c r="Y934" s="90">
        <v>36</v>
      </c>
      <c r="Z934" s="90">
        <v>45</v>
      </c>
      <c r="AA934" s="90">
        <v>14</v>
      </c>
      <c r="AB934" s="90">
        <v>59</v>
      </c>
      <c r="AC934" s="91"/>
      <c r="AD934" s="92">
        <v>0</v>
      </c>
      <c r="AE934" s="90">
        <v>0</v>
      </c>
      <c r="AF934" s="90">
        <v>0</v>
      </c>
      <c r="AG934" s="90">
        <v>0</v>
      </c>
      <c r="AH934" s="90">
        <v>0</v>
      </c>
      <c r="AI934" s="90">
        <v>0</v>
      </c>
      <c r="AJ934" s="90">
        <v>0</v>
      </c>
    </row>
    <row r="935" spans="1:36">
      <c r="A935" s="88">
        <v>7</v>
      </c>
      <c r="B935" s="95" t="s">
        <v>195</v>
      </c>
      <c r="C935" s="96"/>
      <c r="D935" s="86">
        <v>4</v>
      </c>
      <c r="E935" s="86" t="s">
        <v>35</v>
      </c>
      <c r="F935" s="87">
        <v>3704</v>
      </c>
      <c r="G935" s="88">
        <v>1</v>
      </c>
      <c r="H935" s="88">
        <v>7</v>
      </c>
      <c r="I935" s="89"/>
      <c r="J935" s="90">
        <v>60</v>
      </c>
      <c r="K935" s="90">
        <v>49</v>
      </c>
      <c r="L935" s="90">
        <v>17</v>
      </c>
      <c r="M935" s="91"/>
      <c r="N935" s="92">
        <v>70</v>
      </c>
      <c r="O935" s="90">
        <v>701</v>
      </c>
      <c r="P935" s="90">
        <v>16</v>
      </c>
      <c r="Q935" s="90">
        <v>24</v>
      </c>
      <c r="R935" s="90">
        <v>33</v>
      </c>
      <c r="S935" s="90">
        <v>27</v>
      </c>
      <c r="T935" s="90">
        <v>60</v>
      </c>
      <c r="U935" s="91"/>
      <c r="V935" s="92">
        <v>70</v>
      </c>
      <c r="W935" s="90">
        <v>640</v>
      </c>
      <c r="X935" s="90">
        <v>9</v>
      </c>
      <c r="Y935" s="90">
        <v>43</v>
      </c>
      <c r="Z935" s="90">
        <v>39</v>
      </c>
      <c r="AA935" s="90">
        <v>10</v>
      </c>
      <c r="AB935" s="90">
        <v>49</v>
      </c>
      <c r="AC935" s="91"/>
      <c r="AD935" s="92">
        <v>70</v>
      </c>
      <c r="AE935" s="90">
        <v>155</v>
      </c>
      <c r="AF935" s="90">
        <v>49</v>
      </c>
      <c r="AG935" s="90">
        <v>34</v>
      </c>
      <c r="AH935" s="90">
        <v>16</v>
      </c>
      <c r="AI935" s="90">
        <v>1</v>
      </c>
      <c r="AJ935" s="90">
        <v>17</v>
      </c>
    </row>
    <row r="936" spans="1:36" s="63" customFormat="1">
      <c r="A936" s="88">
        <v>8</v>
      </c>
      <c r="B936" s="95" t="s">
        <v>195</v>
      </c>
      <c r="C936" s="96"/>
      <c r="D936" s="86">
        <v>4</v>
      </c>
      <c r="E936" s="86" t="s">
        <v>35</v>
      </c>
      <c r="F936" s="87">
        <v>3704</v>
      </c>
      <c r="G936" s="86">
        <v>1</v>
      </c>
      <c r="H936" s="88">
        <v>8</v>
      </c>
      <c r="I936" s="89"/>
      <c r="J936" s="90">
        <v>44</v>
      </c>
      <c r="K936" s="90">
        <v>55</v>
      </c>
      <c r="L936" s="90">
        <v>0</v>
      </c>
      <c r="M936" s="91"/>
      <c r="N936" s="92">
        <v>47</v>
      </c>
      <c r="O936" s="90">
        <v>673</v>
      </c>
      <c r="P936" s="90">
        <v>36</v>
      </c>
      <c r="Q936" s="90">
        <v>19</v>
      </c>
      <c r="R936" s="90">
        <v>38</v>
      </c>
      <c r="S936" s="90">
        <v>6</v>
      </c>
      <c r="T936" s="90">
        <v>44</v>
      </c>
      <c r="U936" s="91"/>
      <c r="V936" s="92">
        <v>47</v>
      </c>
      <c r="W936" s="90">
        <v>674</v>
      </c>
      <c r="X936" s="90">
        <v>17</v>
      </c>
      <c r="Y936" s="90">
        <v>28</v>
      </c>
      <c r="Z936" s="90">
        <v>40</v>
      </c>
      <c r="AA936" s="90">
        <v>15</v>
      </c>
      <c r="AB936" s="90">
        <v>55</v>
      </c>
      <c r="AC936" s="91"/>
      <c r="AD936" s="92">
        <v>0</v>
      </c>
      <c r="AE936" s="90">
        <v>0</v>
      </c>
      <c r="AF936" s="90">
        <v>0</v>
      </c>
      <c r="AG936" s="90">
        <v>0</v>
      </c>
      <c r="AH936" s="90">
        <v>0</v>
      </c>
      <c r="AI936" s="90">
        <v>0</v>
      </c>
      <c r="AJ936" s="90">
        <v>0</v>
      </c>
    </row>
    <row r="937" spans="1:36">
      <c r="A937" s="67" t="s">
        <v>71</v>
      </c>
      <c r="B937" s="97" t="s">
        <v>195</v>
      </c>
      <c r="C937" s="98"/>
      <c r="D937" s="93">
        <v>4</v>
      </c>
      <c r="E937" s="93" t="s">
        <v>35</v>
      </c>
      <c r="F937" s="94">
        <v>3704</v>
      </c>
      <c r="G937" s="93">
        <v>1</v>
      </c>
      <c r="H937" s="67" t="s">
        <v>71</v>
      </c>
      <c r="I937" s="68"/>
      <c r="J937" s="20">
        <v>66.831884057971024</v>
      </c>
      <c r="K937" s="20">
        <v>57.165217391304353</v>
      </c>
      <c r="L937" s="20">
        <v>28.220472440944878</v>
      </c>
      <c r="M937" s="69"/>
      <c r="N937" s="16">
        <v>345</v>
      </c>
      <c r="O937" s="20"/>
      <c r="P937" s="20">
        <v>12.208695652173914</v>
      </c>
      <c r="Q937" s="20">
        <v>20.988405797101446</v>
      </c>
      <c r="R937" s="20">
        <v>37.237681159420291</v>
      </c>
      <c r="S937" s="20">
        <v>29.594202898550726</v>
      </c>
      <c r="T937" s="20">
        <v>66.831884057971024</v>
      </c>
      <c r="U937" s="69"/>
      <c r="V937" s="16">
        <v>345</v>
      </c>
      <c r="W937" s="20"/>
      <c r="X937" s="20">
        <v>10.333333333333332</v>
      </c>
      <c r="Y937" s="20">
        <v>32.869565217391298</v>
      </c>
      <c r="Z937" s="20">
        <v>41.223188405797103</v>
      </c>
      <c r="AA937" s="20">
        <v>15.942028985507246</v>
      </c>
      <c r="AB937" s="20">
        <v>57.165217391304353</v>
      </c>
      <c r="AC937" s="69"/>
      <c r="AD937" s="16">
        <v>127</v>
      </c>
      <c r="AE937" s="20"/>
      <c r="AF937" s="20">
        <v>33.29133858267717</v>
      </c>
      <c r="AG937" s="20">
        <v>38.488188976377955</v>
      </c>
      <c r="AH937" s="20">
        <v>27.669291338582674</v>
      </c>
      <c r="AI937" s="20">
        <v>0.55118110236220474</v>
      </c>
      <c r="AJ937" s="20">
        <v>28.220472440944878</v>
      </c>
    </row>
    <row r="938" spans="1:36">
      <c r="A938" s="81">
        <v>3</v>
      </c>
      <c r="B938" s="77" t="s">
        <v>196</v>
      </c>
      <c r="C938" s="78"/>
      <c r="D938" s="79">
        <v>3</v>
      </c>
      <c r="E938" s="79" t="s">
        <v>34</v>
      </c>
      <c r="F938" s="80">
        <v>2605</v>
      </c>
      <c r="G938" s="88">
        <v>1</v>
      </c>
      <c r="H938" s="81">
        <v>3</v>
      </c>
      <c r="I938" s="82"/>
      <c r="J938" s="83">
        <v>94</v>
      </c>
      <c r="K938" s="83">
        <v>82</v>
      </c>
      <c r="L938" s="83">
        <v>0</v>
      </c>
      <c r="M938" s="84"/>
      <c r="N938" s="85">
        <v>277</v>
      </c>
      <c r="O938" s="83">
        <v>630</v>
      </c>
      <c r="P938" s="83">
        <v>1</v>
      </c>
      <c r="Q938" s="83">
        <v>5</v>
      </c>
      <c r="R938" s="83">
        <v>22</v>
      </c>
      <c r="S938" s="83">
        <v>72</v>
      </c>
      <c r="T938" s="83">
        <v>94</v>
      </c>
      <c r="U938" s="84"/>
      <c r="V938" s="85">
        <v>277</v>
      </c>
      <c r="W938" s="83">
        <v>626</v>
      </c>
      <c r="X938" s="83">
        <v>6</v>
      </c>
      <c r="Y938" s="83">
        <v>12</v>
      </c>
      <c r="Z938" s="83">
        <v>37</v>
      </c>
      <c r="AA938" s="83">
        <v>45</v>
      </c>
      <c r="AB938" s="83">
        <v>82</v>
      </c>
      <c r="AC938" s="84"/>
      <c r="AD938" s="85">
        <v>0</v>
      </c>
      <c r="AE938" s="83">
        <v>0</v>
      </c>
      <c r="AF938" s="83">
        <v>0</v>
      </c>
      <c r="AG938" s="83">
        <v>0</v>
      </c>
      <c r="AH938" s="83">
        <v>0</v>
      </c>
      <c r="AI938" s="83">
        <v>0</v>
      </c>
      <c r="AJ938" s="83">
        <v>0</v>
      </c>
    </row>
    <row r="939" spans="1:36">
      <c r="A939" s="88">
        <v>4</v>
      </c>
      <c r="B939" s="95" t="s">
        <v>196</v>
      </c>
      <c r="C939" s="96"/>
      <c r="D939" s="86">
        <v>3</v>
      </c>
      <c r="E939" s="86" t="s">
        <v>34</v>
      </c>
      <c r="F939" s="87">
        <v>2605</v>
      </c>
      <c r="G939" s="86">
        <v>1</v>
      </c>
      <c r="H939" s="88">
        <v>4</v>
      </c>
      <c r="I939" s="89"/>
      <c r="J939" s="90">
        <v>90</v>
      </c>
      <c r="K939" s="90">
        <v>90</v>
      </c>
      <c r="L939" s="90">
        <v>0</v>
      </c>
      <c r="M939" s="91"/>
      <c r="N939" s="92">
        <v>290</v>
      </c>
      <c r="O939" s="90">
        <v>675</v>
      </c>
      <c r="P939" s="90">
        <v>2</v>
      </c>
      <c r="Q939" s="90">
        <v>8</v>
      </c>
      <c r="R939" s="90">
        <v>20</v>
      </c>
      <c r="S939" s="90">
        <v>70</v>
      </c>
      <c r="T939" s="90">
        <v>90</v>
      </c>
      <c r="U939" s="91"/>
      <c r="V939" s="92">
        <v>290</v>
      </c>
      <c r="W939" s="90">
        <v>728</v>
      </c>
      <c r="X939" s="90">
        <v>1</v>
      </c>
      <c r="Y939" s="90">
        <v>9</v>
      </c>
      <c r="Z939" s="90">
        <v>46</v>
      </c>
      <c r="AA939" s="90">
        <v>44</v>
      </c>
      <c r="AB939" s="90">
        <v>90</v>
      </c>
      <c r="AC939" s="91"/>
      <c r="AD939" s="92">
        <v>0</v>
      </c>
      <c r="AE939" s="90">
        <v>0</v>
      </c>
      <c r="AF939" s="90">
        <v>0</v>
      </c>
      <c r="AG939" s="90">
        <v>0</v>
      </c>
      <c r="AH939" s="90">
        <v>0</v>
      </c>
      <c r="AI939" s="90">
        <v>0</v>
      </c>
      <c r="AJ939" s="90">
        <v>0</v>
      </c>
    </row>
    <row r="940" spans="1:36">
      <c r="A940" s="88">
        <v>5</v>
      </c>
      <c r="B940" s="95" t="s">
        <v>196</v>
      </c>
      <c r="C940" s="96"/>
      <c r="D940" s="86">
        <v>3</v>
      </c>
      <c r="E940" s="86" t="s">
        <v>34</v>
      </c>
      <c r="F940" s="87">
        <v>2605</v>
      </c>
      <c r="G940" s="86">
        <v>1</v>
      </c>
      <c r="H940" s="88">
        <v>5</v>
      </c>
      <c r="I940" s="89"/>
      <c r="J940" s="90">
        <v>88</v>
      </c>
      <c r="K940" s="90">
        <v>83</v>
      </c>
      <c r="L940" s="90">
        <v>56</v>
      </c>
      <c r="M940" s="91"/>
      <c r="N940" s="92">
        <v>311</v>
      </c>
      <c r="O940" s="90">
        <v>706</v>
      </c>
      <c r="P940" s="90">
        <v>3</v>
      </c>
      <c r="Q940" s="90">
        <v>9</v>
      </c>
      <c r="R940" s="90">
        <v>32</v>
      </c>
      <c r="S940" s="90">
        <v>56</v>
      </c>
      <c r="T940" s="90">
        <v>88</v>
      </c>
      <c r="U940" s="91"/>
      <c r="V940" s="92">
        <v>311</v>
      </c>
      <c r="W940" s="90">
        <v>732</v>
      </c>
      <c r="X940" s="90">
        <v>1</v>
      </c>
      <c r="Y940" s="90">
        <v>15</v>
      </c>
      <c r="Z940" s="90">
        <v>50</v>
      </c>
      <c r="AA940" s="90">
        <v>33</v>
      </c>
      <c r="AB940" s="90">
        <v>83</v>
      </c>
      <c r="AC940" s="91"/>
      <c r="AD940" s="92">
        <v>311</v>
      </c>
      <c r="AE940" s="90">
        <v>207</v>
      </c>
      <c r="AF940" s="90">
        <v>5</v>
      </c>
      <c r="AG940" s="90">
        <v>39</v>
      </c>
      <c r="AH940" s="90">
        <v>48</v>
      </c>
      <c r="AI940" s="90">
        <v>8</v>
      </c>
      <c r="AJ940" s="90">
        <v>56</v>
      </c>
    </row>
    <row r="941" spans="1:36">
      <c r="A941" s="88">
        <v>6</v>
      </c>
      <c r="B941" s="95" t="s">
        <v>196</v>
      </c>
      <c r="C941" s="96"/>
      <c r="D941" s="86">
        <v>3</v>
      </c>
      <c r="E941" s="86" t="s">
        <v>34</v>
      </c>
      <c r="F941" s="87">
        <v>2605</v>
      </c>
      <c r="G941" s="86">
        <v>1</v>
      </c>
      <c r="H941" s="88">
        <v>6</v>
      </c>
      <c r="I941" s="89"/>
      <c r="J941" s="90">
        <v>90</v>
      </c>
      <c r="K941" s="90">
        <v>83</v>
      </c>
      <c r="L941" s="90">
        <v>0</v>
      </c>
      <c r="M941" s="91"/>
      <c r="N941" s="92">
        <v>317</v>
      </c>
      <c r="O941" s="90">
        <v>750</v>
      </c>
      <c r="P941" s="90">
        <v>1</v>
      </c>
      <c r="Q941" s="90">
        <v>9</v>
      </c>
      <c r="R941" s="90">
        <v>26</v>
      </c>
      <c r="S941" s="90">
        <v>64</v>
      </c>
      <c r="T941" s="90">
        <v>90</v>
      </c>
      <c r="U941" s="91"/>
      <c r="V941" s="92">
        <v>317</v>
      </c>
      <c r="W941" s="90">
        <v>762</v>
      </c>
      <c r="X941" s="90">
        <v>1</v>
      </c>
      <c r="Y941" s="90">
        <v>15</v>
      </c>
      <c r="Z941" s="90">
        <v>45</v>
      </c>
      <c r="AA941" s="90">
        <v>38</v>
      </c>
      <c r="AB941" s="90">
        <v>83</v>
      </c>
      <c r="AC941" s="91"/>
      <c r="AD941" s="92">
        <v>0</v>
      </c>
      <c r="AE941" s="90">
        <v>0</v>
      </c>
      <c r="AF941" s="90">
        <v>0</v>
      </c>
      <c r="AG941" s="90">
        <v>0</v>
      </c>
      <c r="AH941" s="90">
        <v>0</v>
      </c>
      <c r="AI941" s="90">
        <v>0</v>
      </c>
      <c r="AJ941" s="90">
        <v>0</v>
      </c>
    </row>
    <row r="942" spans="1:36">
      <c r="A942" s="88">
        <v>7</v>
      </c>
      <c r="B942" s="95" t="s">
        <v>196</v>
      </c>
      <c r="C942" s="96"/>
      <c r="D942" s="86">
        <v>3</v>
      </c>
      <c r="E942" s="86" t="s">
        <v>34</v>
      </c>
      <c r="F942" s="87">
        <v>2605</v>
      </c>
      <c r="G942" s="86">
        <v>1</v>
      </c>
      <c r="H942" s="88">
        <v>7</v>
      </c>
      <c r="I942" s="89"/>
      <c r="J942" s="90">
        <v>80</v>
      </c>
      <c r="K942" s="90">
        <v>79</v>
      </c>
      <c r="L942" s="90">
        <v>36</v>
      </c>
      <c r="M942" s="91"/>
      <c r="N942" s="92">
        <v>328</v>
      </c>
      <c r="O942" s="90">
        <v>739</v>
      </c>
      <c r="P942" s="90">
        <v>5</v>
      </c>
      <c r="Q942" s="90">
        <v>15</v>
      </c>
      <c r="R942" s="90">
        <v>40</v>
      </c>
      <c r="S942" s="90">
        <v>40</v>
      </c>
      <c r="T942" s="90">
        <v>80</v>
      </c>
      <c r="U942" s="91"/>
      <c r="V942" s="92">
        <v>328</v>
      </c>
      <c r="W942" s="90">
        <v>773</v>
      </c>
      <c r="X942" s="90">
        <v>2</v>
      </c>
      <c r="Y942" s="90">
        <v>19</v>
      </c>
      <c r="Z942" s="90">
        <v>49</v>
      </c>
      <c r="AA942" s="90">
        <v>30</v>
      </c>
      <c r="AB942" s="90">
        <v>79</v>
      </c>
      <c r="AC942" s="91"/>
      <c r="AD942" s="92">
        <v>328</v>
      </c>
      <c r="AE942" s="90">
        <v>184</v>
      </c>
      <c r="AF942" s="90">
        <v>18</v>
      </c>
      <c r="AG942" s="90">
        <v>46</v>
      </c>
      <c r="AH942" s="90">
        <v>33</v>
      </c>
      <c r="AI942" s="90">
        <v>3</v>
      </c>
      <c r="AJ942" s="90">
        <v>36</v>
      </c>
    </row>
    <row r="943" spans="1:36" s="63" customFormat="1">
      <c r="A943" s="88">
        <v>8</v>
      </c>
      <c r="B943" s="95" t="s">
        <v>196</v>
      </c>
      <c r="C943" s="96"/>
      <c r="D943" s="86">
        <v>3</v>
      </c>
      <c r="E943" s="86" t="s">
        <v>34</v>
      </c>
      <c r="F943" s="87">
        <v>2605</v>
      </c>
      <c r="G943" s="86">
        <v>1</v>
      </c>
      <c r="H943" s="88">
        <v>8</v>
      </c>
      <c r="I943" s="89"/>
      <c r="J943" s="90">
        <v>79</v>
      </c>
      <c r="K943" s="90">
        <v>84</v>
      </c>
      <c r="L943" s="90">
        <v>0</v>
      </c>
      <c r="M943" s="91"/>
      <c r="N943" s="92">
        <v>334</v>
      </c>
      <c r="O943" s="90">
        <v>766</v>
      </c>
      <c r="P943" s="90">
        <v>8</v>
      </c>
      <c r="Q943" s="90">
        <v>13</v>
      </c>
      <c r="R943" s="90">
        <v>48</v>
      </c>
      <c r="S943" s="90">
        <v>31</v>
      </c>
      <c r="T943" s="90">
        <v>79</v>
      </c>
      <c r="U943" s="91"/>
      <c r="V943" s="92">
        <v>334</v>
      </c>
      <c r="W943" s="90">
        <v>839</v>
      </c>
      <c r="X943" s="90">
        <v>1</v>
      </c>
      <c r="Y943" s="90">
        <v>14</v>
      </c>
      <c r="Z943" s="90">
        <v>46</v>
      </c>
      <c r="AA943" s="90">
        <v>38</v>
      </c>
      <c r="AB943" s="90">
        <v>84</v>
      </c>
      <c r="AC943" s="91"/>
      <c r="AD943" s="92">
        <v>0</v>
      </c>
      <c r="AE943" s="90">
        <v>0</v>
      </c>
      <c r="AF943" s="90">
        <v>0</v>
      </c>
      <c r="AG943" s="90">
        <v>0</v>
      </c>
      <c r="AH943" s="90">
        <v>0</v>
      </c>
      <c r="AI943" s="90">
        <v>0</v>
      </c>
      <c r="AJ943" s="90">
        <v>0</v>
      </c>
    </row>
    <row r="944" spans="1:36">
      <c r="A944" s="67" t="s">
        <v>71</v>
      </c>
      <c r="B944" s="97" t="s">
        <v>196</v>
      </c>
      <c r="C944" s="98"/>
      <c r="D944" s="93">
        <v>3</v>
      </c>
      <c r="E944" s="93" t="s">
        <v>34</v>
      </c>
      <c r="F944" s="94">
        <v>2605</v>
      </c>
      <c r="G944" s="93">
        <v>1</v>
      </c>
      <c r="H944" s="67" t="s">
        <v>71</v>
      </c>
      <c r="I944" s="68"/>
      <c r="J944" s="20">
        <v>86.516962843295644</v>
      </c>
      <c r="K944" s="20">
        <v>83.417339795368861</v>
      </c>
      <c r="L944" s="20">
        <v>45.733959311424101</v>
      </c>
      <c r="M944" s="69"/>
      <c r="N944" s="16">
        <v>1857</v>
      </c>
      <c r="O944" s="20"/>
      <c r="P944" s="20">
        <v>3.4566505115778137</v>
      </c>
      <c r="Q944" s="20">
        <v>10.026386645126548</v>
      </c>
      <c r="R944" s="20">
        <v>31.900915455035005</v>
      </c>
      <c r="S944" s="20">
        <v>54.61604738826064</v>
      </c>
      <c r="T944" s="20">
        <v>86.516962843295644</v>
      </c>
      <c r="U944" s="69"/>
      <c r="V944" s="16">
        <v>1857</v>
      </c>
      <c r="W944" s="20"/>
      <c r="X944" s="20">
        <v>1.9224555735056545</v>
      </c>
      <c r="Y944" s="20">
        <v>14.142164781906303</v>
      </c>
      <c r="Z944" s="20">
        <v>45.686591276252017</v>
      </c>
      <c r="AA944" s="20">
        <v>37.730748519116851</v>
      </c>
      <c r="AB944" s="20">
        <v>83.417339795368861</v>
      </c>
      <c r="AC944" s="69"/>
      <c r="AD944" s="16">
        <v>639</v>
      </c>
      <c r="AE944" s="20"/>
      <c r="AF944" s="20">
        <v>11.672926447574335</v>
      </c>
      <c r="AG944" s="20">
        <v>42.593114241001565</v>
      </c>
      <c r="AH944" s="20">
        <v>40.300469483568079</v>
      </c>
      <c r="AI944" s="20">
        <v>5.4334898278560253</v>
      </c>
      <c r="AJ944" s="20">
        <v>45.733959311424101</v>
      </c>
    </row>
    <row r="945" spans="1:37">
      <c r="A945" s="81">
        <v>3</v>
      </c>
      <c r="B945" s="77" t="s">
        <v>197</v>
      </c>
      <c r="C945" s="78"/>
      <c r="D945" s="79">
        <v>5</v>
      </c>
      <c r="E945" s="79" t="s">
        <v>36</v>
      </c>
      <c r="F945" s="80">
        <v>903</v>
      </c>
      <c r="G945" s="88">
        <v>1</v>
      </c>
      <c r="H945" s="81">
        <v>3</v>
      </c>
      <c r="I945" s="82"/>
      <c r="J945" s="83">
        <v>81</v>
      </c>
      <c r="K945" s="83">
        <v>65</v>
      </c>
      <c r="L945" s="83">
        <v>0</v>
      </c>
      <c r="M945" s="84"/>
      <c r="N945" s="85">
        <v>83</v>
      </c>
      <c r="O945" s="83">
        <v>585</v>
      </c>
      <c r="P945" s="83">
        <v>4</v>
      </c>
      <c r="Q945" s="83">
        <v>16</v>
      </c>
      <c r="R945" s="83">
        <v>28</v>
      </c>
      <c r="S945" s="83">
        <v>53</v>
      </c>
      <c r="T945" s="83">
        <v>81</v>
      </c>
      <c r="U945" s="84"/>
      <c r="V945" s="85">
        <v>83</v>
      </c>
      <c r="W945" s="83">
        <v>536</v>
      </c>
      <c r="X945" s="83">
        <v>13</v>
      </c>
      <c r="Y945" s="83">
        <v>22</v>
      </c>
      <c r="Z945" s="83">
        <v>42</v>
      </c>
      <c r="AA945" s="83">
        <v>23</v>
      </c>
      <c r="AB945" s="83">
        <v>65</v>
      </c>
      <c r="AC945" s="84"/>
      <c r="AD945" s="85">
        <v>0</v>
      </c>
      <c r="AE945" s="83">
        <v>0</v>
      </c>
      <c r="AF945" s="83">
        <v>0</v>
      </c>
      <c r="AG945" s="83">
        <v>0</v>
      </c>
      <c r="AH945" s="83">
        <v>0</v>
      </c>
      <c r="AI945" s="83">
        <v>0</v>
      </c>
      <c r="AJ945" s="83">
        <v>0</v>
      </c>
    </row>
    <row r="946" spans="1:37">
      <c r="A946" s="88">
        <v>4</v>
      </c>
      <c r="B946" s="95" t="s">
        <v>197</v>
      </c>
      <c r="C946" s="96"/>
      <c r="D946" s="86">
        <v>5</v>
      </c>
      <c r="E946" s="86" t="s">
        <v>36</v>
      </c>
      <c r="F946" s="87">
        <v>903</v>
      </c>
      <c r="G946" s="88">
        <v>1</v>
      </c>
      <c r="H946" s="88">
        <v>4</v>
      </c>
      <c r="I946" s="89"/>
      <c r="J946" s="90">
        <v>64</v>
      </c>
      <c r="K946" s="90">
        <v>66</v>
      </c>
      <c r="L946" s="90">
        <v>0</v>
      </c>
      <c r="M946" s="91"/>
      <c r="N946" s="92">
        <v>91</v>
      </c>
      <c r="O946" s="90">
        <v>599</v>
      </c>
      <c r="P946" s="90">
        <v>12</v>
      </c>
      <c r="Q946" s="90">
        <v>23</v>
      </c>
      <c r="R946" s="90">
        <v>26</v>
      </c>
      <c r="S946" s="90">
        <v>38</v>
      </c>
      <c r="T946" s="90">
        <v>64</v>
      </c>
      <c r="U946" s="91"/>
      <c r="V946" s="92">
        <v>91</v>
      </c>
      <c r="W946" s="90">
        <v>616</v>
      </c>
      <c r="X946" s="90">
        <v>8</v>
      </c>
      <c r="Y946" s="90">
        <v>26</v>
      </c>
      <c r="Z946" s="90">
        <v>47</v>
      </c>
      <c r="AA946" s="90">
        <v>19</v>
      </c>
      <c r="AB946" s="90">
        <v>66</v>
      </c>
      <c r="AC946" s="91"/>
      <c r="AD946" s="92">
        <v>0</v>
      </c>
      <c r="AE946" s="90">
        <v>0</v>
      </c>
      <c r="AF946" s="90">
        <v>0</v>
      </c>
      <c r="AG946" s="90">
        <v>0</v>
      </c>
      <c r="AH946" s="90">
        <v>0</v>
      </c>
      <c r="AI946" s="90">
        <v>0</v>
      </c>
      <c r="AJ946" s="90">
        <v>0</v>
      </c>
    </row>
    <row r="947" spans="1:37">
      <c r="A947" s="88">
        <v>5</v>
      </c>
      <c r="B947" s="95" t="s">
        <v>197</v>
      </c>
      <c r="C947" s="96"/>
      <c r="D947" s="86">
        <v>5</v>
      </c>
      <c r="E947" s="86" t="s">
        <v>36</v>
      </c>
      <c r="F947" s="87">
        <v>903</v>
      </c>
      <c r="G947" s="86">
        <v>1</v>
      </c>
      <c r="H947" s="88">
        <v>5</v>
      </c>
      <c r="I947" s="89"/>
      <c r="J947" s="90">
        <v>78</v>
      </c>
      <c r="K947" s="90">
        <v>58</v>
      </c>
      <c r="L947" s="90">
        <v>14</v>
      </c>
      <c r="M947" s="91"/>
      <c r="N947" s="92">
        <v>77</v>
      </c>
      <c r="O947" s="90">
        <v>639</v>
      </c>
      <c r="P947" s="90">
        <v>6</v>
      </c>
      <c r="Q947" s="90">
        <v>16</v>
      </c>
      <c r="R947" s="90">
        <v>62</v>
      </c>
      <c r="S947" s="90">
        <v>16</v>
      </c>
      <c r="T947" s="90">
        <v>78</v>
      </c>
      <c r="U947" s="91"/>
      <c r="V947" s="92">
        <v>77</v>
      </c>
      <c r="W947" s="90">
        <v>622</v>
      </c>
      <c r="X947" s="90">
        <v>4</v>
      </c>
      <c r="Y947" s="90">
        <v>38</v>
      </c>
      <c r="Z947" s="90">
        <v>52</v>
      </c>
      <c r="AA947" s="90">
        <v>6</v>
      </c>
      <c r="AB947" s="90">
        <v>58</v>
      </c>
      <c r="AC947" s="91"/>
      <c r="AD947" s="92">
        <v>77</v>
      </c>
      <c r="AE947" s="90">
        <v>170</v>
      </c>
      <c r="AF947" s="90">
        <v>23</v>
      </c>
      <c r="AG947" s="90">
        <v>62</v>
      </c>
      <c r="AH947" s="90">
        <v>14</v>
      </c>
      <c r="AI947" s="90">
        <v>0</v>
      </c>
      <c r="AJ947" s="90">
        <v>14</v>
      </c>
    </row>
    <row r="948" spans="1:37">
      <c r="A948" s="88">
        <v>6</v>
      </c>
      <c r="B948" s="95" t="s">
        <v>197</v>
      </c>
      <c r="C948" s="96"/>
      <c r="D948" s="86">
        <v>5</v>
      </c>
      <c r="E948" s="86" t="s">
        <v>36</v>
      </c>
      <c r="F948" s="87">
        <v>903</v>
      </c>
      <c r="G948" s="86">
        <v>1</v>
      </c>
      <c r="H948" s="88">
        <v>6</v>
      </c>
      <c r="I948" s="89"/>
      <c r="J948" s="90">
        <v>53</v>
      </c>
      <c r="K948" s="90">
        <v>52</v>
      </c>
      <c r="L948" s="90">
        <v>0</v>
      </c>
      <c r="M948" s="91"/>
      <c r="N948" s="92">
        <v>100</v>
      </c>
      <c r="O948" s="90">
        <v>649</v>
      </c>
      <c r="P948" s="90">
        <v>13</v>
      </c>
      <c r="Q948" s="90">
        <v>34</v>
      </c>
      <c r="R948" s="90">
        <v>34</v>
      </c>
      <c r="S948" s="90">
        <v>19</v>
      </c>
      <c r="T948" s="90">
        <v>53</v>
      </c>
      <c r="U948" s="91"/>
      <c r="V948" s="92">
        <v>100</v>
      </c>
      <c r="W948" s="90">
        <v>640</v>
      </c>
      <c r="X948" s="90">
        <v>5</v>
      </c>
      <c r="Y948" s="90">
        <v>43</v>
      </c>
      <c r="Z948" s="90">
        <v>40</v>
      </c>
      <c r="AA948" s="90">
        <v>12</v>
      </c>
      <c r="AB948" s="90">
        <v>52</v>
      </c>
      <c r="AC948" s="91"/>
      <c r="AD948" s="92">
        <v>0</v>
      </c>
      <c r="AE948" s="90">
        <v>0</v>
      </c>
      <c r="AF948" s="90">
        <v>0</v>
      </c>
      <c r="AG948" s="90">
        <v>0</v>
      </c>
      <c r="AH948" s="90">
        <v>0</v>
      </c>
      <c r="AI948" s="90">
        <v>0</v>
      </c>
      <c r="AJ948" s="90">
        <v>0</v>
      </c>
    </row>
    <row r="949" spans="1:37">
      <c r="A949" s="88">
        <v>7</v>
      </c>
      <c r="B949" s="95" t="s">
        <v>197</v>
      </c>
      <c r="C949" s="96"/>
      <c r="D949" s="86">
        <v>5</v>
      </c>
      <c r="E949" s="86" t="s">
        <v>36</v>
      </c>
      <c r="F949" s="87">
        <v>903</v>
      </c>
      <c r="G949" s="86">
        <v>1</v>
      </c>
      <c r="H949" s="88">
        <v>7</v>
      </c>
      <c r="I949" s="89"/>
      <c r="J949" s="90">
        <v>71</v>
      </c>
      <c r="K949" s="90">
        <v>59</v>
      </c>
      <c r="L949" s="90">
        <v>27</v>
      </c>
      <c r="M949" s="91"/>
      <c r="N949" s="92">
        <v>87</v>
      </c>
      <c r="O949" s="90">
        <v>696</v>
      </c>
      <c r="P949" s="90">
        <v>16</v>
      </c>
      <c r="Q949" s="90">
        <v>13</v>
      </c>
      <c r="R949" s="90">
        <v>54</v>
      </c>
      <c r="S949" s="90">
        <v>17</v>
      </c>
      <c r="T949" s="90">
        <v>71</v>
      </c>
      <c r="U949" s="91"/>
      <c r="V949" s="92">
        <v>87</v>
      </c>
      <c r="W949" s="90">
        <v>713</v>
      </c>
      <c r="X949" s="90">
        <v>3</v>
      </c>
      <c r="Y949" s="90">
        <v>38</v>
      </c>
      <c r="Z949" s="90">
        <v>39</v>
      </c>
      <c r="AA949" s="90">
        <v>20</v>
      </c>
      <c r="AB949" s="90">
        <v>59</v>
      </c>
      <c r="AC949" s="91"/>
      <c r="AD949" s="92">
        <v>87</v>
      </c>
      <c r="AE949" s="90">
        <v>173</v>
      </c>
      <c r="AF949" s="90">
        <v>29</v>
      </c>
      <c r="AG949" s="90">
        <v>45</v>
      </c>
      <c r="AH949" s="90">
        <v>22</v>
      </c>
      <c r="AI949" s="90">
        <v>5</v>
      </c>
      <c r="AJ949" s="90">
        <v>27</v>
      </c>
    </row>
    <row r="950" spans="1:37" s="63" customFormat="1">
      <c r="A950" s="88">
        <v>8</v>
      </c>
      <c r="B950" s="95" t="s">
        <v>197</v>
      </c>
      <c r="C950" s="96"/>
      <c r="D950" s="86">
        <v>5</v>
      </c>
      <c r="E950" s="86" t="s">
        <v>36</v>
      </c>
      <c r="F950" s="87">
        <v>903</v>
      </c>
      <c r="G950" s="86">
        <v>1</v>
      </c>
      <c r="H950" s="88">
        <v>8</v>
      </c>
      <c r="I950" s="89"/>
      <c r="J950" s="90">
        <v>50</v>
      </c>
      <c r="K950" s="90">
        <v>65</v>
      </c>
      <c r="L950" s="90">
        <v>0</v>
      </c>
      <c r="M950" s="91"/>
      <c r="N950" s="92">
        <v>100</v>
      </c>
      <c r="O950" s="90">
        <v>711</v>
      </c>
      <c r="P950" s="90">
        <v>31</v>
      </c>
      <c r="Q950" s="90">
        <v>19</v>
      </c>
      <c r="R950" s="90">
        <v>33</v>
      </c>
      <c r="S950" s="90">
        <v>17</v>
      </c>
      <c r="T950" s="90">
        <v>50</v>
      </c>
      <c r="U950" s="91"/>
      <c r="V950" s="92">
        <v>100</v>
      </c>
      <c r="W950" s="90">
        <v>744</v>
      </c>
      <c r="X950" s="90">
        <v>10</v>
      </c>
      <c r="Y950" s="90">
        <v>25</v>
      </c>
      <c r="Z950" s="90">
        <v>49</v>
      </c>
      <c r="AA950" s="90">
        <v>16</v>
      </c>
      <c r="AB950" s="90">
        <v>65</v>
      </c>
      <c r="AC950" s="91"/>
      <c r="AD950" s="92">
        <v>0</v>
      </c>
      <c r="AE950" s="90">
        <v>0</v>
      </c>
      <c r="AF950" s="90">
        <v>0</v>
      </c>
      <c r="AG950" s="90">
        <v>0</v>
      </c>
      <c r="AH950" s="90">
        <v>0</v>
      </c>
      <c r="AI950" s="90">
        <v>0</v>
      </c>
      <c r="AJ950" s="90">
        <v>0</v>
      </c>
      <c r="AK950" s="5"/>
    </row>
    <row r="951" spans="1:37">
      <c r="A951" s="67" t="s">
        <v>71</v>
      </c>
      <c r="B951" s="97" t="s">
        <v>197</v>
      </c>
      <c r="C951" s="98"/>
      <c r="D951" s="93">
        <v>5</v>
      </c>
      <c r="E951" s="93" t="s">
        <v>36</v>
      </c>
      <c r="F951" s="94">
        <v>903</v>
      </c>
      <c r="G951" s="93">
        <v>1</v>
      </c>
      <c r="H951" s="67" t="s">
        <v>71</v>
      </c>
      <c r="I951" s="68"/>
      <c r="J951" s="20">
        <v>65.111524163568774</v>
      </c>
      <c r="K951" s="20">
        <v>60.780669144981417</v>
      </c>
      <c r="L951" s="20">
        <v>20.896341463414632</v>
      </c>
      <c r="M951" s="69"/>
      <c r="N951" s="16">
        <v>538</v>
      </c>
      <c r="O951" s="20"/>
      <c r="P951" s="20">
        <v>14.271375464684017</v>
      </c>
      <c r="Q951" s="20">
        <v>20.602230483271377</v>
      </c>
      <c r="R951" s="20">
        <v>38.776951672862452</v>
      </c>
      <c r="S951" s="20">
        <v>26.334572490706321</v>
      </c>
      <c r="T951" s="20">
        <v>65.111524163568774</v>
      </c>
      <c r="U951" s="69"/>
      <c r="V951" s="16">
        <v>538</v>
      </c>
      <c r="W951" s="20"/>
      <c r="X951" s="20">
        <v>7.2044609665427508</v>
      </c>
      <c r="Y951" s="20">
        <v>32.014869888475836</v>
      </c>
      <c r="Z951" s="20">
        <v>44.721189591078073</v>
      </c>
      <c r="AA951" s="20">
        <v>16.059479553903344</v>
      </c>
      <c r="AB951" s="20">
        <v>60.780669144981417</v>
      </c>
      <c r="AC951" s="69"/>
      <c r="AD951" s="16">
        <v>164</v>
      </c>
      <c r="AE951" s="20"/>
      <c r="AF951" s="20">
        <v>26.182926829268293</v>
      </c>
      <c r="AG951" s="20">
        <v>52.981707317073173</v>
      </c>
      <c r="AH951" s="20">
        <v>18.243902439024389</v>
      </c>
      <c r="AI951" s="20">
        <v>2.6524390243902438</v>
      </c>
      <c r="AJ951" s="20">
        <v>20.896341463414632</v>
      </c>
      <c r="AK951" s="63"/>
    </row>
    <row r="952" spans="1:37">
      <c r="A952" s="81">
        <v>3</v>
      </c>
      <c r="B952" s="77" t="s">
        <v>197</v>
      </c>
      <c r="C952" s="78"/>
      <c r="D952" s="79">
        <v>3</v>
      </c>
      <c r="E952" s="79" t="s">
        <v>34</v>
      </c>
      <c r="F952" s="80">
        <v>2606</v>
      </c>
      <c r="G952" s="86">
        <v>1</v>
      </c>
      <c r="H952" s="81">
        <v>3</v>
      </c>
      <c r="I952" s="82"/>
      <c r="J952" s="83">
        <v>95</v>
      </c>
      <c r="K952" s="83">
        <v>84</v>
      </c>
      <c r="L952" s="83">
        <v>0</v>
      </c>
      <c r="M952" s="84"/>
      <c r="N952" s="85">
        <v>234</v>
      </c>
      <c r="O952" s="83">
        <v>626</v>
      </c>
      <c r="P952" s="83">
        <v>1</v>
      </c>
      <c r="Q952" s="83">
        <v>4</v>
      </c>
      <c r="R952" s="83">
        <v>23</v>
      </c>
      <c r="S952" s="83">
        <v>72</v>
      </c>
      <c r="T952" s="83">
        <v>95</v>
      </c>
      <c r="U952" s="84"/>
      <c r="V952" s="85">
        <v>234</v>
      </c>
      <c r="W952" s="83">
        <v>656</v>
      </c>
      <c r="X952" s="83">
        <v>5</v>
      </c>
      <c r="Y952" s="83">
        <v>11</v>
      </c>
      <c r="Z952" s="83">
        <v>30</v>
      </c>
      <c r="AA952" s="83">
        <v>54</v>
      </c>
      <c r="AB952" s="83">
        <v>84</v>
      </c>
      <c r="AC952" s="84"/>
      <c r="AD952" s="85">
        <v>0</v>
      </c>
      <c r="AE952" s="83">
        <v>0</v>
      </c>
      <c r="AF952" s="83">
        <v>0</v>
      </c>
      <c r="AG952" s="83">
        <v>0</v>
      </c>
      <c r="AH952" s="83">
        <v>0</v>
      </c>
      <c r="AI952" s="83">
        <v>0</v>
      </c>
      <c r="AJ952" s="83">
        <v>0</v>
      </c>
    </row>
    <row r="953" spans="1:37">
      <c r="A953" s="88">
        <v>4</v>
      </c>
      <c r="B953" s="95" t="s">
        <v>197</v>
      </c>
      <c r="C953" s="96"/>
      <c r="D953" s="86">
        <v>3</v>
      </c>
      <c r="E953" s="86" t="s">
        <v>34</v>
      </c>
      <c r="F953" s="87">
        <v>2606</v>
      </c>
      <c r="G953" s="86">
        <v>1</v>
      </c>
      <c r="H953" s="88">
        <v>4</v>
      </c>
      <c r="I953" s="89"/>
      <c r="J953" s="90">
        <v>94</v>
      </c>
      <c r="K953" s="90">
        <v>91</v>
      </c>
      <c r="L953" s="90">
        <v>0</v>
      </c>
      <c r="M953" s="91"/>
      <c r="N953" s="92">
        <v>191</v>
      </c>
      <c r="O953" s="90">
        <v>683</v>
      </c>
      <c r="P953" s="90">
        <v>2</v>
      </c>
      <c r="Q953" s="90">
        <v>4</v>
      </c>
      <c r="R953" s="90">
        <v>20</v>
      </c>
      <c r="S953" s="90">
        <v>74</v>
      </c>
      <c r="T953" s="90">
        <v>94</v>
      </c>
      <c r="U953" s="91"/>
      <c r="V953" s="92">
        <v>191</v>
      </c>
      <c r="W953" s="90">
        <v>739</v>
      </c>
      <c r="X953" s="90">
        <v>1</v>
      </c>
      <c r="Y953" s="90">
        <v>8</v>
      </c>
      <c r="Z953" s="90">
        <v>43</v>
      </c>
      <c r="AA953" s="90">
        <v>48</v>
      </c>
      <c r="AB953" s="90">
        <v>91</v>
      </c>
      <c r="AC953" s="91"/>
      <c r="AD953" s="92">
        <v>0</v>
      </c>
      <c r="AE953" s="90">
        <v>0</v>
      </c>
      <c r="AF953" s="90">
        <v>0</v>
      </c>
      <c r="AG953" s="90">
        <v>0</v>
      </c>
      <c r="AH953" s="90">
        <v>0</v>
      </c>
      <c r="AI953" s="90">
        <v>0</v>
      </c>
      <c r="AJ953" s="90">
        <v>0</v>
      </c>
    </row>
    <row r="954" spans="1:37">
      <c r="A954" s="88">
        <v>5</v>
      </c>
      <c r="B954" s="95" t="s">
        <v>197</v>
      </c>
      <c r="C954" s="96"/>
      <c r="D954" s="86">
        <v>3</v>
      </c>
      <c r="E954" s="86" t="s">
        <v>34</v>
      </c>
      <c r="F954" s="87">
        <v>2606</v>
      </c>
      <c r="G954" s="86">
        <v>1</v>
      </c>
      <c r="H954" s="88">
        <v>5</v>
      </c>
      <c r="I954" s="89"/>
      <c r="J954" s="90">
        <v>90</v>
      </c>
      <c r="K954" s="90">
        <v>87</v>
      </c>
      <c r="L954" s="90">
        <v>78</v>
      </c>
      <c r="M954" s="91"/>
      <c r="N954" s="92">
        <v>246</v>
      </c>
      <c r="O954" s="90">
        <v>709</v>
      </c>
      <c r="P954" s="90">
        <v>2</v>
      </c>
      <c r="Q954" s="90">
        <v>9</v>
      </c>
      <c r="R954" s="90">
        <v>33</v>
      </c>
      <c r="S954" s="90">
        <v>57</v>
      </c>
      <c r="T954" s="90">
        <v>90</v>
      </c>
      <c r="U954" s="91"/>
      <c r="V954" s="92">
        <v>246</v>
      </c>
      <c r="W954" s="90">
        <v>781</v>
      </c>
      <c r="X954" s="90">
        <v>1</v>
      </c>
      <c r="Y954" s="90">
        <v>12</v>
      </c>
      <c r="Z954" s="90">
        <v>35</v>
      </c>
      <c r="AA954" s="90">
        <v>52</v>
      </c>
      <c r="AB954" s="90">
        <v>87</v>
      </c>
      <c r="AC954" s="91"/>
      <c r="AD954" s="92">
        <v>246</v>
      </c>
      <c r="AE954" s="90">
        <v>223</v>
      </c>
      <c r="AF954" s="90">
        <v>3</v>
      </c>
      <c r="AG954" s="90">
        <v>19</v>
      </c>
      <c r="AH954" s="90">
        <v>58</v>
      </c>
      <c r="AI954" s="90">
        <v>20</v>
      </c>
      <c r="AJ954" s="90">
        <v>78</v>
      </c>
      <c r="AK954" s="63"/>
    </row>
    <row r="955" spans="1:37">
      <c r="A955" s="88">
        <v>6</v>
      </c>
      <c r="B955" s="95" t="s">
        <v>197</v>
      </c>
      <c r="C955" s="96"/>
      <c r="D955" s="86">
        <v>3</v>
      </c>
      <c r="E955" s="86" t="s">
        <v>34</v>
      </c>
      <c r="F955" s="87">
        <v>2606</v>
      </c>
      <c r="G955" s="88">
        <v>1</v>
      </c>
      <c r="H955" s="88">
        <v>6</v>
      </c>
      <c r="I955" s="89"/>
      <c r="J955" s="90">
        <v>91</v>
      </c>
      <c r="K955" s="90">
        <v>83</v>
      </c>
      <c r="L955" s="90">
        <v>0</v>
      </c>
      <c r="M955" s="91"/>
      <c r="N955" s="92">
        <v>247</v>
      </c>
      <c r="O955" s="90">
        <v>757</v>
      </c>
      <c r="P955" s="90">
        <v>3</v>
      </c>
      <c r="Q955" s="90">
        <v>6</v>
      </c>
      <c r="R955" s="90">
        <v>26</v>
      </c>
      <c r="S955" s="90">
        <v>65</v>
      </c>
      <c r="T955" s="90">
        <v>91</v>
      </c>
      <c r="U955" s="91"/>
      <c r="V955" s="92">
        <v>247</v>
      </c>
      <c r="W955" s="90">
        <v>756</v>
      </c>
      <c r="X955" s="90">
        <v>3</v>
      </c>
      <c r="Y955" s="90">
        <v>15</v>
      </c>
      <c r="Z955" s="90">
        <v>44</v>
      </c>
      <c r="AA955" s="90">
        <v>39</v>
      </c>
      <c r="AB955" s="90">
        <v>83</v>
      </c>
      <c r="AC955" s="91"/>
      <c r="AD955" s="92">
        <v>0</v>
      </c>
      <c r="AE955" s="90">
        <v>0</v>
      </c>
      <c r="AF955" s="90">
        <v>0</v>
      </c>
      <c r="AG955" s="90">
        <v>0</v>
      </c>
      <c r="AH955" s="90">
        <v>0</v>
      </c>
      <c r="AI955" s="90">
        <v>0</v>
      </c>
      <c r="AJ955" s="90">
        <v>0</v>
      </c>
    </row>
    <row r="956" spans="1:37">
      <c r="A956" s="88">
        <v>7</v>
      </c>
      <c r="B956" s="95" t="s">
        <v>197</v>
      </c>
      <c r="C956" s="96"/>
      <c r="D956" s="86">
        <v>3</v>
      </c>
      <c r="E956" s="86" t="s">
        <v>34</v>
      </c>
      <c r="F956" s="87">
        <v>2606</v>
      </c>
      <c r="G956" s="88">
        <v>1</v>
      </c>
      <c r="H956" s="88">
        <v>7</v>
      </c>
      <c r="I956" s="89"/>
      <c r="J956" s="90">
        <v>83</v>
      </c>
      <c r="K956" s="90">
        <v>74</v>
      </c>
      <c r="L956" s="90">
        <v>48</v>
      </c>
      <c r="M956" s="91"/>
      <c r="N956" s="92">
        <v>233</v>
      </c>
      <c r="O956" s="90">
        <v>752</v>
      </c>
      <c r="P956" s="90">
        <v>8</v>
      </c>
      <c r="Q956" s="90">
        <v>9</v>
      </c>
      <c r="R956" s="90">
        <v>35</v>
      </c>
      <c r="S956" s="90">
        <v>48</v>
      </c>
      <c r="T956" s="90">
        <v>83</v>
      </c>
      <c r="U956" s="91"/>
      <c r="V956" s="92">
        <v>233</v>
      </c>
      <c r="W956" s="90">
        <v>759</v>
      </c>
      <c r="X956" s="90">
        <v>5</v>
      </c>
      <c r="Y956" s="90">
        <v>20</v>
      </c>
      <c r="Z956" s="90">
        <v>43</v>
      </c>
      <c r="AA956" s="90">
        <v>31</v>
      </c>
      <c r="AB956" s="90">
        <v>74</v>
      </c>
      <c r="AC956" s="91"/>
      <c r="AD956" s="92">
        <v>233</v>
      </c>
      <c r="AE956" s="90">
        <v>191</v>
      </c>
      <c r="AF956" s="90">
        <v>18</v>
      </c>
      <c r="AG956" s="90">
        <v>33</v>
      </c>
      <c r="AH956" s="90">
        <v>38</v>
      </c>
      <c r="AI956" s="90">
        <v>10</v>
      </c>
      <c r="AJ956" s="90">
        <v>48</v>
      </c>
    </row>
    <row r="957" spans="1:37" s="63" customFormat="1">
      <c r="A957" s="88">
        <v>8</v>
      </c>
      <c r="B957" s="95" t="s">
        <v>197</v>
      </c>
      <c r="C957" s="96"/>
      <c r="D957" s="86">
        <v>3</v>
      </c>
      <c r="E957" s="86" t="s">
        <v>34</v>
      </c>
      <c r="F957" s="87">
        <v>2606</v>
      </c>
      <c r="G957" s="86">
        <v>1</v>
      </c>
      <c r="H957" s="88">
        <v>8</v>
      </c>
      <c r="I957" s="89"/>
      <c r="J957" s="90">
        <v>79</v>
      </c>
      <c r="K957" s="90">
        <v>88</v>
      </c>
      <c r="L957" s="90">
        <v>0</v>
      </c>
      <c r="M957" s="91"/>
      <c r="N957" s="92">
        <v>233</v>
      </c>
      <c r="O957" s="90">
        <v>764</v>
      </c>
      <c r="P957" s="90">
        <v>8</v>
      </c>
      <c r="Q957" s="90">
        <v>12</v>
      </c>
      <c r="R957" s="90">
        <v>49</v>
      </c>
      <c r="S957" s="90">
        <v>30</v>
      </c>
      <c r="T957" s="90">
        <v>79</v>
      </c>
      <c r="U957" s="91"/>
      <c r="V957" s="92">
        <v>233</v>
      </c>
      <c r="W957" s="90">
        <v>851</v>
      </c>
      <c r="X957" s="90">
        <v>1</v>
      </c>
      <c r="Y957" s="90">
        <v>10</v>
      </c>
      <c r="Z957" s="90">
        <v>43</v>
      </c>
      <c r="AA957" s="90">
        <v>45</v>
      </c>
      <c r="AB957" s="90">
        <v>88</v>
      </c>
      <c r="AC957" s="91"/>
      <c r="AD957" s="92">
        <v>0</v>
      </c>
      <c r="AE957" s="90">
        <v>0</v>
      </c>
      <c r="AF957" s="90">
        <v>0</v>
      </c>
      <c r="AG957" s="90">
        <v>0</v>
      </c>
      <c r="AH957" s="90">
        <v>0</v>
      </c>
      <c r="AI957" s="90">
        <v>0</v>
      </c>
      <c r="AJ957" s="90">
        <v>0</v>
      </c>
      <c r="AK957" s="5"/>
    </row>
    <row r="958" spans="1:37">
      <c r="A958" s="67" t="s">
        <v>71</v>
      </c>
      <c r="B958" s="97" t="s">
        <v>197</v>
      </c>
      <c r="C958" s="98"/>
      <c r="D958" s="93">
        <v>3</v>
      </c>
      <c r="E958" s="93" t="s">
        <v>34</v>
      </c>
      <c r="F958" s="94">
        <v>2606</v>
      </c>
      <c r="G958" s="93">
        <v>1</v>
      </c>
      <c r="H958" s="67" t="s">
        <v>71</v>
      </c>
      <c r="I958" s="68"/>
      <c r="J958" s="20">
        <v>88.545520231213871</v>
      </c>
      <c r="K958" s="20">
        <v>84.310693641618485</v>
      </c>
      <c r="L958" s="20">
        <v>63.407098121085589</v>
      </c>
      <c r="M958" s="69"/>
      <c r="N958" s="16">
        <v>1384</v>
      </c>
      <c r="O958" s="20"/>
      <c r="P958" s="20">
        <v>4.029624277456648</v>
      </c>
      <c r="Q958" s="20">
        <v>7.4342485549132951</v>
      </c>
      <c r="R958" s="20">
        <v>31.296242774566473</v>
      </c>
      <c r="S958" s="20">
        <v>57.249277456647398</v>
      </c>
      <c r="T958" s="20">
        <v>88.545520231213871</v>
      </c>
      <c r="U958" s="69"/>
      <c r="V958" s="16">
        <v>1384</v>
      </c>
      <c r="W958" s="20"/>
      <c r="X958" s="20">
        <v>2.7066473988439306</v>
      </c>
      <c r="Y958" s="20">
        <v>12.824421965317919</v>
      </c>
      <c r="Z958" s="20">
        <v>39.558526011560694</v>
      </c>
      <c r="AA958" s="20">
        <v>44.752167630057798</v>
      </c>
      <c r="AB958" s="20">
        <v>84.310693641618485</v>
      </c>
      <c r="AC958" s="69"/>
      <c r="AD958" s="16">
        <v>479</v>
      </c>
      <c r="AE958" s="20"/>
      <c r="AF958" s="20">
        <v>10.296450939457202</v>
      </c>
      <c r="AG958" s="20">
        <v>25.810020876826719</v>
      </c>
      <c r="AH958" s="20">
        <v>48.271398747390393</v>
      </c>
      <c r="AI958" s="20">
        <v>15.135699373695198</v>
      </c>
      <c r="AJ958" s="20">
        <v>63.407098121085589</v>
      </c>
    </row>
    <row r="959" spans="1:37">
      <c r="A959" s="81">
        <v>3</v>
      </c>
      <c r="B959" s="77" t="s">
        <v>198</v>
      </c>
      <c r="C959" s="78"/>
      <c r="D959" s="79">
        <v>1</v>
      </c>
      <c r="E959" s="79" t="s">
        <v>32</v>
      </c>
      <c r="F959" s="80">
        <v>3604</v>
      </c>
      <c r="G959" s="86">
        <v>1</v>
      </c>
      <c r="H959" s="81">
        <v>3</v>
      </c>
      <c r="I959" s="82"/>
      <c r="J959" s="83">
        <v>84</v>
      </c>
      <c r="K959" s="83">
        <v>70</v>
      </c>
      <c r="L959" s="83">
        <v>0</v>
      </c>
      <c r="M959" s="84"/>
      <c r="N959" s="85">
        <v>84</v>
      </c>
      <c r="O959" s="83">
        <v>567</v>
      </c>
      <c r="P959" s="83">
        <v>4</v>
      </c>
      <c r="Q959" s="83">
        <v>12</v>
      </c>
      <c r="R959" s="83">
        <v>39</v>
      </c>
      <c r="S959" s="83">
        <v>45</v>
      </c>
      <c r="T959" s="83">
        <v>84</v>
      </c>
      <c r="U959" s="84"/>
      <c r="V959" s="85">
        <v>84</v>
      </c>
      <c r="W959" s="83">
        <v>569</v>
      </c>
      <c r="X959" s="83">
        <v>14</v>
      </c>
      <c r="Y959" s="83">
        <v>15</v>
      </c>
      <c r="Z959" s="83">
        <v>33</v>
      </c>
      <c r="AA959" s="83">
        <v>37</v>
      </c>
      <c r="AB959" s="83">
        <v>70</v>
      </c>
      <c r="AC959" s="84"/>
      <c r="AD959" s="85">
        <v>0</v>
      </c>
      <c r="AE959" s="83">
        <v>0</v>
      </c>
      <c r="AF959" s="83">
        <v>0</v>
      </c>
      <c r="AG959" s="83">
        <v>0</v>
      </c>
      <c r="AH959" s="83">
        <v>0</v>
      </c>
      <c r="AI959" s="83">
        <v>0</v>
      </c>
      <c r="AJ959" s="83">
        <v>0</v>
      </c>
    </row>
    <row r="960" spans="1:37">
      <c r="A960" s="88">
        <v>4</v>
      </c>
      <c r="B960" s="95" t="s">
        <v>198</v>
      </c>
      <c r="C960" s="96"/>
      <c r="D960" s="86">
        <v>1</v>
      </c>
      <c r="E960" s="86" t="s">
        <v>32</v>
      </c>
      <c r="F960" s="87">
        <v>3604</v>
      </c>
      <c r="G960" s="88">
        <v>1</v>
      </c>
      <c r="H960" s="88">
        <v>4</v>
      </c>
      <c r="I960" s="89"/>
      <c r="J960" s="90">
        <v>84</v>
      </c>
      <c r="K960" s="90">
        <v>88</v>
      </c>
      <c r="L960" s="90">
        <v>0</v>
      </c>
      <c r="M960" s="91"/>
      <c r="N960" s="92">
        <v>74</v>
      </c>
      <c r="O960" s="90">
        <v>646</v>
      </c>
      <c r="P960" s="90">
        <v>3</v>
      </c>
      <c r="Q960" s="90">
        <v>14</v>
      </c>
      <c r="R960" s="90">
        <v>30</v>
      </c>
      <c r="S960" s="90">
        <v>54</v>
      </c>
      <c r="T960" s="90">
        <v>84</v>
      </c>
      <c r="U960" s="91"/>
      <c r="V960" s="92">
        <v>74</v>
      </c>
      <c r="W960" s="90">
        <v>697</v>
      </c>
      <c r="X960" s="90">
        <v>1</v>
      </c>
      <c r="Y960" s="90">
        <v>11</v>
      </c>
      <c r="Z960" s="90">
        <v>47</v>
      </c>
      <c r="AA960" s="90">
        <v>41</v>
      </c>
      <c r="AB960" s="90">
        <v>88</v>
      </c>
      <c r="AC960" s="91"/>
      <c r="AD960" s="92">
        <v>0</v>
      </c>
      <c r="AE960" s="90">
        <v>0</v>
      </c>
      <c r="AF960" s="90">
        <v>0</v>
      </c>
      <c r="AG960" s="90">
        <v>0</v>
      </c>
      <c r="AH960" s="90">
        <v>0</v>
      </c>
      <c r="AI960" s="90">
        <v>0</v>
      </c>
      <c r="AJ960" s="90">
        <v>0</v>
      </c>
    </row>
    <row r="961" spans="1:36">
      <c r="A961" s="88">
        <v>5</v>
      </c>
      <c r="B961" s="95" t="s">
        <v>198</v>
      </c>
      <c r="C961" s="96"/>
      <c r="D961" s="86">
        <v>1</v>
      </c>
      <c r="E961" s="86" t="s">
        <v>32</v>
      </c>
      <c r="F961" s="87">
        <v>3604</v>
      </c>
      <c r="G961" s="88">
        <v>1</v>
      </c>
      <c r="H961" s="88">
        <v>5</v>
      </c>
      <c r="I961" s="89"/>
      <c r="J961" s="90">
        <v>77</v>
      </c>
      <c r="K961" s="90">
        <v>72</v>
      </c>
      <c r="L961" s="90">
        <v>54</v>
      </c>
      <c r="M961" s="91"/>
      <c r="N961" s="92">
        <v>74</v>
      </c>
      <c r="O961" s="90">
        <v>664</v>
      </c>
      <c r="P961" s="90">
        <v>5</v>
      </c>
      <c r="Q961" s="90">
        <v>18</v>
      </c>
      <c r="R961" s="90">
        <v>41</v>
      </c>
      <c r="S961" s="90">
        <v>36</v>
      </c>
      <c r="T961" s="90">
        <v>77</v>
      </c>
      <c r="U961" s="91"/>
      <c r="V961" s="92">
        <v>74</v>
      </c>
      <c r="W961" s="90">
        <v>674</v>
      </c>
      <c r="X961" s="90">
        <v>4</v>
      </c>
      <c r="Y961" s="90">
        <v>24</v>
      </c>
      <c r="Z961" s="90">
        <v>50</v>
      </c>
      <c r="AA961" s="90">
        <v>22</v>
      </c>
      <c r="AB961" s="90">
        <v>72</v>
      </c>
      <c r="AC961" s="91"/>
      <c r="AD961" s="92">
        <v>74</v>
      </c>
      <c r="AE961" s="90">
        <v>201</v>
      </c>
      <c r="AF961" s="90">
        <v>8</v>
      </c>
      <c r="AG961" s="90">
        <v>38</v>
      </c>
      <c r="AH961" s="90">
        <v>45</v>
      </c>
      <c r="AI961" s="90">
        <v>9</v>
      </c>
      <c r="AJ961" s="90">
        <v>54</v>
      </c>
    </row>
    <row r="962" spans="1:36">
      <c r="A962" s="88">
        <v>6</v>
      </c>
      <c r="B962" s="95" t="s">
        <v>198</v>
      </c>
      <c r="C962" s="96"/>
      <c r="D962" s="86">
        <v>1</v>
      </c>
      <c r="E962" s="86" t="s">
        <v>32</v>
      </c>
      <c r="F962" s="87">
        <v>3604</v>
      </c>
      <c r="G962" s="86">
        <v>1</v>
      </c>
      <c r="H962" s="88">
        <v>6</v>
      </c>
      <c r="I962" s="89"/>
      <c r="J962" s="90">
        <v>71</v>
      </c>
      <c r="K962" s="90">
        <v>79</v>
      </c>
      <c r="L962" s="90">
        <v>0</v>
      </c>
      <c r="M962" s="91"/>
      <c r="N962" s="92">
        <v>79</v>
      </c>
      <c r="O962" s="90">
        <v>694</v>
      </c>
      <c r="P962" s="90">
        <v>10</v>
      </c>
      <c r="Q962" s="90">
        <v>19</v>
      </c>
      <c r="R962" s="90">
        <v>30</v>
      </c>
      <c r="S962" s="90">
        <v>41</v>
      </c>
      <c r="T962" s="90">
        <v>71</v>
      </c>
      <c r="U962" s="91"/>
      <c r="V962" s="92">
        <v>79</v>
      </c>
      <c r="W962" s="90">
        <v>731</v>
      </c>
      <c r="X962" s="90">
        <v>5</v>
      </c>
      <c r="Y962" s="90">
        <v>16</v>
      </c>
      <c r="Z962" s="90">
        <v>52</v>
      </c>
      <c r="AA962" s="90">
        <v>27</v>
      </c>
      <c r="AB962" s="90">
        <v>79</v>
      </c>
      <c r="AC962" s="91"/>
      <c r="AD962" s="92">
        <v>0</v>
      </c>
      <c r="AE962" s="90">
        <v>0</v>
      </c>
      <c r="AF962" s="90">
        <v>0</v>
      </c>
      <c r="AG962" s="90">
        <v>0</v>
      </c>
      <c r="AH962" s="90">
        <v>0</v>
      </c>
      <c r="AI962" s="90">
        <v>0</v>
      </c>
      <c r="AJ962" s="90">
        <v>0</v>
      </c>
    </row>
    <row r="963" spans="1:36">
      <c r="A963" s="88">
        <v>7</v>
      </c>
      <c r="B963" s="95" t="s">
        <v>198</v>
      </c>
      <c r="C963" s="96"/>
      <c r="D963" s="86">
        <v>1</v>
      </c>
      <c r="E963" s="86" t="s">
        <v>32</v>
      </c>
      <c r="F963" s="87">
        <v>3604</v>
      </c>
      <c r="G963" s="86">
        <v>1</v>
      </c>
      <c r="H963" s="88">
        <v>7</v>
      </c>
      <c r="I963" s="89"/>
      <c r="J963" s="90">
        <v>72</v>
      </c>
      <c r="K963" s="90">
        <v>63</v>
      </c>
      <c r="L963" s="90">
        <v>32</v>
      </c>
      <c r="M963" s="91"/>
      <c r="N963" s="92">
        <v>84</v>
      </c>
      <c r="O963" s="90">
        <v>710</v>
      </c>
      <c r="P963" s="90">
        <v>10</v>
      </c>
      <c r="Q963" s="90">
        <v>18</v>
      </c>
      <c r="R963" s="90">
        <v>51</v>
      </c>
      <c r="S963" s="90">
        <v>21</v>
      </c>
      <c r="T963" s="90">
        <v>72</v>
      </c>
      <c r="U963" s="91"/>
      <c r="V963" s="92">
        <v>84</v>
      </c>
      <c r="W963" s="90">
        <v>724</v>
      </c>
      <c r="X963" s="90">
        <v>4</v>
      </c>
      <c r="Y963" s="90">
        <v>33</v>
      </c>
      <c r="Z963" s="90">
        <v>42</v>
      </c>
      <c r="AA963" s="90">
        <v>21</v>
      </c>
      <c r="AB963" s="90">
        <v>63</v>
      </c>
      <c r="AC963" s="91"/>
      <c r="AD963" s="92">
        <v>84</v>
      </c>
      <c r="AE963" s="90">
        <v>177</v>
      </c>
      <c r="AF963" s="90">
        <v>20</v>
      </c>
      <c r="AG963" s="90">
        <v>48</v>
      </c>
      <c r="AH963" s="90">
        <v>31</v>
      </c>
      <c r="AI963" s="90">
        <v>1</v>
      </c>
      <c r="AJ963" s="90">
        <v>32</v>
      </c>
    </row>
    <row r="964" spans="1:36" s="63" customFormat="1">
      <c r="A964" s="88">
        <v>8</v>
      </c>
      <c r="B964" s="95" t="s">
        <v>198</v>
      </c>
      <c r="C964" s="96"/>
      <c r="D964" s="86">
        <v>1</v>
      </c>
      <c r="E964" s="86" t="s">
        <v>32</v>
      </c>
      <c r="F964" s="87">
        <v>3604</v>
      </c>
      <c r="G964" s="88">
        <v>1</v>
      </c>
      <c r="H964" s="88">
        <v>8</v>
      </c>
      <c r="I964" s="89"/>
      <c r="J964" s="90">
        <v>55</v>
      </c>
      <c r="K964" s="90">
        <v>72</v>
      </c>
      <c r="L964" s="90">
        <v>0</v>
      </c>
      <c r="M964" s="91"/>
      <c r="N964" s="92">
        <v>74</v>
      </c>
      <c r="O964" s="90">
        <v>716</v>
      </c>
      <c r="P964" s="90">
        <v>23</v>
      </c>
      <c r="Q964" s="90">
        <v>22</v>
      </c>
      <c r="R964" s="90">
        <v>39</v>
      </c>
      <c r="S964" s="90">
        <v>16</v>
      </c>
      <c r="T964" s="90">
        <v>55</v>
      </c>
      <c r="U964" s="91"/>
      <c r="V964" s="92">
        <v>74</v>
      </c>
      <c r="W964" s="90">
        <v>772</v>
      </c>
      <c r="X964" s="90">
        <v>5</v>
      </c>
      <c r="Y964" s="90">
        <v>23</v>
      </c>
      <c r="Z964" s="90">
        <v>54</v>
      </c>
      <c r="AA964" s="90">
        <v>18</v>
      </c>
      <c r="AB964" s="90">
        <v>72</v>
      </c>
      <c r="AC964" s="91"/>
      <c r="AD964" s="92">
        <v>0</v>
      </c>
      <c r="AE964" s="90">
        <v>0</v>
      </c>
      <c r="AF964" s="90">
        <v>0</v>
      </c>
      <c r="AG964" s="90">
        <v>0</v>
      </c>
      <c r="AH964" s="90">
        <v>0</v>
      </c>
      <c r="AI964" s="90">
        <v>0</v>
      </c>
      <c r="AJ964" s="90">
        <v>0</v>
      </c>
    </row>
    <row r="965" spans="1:36">
      <c r="A965" s="67" t="s">
        <v>71</v>
      </c>
      <c r="B965" s="97" t="s">
        <v>198</v>
      </c>
      <c r="C965" s="98"/>
      <c r="D965" s="93">
        <v>1</v>
      </c>
      <c r="E965" s="93" t="s">
        <v>32</v>
      </c>
      <c r="F965" s="94">
        <v>3604</v>
      </c>
      <c r="G965" s="93">
        <v>1</v>
      </c>
      <c r="H965" s="67" t="s">
        <v>71</v>
      </c>
      <c r="I965" s="68"/>
      <c r="J965" s="20">
        <v>73.980810234541579</v>
      </c>
      <c r="K965" s="20">
        <v>73.733475479744129</v>
      </c>
      <c r="L965" s="20">
        <v>42.303797468354425</v>
      </c>
      <c r="M965" s="69"/>
      <c r="N965" s="16">
        <v>469</v>
      </c>
      <c r="O965" s="20"/>
      <c r="P965" s="20">
        <v>9.0831556503198296</v>
      </c>
      <c r="Q965" s="20">
        <v>17.093816631130064</v>
      </c>
      <c r="R965" s="20">
        <v>38.528784648187631</v>
      </c>
      <c r="S965" s="20">
        <v>35.452025586353948</v>
      </c>
      <c r="T965" s="20">
        <v>73.980810234541579</v>
      </c>
      <c r="U965" s="69"/>
      <c r="V965" s="16">
        <v>469</v>
      </c>
      <c r="W965" s="20"/>
      <c r="X965" s="20">
        <v>5.6439232409381663</v>
      </c>
      <c r="Y965" s="20">
        <v>20.443496801705759</v>
      </c>
      <c r="Z965" s="20">
        <v>46.017057569296377</v>
      </c>
      <c r="AA965" s="20">
        <v>27.71641791044776</v>
      </c>
      <c r="AB965" s="20">
        <v>73.733475479744129</v>
      </c>
      <c r="AC965" s="69"/>
      <c r="AD965" s="16">
        <v>158</v>
      </c>
      <c r="AE965" s="20"/>
      <c r="AF965" s="20">
        <v>14.379746835443038</v>
      </c>
      <c r="AG965" s="20">
        <v>43.316455696202532</v>
      </c>
      <c r="AH965" s="20">
        <v>37.556962025316452</v>
      </c>
      <c r="AI965" s="20">
        <v>4.7468354430379751</v>
      </c>
      <c r="AJ965" s="20">
        <v>42.303797468354425</v>
      </c>
    </row>
    <row r="966" spans="1:36">
      <c r="A966" s="81">
        <v>3</v>
      </c>
      <c r="B966" s="77" t="s">
        <v>199</v>
      </c>
      <c r="C966" s="78"/>
      <c r="D966" s="79">
        <v>1</v>
      </c>
      <c r="E966" s="79" t="s">
        <v>32</v>
      </c>
      <c r="F966" s="80">
        <v>6605</v>
      </c>
      <c r="G966" s="86">
        <v>1</v>
      </c>
      <c r="H966" s="81">
        <v>3</v>
      </c>
      <c r="I966" s="82"/>
      <c r="J966" s="83">
        <v>90</v>
      </c>
      <c r="K966" s="83">
        <v>83</v>
      </c>
      <c r="L966" s="83">
        <v>0</v>
      </c>
      <c r="M966" s="84"/>
      <c r="N966" s="85">
        <v>59</v>
      </c>
      <c r="O966" s="83">
        <v>590</v>
      </c>
      <c r="P966" s="83">
        <v>2</v>
      </c>
      <c r="Q966" s="83">
        <v>8</v>
      </c>
      <c r="R966" s="83">
        <v>34</v>
      </c>
      <c r="S966" s="83">
        <v>56</v>
      </c>
      <c r="T966" s="83">
        <v>90</v>
      </c>
      <c r="U966" s="84"/>
      <c r="V966" s="85">
        <v>59</v>
      </c>
      <c r="W966" s="83">
        <v>615</v>
      </c>
      <c r="X966" s="83">
        <v>7</v>
      </c>
      <c r="Y966" s="83">
        <v>10</v>
      </c>
      <c r="Z966" s="83">
        <v>44</v>
      </c>
      <c r="AA966" s="83">
        <v>39</v>
      </c>
      <c r="AB966" s="83">
        <v>83</v>
      </c>
      <c r="AC966" s="84"/>
      <c r="AD966" s="85">
        <v>0</v>
      </c>
      <c r="AE966" s="83">
        <v>0</v>
      </c>
      <c r="AF966" s="83">
        <v>0</v>
      </c>
      <c r="AG966" s="83">
        <v>0</v>
      </c>
      <c r="AH966" s="83">
        <v>0</v>
      </c>
      <c r="AI966" s="83">
        <v>0</v>
      </c>
      <c r="AJ966" s="83">
        <v>0</v>
      </c>
    </row>
    <row r="967" spans="1:36">
      <c r="A967" s="88">
        <v>4</v>
      </c>
      <c r="B967" s="95" t="s">
        <v>199</v>
      </c>
      <c r="C967" s="96"/>
      <c r="D967" s="86">
        <v>1</v>
      </c>
      <c r="E967" s="86" t="s">
        <v>32</v>
      </c>
      <c r="F967" s="87">
        <v>6605</v>
      </c>
      <c r="G967" s="86">
        <v>1</v>
      </c>
      <c r="H967" s="88">
        <v>4</v>
      </c>
      <c r="I967" s="89"/>
      <c r="J967" s="90">
        <v>91</v>
      </c>
      <c r="K967" s="90">
        <v>87</v>
      </c>
      <c r="L967" s="90">
        <v>0</v>
      </c>
      <c r="M967" s="91"/>
      <c r="N967" s="92">
        <v>58</v>
      </c>
      <c r="O967" s="90">
        <v>673</v>
      </c>
      <c r="P967" s="90">
        <v>5</v>
      </c>
      <c r="Q967" s="90">
        <v>3</v>
      </c>
      <c r="R967" s="90">
        <v>31</v>
      </c>
      <c r="S967" s="90">
        <v>60</v>
      </c>
      <c r="T967" s="90">
        <v>91</v>
      </c>
      <c r="U967" s="91"/>
      <c r="V967" s="92">
        <v>58</v>
      </c>
      <c r="W967" s="90">
        <v>698</v>
      </c>
      <c r="X967" s="90">
        <v>3</v>
      </c>
      <c r="Y967" s="90">
        <v>9</v>
      </c>
      <c r="Z967" s="90">
        <v>53</v>
      </c>
      <c r="AA967" s="90">
        <v>34</v>
      </c>
      <c r="AB967" s="90">
        <v>87</v>
      </c>
      <c r="AC967" s="91"/>
      <c r="AD967" s="92">
        <v>0</v>
      </c>
      <c r="AE967" s="90">
        <v>0</v>
      </c>
      <c r="AF967" s="90">
        <v>0</v>
      </c>
      <c r="AG967" s="90">
        <v>0</v>
      </c>
      <c r="AH967" s="90">
        <v>0</v>
      </c>
      <c r="AI967" s="90">
        <v>0</v>
      </c>
      <c r="AJ967" s="90">
        <v>0</v>
      </c>
    </row>
    <row r="968" spans="1:36">
      <c r="A968" s="88">
        <v>5</v>
      </c>
      <c r="B968" s="95" t="s">
        <v>199</v>
      </c>
      <c r="C968" s="96"/>
      <c r="D968" s="86">
        <v>1</v>
      </c>
      <c r="E968" s="86" t="s">
        <v>32</v>
      </c>
      <c r="F968" s="87">
        <v>6605</v>
      </c>
      <c r="G968" s="88">
        <v>1</v>
      </c>
      <c r="H968" s="88">
        <v>5</v>
      </c>
      <c r="I968" s="89"/>
      <c r="J968" s="90">
        <v>72</v>
      </c>
      <c r="K968" s="90">
        <v>72</v>
      </c>
      <c r="L968" s="90">
        <v>45</v>
      </c>
      <c r="M968" s="91"/>
      <c r="N968" s="92">
        <v>61</v>
      </c>
      <c r="O968" s="90">
        <v>672</v>
      </c>
      <c r="P968" s="90">
        <v>8</v>
      </c>
      <c r="Q968" s="90">
        <v>20</v>
      </c>
      <c r="R968" s="90">
        <v>31</v>
      </c>
      <c r="S968" s="90">
        <v>41</v>
      </c>
      <c r="T968" s="90">
        <v>72</v>
      </c>
      <c r="U968" s="91"/>
      <c r="V968" s="92">
        <v>61</v>
      </c>
      <c r="W968" s="90">
        <v>714</v>
      </c>
      <c r="X968" s="90">
        <v>2</v>
      </c>
      <c r="Y968" s="90">
        <v>26</v>
      </c>
      <c r="Z968" s="90">
        <v>34</v>
      </c>
      <c r="AA968" s="90">
        <v>38</v>
      </c>
      <c r="AB968" s="90">
        <v>72</v>
      </c>
      <c r="AC968" s="91"/>
      <c r="AD968" s="92">
        <v>61</v>
      </c>
      <c r="AE968" s="90">
        <v>198</v>
      </c>
      <c r="AF968" s="90">
        <v>13</v>
      </c>
      <c r="AG968" s="90">
        <v>41</v>
      </c>
      <c r="AH968" s="90">
        <v>34</v>
      </c>
      <c r="AI968" s="90">
        <v>11</v>
      </c>
      <c r="AJ968" s="90">
        <v>45</v>
      </c>
    </row>
    <row r="969" spans="1:36">
      <c r="A969" s="88">
        <v>6</v>
      </c>
      <c r="B969" s="95" t="s">
        <v>199</v>
      </c>
      <c r="C969" s="96"/>
      <c r="D969" s="86">
        <v>1</v>
      </c>
      <c r="E969" s="86" t="s">
        <v>32</v>
      </c>
      <c r="F969" s="87">
        <v>6605</v>
      </c>
      <c r="G969" s="86">
        <v>1</v>
      </c>
      <c r="H969" s="88">
        <v>6</v>
      </c>
      <c r="I969" s="89"/>
      <c r="J969" s="90">
        <v>78</v>
      </c>
      <c r="K969" s="90">
        <v>64</v>
      </c>
      <c r="L969" s="90">
        <v>0</v>
      </c>
      <c r="M969" s="91"/>
      <c r="N969" s="92">
        <v>65</v>
      </c>
      <c r="O969" s="90">
        <v>722</v>
      </c>
      <c r="P969" s="90">
        <v>5</v>
      </c>
      <c r="Q969" s="90">
        <v>17</v>
      </c>
      <c r="R969" s="90">
        <v>29</v>
      </c>
      <c r="S969" s="90">
        <v>49</v>
      </c>
      <c r="T969" s="90">
        <v>78</v>
      </c>
      <c r="U969" s="91"/>
      <c r="V969" s="92">
        <v>65</v>
      </c>
      <c r="W969" s="90">
        <v>710</v>
      </c>
      <c r="X969" s="90">
        <v>6</v>
      </c>
      <c r="Y969" s="90">
        <v>29</v>
      </c>
      <c r="Z969" s="90">
        <v>38</v>
      </c>
      <c r="AA969" s="90">
        <v>26</v>
      </c>
      <c r="AB969" s="90">
        <v>64</v>
      </c>
      <c r="AC969" s="91"/>
      <c r="AD969" s="92">
        <v>0</v>
      </c>
      <c r="AE969" s="90">
        <v>0</v>
      </c>
      <c r="AF969" s="90">
        <v>0</v>
      </c>
      <c r="AG969" s="90">
        <v>0</v>
      </c>
      <c r="AH969" s="90">
        <v>0</v>
      </c>
      <c r="AI969" s="90">
        <v>0</v>
      </c>
      <c r="AJ969" s="90">
        <v>0</v>
      </c>
    </row>
    <row r="970" spans="1:36">
      <c r="A970" s="88">
        <v>7</v>
      </c>
      <c r="B970" s="95" t="s">
        <v>199</v>
      </c>
      <c r="C970" s="96"/>
      <c r="D970" s="86">
        <v>1</v>
      </c>
      <c r="E970" s="86" t="s">
        <v>32</v>
      </c>
      <c r="F970" s="87">
        <v>6605</v>
      </c>
      <c r="G970" s="86">
        <v>1</v>
      </c>
      <c r="H970" s="88">
        <v>7</v>
      </c>
      <c r="I970" s="89"/>
      <c r="J970" s="90">
        <v>88</v>
      </c>
      <c r="K970" s="90">
        <v>59</v>
      </c>
      <c r="L970" s="90">
        <v>39</v>
      </c>
      <c r="M970" s="91"/>
      <c r="N970" s="92">
        <v>54</v>
      </c>
      <c r="O970" s="90">
        <v>761</v>
      </c>
      <c r="P970" s="90">
        <v>2</v>
      </c>
      <c r="Q970" s="90">
        <v>9</v>
      </c>
      <c r="R970" s="90">
        <v>44</v>
      </c>
      <c r="S970" s="90">
        <v>44</v>
      </c>
      <c r="T970" s="90">
        <v>88</v>
      </c>
      <c r="U970" s="91"/>
      <c r="V970" s="92">
        <v>54</v>
      </c>
      <c r="W970" s="90">
        <v>692</v>
      </c>
      <c r="X970" s="90">
        <v>9</v>
      </c>
      <c r="Y970" s="90">
        <v>31</v>
      </c>
      <c r="Z970" s="90">
        <v>44</v>
      </c>
      <c r="AA970" s="90">
        <v>15</v>
      </c>
      <c r="AB970" s="90">
        <v>59</v>
      </c>
      <c r="AC970" s="91"/>
      <c r="AD970" s="92">
        <v>54</v>
      </c>
      <c r="AE970" s="90">
        <v>188</v>
      </c>
      <c r="AF970" s="90">
        <v>11</v>
      </c>
      <c r="AG970" s="90">
        <v>50</v>
      </c>
      <c r="AH970" s="90">
        <v>35</v>
      </c>
      <c r="AI970" s="90">
        <v>4</v>
      </c>
      <c r="AJ970" s="90">
        <v>39</v>
      </c>
    </row>
    <row r="971" spans="1:36" s="63" customFormat="1">
      <c r="A971" s="88">
        <v>8</v>
      </c>
      <c r="B971" s="95" t="s">
        <v>199</v>
      </c>
      <c r="C971" s="96"/>
      <c r="D971" s="86">
        <v>1</v>
      </c>
      <c r="E971" s="86" t="s">
        <v>32</v>
      </c>
      <c r="F971" s="87">
        <v>6605</v>
      </c>
      <c r="G971" s="86">
        <v>1</v>
      </c>
      <c r="H971" s="88">
        <v>8</v>
      </c>
      <c r="I971" s="89"/>
      <c r="J971" s="90">
        <v>77</v>
      </c>
      <c r="K971" s="90">
        <v>79</v>
      </c>
      <c r="L971" s="90">
        <v>0</v>
      </c>
      <c r="M971" s="91"/>
      <c r="N971" s="92">
        <v>61</v>
      </c>
      <c r="O971" s="90">
        <v>764</v>
      </c>
      <c r="P971" s="90">
        <v>11</v>
      </c>
      <c r="Q971" s="90">
        <v>11</v>
      </c>
      <c r="R971" s="90">
        <v>44</v>
      </c>
      <c r="S971" s="90">
        <v>33</v>
      </c>
      <c r="T971" s="90">
        <v>77</v>
      </c>
      <c r="U971" s="91"/>
      <c r="V971" s="92">
        <v>61</v>
      </c>
      <c r="W971" s="90">
        <v>809</v>
      </c>
      <c r="X971" s="90">
        <v>3</v>
      </c>
      <c r="Y971" s="90">
        <v>18</v>
      </c>
      <c r="Z971" s="90">
        <v>48</v>
      </c>
      <c r="AA971" s="90">
        <v>31</v>
      </c>
      <c r="AB971" s="90">
        <v>79</v>
      </c>
      <c r="AC971" s="91"/>
      <c r="AD971" s="92">
        <v>0</v>
      </c>
      <c r="AE971" s="90">
        <v>0</v>
      </c>
      <c r="AF971" s="90">
        <v>0</v>
      </c>
      <c r="AG971" s="90">
        <v>0</v>
      </c>
      <c r="AH971" s="90">
        <v>0</v>
      </c>
      <c r="AI971" s="90">
        <v>0</v>
      </c>
      <c r="AJ971" s="90">
        <v>0</v>
      </c>
    </row>
    <row r="972" spans="1:36">
      <c r="A972" s="67" t="s">
        <v>71</v>
      </c>
      <c r="B972" s="97" t="s">
        <v>199</v>
      </c>
      <c r="C972" s="98"/>
      <c r="D972" s="93">
        <v>1</v>
      </c>
      <c r="E972" s="93" t="s">
        <v>32</v>
      </c>
      <c r="F972" s="94">
        <v>6605</v>
      </c>
      <c r="G972" s="93">
        <v>1</v>
      </c>
      <c r="H972" s="67" t="s">
        <v>71</v>
      </c>
      <c r="I972" s="68"/>
      <c r="J972" s="20">
        <v>82.399441340782118</v>
      </c>
      <c r="K972" s="20">
        <v>74.022346368715091</v>
      </c>
      <c r="L972" s="20">
        <v>42.182608695652178</v>
      </c>
      <c r="M972" s="69"/>
      <c r="N972" s="16">
        <v>358</v>
      </c>
      <c r="O972" s="20"/>
      <c r="P972" s="20">
        <v>5.5865921787709496</v>
      </c>
      <c r="Q972" s="20">
        <v>11.53072625698324</v>
      </c>
      <c r="R972" s="20">
        <v>35.307262569832403</v>
      </c>
      <c r="S972" s="20">
        <v>47.092178770949715</v>
      </c>
      <c r="T972" s="20">
        <v>82.399441340782118</v>
      </c>
      <c r="U972" s="69"/>
      <c r="V972" s="16">
        <v>358</v>
      </c>
      <c r="W972" s="20"/>
      <c r="X972" s="20">
        <v>4.938547486033519</v>
      </c>
      <c r="Y972" s="20">
        <v>20.544692737430168</v>
      </c>
      <c r="Z972" s="20">
        <v>43.346368715083798</v>
      </c>
      <c r="AA972" s="20">
        <v>30.675977653631286</v>
      </c>
      <c r="AB972" s="20">
        <v>74.022346368715091</v>
      </c>
      <c r="AC972" s="69"/>
      <c r="AD972" s="16">
        <v>115</v>
      </c>
      <c r="AE972" s="20"/>
      <c r="AF972" s="20">
        <v>12.060869565217391</v>
      </c>
      <c r="AG972" s="20">
        <v>45.22608695652174</v>
      </c>
      <c r="AH972" s="20">
        <v>34.469565217391306</v>
      </c>
      <c r="AI972" s="20">
        <v>7.713043478260869</v>
      </c>
      <c r="AJ972" s="20">
        <v>42.182608695652178</v>
      </c>
    </row>
    <row r="973" spans="1:36">
      <c r="A973" s="81">
        <v>3</v>
      </c>
      <c r="B973" s="77" t="s">
        <v>200</v>
      </c>
      <c r="C973" s="78"/>
      <c r="D973" s="79">
        <v>2</v>
      </c>
      <c r="E973" s="79" t="s">
        <v>33</v>
      </c>
      <c r="F973" s="80">
        <v>3810</v>
      </c>
      <c r="G973" s="86">
        <v>1</v>
      </c>
      <c r="H973" s="81">
        <v>3</v>
      </c>
      <c r="I973" s="82"/>
      <c r="J973" s="83">
        <v>74</v>
      </c>
      <c r="K973" s="83">
        <v>78</v>
      </c>
      <c r="L973" s="83">
        <v>0</v>
      </c>
      <c r="M973" s="84"/>
      <c r="N973" s="85">
        <v>80</v>
      </c>
      <c r="O973" s="83">
        <v>557</v>
      </c>
      <c r="P973" s="83">
        <v>13</v>
      </c>
      <c r="Q973" s="83">
        <v>14</v>
      </c>
      <c r="R973" s="83">
        <v>35</v>
      </c>
      <c r="S973" s="83">
        <v>39</v>
      </c>
      <c r="T973" s="83">
        <v>74</v>
      </c>
      <c r="U973" s="84"/>
      <c r="V973" s="85">
        <v>80</v>
      </c>
      <c r="W973" s="83">
        <v>591</v>
      </c>
      <c r="X973" s="83">
        <v>13</v>
      </c>
      <c r="Y973" s="83">
        <v>10</v>
      </c>
      <c r="Z973" s="83">
        <v>39</v>
      </c>
      <c r="AA973" s="83">
        <v>39</v>
      </c>
      <c r="AB973" s="83">
        <v>78</v>
      </c>
      <c r="AC973" s="84"/>
      <c r="AD973" s="85">
        <v>0</v>
      </c>
      <c r="AE973" s="83">
        <v>0</v>
      </c>
      <c r="AF973" s="83">
        <v>0</v>
      </c>
      <c r="AG973" s="83">
        <v>0</v>
      </c>
      <c r="AH973" s="83">
        <v>0</v>
      </c>
      <c r="AI973" s="83">
        <v>0</v>
      </c>
      <c r="AJ973" s="83">
        <v>0</v>
      </c>
    </row>
    <row r="974" spans="1:36">
      <c r="A974" s="88">
        <v>4</v>
      </c>
      <c r="B974" s="95" t="s">
        <v>200</v>
      </c>
      <c r="C974" s="96"/>
      <c r="D974" s="86">
        <v>2</v>
      </c>
      <c r="E974" s="86" t="s">
        <v>33</v>
      </c>
      <c r="F974" s="87">
        <v>3810</v>
      </c>
      <c r="G974" s="88">
        <v>1</v>
      </c>
      <c r="H974" s="88">
        <v>4</v>
      </c>
      <c r="I974" s="89"/>
      <c r="J974" s="90">
        <v>77</v>
      </c>
      <c r="K974" s="90">
        <v>73</v>
      </c>
      <c r="L974" s="90">
        <v>0</v>
      </c>
      <c r="M974" s="91"/>
      <c r="N974" s="92">
        <v>84</v>
      </c>
      <c r="O974" s="90">
        <v>638</v>
      </c>
      <c r="P974" s="90">
        <v>6</v>
      </c>
      <c r="Q974" s="90">
        <v>17</v>
      </c>
      <c r="R974" s="90">
        <v>25</v>
      </c>
      <c r="S974" s="90">
        <v>52</v>
      </c>
      <c r="T974" s="90">
        <v>77</v>
      </c>
      <c r="U974" s="91"/>
      <c r="V974" s="92">
        <v>84</v>
      </c>
      <c r="W974" s="90">
        <v>669</v>
      </c>
      <c r="X974" s="90">
        <v>5</v>
      </c>
      <c r="Y974" s="90">
        <v>21</v>
      </c>
      <c r="Z974" s="90">
        <v>40</v>
      </c>
      <c r="AA974" s="90">
        <v>33</v>
      </c>
      <c r="AB974" s="90">
        <v>73</v>
      </c>
      <c r="AC974" s="91"/>
      <c r="AD974" s="92">
        <v>0</v>
      </c>
      <c r="AE974" s="90">
        <v>0</v>
      </c>
      <c r="AF974" s="90">
        <v>0</v>
      </c>
      <c r="AG974" s="90">
        <v>0</v>
      </c>
      <c r="AH974" s="90">
        <v>0</v>
      </c>
      <c r="AI974" s="90">
        <v>0</v>
      </c>
      <c r="AJ974" s="90">
        <v>0</v>
      </c>
    </row>
    <row r="975" spans="1:36">
      <c r="A975" s="88">
        <v>5</v>
      </c>
      <c r="B975" s="95" t="s">
        <v>200</v>
      </c>
      <c r="C975" s="96"/>
      <c r="D975" s="86">
        <v>2</v>
      </c>
      <c r="E975" s="86" t="s">
        <v>33</v>
      </c>
      <c r="F975" s="87">
        <v>3810</v>
      </c>
      <c r="G975" s="88">
        <v>1</v>
      </c>
      <c r="H975" s="88">
        <v>5</v>
      </c>
      <c r="I975" s="89"/>
      <c r="J975" s="90">
        <v>80</v>
      </c>
      <c r="K975" s="90">
        <v>70</v>
      </c>
      <c r="L975" s="90">
        <v>39</v>
      </c>
      <c r="M975" s="91"/>
      <c r="N975" s="92">
        <v>93</v>
      </c>
      <c r="O975" s="90">
        <v>666</v>
      </c>
      <c r="P975" s="90">
        <v>8</v>
      </c>
      <c r="Q975" s="90">
        <v>13</v>
      </c>
      <c r="R975" s="90">
        <v>43</v>
      </c>
      <c r="S975" s="90">
        <v>37</v>
      </c>
      <c r="T975" s="90">
        <v>80</v>
      </c>
      <c r="U975" s="91"/>
      <c r="V975" s="92">
        <v>93</v>
      </c>
      <c r="W975" s="90">
        <v>666</v>
      </c>
      <c r="X975" s="90">
        <v>2</v>
      </c>
      <c r="Y975" s="90">
        <v>28</v>
      </c>
      <c r="Z975" s="90">
        <v>56</v>
      </c>
      <c r="AA975" s="90">
        <v>14</v>
      </c>
      <c r="AB975" s="90">
        <v>70</v>
      </c>
      <c r="AC975" s="91"/>
      <c r="AD975" s="92">
        <v>93</v>
      </c>
      <c r="AE975" s="90">
        <v>191</v>
      </c>
      <c r="AF975" s="90">
        <v>15</v>
      </c>
      <c r="AG975" s="90">
        <v>45</v>
      </c>
      <c r="AH975" s="90">
        <v>35</v>
      </c>
      <c r="AI975" s="90">
        <v>4</v>
      </c>
      <c r="AJ975" s="90">
        <v>39</v>
      </c>
    </row>
    <row r="976" spans="1:36">
      <c r="A976" s="88">
        <v>6</v>
      </c>
      <c r="B976" s="95" t="s">
        <v>200</v>
      </c>
      <c r="C976" s="96"/>
      <c r="D976" s="86">
        <v>2</v>
      </c>
      <c r="E976" s="86" t="s">
        <v>33</v>
      </c>
      <c r="F976" s="87">
        <v>3810</v>
      </c>
      <c r="G976" s="86">
        <v>1</v>
      </c>
      <c r="H976" s="88">
        <v>6</v>
      </c>
      <c r="I976" s="89"/>
      <c r="J976" s="90">
        <v>74</v>
      </c>
      <c r="K976" s="90">
        <v>63</v>
      </c>
      <c r="L976" s="90">
        <v>0</v>
      </c>
      <c r="M976" s="91"/>
      <c r="N976" s="92">
        <v>70</v>
      </c>
      <c r="O976" s="90">
        <v>714</v>
      </c>
      <c r="P976" s="90">
        <v>10</v>
      </c>
      <c r="Q976" s="90">
        <v>16</v>
      </c>
      <c r="R976" s="90">
        <v>23</v>
      </c>
      <c r="S976" s="90">
        <v>51</v>
      </c>
      <c r="T976" s="90">
        <v>74</v>
      </c>
      <c r="U976" s="91"/>
      <c r="V976" s="92">
        <v>70</v>
      </c>
      <c r="W976" s="90">
        <v>656</v>
      </c>
      <c r="X976" s="90">
        <v>11</v>
      </c>
      <c r="Y976" s="90">
        <v>26</v>
      </c>
      <c r="Z976" s="90">
        <v>47</v>
      </c>
      <c r="AA976" s="90">
        <v>16</v>
      </c>
      <c r="AB976" s="90">
        <v>63</v>
      </c>
      <c r="AC976" s="91"/>
      <c r="AD976" s="92">
        <v>0</v>
      </c>
      <c r="AE976" s="90">
        <v>0</v>
      </c>
      <c r="AF976" s="90">
        <v>0</v>
      </c>
      <c r="AG976" s="90">
        <v>0</v>
      </c>
      <c r="AH976" s="90">
        <v>0</v>
      </c>
      <c r="AI976" s="90">
        <v>0</v>
      </c>
      <c r="AJ976" s="90">
        <v>0</v>
      </c>
    </row>
    <row r="977" spans="1:36">
      <c r="A977" s="88">
        <v>7</v>
      </c>
      <c r="B977" s="95" t="s">
        <v>200</v>
      </c>
      <c r="C977" s="96"/>
      <c r="D977" s="86">
        <v>2</v>
      </c>
      <c r="E977" s="86" t="s">
        <v>33</v>
      </c>
      <c r="F977" s="87">
        <v>3810</v>
      </c>
      <c r="G977" s="86">
        <v>1</v>
      </c>
      <c r="H977" s="88">
        <v>7</v>
      </c>
      <c r="I977" s="89"/>
      <c r="J977" s="90">
        <v>81</v>
      </c>
      <c r="K977" s="90">
        <v>61</v>
      </c>
      <c r="L977" s="90">
        <v>32</v>
      </c>
      <c r="M977" s="91"/>
      <c r="N977" s="92">
        <v>74</v>
      </c>
      <c r="O977" s="90">
        <v>743</v>
      </c>
      <c r="P977" s="90">
        <v>1</v>
      </c>
      <c r="Q977" s="90">
        <v>18</v>
      </c>
      <c r="R977" s="90">
        <v>42</v>
      </c>
      <c r="S977" s="90">
        <v>39</v>
      </c>
      <c r="T977" s="90">
        <v>81</v>
      </c>
      <c r="U977" s="91"/>
      <c r="V977" s="92">
        <v>74</v>
      </c>
      <c r="W977" s="90">
        <v>707</v>
      </c>
      <c r="X977" s="90">
        <v>0</v>
      </c>
      <c r="Y977" s="90">
        <v>39</v>
      </c>
      <c r="Z977" s="90">
        <v>46</v>
      </c>
      <c r="AA977" s="90">
        <v>15</v>
      </c>
      <c r="AB977" s="90">
        <v>61</v>
      </c>
      <c r="AC977" s="91"/>
      <c r="AD977" s="92">
        <v>74</v>
      </c>
      <c r="AE977" s="90">
        <v>180</v>
      </c>
      <c r="AF977" s="90">
        <v>15</v>
      </c>
      <c r="AG977" s="90">
        <v>53</v>
      </c>
      <c r="AH977" s="90">
        <v>32</v>
      </c>
      <c r="AI977" s="90">
        <v>0</v>
      </c>
      <c r="AJ977" s="90">
        <v>32</v>
      </c>
    </row>
    <row r="978" spans="1:36" s="63" customFormat="1">
      <c r="A978" s="88">
        <v>8</v>
      </c>
      <c r="B978" s="95" t="s">
        <v>200</v>
      </c>
      <c r="C978" s="96"/>
      <c r="D978" s="86">
        <v>2</v>
      </c>
      <c r="E978" s="86" t="s">
        <v>33</v>
      </c>
      <c r="F978" s="87">
        <v>3810</v>
      </c>
      <c r="G978" s="88">
        <v>1</v>
      </c>
      <c r="H978" s="88">
        <v>8</v>
      </c>
      <c r="I978" s="89"/>
      <c r="J978" s="90">
        <v>79</v>
      </c>
      <c r="K978" s="90">
        <v>75</v>
      </c>
      <c r="L978" s="90">
        <v>0</v>
      </c>
      <c r="M978" s="91"/>
      <c r="N978" s="92">
        <v>100</v>
      </c>
      <c r="O978" s="90">
        <v>753</v>
      </c>
      <c r="P978" s="90">
        <v>13</v>
      </c>
      <c r="Q978" s="90">
        <v>8</v>
      </c>
      <c r="R978" s="90">
        <v>52</v>
      </c>
      <c r="S978" s="90">
        <v>27</v>
      </c>
      <c r="T978" s="90">
        <v>79</v>
      </c>
      <c r="U978" s="91"/>
      <c r="V978" s="92">
        <v>100</v>
      </c>
      <c r="W978" s="90">
        <v>803</v>
      </c>
      <c r="X978" s="90">
        <v>1</v>
      </c>
      <c r="Y978" s="90">
        <v>24</v>
      </c>
      <c r="Z978" s="90">
        <v>39</v>
      </c>
      <c r="AA978" s="90">
        <v>36</v>
      </c>
      <c r="AB978" s="90">
        <v>75</v>
      </c>
      <c r="AC978" s="91"/>
      <c r="AD978" s="92">
        <v>0</v>
      </c>
      <c r="AE978" s="90">
        <v>0</v>
      </c>
      <c r="AF978" s="90">
        <v>0</v>
      </c>
      <c r="AG978" s="90">
        <v>0</v>
      </c>
      <c r="AH978" s="90">
        <v>0</v>
      </c>
      <c r="AI978" s="90">
        <v>0</v>
      </c>
      <c r="AJ978" s="90">
        <v>0</v>
      </c>
    </row>
    <row r="979" spans="1:36">
      <c r="A979" s="67" t="s">
        <v>71</v>
      </c>
      <c r="B979" s="97" t="s">
        <v>200</v>
      </c>
      <c r="C979" s="98"/>
      <c r="D979" s="93">
        <v>2</v>
      </c>
      <c r="E979" s="93" t="s">
        <v>33</v>
      </c>
      <c r="F979" s="94">
        <v>3810</v>
      </c>
      <c r="G979" s="93">
        <v>1</v>
      </c>
      <c r="H979" s="67" t="s">
        <v>71</v>
      </c>
      <c r="I979" s="68"/>
      <c r="J979" s="20">
        <v>77.648702594810374</v>
      </c>
      <c r="K979" s="20">
        <v>70.471057884231527</v>
      </c>
      <c r="L979" s="20">
        <v>35.898203592814369</v>
      </c>
      <c r="M979" s="69"/>
      <c r="N979" s="16">
        <v>501</v>
      </c>
      <c r="O979" s="20"/>
      <c r="P979" s="20">
        <v>8.706586826347305</v>
      </c>
      <c r="Q979" s="20">
        <v>13.99001996007984</v>
      </c>
      <c r="R979" s="20">
        <v>37.558882235528941</v>
      </c>
      <c r="S979" s="20">
        <v>40.08982035928144</v>
      </c>
      <c r="T979" s="20">
        <v>77.648702594810374</v>
      </c>
      <c r="U979" s="69"/>
      <c r="V979" s="16">
        <v>501</v>
      </c>
      <c r="W979" s="20"/>
      <c r="X979" s="20">
        <v>5.0219560878243508</v>
      </c>
      <c r="Y979" s="20">
        <v>24.49900199600798</v>
      </c>
      <c r="Z979" s="20">
        <v>44.4750499001996</v>
      </c>
      <c r="AA979" s="20">
        <v>25.996007984031934</v>
      </c>
      <c r="AB979" s="20">
        <v>70.471057884231527</v>
      </c>
      <c r="AC979" s="69"/>
      <c r="AD979" s="16">
        <v>167</v>
      </c>
      <c r="AE979" s="20"/>
      <c r="AF979" s="20">
        <v>15</v>
      </c>
      <c r="AG979" s="20">
        <v>48.544910179640716</v>
      </c>
      <c r="AH979" s="20">
        <v>33.67065868263473</v>
      </c>
      <c r="AI979" s="20">
        <v>2.2275449101796405</v>
      </c>
      <c r="AJ979" s="20">
        <v>35.898203592814369</v>
      </c>
    </row>
    <row r="980" spans="1:36">
      <c r="A980" s="81">
        <v>3</v>
      </c>
      <c r="B980" s="77" t="s">
        <v>201</v>
      </c>
      <c r="C980" s="78"/>
      <c r="D980" s="79">
        <v>1</v>
      </c>
      <c r="E980" s="79" t="s">
        <v>32</v>
      </c>
      <c r="F980" s="80">
        <v>506</v>
      </c>
      <c r="G980" s="86">
        <v>1</v>
      </c>
      <c r="H980" s="81">
        <v>3</v>
      </c>
      <c r="I980" s="82"/>
      <c r="J980" s="83">
        <v>72</v>
      </c>
      <c r="K980" s="83">
        <v>56</v>
      </c>
      <c r="L980" s="83">
        <v>0</v>
      </c>
      <c r="M980" s="84"/>
      <c r="N980" s="85">
        <v>25</v>
      </c>
      <c r="O980" s="83">
        <v>557</v>
      </c>
      <c r="P980" s="83">
        <v>0</v>
      </c>
      <c r="Q980" s="83">
        <v>28</v>
      </c>
      <c r="R980" s="83">
        <v>36</v>
      </c>
      <c r="S980" s="83">
        <v>36</v>
      </c>
      <c r="T980" s="83">
        <v>72</v>
      </c>
      <c r="U980" s="84"/>
      <c r="V980" s="85">
        <v>25</v>
      </c>
      <c r="W980" s="83">
        <v>538</v>
      </c>
      <c r="X980" s="83">
        <v>20</v>
      </c>
      <c r="Y980" s="83">
        <v>24</v>
      </c>
      <c r="Z980" s="83">
        <v>24</v>
      </c>
      <c r="AA980" s="83">
        <v>32</v>
      </c>
      <c r="AB980" s="83">
        <v>56</v>
      </c>
      <c r="AC980" s="84"/>
      <c r="AD980" s="85">
        <v>0</v>
      </c>
      <c r="AE980" s="83">
        <v>0</v>
      </c>
      <c r="AF980" s="83">
        <v>0</v>
      </c>
      <c r="AG980" s="83">
        <v>0</v>
      </c>
      <c r="AH980" s="83">
        <v>0</v>
      </c>
      <c r="AI980" s="83">
        <v>0</v>
      </c>
      <c r="AJ980" s="83">
        <v>0</v>
      </c>
    </row>
    <row r="981" spans="1:36">
      <c r="A981" s="88">
        <v>4</v>
      </c>
      <c r="B981" s="95" t="s">
        <v>201</v>
      </c>
      <c r="C981" s="96"/>
      <c r="D981" s="86">
        <v>1</v>
      </c>
      <c r="E981" s="86" t="s">
        <v>32</v>
      </c>
      <c r="F981" s="87">
        <v>506</v>
      </c>
      <c r="G981" s="88">
        <v>1</v>
      </c>
      <c r="H981" s="88">
        <v>4</v>
      </c>
      <c r="I981" s="89"/>
      <c r="J981" s="90">
        <v>64</v>
      </c>
      <c r="K981" s="90">
        <v>64</v>
      </c>
      <c r="L981" s="90">
        <v>0</v>
      </c>
      <c r="M981" s="91"/>
      <c r="N981" s="92">
        <v>25</v>
      </c>
      <c r="O981" s="90">
        <v>589</v>
      </c>
      <c r="P981" s="90">
        <v>16</v>
      </c>
      <c r="Q981" s="90">
        <v>20</v>
      </c>
      <c r="R981" s="90">
        <v>36</v>
      </c>
      <c r="S981" s="90">
        <v>28</v>
      </c>
      <c r="T981" s="90">
        <v>64</v>
      </c>
      <c r="U981" s="91"/>
      <c r="V981" s="92">
        <v>25</v>
      </c>
      <c r="W981" s="90">
        <v>598</v>
      </c>
      <c r="X981" s="90">
        <v>8</v>
      </c>
      <c r="Y981" s="90">
        <v>28</v>
      </c>
      <c r="Z981" s="90">
        <v>44</v>
      </c>
      <c r="AA981" s="90">
        <v>20</v>
      </c>
      <c r="AB981" s="90">
        <v>64</v>
      </c>
      <c r="AC981" s="91"/>
      <c r="AD981" s="92">
        <v>0</v>
      </c>
      <c r="AE981" s="90">
        <v>0</v>
      </c>
      <c r="AF981" s="90">
        <v>0</v>
      </c>
      <c r="AG981" s="90">
        <v>0</v>
      </c>
      <c r="AH981" s="90">
        <v>0</v>
      </c>
      <c r="AI981" s="90">
        <v>0</v>
      </c>
      <c r="AJ981" s="90">
        <v>0</v>
      </c>
    </row>
    <row r="982" spans="1:36">
      <c r="A982" s="88">
        <v>5</v>
      </c>
      <c r="B982" s="95" t="s">
        <v>201</v>
      </c>
      <c r="C982" s="96"/>
      <c r="D982" s="86">
        <v>1</v>
      </c>
      <c r="E982" s="86" t="s">
        <v>32</v>
      </c>
      <c r="F982" s="87">
        <v>506</v>
      </c>
      <c r="G982" s="88">
        <v>1</v>
      </c>
      <c r="H982" s="88">
        <v>5</v>
      </c>
      <c r="I982" s="89"/>
      <c r="J982" s="90">
        <v>61</v>
      </c>
      <c r="K982" s="90">
        <v>68</v>
      </c>
      <c r="L982" s="90">
        <v>25</v>
      </c>
      <c r="M982" s="91"/>
      <c r="N982" s="92">
        <v>28</v>
      </c>
      <c r="O982" s="90">
        <v>624</v>
      </c>
      <c r="P982" s="90">
        <v>14</v>
      </c>
      <c r="Q982" s="90">
        <v>25</v>
      </c>
      <c r="R982" s="90">
        <v>32</v>
      </c>
      <c r="S982" s="90">
        <v>29</v>
      </c>
      <c r="T982" s="90">
        <v>61</v>
      </c>
      <c r="U982" s="91"/>
      <c r="V982" s="92">
        <v>28</v>
      </c>
      <c r="W982" s="90">
        <v>662</v>
      </c>
      <c r="X982" s="90">
        <v>4</v>
      </c>
      <c r="Y982" s="90">
        <v>29</v>
      </c>
      <c r="Z982" s="90">
        <v>43</v>
      </c>
      <c r="AA982" s="90">
        <v>25</v>
      </c>
      <c r="AB982" s="90">
        <v>68</v>
      </c>
      <c r="AC982" s="91"/>
      <c r="AD982" s="92">
        <v>28</v>
      </c>
      <c r="AE982" s="90">
        <v>185</v>
      </c>
      <c r="AF982" s="90">
        <v>11</v>
      </c>
      <c r="AG982" s="90">
        <v>64</v>
      </c>
      <c r="AH982" s="90">
        <v>25</v>
      </c>
      <c r="AI982" s="90">
        <v>0</v>
      </c>
      <c r="AJ982" s="90">
        <v>25</v>
      </c>
    </row>
    <row r="983" spans="1:36">
      <c r="A983" s="88">
        <v>6</v>
      </c>
      <c r="B983" s="95" t="s">
        <v>201</v>
      </c>
      <c r="C983" s="96"/>
      <c r="D983" s="86">
        <v>1</v>
      </c>
      <c r="E983" s="86" t="s">
        <v>32</v>
      </c>
      <c r="F983" s="87">
        <v>506</v>
      </c>
      <c r="G983" s="86">
        <v>1</v>
      </c>
      <c r="H983" s="88">
        <v>6</v>
      </c>
      <c r="I983" s="89"/>
      <c r="J983" s="90">
        <v>76</v>
      </c>
      <c r="K983" s="90">
        <v>76</v>
      </c>
      <c r="L983" s="90">
        <v>0</v>
      </c>
      <c r="M983" s="91"/>
      <c r="N983" s="92">
        <v>25</v>
      </c>
      <c r="O983" s="90">
        <v>716</v>
      </c>
      <c r="P983" s="90">
        <v>8</v>
      </c>
      <c r="Q983" s="90">
        <v>16</v>
      </c>
      <c r="R983" s="90">
        <v>24</v>
      </c>
      <c r="S983" s="90">
        <v>52</v>
      </c>
      <c r="T983" s="90">
        <v>76</v>
      </c>
      <c r="U983" s="91"/>
      <c r="V983" s="92">
        <v>25</v>
      </c>
      <c r="W983" s="90">
        <v>709</v>
      </c>
      <c r="X983" s="90">
        <v>0</v>
      </c>
      <c r="Y983" s="90">
        <v>24</v>
      </c>
      <c r="Z983" s="90">
        <v>52</v>
      </c>
      <c r="AA983" s="90">
        <v>24</v>
      </c>
      <c r="AB983" s="90">
        <v>76</v>
      </c>
      <c r="AC983" s="91"/>
      <c r="AD983" s="92">
        <v>0</v>
      </c>
      <c r="AE983" s="90">
        <v>0</v>
      </c>
      <c r="AF983" s="90">
        <v>0</v>
      </c>
      <c r="AG983" s="90">
        <v>0</v>
      </c>
      <c r="AH983" s="90">
        <v>0</v>
      </c>
      <c r="AI983" s="90">
        <v>0</v>
      </c>
      <c r="AJ983" s="90">
        <v>0</v>
      </c>
    </row>
    <row r="984" spans="1:36">
      <c r="A984" s="88">
        <v>7</v>
      </c>
      <c r="B984" s="95" t="s">
        <v>201</v>
      </c>
      <c r="C984" s="96"/>
      <c r="D984" s="86">
        <v>1</v>
      </c>
      <c r="E984" s="86" t="s">
        <v>32</v>
      </c>
      <c r="F984" s="87">
        <v>506</v>
      </c>
      <c r="G984" s="86">
        <v>1</v>
      </c>
      <c r="H984" s="88">
        <v>7</v>
      </c>
      <c r="I984" s="89"/>
      <c r="J984" s="90">
        <v>71</v>
      </c>
      <c r="K984" s="90">
        <v>58</v>
      </c>
      <c r="L984" s="90">
        <v>25</v>
      </c>
      <c r="M984" s="91"/>
      <c r="N984" s="92">
        <v>24</v>
      </c>
      <c r="O984" s="90">
        <v>705</v>
      </c>
      <c r="P984" s="90">
        <v>21</v>
      </c>
      <c r="Q984" s="90">
        <v>8</v>
      </c>
      <c r="R984" s="90">
        <v>50</v>
      </c>
      <c r="S984" s="90">
        <v>21</v>
      </c>
      <c r="T984" s="90">
        <v>71</v>
      </c>
      <c r="U984" s="91"/>
      <c r="V984" s="92">
        <v>24</v>
      </c>
      <c r="W984" s="90">
        <v>698</v>
      </c>
      <c r="X984" s="90">
        <v>8</v>
      </c>
      <c r="Y984" s="90">
        <v>33</v>
      </c>
      <c r="Z984" s="90">
        <v>50</v>
      </c>
      <c r="AA984" s="90">
        <v>8</v>
      </c>
      <c r="AB984" s="90">
        <v>58</v>
      </c>
      <c r="AC984" s="91"/>
      <c r="AD984" s="92">
        <v>24</v>
      </c>
      <c r="AE984" s="90">
        <v>171</v>
      </c>
      <c r="AF984" s="90">
        <v>33</v>
      </c>
      <c r="AG984" s="90">
        <v>42</v>
      </c>
      <c r="AH984" s="90">
        <v>25</v>
      </c>
      <c r="AI984" s="90">
        <v>0</v>
      </c>
      <c r="AJ984" s="90">
        <v>25</v>
      </c>
    </row>
    <row r="985" spans="1:36" s="63" customFormat="1">
      <c r="A985" s="88">
        <v>8</v>
      </c>
      <c r="B985" s="95" t="s">
        <v>201</v>
      </c>
      <c r="C985" s="96"/>
      <c r="D985" s="86">
        <v>1</v>
      </c>
      <c r="E985" s="86" t="s">
        <v>32</v>
      </c>
      <c r="F985" s="87">
        <v>506</v>
      </c>
      <c r="G985" s="86">
        <v>1</v>
      </c>
      <c r="H985" s="88">
        <v>8</v>
      </c>
      <c r="I985" s="89"/>
      <c r="J985" s="90">
        <v>71</v>
      </c>
      <c r="K985" s="90">
        <v>77</v>
      </c>
      <c r="L985" s="90">
        <v>0</v>
      </c>
      <c r="M985" s="91"/>
      <c r="N985" s="92">
        <v>31</v>
      </c>
      <c r="O985" s="90">
        <v>712</v>
      </c>
      <c r="P985" s="90">
        <v>16</v>
      </c>
      <c r="Q985" s="90">
        <v>13</v>
      </c>
      <c r="R985" s="90">
        <v>61</v>
      </c>
      <c r="S985" s="90">
        <v>10</v>
      </c>
      <c r="T985" s="90">
        <v>71</v>
      </c>
      <c r="U985" s="91"/>
      <c r="V985" s="92">
        <v>31</v>
      </c>
      <c r="W985" s="90">
        <v>816</v>
      </c>
      <c r="X985" s="90">
        <v>3</v>
      </c>
      <c r="Y985" s="90">
        <v>19</v>
      </c>
      <c r="Z985" s="90">
        <v>32</v>
      </c>
      <c r="AA985" s="90">
        <v>45</v>
      </c>
      <c r="AB985" s="90">
        <v>77</v>
      </c>
      <c r="AC985" s="91"/>
      <c r="AD985" s="92">
        <v>0</v>
      </c>
      <c r="AE985" s="90">
        <v>0</v>
      </c>
      <c r="AF985" s="90">
        <v>0</v>
      </c>
      <c r="AG985" s="90">
        <v>0</v>
      </c>
      <c r="AH985" s="90">
        <v>0</v>
      </c>
      <c r="AI985" s="90">
        <v>0</v>
      </c>
      <c r="AJ985" s="90">
        <v>0</v>
      </c>
    </row>
    <row r="986" spans="1:36">
      <c r="A986" s="67" t="s">
        <v>71</v>
      </c>
      <c r="B986" s="97" t="s">
        <v>201</v>
      </c>
      <c r="C986" s="98"/>
      <c r="D986" s="93">
        <v>1</v>
      </c>
      <c r="E986" s="93" t="s">
        <v>32</v>
      </c>
      <c r="F986" s="94">
        <v>506</v>
      </c>
      <c r="G986" s="67">
        <v>1</v>
      </c>
      <c r="H986" s="67" t="s">
        <v>71</v>
      </c>
      <c r="I986" s="68"/>
      <c r="J986" s="20">
        <v>69.069620253164544</v>
      </c>
      <c r="K986" s="20">
        <v>66.98101265822784</v>
      </c>
      <c r="L986" s="20">
        <v>25</v>
      </c>
      <c r="M986" s="69"/>
      <c r="N986" s="16">
        <v>158</v>
      </c>
      <c r="O986" s="20"/>
      <c r="P986" s="20">
        <v>12.60759493670886</v>
      </c>
      <c r="Q986" s="20">
        <v>18.322784810126581</v>
      </c>
      <c r="R986" s="20">
        <v>40.424050632911388</v>
      </c>
      <c r="S986" s="20">
        <v>28.645569620253163</v>
      </c>
      <c r="T986" s="20">
        <v>69.069620253164544</v>
      </c>
      <c r="U986" s="69"/>
      <c r="V986" s="16">
        <v>158</v>
      </c>
      <c r="W986" s="20"/>
      <c r="X986" s="20">
        <v>6.9430379746835449</v>
      </c>
      <c r="Y986" s="20">
        <v>25.905063291139239</v>
      </c>
      <c r="Z986" s="20">
        <v>40.48101265822784</v>
      </c>
      <c r="AA986" s="20">
        <v>26.5</v>
      </c>
      <c r="AB986" s="20">
        <v>66.98101265822784</v>
      </c>
      <c r="AC986" s="69"/>
      <c r="AD986" s="16">
        <v>52</v>
      </c>
      <c r="AE986" s="20"/>
      <c r="AF986" s="20">
        <v>21.153846153846153</v>
      </c>
      <c r="AG986" s="20">
        <v>53.84615384615384</v>
      </c>
      <c r="AH986" s="20">
        <v>25</v>
      </c>
      <c r="AI986" s="20">
        <v>0</v>
      </c>
      <c r="AJ986" s="20">
        <v>25</v>
      </c>
    </row>
    <row r="987" spans="1:36">
      <c r="A987" s="81">
        <v>3</v>
      </c>
      <c r="B987" s="77" t="s">
        <v>202</v>
      </c>
      <c r="C987" s="78"/>
      <c r="D987" s="79">
        <v>5</v>
      </c>
      <c r="E987" s="79" t="s">
        <v>36</v>
      </c>
      <c r="F987" s="80">
        <v>3904</v>
      </c>
      <c r="G987" s="88">
        <v>1</v>
      </c>
      <c r="H987" s="81">
        <v>3</v>
      </c>
      <c r="I987" s="82"/>
      <c r="J987" s="83">
        <v>61</v>
      </c>
      <c r="K987" s="83">
        <v>35</v>
      </c>
      <c r="L987" s="83">
        <v>0</v>
      </c>
      <c r="M987" s="84"/>
      <c r="N987" s="85">
        <v>80</v>
      </c>
      <c r="O987" s="83">
        <v>504</v>
      </c>
      <c r="P987" s="83">
        <v>11</v>
      </c>
      <c r="Q987" s="83">
        <v>29</v>
      </c>
      <c r="R987" s="83">
        <v>48</v>
      </c>
      <c r="S987" s="83">
        <v>13</v>
      </c>
      <c r="T987" s="83">
        <v>61</v>
      </c>
      <c r="U987" s="84"/>
      <c r="V987" s="85">
        <v>80</v>
      </c>
      <c r="W987" s="83">
        <v>434</v>
      </c>
      <c r="X987" s="83">
        <v>30</v>
      </c>
      <c r="Y987" s="83">
        <v>35</v>
      </c>
      <c r="Z987" s="83">
        <v>24</v>
      </c>
      <c r="AA987" s="83">
        <v>11</v>
      </c>
      <c r="AB987" s="83">
        <v>35</v>
      </c>
      <c r="AC987" s="84"/>
      <c r="AD987" s="85">
        <v>0</v>
      </c>
      <c r="AE987" s="83">
        <v>0</v>
      </c>
      <c r="AF987" s="83">
        <v>0</v>
      </c>
      <c r="AG987" s="83">
        <v>0</v>
      </c>
      <c r="AH987" s="83">
        <v>0</v>
      </c>
      <c r="AI987" s="83">
        <v>0</v>
      </c>
      <c r="AJ987" s="83">
        <v>0</v>
      </c>
    </row>
    <row r="988" spans="1:36">
      <c r="A988" s="88">
        <v>4</v>
      </c>
      <c r="B988" s="95" t="s">
        <v>202</v>
      </c>
      <c r="C988" s="96"/>
      <c r="D988" s="86">
        <v>5</v>
      </c>
      <c r="E988" s="86" t="s">
        <v>36</v>
      </c>
      <c r="F988" s="87">
        <v>3904</v>
      </c>
      <c r="G988" s="88">
        <v>1</v>
      </c>
      <c r="H988" s="88">
        <v>4</v>
      </c>
      <c r="I988" s="89"/>
      <c r="J988" s="90">
        <v>51</v>
      </c>
      <c r="K988" s="90">
        <v>50</v>
      </c>
      <c r="L988" s="90">
        <v>0</v>
      </c>
      <c r="M988" s="91"/>
      <c r="N988" s="92">
        <v>89</v>
      </c>
      <c r="O988" s="90">
        <v>560</v>
      </c>
      <c r="P988" s="90">
        <v>31</v>
      </c>
      <c r="Q988" s="90">
        <v>18</v>
      </c>
      <c r="R988" s="90">
        <v>26</v>
      </c>
      <c r="S988" s="90">
        <v>25</v>
      </c>
      <c r="T988" s="90">
        <v>51</v>
      </c>
      <c r="U988" s="91"/>
      <c r="V988" s="92">
        <v>89</v>
      </c>
      <c r="W988" s="90">
        <v>554</v>
      </c>
      <c r="X988" s="90">
        <v>12</v>
      </c>
      <c r="Y988" s="90">
        <v>37</v>
      </c>
      <c r="Z988" s="90">
        <v>39</v>
      </c>
      <c r="AA988" s="90">
        <v>11</v>
      </c>
      <c r="AB988" s="90">
        <v>50</v>
      </c>
      <c r="AC988" s="91"/>
      <c r="AD988" s="92">
        <v>0</v>
      </c>
      <c r="AE988" s="90">
        <v>0</v>
      </c>
      <c r="AF988" s="90">
        <v>0</v>
      </c>
      <c r="AG988" s="90">
        <v>0</v>
      </c>
      <c r="AH988" s="90">
        <v>0</v>
      </c>
      <c r="AI988" s="90">
        <v>0</v>
      </c>
      <c r="AJ988" s="90">
        <v>0</v>
      </c>
    </row>
    <row r="989" spans="1:36">
      <c r="A989" s="88">
        <v>5</v>
      </c>
      <c r="B989" s="95" t="s">
        <v>202</v>
      </c>
      <c r="C989" s="96"/>
      <c r="D989" s="86">
        <v>5</v>
      </c>
      <c r="E989" s="86" t="s">
        <v>36</v>
      </c>
      <c r="F989" s="87">
        <v>3904</v>
      </c>
      <c r="G989" s="86">
        <v>1</v>
      </c>
      <c r="H989" s="88">
        <v>5</v>
      </c>
      <c r="I989" s="89"/>
      <c r="J989" s="90">
        <v>41</v>
      </c>
      <c r="K989" s="90">
        <v>35</v>
      </c>
      <c r="L989" s="90">
        <v>4</v>
      </c>
      <c r="M989" s="91"/>
      <c r="N989" s="92">
        <v>77</v>
      </c>
      <c r="O989" s="90">
        <v>591</v>
      </c>
      <c r="P989" s="90">
        <v>29</v>
      </c>
      <c r="Q989" s="90">
        <v>31</v>
      </c>
      <c r="R989" s="90">
        <v>29</v>
      </c>
      <c r="S989" s="90">
        <v>12</v>
      </c>
      <c r="T989" s="90">
        <v>41</v>
      </c>
      <c r="U989" s="91"/>
      <c r="V989" s="92">
        <v>77</v>
      </c>
      <c r="W989" s="90">
        <v>558</v>
      </c>
      <c r="X989" s="90">
        <v>9</v>
      </c>
      <c r="Y989" s="90">
        <v>56</v>
      </c>
      <c r="Z989" s="90">
        <v>29</v>
      </c>
      <c r="AA989" s="90">
        <v>6</v>
      </c>
      <c r="AB989" s="90">
        <v>35</v>
      </c>
      <c r="AC989" s="91"/>
      <c r="AD989" s="92">
        <v>77</v>
      </c>
      <c r="AE989" s="90">
        <v>142</v>
      </c>
      <c r="AF989" s="90">
        <v>66</v>
      </c>
      <c r="AG989" s="90">
        <v>30</v>
      </c>
      <c r="AH989" s="90">
        <v>3</v>
      </c>
      <c r="AI989" s="90">
        <v>1</v>
      </c>
      <c r="AJ989" s="90">
        <v>4</v>
      </c>
    </row>
    <row r="990" spans="1:36">
      <c r="A990" s="88">
        <v>6</v>
      </c>
      <c r="B990" s="95" t="s">
        <v>202</v>
      </c>
      <c r="C990" s="96"/>
      <c r="D990" s="86">
        <v>5</v>
      </c>
      <c r="E990" s="86" t="s">
        <v>36</v>
      </c>
      <c r="F990" s="87">
        <v>3904</v>
      </c>
      <c r="G990" s="86">
        <v>1</v>
      </c>
      <c r="H990" s="88">
        <v>6</v>
      </c>
      <c r="I990" s="89"/>
      <c r="J990" s="90">
        <v>50</v>
      </c>
      <c r="K990" s="90">
        <v>39</v>
      </c>
      <c r="L990" s="90">
        <v>0</v>
      </c>
      <c r="M990" s="91"/>
      <c r="N990" s="92">
        <v>64</v>
      </c>
      <c r="O990" s="90">
        <v>631</v>
      </c>
      <c r="P990" s="90">
        <v>19</v>
      </c>
      <c r="Q990" s="90">
        <v>31</v>
      </c>
      <c r="R990" s="90">
        <v>36</v>
      </c>
      <c r="S990" s="90">
        <v>14</v>
      </c>
      <c r="T990" s="90">
        <v>50</v>
      </c>
      <c r="U990" s="91"/>
      <c r="V990" s="92">
        <v>64</v>
      </c>
      <c r="W990" s="90">
        <v>579</v>
      </c>
      <c r="X990" s="90">
        <v>16</v>
      </c>
      <c r="Y990" s="90">
        <v>45</v>
      </c>
      <c r="Z990" s="90">
        <v>33</v>
      </c>
      <c r="AA990" s="90">
        <v>6</v>
      </c>
      <c r="AB990" s="90">
        <v>39</v>
      </c>
      <c r="AC990" s="91"/>
      <c r="AD990" s="92">
        <v>0</v>
      </c>
      <c r="AE990" s="90">
        <v>0</v>
      </c>
      <c r="AF990" s="90">
        <v>0</v>
      </c>
      <c r="AG990" s="90">
        <v>0</v>
      </c>
      <c r="AH990" s="90">
        <v>0</v>
      </c>
      <c r="AI990" s="90">
        <v>0</v>
      </c>
      <c r="AJ990" s="90">
        <v>0</v>
      </c>
    </row>
    <row r="991" spans="1:36">
      <c r="A991" s="88">
        <v>7</v>
      </c>
      <c r="B991" s="95" t="s">
        <v>202</v>
      </c>
      <c r="C991" s="96"/>
      <c r="D991" s="86">
        <v>5</v>
      </c>
      <c r="E991" s="86" t="s">
        <v>36</v>
      </c>
      <c r="F991" s="87">
        <v>3904</v>
      </c>
      <c r="G991" s="86">
        <v>1</v>
      </c>
      <c r="H991" s="88">
        <v>7</v>
      </c>
      <c r="I991" s="89"/>
      <c r="J991" s="90">
        <v>52</v>
      </c>
      <c r="K991" s="90">
        <v>46</v>
      </c>
      <c r="L991" s="90">
        <v>8</v>
      </c>
      <c r="M991" s="91"/>
      <c r="N991" s="92">
        <v>71</v>
      </c>
      <c r="O991" s="90">
        <v>671</v>
      </c>
      <c r="P991" s="90">
        <v>25</v>
      </c>
      <c r="Q991" s="90">
        <v>23</v>
      </c>
      <c r="R991" s="90">
        <v>34</v>
      </c>
      <c r="S991" s="90">
        <v>18</v>
      </c>
      <c r="T991" s="90">
        <v>52</v>
      </c>
      <c r="U991" s="91"/>
      <c r="V991" s="92">
        <v>71</v>
      </c>
      <c r="W991" s="90">
        <v>612</v>
      </c>
      <c r="X991" s="90">
        <v>21</v>
      </c>
      <c r="Y991" s="90">
        <v>32</v>
      </c>
      <c r="Z991" s="90">
        <v>32</v>
      </c>
      <c r="AA991" s="90">
        <v>14</v>
      </c>
      <c r="AB991" s="90">
        <v>46</v>
      </c>
      <c r="AC991" s="91"/>
      <c r="AD991" s="92">
        <v>71</v>
      </c>
      <c r="AE991" s="90">
        <v>131</v>
      </c>
      <c r="AF991" s="90">
        <v>68</v>
      </c>
      <c r="AG991" s="90">
        <v>24</v>
      </c>
      <c r="AH991" s="90">
        <v>8</v>
      </c>
      <c r="AI991" s="90">
        <v>0</v>
      </c>
      <c r="AJ991" s="90">
        <v>8</v>
      </c>
    </row>
    <row r="992" spans="1:36" s="63" customFormat="1">
      <c r="A992" s="88">
        <v>8</v>
      </c>
      <c r="B992" s="95" t="s">
        <v>202</v>
      </c>
      <c r="C992" s="96"/>
      <c r="D992" s="86">
        <v>5</v>
      </c>
      <c r="E992" s="86" t="s">
        <v>36</v>
      </c>
      <c r="F992" s="87">
        <v>3904</v>
      </c>
      <c r="G992" s="88">
        <v>1</v>
      </c>
      <c r="H992" s="88">
        <v>8</v>
      </c>
      <c r="I992" s="89"/>
      <c r="J992" s="90">
        <v>45</v>
      </c>
      <c r="K992" s="90">
        <v>67</v>
      </c>
      <c r="L992" s="90">
        <v>0</v>
      </c>
      <c r="M992" s="91"/>
      <c r="N992" s="92">
        <v>90</v>
      </c>
      <c r="O992" s="90">
        <v>681</v>
      </c>
      <c r="P992" s="90">
        <v>38</v>
      </c>
      <c r="Q992" s="90">
        <v>18</v>
      </c>
      <c r="R992" s="90">
        <v>36</v>
      </c>
      <c r="S992" s="90">
        <v>9</v>
      </c>
      <c r="T992" s="90">
        <v>45</v>
      </c>
      <c r="U992" s="91"/>
      <c r="V992" s="92">
        <v>90</v>
      </c>
      <c r="W992" s="90">
        <v>733</v>
      </c>
      <c r="X992" s="90">
        <v>10</v>
      </c>
      <c r="Y992" s="90">
        <v>23</v>
      </c>
      <c r="Z992" s="90">
        <v>56</v>
      </c>
      <c r="AA992" s="90">
        <v>11</v>
      </c>
      <c r="AB992" s="90">
        <v>67</v>
      </c>
      <c r="AC992" s="91"/>
      <c r="AD992" s="92">
        <v>0</v>
      </c>
      <c r="AE992" s="90">
        <v>0</v>
      </c>
      <c r="AF992" s="90">
        <v>0</v>
      </c>
      <c r="AG992" s="90">
        <v>0</v>
      </c>
      <c r="AH992" s="90">
        <v>0</v>
      </c>
      <c r="AI992" s="90">
        <v>0</v>
      </c>
      <c r="AJ992" s="90">
        <v>0</v>
      </c>
    </row>
    <row r="993" spans="1:36">
      <c r="A993" s="67" t="s">
        <v>71</v>
      </c>
      <c r="B993" s="97" t="s">
        <v>202</v>
      </c>
      <c r="C993" s="98"/>
      <c r="D993" s="93">
        <v>5</v>
      </c>
      <c r="E993" s="93" t="s">
        <v>36</v>
      </c>
      <c r="F993" s="94">
        <v>3904</v>
      </c>
      <c r="G993" s="67">
        <v>1</v>
      </c>
      <c r="H993" s="67" t="s">
        <v>71</v>
      </c>
      <c r="I993" s="68"/>
      <c r="J993" s="20">
        <v>49.932059447983008</v>
      </c>
      <c r="K993" s="20">
        <v>46.150743099787675</v>
      </c>
      <c r="L993" s="20">
        <v>5.9189189189189184</v>
      </c>
      <c r="M993" s="69"/>
      <c r="N993" s="16">
        <v>471</v>
      </c>
      <c r="O993" s="20"/>
      <c r="P993" s="20">
        <v>26.07855626326964</v>
      </c>
      <c r="Q993" s="20">
        <v>24.51380042462845</v>
      </c>
      <c r="R993" s="20">
        <v>34.702760084925686</v>
      </c>
      <c r="S993" s="20">
        <v>15.229299363057326</v>
      </c>
      <c r="T993" s="20">
        <v>49.932059447983008</v>
      </c>
      <c r="U993" s="69"/>
      <c r="V993" s="16">
        <v>471</v>
      </c>
      <c r="W993" s="20"/>
      <c r="X993" s="20">
        <v>16.08492569002123</v>
      </c>
      <c r="Y993" s="20">
        <v>37.424628450106155</v>
      </c>
      <c r="Z993" s="20">
        <v>36.195329087048826</v>
      </c>
      <c r="AA993" s="20">
        <v>9.9554140127388528</v>
      </c>
      <c r="AB993" s="20">
        <v>46.150743099787675</v>
      </c>
      <c r="AC993" s="69"/>
      <c r="AD993" s="16">
        <v>148</v>
      </c>
      <c r="AE993" s="20"/>
      <c r="AF993" s="20">
        <v>66.959459459459453</v>
      </c>
      <c r="AG993" s="20">
        <v>27.121621621621621</v>
      </c>
      <c r="AH993" s="20">
        <v>5.3986486486486482</v>
      </c>
      <c r="AI993" s="20">
        <v>0.52027027027027029</v>
      </c>
      <c r="AJ993" s="20">
        <v>5.9189189189189184</v>
      </c>
    </row>
    <row r="994" spans="1:36">
      <c r="A994" s="81">
        <v>3</v>
      </c>
      <c r="B994" s="77" t="s">
        <v>203</v>
      </c>
      <c r="C994" s="78"/>
      <c r="D994" s="79">
        <v>1</v>
      </c>
      <c r="E994" s="79" t="s">
        <v>32</v>
      </c>
      <c r="F994" s="80">
        <v>7205</v>
      </c>
      <c r="G994" s="86">
        <v>1</v>
      </c>
      <c r="H994" s="81">
        <v>3</v>
      </c>
      <c r="I994" s="82"/>
      <c r="J994" s="83">
        <v>80</v>
      </c>
      <c r="K994" s="83">
        <v>64</v>
      </c>
      <c r="L994" s="83">
        <v>0</v>
      </c>
      <c r="M994" s="84"/>
      <c r="N994" s="85">
        <v>93</v>
      </c>
      <c r="O994" s="83">
        <v>566</v>
      </c>
      <c r="P994" s="83">
        <v>1</v>
      </c>
      <c r="Q994" s="83">
        <v>18</v>
      </c>
      <c r="R994" s="83">
        <v>35</v>
      </c>
      <c r="S994" s="83">
        <v>45</v>
      </c>
      <c r="T994" s="83">
        <v>80</v>
      </c>
      <c r="U994" s="84"/>
      <c r="V994" s="85">
        <v>93</v>
      </c>
      <c r="W994" s="83">
        <v>552</v>
      </c>
      <c r="X994" s="83">
        <v>15</v>
      </c>
      <c r="Y994" s="83">
        <v>20</v>
      </c>
      <c r="Z994" s="83">
        <v>31</v>
      </c>
      <c r="AA994" s="83">
        <v>33</v>
      </c>
      <c r="AB994" s="83">
        <v>64</v>
      </c>
      <c r="AC994" s="84"/>
      <c r="AD994" s="85">
        <v>0</v>
      </c>
      <c r="AE994" s="83">
        <v>0</v>
      </c>
      <c r="AF994" s="83">
        <v>0</v>
      </c>
      <c r="AG994" s="83">
        <v>0</v>
      </c>
      <c r="AH994" s="83">
        <v>0</v>
      </c>
      <c r="AI994" s="83">
        <v>0</v>
      </c>
      <c r="AJ994" s="83">
        <v>0</v>
      </c>
    </row>
    <row r="995" spans="1:36">
      <c r="A995" s="88">
        <v>4</v>
      </c>
      <c r="B995" s="95" t="s">
        <v>203</v>
      </c>
      <c r="C995" s="96"/>
      <c r="D995" s="86">
        <v>1</v>
      </c>
      <c r="E995" s="86" t="s">
        <v>32</v>
      </c>
      <c r="F995" s="87">
        <v>7205</v>
      </c>
      <c r="G995" s="86">
        <v>1</v>
      </c>
      <c r="H995" s="88">
        <v>4</v>
      </c>
      <c r="I995" s="89"/>
      <c r="J995" s="90">
        <v>76</v>
      </c>
      <c r="K995" s="90">
        <v>72</v>
      </c>
      <c r="L995" s="90">
        <v>0</v>
      </c>
      <c r="M995" s="91"/>
      <c r="N995" s="92">
        <v>98</v>
      </c>
      <c r="O995" s="90">
        <v>639</v>
      </c>
      <c r="P995" s="90">
        <v>9</v>
      </c>
      <c r="Q995" s="90">
        <v>14</v>
      </c>
      <c r="R995" s="90">
        <v>22</v>
      </c>
      <c r="S995" s="90">
        <v>54</v>
      </c>
      <c r="T995" s="90">
        <v>76</v>
      </c>
      <c r="U995" s="91"/>
      <c r="V995" s="92">
        <v>98</v>
      </c>
      <c r="W995" s="90">
        <v>632</v>
      </c>
      <c r="X995" s="90">
        <v>10</v>
      </c>
      <c r="Y995" s="90">
        <v>18</v>
      </c>
      <c r="Z995" s="90">
        <v>43</v>
      </c>
      <c r="AA995" s="90">
        <v>29</v>
      </c>
      <c r="AB995" s="90">
        <v>72</v>
      </c>
      <c r="AC995" s="91"/>
      <c r="AD995" s="92">
        <v>0</v>
      </c>
      <c r="AE995" s="90">
        <v>0</v>
      </c>
      <c r="AF995" s="90">
        <v>0</v>
      </c>
      <c r="AG995" s="90">
        <v>0</v>
      </c>
      <c r="AH995" s="90">
        <v>0</v>
      </c>
      <c r="AI995" s="90">
        <v>0</v>
      </c>
      <c r="AJ995" s="90">
        <v>0</v>
      </c>
    </row>
    <row r="996" spans="1:36">
      <c r="A996" s="88">
        <v>5</v>
      </c>
      <c r="B996" s="95" t="s">
        <v>203</v>
      </c>
      <c r="C996" s="96"/>
      <c r="D996" s="86">
        <v>1</v>
      </c>
      <c r="E996" s="86" t="s">
        <v>32</v>
      </c>
      <c r="F996" s="87">
        <v>7205</v>
      </c>
      <c r="G996" s="86">
        <v>1</v>
      </c>
      <c r="H996" s="88">
        <v>5</v>
      </c>
      <c r="I996" s="89"/>
      <c r="J996" s="90">
        <v>68</v>
      </c>
      <c r="K996" s="90">
        <v>64</v>
      </c>
      <c r="L996" s="90">
        <v>53</v>
      </c>
      <c r="M996" s="91"/>
      <c r="N996" s="92">
        <v>98</v>
      </c>
      <c r="O996" s="90">
        <v>647</v>
      </c>
      <c r="P996" s="90">
        <v>11</v>
      </c>
      <c r="Q996" s="90">
        <v>21</v>
      </c>
      <c r="R996" s="90">
        <v>34</v>
      </c>
      <c r="S996" s="90">
        <v>34</v>
      </c>
      <c r="T996" s="90">
        <v>68</v>
      </c>
      <c r="U996" s="91"/>
      <c r="V996" s="92">
        <v>98</v>
      </c>
      <c r="W996" s="90">
        <v>663</v>
      </c>
      <c r="X996" s="90">
        <v>6</v>
      </c>
      <c r="Y996" s="90">
        <v>31</v>
      </c>
      <c r="Z996" s="90">
        <v>37</v>
      </c>
      <c r="AA996" s="90">
        <v>27</v>
      </c>
      <c r="AB996" s="90">
        <v>64</v>
      </c>
      <c r="AC996" s="91"/>
      <c r="AD996" s="92">
        <v>98</v>
      </c>
      <c r="AE996" s="90">
        <v>194</v>
      </c>
      <c r="AF996" s="90">
        <v>15</v>
      </c>
      <c r="AG996" s="90">
        <v>32</v>
      </c>
      <c r="AH996" s="90">
        <v>46</v>
      </c>
      <c r="AI996" s="90">
        <v>7</v>
      </c>
      <c r="AJ996" s="90">
        <v>53</v>
      </c>
    </row>
    <row r="997" spans="1:36">
      <c r="A997" s="88">
        <v>6</v>
      </c>
      <c r="B997" s="95" t="s">
        <v>203</v>
      </c>
      <c r="C997" s="96"/>
      <c r="D997" s="86">
        <v>1</v>
      </c>
      <c r="E997" s="86" t="s">
        <v>32</v>
      </c>
      <c r="F997" s="87">
        <v>7205</v>
      </c>
      <c r="G997" s="86">
        <v>1</v>
      </c>
      <c r="H997" s="88">
        <v>6</v>
      </c>
      <c r="I997" s="89"/>
      <c r="J997" s="90">
        <v>69</v>
      </c>
      <c r="K997" s="90">
        <v>59</v>
      </c>
      <c r="L997" s="90">
        <v>0</v>
      </c>
      <c r="M997" s="91"/>
      <c r="N997" s="92">
        <v>111</v>
      </c>
      <c r="O997" s="90">
        <v>693</v>
      </c>
      <c r="P997" s="90">
        <v>12</v>
      </c>
      <c r="Q997" s="90">
        <v>19</v>
      </c>
      <c r="R997" s="90">
        <v>32</v>
      </c>
      <c r="S997" s="90">
        <v>37</v>
      </c>
      <c r="T997" s="90">
        <v>69</v>
      </c>
      <c r="U997" s="91"/>
      <c r="V997" s="92">
        <v>111</v>
      </c>
      <c r="W997" s="90">
        <v>675</v>
      </c>
      <c r="X997" s="90">
        <v>9</v>
      </c>
      <c r="Y997" s="90">
        <v>32</v>
      </c>
      <c r="Z997" s="90">
        <v>31</v>
      </c>
      <c r="AA997" s="90">
        <v>28</v>
      </c>
      <c r="AB997" s="90">
        <v>59</v>
      </c>
      <c r="AC997" s="91"/>
      <c r="AD997" s="92">
        <v>0</v>
      </c>
      <c r="AE997" s="90">
        <v>0</v>
      </c>
      <c r="AF997" s="90">
        <v>0</v>
      </c>
      <c r="AG997" s="90">
        <v>0</v>
      </c>
      <c r="AH997" s="90">
        <v>0</v>
      </c>
      <c r="AI997" s="90">
        <v>0</v>
      </c>
      <c r="AJ997" s="90">
        <v>0</v>
      </c>
    </row>
    <row r="998" spans="1:36">
      <c r="A998" s="88">
        <v>7</v>
      </c>
      <c r="B998" s="95" t="s">
        <v>203</v>
      </c>
      <c r="C998" s="96"/>
      <c r="D998" s="86">
        <v>1</v>
      </c>
      <c r="E998" s="86" t="s">
        <v>32</v>
      </c>
      <c r="F998" s="87">
        <v>7205</v>
      </c>
      <c r="G998" s="86">
        <v>1</v>
      </c>
      <c r="H998" s="88">
        <v>7</v>
      </c>
      <c r="I998" s="89"/>
      <c r="J998" s="90">
        <v>68</v>
      </c>
      <c r="K998" s="90">
        <v>65</v>
      </c>
      <c r="L998" s="90">
        <v>21</v>
      </c>
      <c r="M998" s="91"/>
      <c r="N998" s="92">
        <v>118</v>
      </c>
      <c r="O998" s="90">
        <v>718</v>
      </c>
      <c r="P998" s="90">
        <v>14</v>
      </c>
      <c r="Q998" s="90">
        <v>19</v>
      </c>
      <c r="R998" s="90">
        <v>35</v>
      </c>
      <c r="S998" s="90">
        <v>33</v>
      </c>
      <c r="T998" s="90">
        <v>68</v>
      </c>
      <c r="U998" s="91"/>
      <c r="V998" s="92">
        <v>118</v>
      </c>
      <c r="W998" s="90">
        <v>712</v>
      </c>
      <c r="X998" s="90">
        <v>6</v>
      </c>
      <c r="Y998" s="90">
        <v>29</v>
      </c>
      <c r="Z998" s="90">
        <v>45</v>
      </c>
      <c r="AA998" s="90">
        <v>20</v>
      </c>
      <c r="AB998" s="90">
        <v>65</v>
      </c>
      <c r="AC998" s="91"/>
      <c r="AD998" s="92">
        <v>118</v>
      </c>
      <c r="AE998" s="90">
        <v>166</v>
      </c>
      <c r="AF998" s="90">
        <v>35</v>
      </c>
      <c r="AG998" s="90">
        <v>45</v>
      </c>
      <c r="AH998" s="90">
        <v>18</v>
      </c>
      <c r="AI998" s="90">
        <v>3</v>
      </c>
      <c r="AJ998" s="90">
        <v>21</v>
      </c>
    </row>
    <row r="999" spans="1:36" s="63" customFormat="1">
      <c r="A999" s="88">
        <v>8</v>
      </c>
      <c r="B999" s="95" t="s">
        <v>203</v>
      </c>
      <c r="C999" s="96"/>
      <c r="D999" s="86">
        <v>1</v>
      </c>
      <c r="E999" s="86" t="s">
        <v>32</v>
      </c>
      <c r="F999" s="87">
        <v>7205</v>
      </c>
      <c r="G999" s="86">
        <v>1</v>
      </c>
      <c r="H999" s="88">
        <v>8</v>
      </c>
      <c r="I999" s="89"/>
      <c r="J999" s="90">
        <v>63</v>
      </c>
      <c r="K999" s="90">
        <v>74</v>
      </c>
      <c r="L999" s="90">
        <v>0</v>
      </c>
      <c r="M999" s="91"/>
      <c r="N999" s="92">
        <v>112</v>
      </c>
      <c r="O999" s="90">
        <v>712</v>
      </c>
      <c r="P999" s="90">
        <v>23</v>
      </c>
      <c r="Q999" s="90">
        <v>14</v>
      </c>
      <c r="R999" s="90">
        <v>50</v>
      </c>
      <c r="S999" s="90">
        <v>13</v>
      </c>
      <c r="T999" s="90">
        <v>63</v>
      </c>
      <c r="U999" s="91"/>
      <c r="V999" s="92">
        <v>112</v>
      </c>
      <c r="W999" s="90">
        <v>796</v>
      </c>
      <c r="X999" s="90">
        <v>8</v>
      </c>
      <c r="Y999" s="90">
        <v>18</v>
      </c>
      <c r="Z999" s="90">
        <v>40</v>
      </c>
      <c r="AA999" s="90">
        <v>34</v>
      </c>
      <c r="AB999" s="90">
        <v>74</v>
      </c>
      <c r="AC999" s="91"/>
      <c r="AD999" s="92">
        <v>0</v>
      </c>
      <c r="AE999" s="90">
        <v>0</v>
      </c>
      <c r="AF999" s="90">
        <v>0</v>
      </c>
      <c r="AG999" s="90">
        <v>0</v>
      </c>
      <c r="AH999" s="90">
        <v>0</v>
      </c>
      <c r="AI999" s="90">
        <v>0</v>
      </c>
      <c r="AJ999" s="90">
        <v>0</v>
      </c>
    </row>
    <row r="1000" spans="1:36">
      <c r="A1000" s="67" t="s">
        <v>71</v>
      </c>
      <c r="B1000" s="97" t="s">
        <v>203</v>
      </c>
      <c r="C1000" s="98"/>
      <c r="D1000" s="93">
        <v>1</v>
      </c>
      <c r="E1000" s="93" t="s">
        <v>32</v>
      </c>
      <c r="F1000" s="94">
        <v>7205</v>
      </c>
      <c r="G1000" s="93">
        <v>1</v>
      </c>
      <c r="H1000" s="67" t="s">
        <v>71</v>
      </c>
      <c r="I1000" s="68"/>
      <c r="J1000" s="20">
        <v>70.303174603174597</v>
      </c>
      <c r="K1000" s="20">
        <v>66.328571428571436</v>
      </c>
      <c r="L1000" s="20">
        <v>35.518518518518519</v>
      </c>
      <c r="M1000" s="69"/>
      <c r="N1000" s="16">
        <v>630</v>
      </c>
      <c r="O1000" s="20"/>
      <c r="P1000" s="20">
        <v>12.084126984126984</v>
      </c>
      <c r="Q1000" s="20">
        <v>17.496825396825397</v>
      </c>
      <c r="R1000" s="20">
        <v>34.960317460317455</v>
      </c>
      <c r="S1000" s="20">
        <v>35.342857142857142</v>
      </c>
      <c r="T1000" s="20">
        <v>70.303174603174597</v>
      </c>
      <c r="U1000" s="69"/>
      <c r="V1000" s="16">
        <v>630</v>
      </c>
      <c r="W1000" s="20"/>
      <c r="X1000" s="20">
        <v>8.8349206349206355</v>
      </c>
      <c r="Y1000" s="20">
        <v>24.844444444444445</v>
      </c>
      <c r="Z1000" s="20">
        <v>38.022222222222226</v>
      </c>
      <c r="AA1000" s="20">
        <v>28.306349206349207</v>
      </c>
      <c r="AB1000" s="20">
        <v>66.328571428571436</v>
      </c>
      <c r="AC1000" s="69"/>
      <c r="AD1000" s="16">
        <v>216</v>
      </c>
      <c r="AE1000" s="20"/>
      <c r="AF1000" s="20">
        <v>25.925925925925924</v>
      </c>
      <c r="AG1000" s="20">
        <v>39.101851851851848</v>
      </c>
      <c r="AH1000" s="20">
        <v>30.703703703703702</v>
      </c>
      <c r="AI1000" s="20">
        <v>4.8148148148148149</v>
      </c>
      <c r="AJ1000" s="20">
        <v>35.518518518518519</v>
      </c>
    </row>
    <row r="1001" spans="1:36">
      <c r="A1001" s="88">
        <v>6</v>
      </c>
      <c r="B1001" s="95" t="s">
        <v>12</v>
      </c>
      <c r="C1001" s="96"/>
      <c r="D1001" s="86">
        <v>3</v>
      </c>
      <c r="E1001" s="86" t="s">
        <v>34</v>
      </c>
      <c r="F1001" s="87">
        <v>6041</v>
      </c>
      <c r="G1001" s="88">
        <v>2</v>
      </c>
      <c r="H1001" s="88">
        <v>6</v>
      </c>
      <c r="I1001" s="89"/>
      <c r="J1001" s="90">
        <v>82</v>
      </c>
      <c r="K1001" s="90">
        <v>80</v>
      </c>
      <c r="L1001" s="90">
        <v>0</v>
      </c>
      <c r="M1001" s="91"/>
      <c r="N1001" s="92">
        <v>99</v>
      </c>
      <c r="O1001" s="90">
        <v>753</v>
      </c>
      <c r="P1001" s="90">
        <v>3</v>
      </c>
      <c r="Q1001" s="90">
        <v>15</v>
      </c>
      <c r="R1001" s="90">
        <v>19</v>
      </c>
      <c r="S1001" s="90">
        <v>63</v>
      </c>
      <c r="T1001" s="90">
        <v>82</v>
      </c>
      <c r="U1001" s="91"/>
      <c r="V1001" s="92">
        <v>99</v>
      </c>
      <c r="W1001" s="90">
        <v>773</v>
      </c>
      <c r="X1001" s="90">
        <v>3</v>
      </c>
      <c r="Y1001" s="90">
        <v>16</v>
      </c>
      <c r="Z1001" s="90">
        <v>41</v>
      </c>
      <c r="AA1001" s="90">
        <v>39</v>
      </c>
      <c r="AB1001" s="90">
        <v>80</v>
      </c>
      <c r="AC1001" s="91"/>
      <c r="AD1001" s="92">
        <v>0</v>
      </c>
      <c r="AE1001" s="90">
        <v>0</v>
      </c>
      <c r="AF1001" s="90">
        <v>0</v>
      </c>
      <c r="AG1001" s="90">
        <v>0</v>
      </c>
      <c r="AH1001" s="90">
        <v>0</v>
      </c>
      <c r="AI1001" s="90">
        <v>0</v>
      </c>
      <c r="AJ1001" s="90">
        <v>0</v>
      </c>
    </row>
    <row r="1002" spans="1:36">
      <c r="A1002" s="88">
        <v>7</v>
      </c>
      <c r="B1002" s="95" t="s">
        <v>12</v>
      </c>
      <c r="C1002" s="96"/>
      <c r="D1002" s="86">
        <v>3</v>
      </c>
      <c r="E1002" s="86" t="s">
        <v>34</v>
      </c>
      <c r="F1002" s="87">
        <v>6041</v>
      </c>
      <c r="G1002" s="88">
        <v>2</v>
      </c>
      <c r="H1002" s="88">
        <v>7</v>
      </c>
      <c r="I1002" s="89"/>
      <c r="J1002" s="90">
        <v>88</v>
      </c>
      <c r="K1002" s="90">
        <v>89</v>
      </c>
      <c r="L1002" s="90">
        <v>61</v>
      </c>
      <c r="M1002" s="91"/>
      <c r="N1002" s="92">
        <v>106</v>
      </c>
      <c r="O1002" s="90">
        <v>782</v>
      </c>
      <c r="P1002" s="90">
        <v>3</v>
      </c>
      <c r="Q1002" s="90">
        <v>8</v>
      </c>
      <c r="R1002" s="90">
        <v>27</v>
      </c>
      <c r="S1002" s="90">
        <v>61</v>
      </c>
      <c r="T1002" s="90">
        <v>88</v>
      </c>
      <c r="U1002" s="91"/>
      <c r="V1002" s="92">
        <v>106</v>
      </c>
      <c r="W1002" s="90">
        <v>859</v>
      </c>
      <c r="X1002" s="90">
        <v>1</v>
      </c>
      <c r="Y1002" s="90">
        <v>9</v>
      </c>
      <c r="Z1002" s="90">
        <v>30</v>
      </c>
      <c r="AA1002" s="90">
        <v>59</v>
      </c>
      <c r="AB1002" s="90">
        <v>89</v>
      </c>
      <c r="AC1002" s="91"/>
      <c r="AD1002" s="92">
        <v>106</v>
      </c>
      <c r="AE1002" s="90">
        <v>209</v>
      </c>
      <c r="AF1002" s="90">
        <v>10</v>
      </c>
      <c r="AG1002" s="90">
        <v>29</v>
      </c>
      <c r="AH1002" s="90">
        <v>36</v>
      </c>
      <c r="AI1002" s="90">
        <v>25</v>
      </c>
      <c r="AJ1002" s="90">
        <v>61</v>
      </c>
    </row>
    <row r="1003" spans="1:36">
      <c r="A1003" s="88">
        <v>8</v>
      </c>
      <c r="B1003" s="95" t="s">
        <v>12</v>
      </c>
      <c r="C1003" s="96"/>
      <c r="D1003" s="86">
        <v>3</v>
      </c>
      <c r="E1003" s="86" t="s">
        <v>34</v>
      </c>
      <c r="F1003" s="87">
        <v>6041</v>
      </c>
      <c r="G1003" s="88">
        <v>2</v>
      </c>
      <c r="H1003" s="88">
        <v>8</v>
      </c>
      <c r="I1003" s="89"/>
      <c r="J1003" s="90">
        <v>83</v>
      </c>
      <c r="K1003" s="90">
        <v>98</v>
      </c>
      <c r="L1003" s="90">
        <v>0</v>
      </c>
      <c r="M1003" s="91"/>
      <c r="N1003" s="92">
        <v>100</v>
      </c>
      <c r="O1003" s="90">
        <v>807</v>
      </c>
      <c r="P1003" s="90">
        <v>7</v>
      </c>
      <c r="Q1003" s="90">
        <v>10</v>
      </c>
      <c r="R1003" s="90">
        <v>35</v>
      </c>
      <c r="S1003" s="90">
        <v>48</v>
      </c>
      <c r="T1003" s="90">
        <v>83</v>
      </c>
      <c r="U1003" s="91"/>
      <c r="V1003" s="92">
        <v>100</v>
      </c>
      <c r="W1003" s="90">
        <v>908</v>
      </c>
      <c r="X1003" s="90">
        <v>1</v>
      </c>
      <c r="Y1003" s="90">
        <v>1</v>
      </c>
      <c r="Z1003" s="90">
        <v>32</v>
      </c>
      <c r="AA1003" s="90">
        <v>66</v>
      </c>
      <c r="AB1003" s="90">
        <v>98</v>
      </c>
      <c r="AC1003" s="91"/>
      <c r="AD1003" s="92">
        <v>0</v>
      </c>
      <c r="AE1003" s="90">
        <v>0</v>
      </c>
      <c r="AF1003" s="90">
        <v>0</v>
      </c>
      <c r="AG1003" s="90">
        <v>0</v>
      </c>
      <c r="AH1003" s="90">
        <v>0</v>
      </c>
      <c r="AI1003" s="90">
        <v>0</v>
      </c>
      <c r="AJ1003" s="90">
        <v>0</v>
      </c>
    </row>
    <row r="1004" spans="1:36">
      <c r="A1004" s="67" t="s">
        <v>71</v>
      </c>
      <c r="B1004" s="97" t="s">
        <v>12</v>
      </c>
      <c r="C1004" s="98"/>
      <c r="D1004" s="93">
        <v>3</v>
      </c>
      <c r="E1004" s="93" t="s">
        <v>34</v>
      </c>
      <c r="F1004" s="94">
        <v>6041</v>
      </c>
      <c r="G1004" s="67">
        <v>2</v>
      </c>
      <c r="H1004" s="67" t="s">
        <v>71</v>
      </c>
      <c r="I1004" s="68"/>
      <c r="J1004" s="20">
        <v>84.413114754098359</v>
      </c>
      <c r="K1004" s="20">
        <v>89.029508196721309</v>
      </c>
      <c r="L1004" s="20">
        <v>61</v>
      </c>
      <c r="M1004" s="69"/>
      <c r="N1004" s="16">
        <v>305</v>
      </c>
      <c r="O1004" s="20"/>
      <c r="P1004" s="20">
        <v>4.3114754098360653</v>
      </c>
      <c r="Q1004" s="20">
        <v>10.927868852459017</v>
      </c>
      <c r="R1004" s="20">
        <v>27.026229508196721</v>
      </c>
      <c r="S1004" s="20">
        <v>57.386885245901638</v>
      </c>
      <c r="T1004" s="20">
        <v>84.413114754098359</v>
      </c>
      <c r="U1004" s="69"/>
      <c r="V1004" s="16">
        <v>305</v>
      </c>
      <c r="W1004" s="20"/>
      <c r="X1004" s="20">
        <v>1.6491803278688524</v>
      </c>
      <c r="Y1004" s="20">
        <v>8.6491803278688515</v>
      </c>
      <c r="Z1004" s="20">
        <v>34.226229508196717</v>
      </c>
      <c r="AA1004" s="20">
        <v>54.803278688524593</v>
      </c>
      <c r="AB1004" s="20">
        <v>89.029508196721309</v>
      </c>
      <c r="AC1004" s="69"/>
      <c r="AD1004" s="16">
        <v>106</v>
      </c>
      <c r="AE1004" s="20"/>
      <c r="AF1004" s="20">
        <v>10</v>
      </c>
      <c r="AG1004" s="20">
        <v>29</v>
      </c>
      <c r="AH1004" s="20">
        <v>36</v>
      </c>
      <c r="AI1004" s="20">
        <v>25</v>
      </c>
      <c r="AJ1004" s="20">
        <v>61</v>
      </c>
    </row>
    <row r="1005" spans="1:36">
      <c r="A1005" s="81">
        <v>3</v>
      </c>
      <c r="B1005" s="77" t="s">
        <v>323</v>
      </c>
      <c r="C1005" s="78"/>
      <c r="D1005" s="79">
        <v>3</v>
      </c>
      <c r="E1005" s="79" t="s">
        <v>34</v>
      </c>
      <c r="F1005" s="80">
        <v>6048</v>
      </c>
      <c r="G1005" s="88">
        <v>2</v>
      </c>
      <c r="H1005" s="81">
        <v>3</v>
      </c>
      <c r="I1005" s="82"/>
      <c r="J1005" s="83">
        <v>76</v>
      </c>
      <c r="K1005" s="83">
        <v>88</v>
      </c>
      <c r="L1005" s="83">
        <v>0</v>
      </c>
      <c r="M1005" s="84"/>
      <c r="N1005" s="85">
        <v>25</v>
      </c>
      <c r="O1005" s="83">
        <v>561</v>
      </c>
      <c r="P1005" s="83">
        <v>0</v>
      </c>
      <c r="Q1005" s="83">
        <v>24</v>
      </c>
      <c r="R1005" s="83">
        <v>32</v>
      </c>
      <c r="S1005" s="83">
        <v>44</v>
      </c>
      <c r="T1005" s="83">
        <v>76</v>
      </c>
      <c r="U1005" s="84"/>
      <c r="V1005" s="85">
        <v>25</v>
      </c>
      <c r="W1005" s="83">
        <v>678</v>
      </c>
      <c r="X1005" s="83">
        <v>0</v>
      </c>
      <c r="Y1005" s="83">
        <v>12</v>
      </c>
      <c r="Z1005" s="83">
        <v>44</v>
      </c>
      <c r="AA1005" s="83">
        <v>44</v>
      </c>
      <c r="AB1005" s="83">
        <v>88</v>
      </c>
      <c r="AC1005" s="84"/>
      <c r="AD1005" s="85">
        <v>0</v>
      </c>
      <c r="AE1005" s="83">
        <v>0</v>
      </c>
      <c r="AF1005" s="83">
        <v>0</v>
      </c>
      <c r="AG1005" s="83">
        <v>0</v>
      </c>
      <c r="AH1005" s="83">
        <v>0</v>
      </c>
      <c r="AI1005" s="83">
        <v>0</v>
      </c>
      <c r="AJ1005" s="83">
        <v>0</v>
      </c>
    </row>
    <row r="1006" spans="1:36" s="63" customFormat="1">
      <c r="A1006" s="88">
        <v>4</v>
      </c>
      <c r="B1006" s="77" t="s">
        <v>323</v>
      </c>
      <c r="C1006" s="96"/>
      <c r="D1006" s="86">
        <v>3</v>
      </c>
      <c r="E1006" s="86" t="s">
        <v>34</v>
      </c>
      <c r="F1006" s="87">
        <v>6048</v>
      </c>
      <c r="G1006" s="88">
        <v>2</v>
      </c>
      <c r="H1006" s="88">
        <v>4</v>
      </c>
      <c r="I1006" s="89"/>
      <c r="J1006" s="90">
        <v>92</v>
      </c>
      <c r="K1006" s="90">
        <v>96</v>
      </c>
      <c r="L1006" s="90">
        <v>0</v>
      </c>
      <c r="M1006" s="91"/>
      <c r="N1006" s="92">
        <v>25</v>
      </c>
      <c r="O1006" s="90">
        <v>662</v>
      </c>
      <c r="P1006" s="90">
        <v>0</v>
      </c>
      <c r="Q1006" s="90">
        <v>8</v>
      </c>
      <c r="R1006" s="90">
        <v>16</v>
      </c>
      <c r="S1006" s="90">
        <v>76</v>
      </c>
      <c r="T1006" s="90">
        <v>92</v>
      </c>
      <c r="U1006" s="91"/>
      <c r="V1006" s="92">
        <v>25</v>
      </c>
      <c r="W1006" s="90">
        <v>752</v>
      </c>
      <c r="X1006" s="90">
        <v>0</v>
      </c>
      <c r="Y1006" s="90">
        <v>4</v>
      </c>
      <c r="Z1006" s="90">
        <v>48</v>
      </c>
      <c r="AA1006" s="90">
        <v>48</v>
      </c>
      <c r="AB1006" s="90">
        <v>96</v>
      </c>
      <c r="AC1006" s="91"/>
      <c r="AD1006" s="92">
        <v>0</v>
      </c>
      <c r="AE1006" s="90">
        <v>0</v>
      </c>
      <c r="AF1006" s="90">
        <v>0</v>
      </c>
      <c r="AG1006" s="90">
        <v>0</v>
      </c>
      <c r="AH1006" s="90">
        <v>0</v>
      </c>
      <c r="AI1006" s="90">
        <v>0</v>
      </c>
      <c r="AJ1006" s="90">
        <v>0</v>
      </c>
    </row>
    <row r="1007" spans="1:36">
      <c r="A1007" s="88">
        <v>5</v>
      </c>
      <c r="B1007" s="77" t="s">
        <v>323</v>
      </c>
      <c r="C1007" s="96"/>
      <c r="D1007" s="86">
        <v>3</v>
      </c>
      <c r="E1007" s="86" t="s">
        <v>34</v>
      </c>
      <c r="F1007" s="87">
        <v>6048</v>
      </c>
      <c r="G1007" s="88">
        <v>2</v>
      </c>
      <c r="H1007" s="88">
        <v>5</v>
      </c>
      <c r="I1007" s="89"/>
      <c r="J1007" s="90">
        <v>68</v>
      </c>
      <c r="K1007" s="90">
        <v>80</v>
      </c>
      <c r="L1007" s="90">
        <v>48</v>
      </c>
      <c r="M1007" s="91"/>
      <c r="N1007" s="92">
        <v>25</v>
      </c>
      <c r="O1007" s="90">
        <v>637</v>
      </c>
      <c r="P1007" s="90">
        <v>4</v>
      </c>
      <c r="Q1007" s="90">
        <v>28</v>
      </c>
      <c r="R1007" s="90">
        <v>52</v>
      </c>
      <c r="S1007" s="90">
        <v>16</v>
      </c>
      <c r="T1007" s="90">
        <v>68</v>
      </c>
      <c r="U1007" s="91"/>
      <c r="V1007" s="92">
        <v>25</v>
      </c>
      <c r="W1007" s="90">
        <v>692</v>
      </c>
      <c r="X1007" s="90">
        <v>0</v>
      </c>
      <c r="Y1007" s="90">
        <v>20</v>
      </c>
      <c r="Z1007" s="90">
        <v>60</v>
      </c>
      <c r="AA1007" s="90">
        <v>20</v>
      </c>
      <c r="AB1007" s="90">
        <v>80</v>
      </c>
      <c r="AC1007" s="91"/>
      <c r="AD1007" s="92">
        <v>25</v>
      </c>
      <c r="AE1007" s="90">
        <v>193</v>
      </c>
      <c r="AF1007" s="90">
        <v>12</v>
      </c>
      <c r="AG1007" s="90">
        <v>40</v>
      </c>
      <c r="AH1007" s="90">
        <v>48</v>
      </c>
      <c r="AI1007" s="90">
        <v>0</v>
      </c>
      <c r="AJ1007" s="90">
        <v>48</v>
      </c>
    </row>
    <row r="1008" spans="1:36">
      <c r="A1008" s="88">
        <v>6</v>
      </c>
      <c r="B1008" s="77" t="s">
        <v>323</v>
      </c>
      <c r="C1008" s="96"/>
      <c r="D1008" s="86">
        <v>3</v>
      </c>
      <c r="E1008" s="86" t="s">
        <v>34</v>
      </c>
      <c r="F1008" s="87">
        <v>6048</v>
      </c>
      <c r="G1008" s="88">
        <v>2</v>
      </c>
      <c r="H1008" s="88">
        <v>6</v>
      </c>
      <c r="I1008" s="89"/>
      <c r="J1008" s="90">
        <v>82</v>
      </c>
      <c r="K1008" s="90">
        <v>84</v>
      </c>
      <c r="L1008" s="90">
        <v>0</v>
      </c>
      <c r="M1008" s="91"/>
      <c r="N1008" s="92">
        <v>67</v>
      </c>
      <c r="O1008" s="90">
        <v>697</v>
      </c>
      <c r="P1008" s="90">
        <v>3</v>
      </c>
      <c r="Q1008" s="90">
        <v>15</v>
      </c>
      <c r="R1008" s="90">
        <v>39</v>
      </c>
      <c r="S1008" s="90">
        <v>43</v>
      </c>
      <c r="T1008" s="90">
        <v>82</v>
      </c>
      <c r="U1008" s="91"/>
      <c r="V1008" s="92">
        <v>67</v>
      </c>
      <c r="W1008" s="90">
        <v>735</v>
      </c>
      <c r="X1008" s="90">
        <v>3</v>
      </c>
      <c r="Y1008" s="90">
        <v>13</v>
      </c>
      <c r="Z1008" s="90">
        <v>54</v>
      </c>
      <c r="AA1008" s="90">
        <v>30</v>
      </c>
      <c r="AB1008" s="90">
        <v>84</v>
      </c>
      <c r="AC1008" s="91"/>
      <c r="AD1008" s="92">
        <v>0</v>
      </c>
      <c r="AE1008" s="90">
        <v>0</v>
      </c>
      <c r="AF1008" s="90">
        <v>0</v>
      </c>
      <c r="AG1008" s="90">
        <v>0</v>
      </c>
      <c r="AH1008" s="90">
        <v>0</v>
      </c>
      <c r="AI1008" s="90">
        <v>0</v>
      </c>
      <c r="AJ1008" s="90">
        <v>0</v>
      </c>
    </row>
    <row r="1009" spans="1:37">
      <c r="A1009" s="88">
        <v>7</v>
      </c>
      <c r="B1009" s="77" t="s">
        <v>323</v>
      </c>
      <c r="C1009" s="96"/>
      <c r="D1009" s="86">
        <v>3</v>
      </c>
      <c r="E1009" s="86" t="s">
        <v>34</v>
      </c>
      <c r="F1009" s="87">
        <v>6048</v>
      </c>
      <c r="G1009" s="88">
        <v>2</v>
      </c>
      <c r="H1009" s="88">
        <v>7</v>
      </c>
      <c r="I1009" s="89"/>
      <c r="J1009" s="90">
        <v>83</v>
      </c>
      <c r="K1009" s="90">
        <v>80</v>
      </c>
      <c r="L1009" s="90">
        <v>54</v>
      </c>
      <c r="M1009" s="91"/>
      <c r="N1009" s="92">
        <v>59</v>
      </c>
      <c r="O1009" s="90">
        <v>736</v>
      </c>
      <c r="P1009" s="90">
        <v>5</v>
      </c>
      <c r="Q1009" s="90">
        <v>12</v>
      </c>
      <c r="R1009" s="90">
        <v>42</v>
      </c>
      <c r="S1009" s="90">
        <v>41</v>
      </c>
      <c r="T1009" s="90">
        <v>83</v>
      </c>
      <c r="U1009" s="91"/>
      <c r="V1009" s="92">
        <v>59</v>
      </c>
      <c r="W1009" s="90">
        <v>796</v>
      </c>
      <c r="X1009" s="90">
        <v>0</v>
      </c>
      <c r="Y1009" s="90">
        <v>20</v>
      </c>
      <c r="Z1009" s="90">
        <v>44</v>
      </c>
      <c r="AA1009" s="90">
        <v>36</v>
      </c>
      <c r="AB1009" s="90">
        <v>80</v>
      </c>
      <c r="AC1009" s="91"/>
      <c r="AD1009" s="92">
        <v>59</v>
      </c>
      <c r="AE1009" s="90">
        <v>196</v>
      </c>
      <c r="AF1009" s="90">
        <v>15</v>
      </c>
      <c r="AG1009" s="90">
        <v>31</v>
      </c>
      <c r="AH1009" s="90">
        <v>49</v>
      </c>
      <c r="AI1009" s="90">
        <v>5</v>
      </c>
      <c r="AJ1009" s="90">
        <v>54</v>
      </c>
    </row>
    <row r="1010" spans="1:37">
      <c r="A1010" s="88">
        <v>8</v>
      </c>
      <c r="B1010" s="77" t="s">
        <v>323</v>
      </c>
      <c r="C1010" s="96"/>
      <c r="D1010" s="86">
        <v>3</v>
      </c>
      <c r="E1010" s="86" t="s">
        <v>34</v>
      </c>
      <c r="F1010" s="87">
        <v>6048</v>
      </c>
      <c r="G1010" s="88">
        <v>2</v>
      </c>
      <c r="H1010" s="88">
        <v>8</v>
      </c>
      <c r="I1010" s="89"/>
      <c r="J1010" s="90">
        <v>84</v>
      </c>
      <c r="K1010" s="90">
        <v>85</v>
      </c>
      <c r="L1010" s="90">
        <v>0</v>
      </c>
      <c r="M1010" s="91"/>
      <c r="N1010" s="92">
        <v>32</v>
      </c>
      <c r="O1010" s="90">
        <v>765</v>
      </c>
      <c r="P1010" s="90">
        <v>13</v>
      </c>
      <c r="Q1010" s="90">
        <v>3</v>
      </c>
      <c r="R1010" s="90">
        <v>53</v>
      </c>
      <c r="S1010" s="90">
        <v>31</v>
      </c>
      <c r="T1010" s="90">
        <v>84</v>
      </c>
      <c r="U1010" s="91"/>
      <c r="V1010" s="92">
        <v>32</v>
      </c>
      <c r="W1010" s="90">
        <v>851</v>
      </c>
      <c r="X1010" s="90">
        <v>0</v>
      </c>
      <c r="Y1010" s="90">
        <v>16</v>
      </c>
      <c r="Z1010" s="90">
        <v>41</v>
      </c>
      <c r="AA1010" s="90">
        <v>44</v>
      </c>
      <c r="AB1010" s="90">
        <v>85</v>
      </c>
      <c r="AC1010" s="91"/>
      <c r="AD1010" s="92">
        <v>0</v>
      </c>
      <c r="AE1010" s="90">
        <v>0</v>
      </c>
      <c r="AF1010" s="90">
        <v>0</v>
      </c>
      <c r="AG1010" s="90">
        <v>0</v>
      </c>
      <c r="AH1010" s="90">
        <v>0</v>
      </c>
      <c r="AI1010" s="90">
        <v>0</v>
      </c>
      <c r="AJ1010" s="90">
        <v>0</v>
      </c>
    </row>
    <row r="1011" spans="1:37">
      <c r="A1011" s="67" t="s">
        <v>71</v>
      </c>
      <c r="B1011" s="97" t="s">
        <v>323</v>
      </c>
      <c r="C1011" s="98"/>
      <c r="D1011" s="93">
        <v>3</v>
      </c>
      <c r="E1011" s="93" t="s">
        <v>34</v>
      </c>
      <c r="F1011" s="94">
        <v>6048</v>
      </c>
      <c r="G1011" s="93">
        <v>2</v>
      </c>
      <c r="H1011" s="67" t="s">
        <v>71</v>
      </c>
      <c r="I1011" s="68"/>
      <c r="J1011" s="20">
        <v>81.454935622317606</v>
      </c>
      <c r="K1011" s="20">
        <v>84.412017167381975</v>
      </c>
      <c r="L1011" s="20">
        <v>52.214285714285708</v>
      </c>
      <c r="M1011" s="69"/>
      <c r="N1011" s="16">
        <v>233</v>
      </c>
      <c r="O1011" s="20"/>
      <c r="P1011" s="20">
        <v>4.3433476394849784</v>
      </c>
      <c r="Q1011" s="20">
        <v>14.201716738197424</v>
      </c>
      <c r="R1011" s="20">
        <v>39.858369098712444</v>
      </c>
      <c r="S1011" s="20">
        <v>41.596566523605155</v>
      </c>
      <c r="T1011" s="20">
        <v>81.454935622317606</v>
      </c>
      <c r="U1011" s="69"/>
      <c r="V1011" s="16">
        <v>233</v>
      </c>
      <c r="W1011" s="20"/>
      <c r="X1011" s="20">
        <v>0.86266094420600858</v>
      </c>
      <c r="Y1011" s="20">
        <v>14.862660944206008</v>
      </c>
      <c r="Z1011" s="20">
        <v>48.60944206008584</v>
      </c>
      <c r="AA1011" s="20">
        <v>35.802575107296136</v>
      </c>
      <c r="AB1011" s="20">
        <v>84.412017167381975</v>
      </c>
      <c r="AC1011" s="69"/>
      <c r="AD1011" s="16">
        <v>84</v>
      </c>
      <c r="AE1011" s="20"/>
      <c r="AF1011" s="20">
        <v>14.107142857142858</v>
      </c>
      <c r="AG1011" s="20">
        <v>33.678571428571431</v>
      </c>
      <c r="AH1011" s="20">
        <v>48.702380952380949</v>
      </c>
      <c r="AI1011" s="20">
        <v>3.5119047619047619</v>
      </c>
      <c r="AJ1011" s="20">
        <v>52.214285714285708</v>
      </c>
    </row>
    <row r="1012" spans="1:37">
      <c r="A1012" s="81">
        <v>3</v>
      </c>
      <c r="B1012" s="77" t="s">
        <v>204</v>
      </c>
      <c r="C1012" s="78"/>
      <c r="D1012" s="79">
        <v>3</v>
      </c>
      <c r="E1012" s="79" t="s">
        <v>34</v>
      </c>
      <c r="F1012" s="80">
        <v>6001</v>
      </c>
      <c r="G1012" s="86">
        <v>1</v>
      </c>
      <c r="H1012" s="81">
        <v>3</v>
      </c>
      <c r="I1012" s="82"/>
      <c r="J1012" s="83">
        <v>71</v>
      </c>
      <c r="K1012" s="83">
        <v>58</v>
      </c>
      <c r="L1012" s="83">
        <v>0</v>
      </c>
      <c r="M1012" s="84"/>
      <c r="N1012" s="85">
        <v>1990</v>
      </c>
      <c r="O1012" s="83">
        <v>557</v>
      </c>
      <c r="P1012" s="83">
        <v>7</v>
      </c>
      <c r="Q1012" s="83">
        <v>22</v>
      </c>
      <c r="R1012" s="83">
        <v>31</v>
      </c>
      <c r="S1012" s="83">
        <v>40</v>
      </c>
      <c r="T1012" s="83">
        <v>71</v>
      </c>
      <c r="U1012" s="84"/>
      <c r="V1012" s="85">
        <v>1990</v>
      </c>
      <c r="W1012" s="83">
        <v>522</v>
      </c>
      <c r="X1012" s="83">
        <v>20</v>
      </c>
      <c r="Y1012" s="83">
        <v>22</v>
      </c>
      <c r="Z1012" s="83">
        <v>30</v>
      </c>
      <c r="AA1012" s="83">
        <v>28</v>
      </c>
      <c r="AB1012" s="83">
        <v>58</v>
      </c>
      <c r="AC1012" s="84"/>
      <c r="AD1012" s="85">
        <v>0</v>
      </c>
      <c r="AE1012" s="83">
        <v>0</v>
      </c>
      <c r="AF1012" s="83">
        <v>0</v>
      </c>
      <c r="AG1012" s="83">
        <v>0</v>
      </c>
      <c r="AH1012" s="83">
        <v>0</v>
      </c>
      <c r="AI1012" s="83">
        <v>0</v>
      </c>
      <c r="AJ1012" s="83">
        <v>0</v>
      </c>
    </row>
    <row r="1013" spans="1:37" s="63" customFormat="1">
      <c r="A1013" s="88">
        <v>4</v>
      </c>
      <c r="B1013" s="95" t="s">
        <v>204</v>
      </c>
      <c r="C1013" s="96"/>
      <c r="D1013" s="86">
        <v>3</v>
      </c>
      <c r="E1013" s="86" t="s">
        <v>34</v>
      </c>
      <c r="F1013" s="87">
        <v>6001</v>
      </c>
      <c r="G1013" s="86">
        <v>1</v>
      </c>
      <c r="H1013" s="88">
        <v>4</v>
      </c>
      <c r="I1013" s="89"/>
      <c r="J1013" s="90">
        <v>68</v>
      </c>
      <c r="K1013" s="90">
        <v>67</v>
      </c>
      <c r="L1013" s="90">
        <v>0</v>
      </c>
      <c r="M1013" s="91"/>
      <c r="N1013" s="92">
        <v>1888</v>
      </c>
      <c r="O1013" s="90">
        <v>604</v>
      </c>
      <c r="P1013" s="90">
        <v>17</v>
      </c>
      <c r="Q1013" s="90">
        <v>15</v>
      </c>
      <c r="R1013" s="90">
        <v>26</v>
      </c>
      <c r="S1013" s="90">
        <v>42</v>
      </c>
      <c r="T1013" s="90">
        <v>68</v>
      </c>
      <c r="U1013" s="91"/>
      <c r="V1013" s="92">
        <v>1888</v>
      </c>
      <c r="W1013" s="90">
        <v>622</v>
      </c>
      <c r="X1013" s="90">
        <v>7</v>
      </c>
      <c r="Y1013" s="90">
        <v>26</v>
      </c>
      <c r="Z1013" s="90">
        <v>43</v>
      </c>
      <c r="AA1013" s="90">
        <v>24</v>
      </c>
      <c r="AB1013" s="90">
        <v>67</v>
      </c>
      <c r="AC1013" s="91"/>
      <c r="AD1013" s="92">
        <v>0</v>
      </c>
      <c r="AE1013" s="90">
        <v>0</v>
      </c>
      <c r="AF1013" s="90">
        <v>0</v>
      </c>
      <c r="AG1013" s="90">
        <v>0</v>
      </c>
      <c r="AH1013" s="90">
        <v>0</v>
      </c>
      <c r="AI1013" s="90">
        <v>0</v>
      </c>
      <c r="AJ1013" s="90">
        <v>0</v>
      </c>
      <c r="AK1013" s="5"/>
    </row>
    <row r="1014" spans="1:37">
      <c r="A1014" s="88">
        <v>5</v>
      </c>
      <c r="B1014" s="95" t="s">
        <v>204</v>
      </c>
      <c r="C1014" s="96"/>
      <c r="D1014" s="86">
        <v>3</v>
      </c>
      <c r="E1014" s="86" t="s">
        <v>34</v>
      </c>
      <c r="F1014" s="87">
        <v>6001</v>
      </c>
      <c r="G1014" s="88">
        <v>1</v>
      </c>
      <c r="H1014" s="88">
        <v>5</v>
      </c>
      <c r="I1014" s="89"/>
      <c r="J1014" s="90">
        <v>62</v>
      </c>
      <c r="K1014" s="90">
        <v>62</v>
      </c>
      <c r="L1014" s="90">
        <v>24</v>
      </c>
      <c r="M1014" s="91"/>
      <c r="N1014" s="92">
        <v>1849</v>
      </c>
      <c r="O1014" s="90">
        <v>632</v>
      </c>
      <c r="P1014" s="90">
        <v>19</v>
      </c>
      <c r="Q1014" s="90">
        <v>19</v>
      </c>
      <c r="R1014" s="90">
        <v>35</v>
      </c>
      <c r="S1014" s="90">
        <v>27</v>
      </c>
      <c r="T1014" s="90">
        <v>62</v>
      </c>
      <c r="U1014" s="91"/>
      <c r="V1014" s="92">
        <v>1849</v>
      </c>
      <c r="W1014" s="90">
        <v>644</v>
      </c>
      <c r="X1014" s="90">
        <v>8</v>
      </c>
      <c r="Y1014" s="90">
        <v>31</v>
      </c>
      <c r="Z1014" s="90">
        <v>41</v>
      </c>
      <c r="AA1014" s="90">
        <v>21</v>
      </c>
      <c r="AB1014" s="90">
        <v>62</v>
      </c>
      <c r="AC1014" s="91"/>
      <c r="AD1014" s="92">
        <v>1849</v>
      </c>
      <c r="AE1014" s="90">
        <v>172</v>
      </c>
      <c r="AF1014" s="90">
        <v>32</v>
      </c>
      <c r="AG1014" s="90">
        <v>44</v>
      </c>
      <c r="AH1014" s="90">
        <v>21</v>
      </c>
      <c r="AI1014" s="90">
        <v>3</v>
      </c>
      <c r="AJ1014" s="90">
        <v>24</v>
      </c>
    </row>
    <row r="1015" spans="1:37">
      <c r="A1015" s="88">
        <v>6</v>
      </c>
      <c r="B1015" s="95" t="s">
        <v>204</v>
      </c>
      <c r="C1015" s="96"/>
      <c r="D1015" s="86">
        <v>3</v>
      </c>
      <c r="E1015" s="86" t="s">
        <v>34</v>
      </c>
      <c r="F1015" s="87">
        <v>6001</v>
      </c>
      <c r="G1015" s="86">
        <v>1</v>
      </c>
      <c r="H1015" s="88">
        <v>6</v>
      </c>
      <c r="I1015" s="89"/>
      <c r="J1015" s="90">
        <v>60</v>
      </c>
      <c r="K1015" s="90">
        <v>57</v>
      </c>
      <c r="L1015" s="90">
        <v>0</v>
      </c>
      <c r="M1015" s="91"/>
      <c r="N1015" s="92">
        <v>1762</v>
      </c>
      <c r="O1015" s="90">
        <v>665</v>
      </c>
      <c r="P1015" s="90">
        <v>17</v>
      </c>
      <c r="Q1015" s="90">
        <v>23</v>
      </c>
      <c r="R1015" s="90">
        <v>33</v>
      </c>
      <c r="S1015" s="90">
        <v>27</v>
      </c>
      <c r="T1015" s="90">
        <v>60</v>
      </c>
      <c r="U1015" s="91"/>
      <c r="V1015" s="92">
        <v>1762</v>
      </c>
      <c r="W1015" s="90">
        <v>663</v>
      </c>
      <c r="X1015" s="90">
        <v>9</v>
      </c>
      <c r="Y1015" s="90">
        <v>34</v>
      </c>
      <c r="Z1015" s="90">
        <v>36</v>
      </c>
      <c r="AA1015" s="90">
        <v>21</v>
      </c>
      <c r="AB1015" s="90">
        <v>57</v>
      </c>
      <c r="AC1015" s="91"/>
      <c r="AD1015" s="92">
        <v>0</v>
      </c>
      <c r="AE1015" s="90">
        <v>0</v>
      </c>
      <c r="AF1015" s="90">
        <v>0</v>
      </c>
      <c r="AG1015" s="90">
        <v>0</v>
      </c>
      <c r="AH1015" s="90">
        <v>0</v>
      </c>
      <c r="AI1015" s="90">
        <v>0</v>
      </c>
      <c r="AJ1015" s="90">
        <v>0</v>
      </c>
    </row>
    <row r="1016" spans="1:37">
      <c r="A1016" s="88">
        <v>7</v>
      </c>
      <c r="B1016" s="95" t="s">
        <v>204</v>
      </c>
      <c r="C1016" s="96"/>
      <c r="D1016" s="86">
        <v>3</v>
      </c>
      <c r="E1016" s="86" t="s">
        <v>34</v>
      </c>
      <c r="F1016" s="87">
        <v>6001</v>
      </c>
      <c r="G1016" s="86">
        <v>1</v>
      </c>
      <c r="H1016" s="88">
        <v>7</v>
      </c>
      <c r="I1016" s="89"/>
      <c r="J1016" s="90">
        <v>55</v>
      </c>
      <c r="K1016" s="90">
        <v>53</v>
      </c>
      <c r="L1016" s="90">
        <v>17</v>
      </c>
      <c r="M1016" s="91"/>
      <c r="N1016" s="92">
        <v>1722</v>
      </c>
      <c r="O1016" s="90">
        <v>687</v>
      </c>
      <c r="P1016" s="90">
        <v>23</v>
      </c>
      <c r="Q1016" s="90">
        <v>22</v>
      </c>
      <c r="R1016" s="90">
        <v>34</v>
      </c>
      <c r="S1016" s="90">
        <v>21</v>
      </c>
      <c r="T1016" s="90">
        <v>55</v>
      </c>
      <c r="U1016" s="91"/>
      <c r="V1016" s="92">
        <v>1722</v>
      </c>
      <c r="W1016" s="90">
        <v>677</v>
      </c>
      <c r="X1016" s="90">
        <v>9</v>
      </c>
      <c r="Y1016" s="90">
        <v>38</v>
      </c>
      <c r="Z1016" s="90">
        <v>36</v>
      </c>
      <c r="AA1016" s="90">
        <v>17</v>
      </c>
      <c r="AB1016" s="90">
        <v>53</v>
      </c>
      <c r="AC1016" s="91"/>
      <c r="AD1016" s="92">
        <v>1722</v>
      </c>
      <c r="AE1016" s="90">
        <v>152</v>
      </c>
      <c r="AF1016" s="90">
        <v>49</v>
      </c>
      <c r="AG1016" s="90">
        <v>33</v>
      </c>
      <c r="AH1016" s="90">
        <v>13</v>
      </c>
      <c r="AI1016" s="90">
        <v>4</v>
      </c>
      <c r="AJ1016" s="90">
        <v>17</v>
      </c>
    </row>
    <row r="1017" spans="1:37">
      <c r="A1017" s="88">
        <v>8</v>
      </c>
      <c r="B1017" s="95" t="s">
        <v>204</v>
      </c>
      <c r="C1017" s="96"/>
      <c r="D1017" s="86">
        <v>3</v>
      </c>
      <c r="E1017" s="86" t="s">
        <v>34</v>
      </c>
      <c r="F1017" s="87">
        <v>6001</v>
      </c>
      <c r="G1017" s="86">
        <v>1</v>
      </c>
      <c r="H1017" s="88">
        <v>8</v>
      </c>
      <c r="I1017" s="89"/>
      <c r="J1017" s="90">
        <v>43</v>
      </c>
      <c r="K1017" s="90">
        <v>63</v>
      </c>
      <c r="L1017" s="90">
        <v>0</v>
      </c>
      <c r="M1017" s="91"/>
      <c r="N1017" s="92">
        <v>1667</v>
      </c>
      <c r="O1017" s="90">
        <v>690</v>
      </c>
      <c r="P1017" s="90">
        <v>37</v>
      </c>
      <c r="Q1017" s="90">
        <v>20</v>
      </c>
      <c r="R1017" s="90">
        <v>29</v>
      </c>
      <c r="S1017" s="90">
        <v>14</v>
      </c>
      <c r="T1017" s="90">
        <v>43</v>
      </c>
      <c r="U1017" s="91"/>
      <c r="V1017" s="92">
        <v>1667</v>
      </c>
      <c r="W1017" s="90">
        <v>746</v>
      </c>
      <c r="X1017" s="90">
        <v>9</v>
      </c>
      <c r="Y1017" s="90">
        <v>28</v>
      </c>
      <c r="Z1017" s="90">
        <v>41</v>
      </c>
      <c r="AA1017" s="90">
        <v>22</v>
      </c>
      <c r="AB1017" s="90">
        <v>63</v>
      </c>
      <c r="AC1017" s="91"/>
      <c r="AD1017" s="92">
        <v>0</v>
      </c>
      <c r="AE1017" s="90">
        <v>0</v>
      </c>
      <c r="AF1017" s="90">
        <v>0</v>
      </c>
      <c r="AG1017" s="90">
        <v>0</v>
      </c>
      <c r="AH1017" s="90">
        <v>0</v>
      </c>
      <c r="AI1017" s="90">
        <v>0</v>
      </c>
      <c r="AJ1017" s="90">
        <v>0</v>
      </c>
    </row>
    <row r="1018" spans="1:37">
      <c r="A1018" s="67" t="s">
        <v>71</v>
      </c>
      <c r="B1018" s="97" t="s">
        <v>204</v>
      </c>
      <c r="C1018" s="98"/>
      <c r="D1018" s="93">
        <v>3</v>
      </c>
      <c r="E1018" s="93" t="s">
        <v>34</v>
      </c>
      <c r="F1018" s="94">
        <v>6001</v>
      </c>
      <c r="G1018" s="93">
        <v>1</v>
      </c>
      <c r="H1018" s="67" t="s">
        <v>71</v>
      </c>
      <c r="I1018" s="68"/>
      <c r="J1018" s="20">
        <v>60.344088986946133</v>
      </c>
      <c r="K1018" s="20">
        <v>60.054697554697555</v>
      </c>
      <c r="L1018" s="20">
        <v>20.624474936992439</v>
      </c>
      <c r="M1018" s="69"/>
      <c r="N1018" s="16">
        <v>10878</v>
      </c>
      <c r="O1018" s="20"/>
      <c r="P1018" s="20">
        <v>19.52528038242324</v>
      </c>
      <c r="Q1018" s="20">
        <v>20.13063063063063</v>
      </c>
      <c r="R1018" s="20">
        <v>31.304467733039164</v>
      </c>
      <c r="S1018" s="20">
        <v>29.039621253906969</v>
      </c>
      <c r="T1018" s="20">
        <v>60.344088986946133</v>
      </c>
      <c r="U1018" s="69"/>
      <c r="V1018" s="16">
        <v>10878</v>
      </c>
      <c r="W1018" s="20"/>
      <c r="X1018" s="20">
        <v>10.495219709505424</v>
      </c>
      <c r="Y1018" s="20">
        <v>29.620058834344547</v>
      </c>
      <c r="Z1018" s="20">
        <v>37.73340687626402</v>
      </c>
      <c r="AA1018" s="20">
        <v>22.321290678433535</v>
      </c>
      <c r="AB1018" s="20">
        <v>60.054697554697555</v>
      </c>
      <c r="AC1018" s="69"/>
      <c r="AD1018" s="16">
        <v>3571</v>
      </c>
      <c r="AE1018" s="20"/>
      <c r="AF1018" s="20">
        <v>40.197703724446939</v>
      </c>
      <c r="AG1018" s="20">
        <v>38.695603472416693</v>
      </c>
      <c r="AH1018" s="20">
        <v>17.142257070848501</v>
      </c>
      <c r="AI1018" s="20">
        <v>3.4822178661439374</v>
      </c>
      <c r="AJ1018" s="20">
        <v>20.624474936992439</v>
      </c>
      <c r="AK1018" s="63"/>
    </row>
    <row r="1019" spans="1:37">
      <c r="A1019" s="88">
        <v>5</v>
      </c>
      <c r="B1019" s="95" t="s">
        <v>322</v>
      </c>
      <c r="C1019" s="96"/>
      <c r="D1019" s="86">
        <v>3</v>
      </c>
      <c r="E1019" s="86" t="s">
        <v>34</v>
      </c>
      <c r="F1019" s="87">
        <v>6049</v>
      </c>
      <c r="G1019" s="88">
        <v>2</v>
      </c>
      <c r="H1019" s="88">
        <v>5</v>
      </c>
      <c r="I1019" s="89"/>
      <c r="J1019" s="90">
        <v>48</v>
      </c>
      <c r="K1019" s="90">
        <v>52</v>
      </c>
      <c r="L1019" s="90">
        <v>50</v>
      </c>
      <c r="M1019" s="91"/>
      <c r="N1019" s="92">
        <v>50</v>
      </c>
      <c r="O1019" s="90">
        <v>601</v>
      </c>
      <c r="P1019" s="90">
        <v>26</v>
      </c>
      <c r="Q1019" s="90">
        <v>26</v>
      </c>
      <c r="R1019" s="90">
        <v>28</v>
      </c>
      <c r="S1019" s="90">
        <v>20</v>
      </c>
      <c r="T1019" s="90">
        <v>48</v>
      </c>
      <c r="U1019" s="91"/>
      <c r="V1019" s="92">
        <v>50</v>
      </c>
      <c r="W1019" s="90">
        <v>605</v>
      </c>
      <c r="X1019" s="90">
        <v>10</v>
      </c>
      <c r="Y1019" s="90">
        <v>38</v>
      </c>
      <c r="Z1019" s="90">
        <v>36</v>
      </c>
      <c r="AA1019" s="90">
        <v>16</v>
      </c>
      <c r="AB1019" s="90">
        <v>52</v>
      </c>
      <c r="AC1019" s="91"/>
      <c r="AD1019" s="92">
        <v>50</v>
      </c>
      <c r="AE1019" s="90">
        <v>196</v>
      </c>
      <c r="AF1019" s="90">
        <v>12</v>
      </c>
      <c r="AG1019" s="90">
        <v>38</v>
      </c>
      <c r="AH1019" s="90">
        <v>44</v>
      </c>
      <c r="AI1019" s="90">
        <v>6</v>
      </c>
      <c r="AJ1019" s="90">
        <v>50</v>
      </c>
    </row>
    <row r="1020" spans="1:37" s="63" customFormat="1">
      <c r="A1020" s="67" t="s">
        <v>71</v>
      </c>
      <c r="B1020" s="97" t="s">
        <v>322</v>
      </c>
      <c r="C1020" s="98"/>
      <c r="D1020" s="93">
        <v>3</v>
      </c>
      <c r="E1020" s="93" t="s">
        <v>34</v>
      </c>
      <c r="F1020" s="94">
        <v>6049</v>
      </c>
      <c r="G1020" s="93">
        <v>2</v>
      </c>
      <c r="H1020" s="67" t="s">
        <v>71</v>
      </c>
      <c r="I1020" s="68"/>
      <c r="J1020" s="20">
        <v>48</v>
      </c>
      <c r="K1020" s="20">
        <v>52</v>
      </c>
      <c r="L1020" s="20">
        <v>50</v>
      </c>
      <c r="M1020" s="69"/>
      <c r="N1020" s="16">
        <v>50</v>
      </c>
      <c r="O1020" s="20">
        <v>601</v>
      </c>
      <c r="P1020" s="20">
        <v>26</v>
      </c>
      <c r="Q1020" s="20">
        <v>26</v>
      </c>
      <c r="R1020" s="20">
        <v>28</v>
      </c>
      <c r="S1020" s="20">
        <v>20</v>
      </c>
      <c r="T1020" s="20">
        <v>48</v>
      </c>
      <c r="U1020" s="69"/>
      <c r="V1020" s="16">
        <v>50</v>
      </c>
      <c r="W1020" s="20">
        <v>605</v>
      </c>
      <c r="X1020" s="20">
        <v>10</v>
      </c>
      <c r="Y1020" s="20">
        <v>38</v>
      </c>
      <c r="Z1020" s="20">
        <v>36</v>
      </c>
      <c r="AA1020" s="20">
        <v>16</v>
      </c>
      <c r="AB1020" s="20">
        <v>52</v>
      </c>
      <c r="AC1020" s="69"/>
      <c r="AD1020" s="16">
        <v>50</v>
      </c>
      <c r="AE1020" s="20">
        <v>196</v>
      </c>
      <c r="AF1020" s="20">
        <v>12</v>
      </c>
      <c r="AG1020" s="20">
        <v>38</v>
      </c>
      <c r="AH1020" s="20">
        <v>44</v>
      </c>
      <c r="AI1020" s="20">
        <v>6</v>
      </c>
      <c r="AJ1020" s="20">
        <v>50</v>
      </c>
    </row>
    <row r="1021" spans="1:37">
      <c r="A1021" s="81">
        <v>3</v>
      </c>
      <c r="B1021" s="77" t="s">
        <v>205</v>
      </c>
      <c r="C1021" s="78"/>
      <c r="D1021" s="79">
        <v>3</v>
      </c>
      <c r="E1021" s="79" t="s">
        <v>34</v>
      </c>
      <c r="F1021" s="80">
        <v>4301</v>
      </c>
      <c r="G1021" s="88">
        <v>1</v>
      </c>
      <c r="H1021" s="81">
        <v>3</v>
      </c>
      <c r="I1021" s="82"/>
      <c r="J1021" s="83">
        <v>82</v>
      </c>
      <c r="K1021" s="83">
        <v>62</v>
      </c>
      <c r="L1021" s="83">
        <v>0</v>
      </c>
      <c r="M1021" s="84"/>
      <c r="N1021" s="85">
        <v>140</v>
      </c>
      <c r="O1021" s="83">
        <v>569</v>
      </c>
      <c r="P1021" s="83">
        <v>2</v>
      </c>
      <c r="Q1021" s="83">
        <v>16</v>
      </c>
      <c r="R1021" s="83">
        <v>38</v>
      </c>
      <c r="S1021" s="83">
        <v>44</v>
      </c>
      <c r="T1021" s="83">
        <v>82</v>
      </c>
      <c r="U1021" s="84"/>
      <c r="V1021" s="85">
        <v>140</v>
      </c>
      <c r="W1021" s="83">
        <v>524</v>
      </c>
      <c r="X1021" s="83">
        <v>17</v>
      </c>
      <c r="Y1021" s="83">
        <v>21</v>
      </c>
      <c r="Z1021" s="83">
        <v>34</v>
      </c>
      <c r="AA1021" s="83">
        <v>28</v>
      </c>
      <c r="AB1021" s="83">
        <v>62</v>
      </c>
      <c r="AC1021" s="84"/>
      <c r="AD1021" s="85">
        <v>0</v>
      </c>
      <c r="AE1021" s="83">
        <v>0</v>
      </c>
      <c r="AF1021" s="83">
        <v>0</v>
      </c>
      <c r="AG1021" s="83">
        <v>0</v>
      </c>
      <c r="AH1021" s="83">
        <v>0</v>
      </c>
      <c r="AI1021" s="83">
        <v>0</v>
      </c>
      <c r="AJ1021" s="83">
        <v>0</v>
      </c>
    </row>
    <row r="1022" spans="1:37">
      <c r="A1022" s="88">
        <v>4</v>
      </c>
      <c r="B1022" s="95" t="s">
        <v>205</v>
      </c>
      <c r="C1022" s="96"/>
      <c r="D1022" s="86">
        <v>3</v>
      </c>
      <c r="E1022" s="86" t="s">
        <v>34</v>
      </c>
      <c r="F1022" s="87">
        <v>4301</v>
      </c>
      <c r="G1022" s="86">
        <v>1</v>
      </c>
      <c r="H1022" s="88">
        <v>4</v>
      </c>
      <c r="I1022" s="89"/>
      <c r="J1022" s="90">
        <v>77</v>
      </c>
      <c r="K1022" s="90">
        <v>77</v>
      </c>
      <c r="L1022" s="90">
        <v>0</v>
      </c>
      <c r="M1022" s="91"/>
      <c r="N1022" s="92">
        <v>140</v>
      </c>
      <c r="O1022" s="90">
        <v>628</v>
      </c>
      <c r="P1022" s="90">
        <v>8</v>
      </c>
      <c r="Q1022" s="90">
        <v>15</v>
      </c>
      <c r="R1022" s="90">
        <v>29</v>
      </c>
      <c r="S1022" s="90">
        <v>48</v>
      </c>
      <c r="T1022" s="90">
        <v>77</v>
      </c>
      <c r="U1022" s="91"/>
      <c r="V1022" s="92">
        <v>140</v>
      </c>
      <c r="W1022" s="90">
        <v>661</v>
      </c>
      <c r="X1022" s="90">
        <v>4</v>
      </c>
      <c r="Y1022" s="90">
        <v>19</v>
      </c>
      <c r="Z1022" s="90">
        <v>45</v>
      </c>
      <c r="AA1022" s="90">
        <v>32</v>
      </c>
      <c r="AB1022" s="90">
        <v>77</v>
      </c>
      <c r="AC1022" s="91"/>
      <c r="AD1022" s="92">
        <v>0</v>
      </c>
      <c r="AE1022" s="90">
        <v>0</v>
      </c>
      <c r="AF1022" s="90">
        <v>0</v>
      </c>
      <c r="AG1022" s="90">
        <v>0</v>
      </c>
      <c r="AH1022" s="90">
        <v>0</v>
      </c>
      <c r="AI1022" s="90">
        <v>0</v>
      </c>
      <c r="AJ1022" s="90">
        <v>0</v>
      </c>
    </row>
    <row r="1023" spans="1:37">
      <c r="A1023" s="88">
        <v>5</v>
      </c>
      <c r="B1023" s="95" t="s">
        <v>205</v>
      </c>
      <c r="C1023" s="96"/>
      <c r="D1023" s="86">
        <v>3</v>
      </c>
      <c r="E1023" s="86" t="s">
        <v>34</v>
      </c>
      <c r="F1023" s="87">
        <v>4301</v>
      </c>
      <c r="G1023" s="86">
        <v>1</v>
      </c>
      <c r="H1023" s="88">
        <v>5</v>
      </c>
      <c r="I1023" s="89"/>
      <c r="J1023" s="90">
        <v>77</v>
      </c>
      <c r="K1023" s="90">
        <v>84</v>
      </c>
      <c r="L1023" s="90">
        <v>64</v>
      </c>
      <c r="M1023" s="91"/>
      <c r="N1023" s="92">
        <v>140</v>
      </c>
      <c r="O1023" s="90">
        <v>673</v>
      </c>
      <c r="P1023" s="90">
        <v>7</v>
      </c>
      <c r="Q1023" s="90">
        <v>16</v>
      </c>
      <c r="R1023" s="90">
        <v>36</v>
      </c>
      <c r="S1023" s="90">
        <v>41</v>
      </c>
      <c r="T1023" s="90">
        <v>77</v>
      </c>
      <c r="U1023" s="91"/>
      <c r="V1023" s="92">
        <v>140</v>
      </c>
      <c r="W1023" s="90">
        <v>736</v>
      </c>
      <c r="X1023" s="90">
        <v>1</v>
      </c>
      <c r="Y1023" s="90">
        <v>14</v>
      </c>
      <c r="Z1023" s="90">
        <v>48</v>
      </c>
      <c r="AA1023" s="90">
        <v>36</v>
      </c>
      <c r="AB1023" s="90">
        <v>84</v>
      </c>
      <c r="AC1023" s="91"/>
      <c r="AD1023" s="92">
        <v>140</v>
      </c>
      <c r="AE1023" s="90">
        <v>208</v>
      </c>
      <c r="AF1023" s="90">
        <v>4</v>
      </c>
      <c r="AG1023" s="90">
        <v>31</v>
      </c>
      <c r="AH1023" s="90">
        <v>57</v>
      </c>
      <c r="AI1023" s="90">
        <v>7</v>
      </c>
      <c r="AJ1023" s="90">
        <v>64</v>
      </c>
    </row>
    <row r="1024" spans="1:37">
      <c r="A1024" s="88">
        <v>6</v>
      </c>
      <c r="B1024" s="95" t="s">
        <v>205</v>
      </c>
      <c r="C1024" s="96"/>
      <c r="D1024" s="86">
        <v>3</v>
      </c>
      <c r="E1024" s="86" t="s">
        <v>34</v>
      </c>
      <c r="F1024" s="87">
        <v>4301</v>
      </c>
      <c r="G1024" s="86">
        <v>1</v>
      </c>
      <c r="H1024" s="88">
        <v>6</v>
      </c>
      <c r="I1024" s="89"/>
      <c r="J1024" s="90">
        <v>79</v>
      </c>
      <c r="K1024" s="90">
        <v>72</v>
      </c>
      <c r="L1024" s="90">
        <v>0</v>
      </c>
      <c r="M1024" s="91"/>
      <c r="N1024" s="92">
        <v>161</v>
      </c>
      <c r="O1024" s="90">
        <v>712</v>
      </c>
      <c r="P1024" s="90">
        <v>7</v>
      </c>
      <c r="Q1024" s="90">
        <v>14</v>
      </c>
      <c r="R1024" s="90">
        <v>34</v>
      </c>
      <c r="S1024" s="90">
        <v>45</v>
      </c>
      <c r="T1024" s="90">
        <v>79</v>
      </c>
      <c r="U1024" s="91"/>
      <c r="V1024" s="92">
        <v>161</v>
      </c>
      <c r="W1024" s="90">
        <v>722</v>
      </c>
      <c r="X1024" s="90">
        <v>4</v>
      </c>
      <c r="Y1024" s="90">
        <v>24</v>
      </c>
      <c r="Z1024" s="90">
        <v>47</v>
      </c>
      <c r="AA1024" s="90">
        <v>25</v>
      </c>
      <c r="AB1024" s="90">
        <v>72</v>
      </c>
      <c r="AC1024" s="91"/>
      <c r="AD1024" s="92">
        <v>0</v>
      </c>
      <c r="AE1024" s="90">
        <v>0</v>
      </c>
      <c r="AF1024" s="90">
        <v>0</v>
      </c>
      <c r="AG1024" s="90">
        <v>0</v>
      </c>
      <c r="AH1024" s="90">
        <v>0</v>
      </c>
      <c r="AI1024" s="90">
        <v>0</v>
      </c>
      <c r="AJ1024" s="90">
        <v>0</v>
      </c>
    </row>
    <row r="1025" spans="1:36">
      <c r="A1025" s="88">
        <v>7</v>
      </c>
      <c r="B1025" s="95" t="s">
        <v>205</v>
      </c>
      <c r="C1025" s="96"/>
      <c r="D1025" s="86">
        <v>3</v>
      </c>
      <c r="E1025" s="86" t="s">
        <v>34</v>
      </c>
      <c r="F1025" s="87">
        <v>4301</v>
      </c>
      <c r="G1025" s="86">
        <v>1</v>
      </c>
      <c r="H1025" s="88">
        <v>7</v>
      </c>
      <c r="I1025" s="89"/>
      <c r="J1025" s="90">
        <v>75</v>
      </c>
      <c r="K1025" s="90">
        <v>73</v>
      </c>
      <c r="L1025" s="90">
        <v>30</v>
      </c>
      <c r="M1025" s="91"/>
      <c r="N1025" s="92">
        <v>153</v>
      </c>
      <c r="O1025" s="90">
        <v>748</v>
      </c>
      <c r="P1025" s="90">
        <v>9</v>
      </c>
      <c r="Q1025" s="90">
        <v>15</v>
      </c>
      <c r="R1025" s="90">
        <v>27</v>
      </c>
      <c r="S1025" s="90">
        <v>48</v>
      </c>
      <c r="T1025" s="90">
        <v>75</v>
      </c>
      <c r="U1025" s="91"/>
      <c r="V1025" s="92">
        <v>153</v>
      </c>
      <c r="W1025" s="90">
        <v>742</v>
      </c>
      <c r="X1025" s="90">
        <v>5</v>
      </c>
      <c r="Y1025" s="90">
        <v>22</v>
      </c>
      <c r="Z1025" s="90">
        <v>50</v>
      </c>
      <c r="AA1025" s="90">
        <v>23</v>
      </c>
      <c r="AB1025" s="90">
        <v>73</v>
      </c>
      <c r="AC1025" s="91"/>
      <c r="AD1025" s="92">
        <v>153</v>
      </c>
      <c r="AE1025" s="90">
        <v>170</v>
      </c>
      <c r="AF1025" s="90">
        <v>34</v>
      </c>
      <c r="AG1025" s="90">
        <v>36</v>
      </c>
      <c r="AH1025" s="90">
        <v>29</v>
      </c>
      <c r="AI1025" s="90">
        <v>1</v>
      </c>
      <c r="AJ1025" s="90">
        <v>30</v>
      </c>
    </row>
    <row r="1026" spans="1:36">
      <c r="A1026" s="88">
        <v>8</v>
      </c>
      <c r="B1026" s="95" t="s">
        <v>205</v>
      </c>
      <c r="C1026" s="96"/>
      <c r="D1026" s="86">
        <v>3</v>
      </c>
      <c r="E1026" s="86" t="s">
        <v>34</v>
      </c>
      <c r="F1026" s="87">
        <v>4301</v>
      </c>
      <c r="G1026" s="86">
        <v>1</v>
      </c>
      <c r="H1026" s="88">
        <v>8</v>
      </c>
      <c r="I1026" s="89"/>
      <c r="J1026" s="90">
        <v>68</v>
      </c>
      <c r="K1026" s="90">
        <v>79</v>
      </c>
      <c r="L1026" s="90">
        <v>0</v>
      </c>
      <c r="M1026" s="91"/>
      <c r="N1026" s="92">
        <v>134</v>
      </c>
      <c r="O1026" s="90">
        <v>744</v>
      </c>
      <c r="P1026" s="90">
        <v>16</v>
      </c>
      <c r="Q1026" s="90">
        <v>16</v>
      </c>
      <c r="R1026" s="90">
        <v>43</v>
      </c>
      <c r="S1026" s="90">
        <v>25</v>
      </c>
      <c r="T1026" s="90">
        <v>68</v>
      </c>
      <c r="U1026" s="91"/>
      <c r="V1026" s="92">
        <v>134</v>
      </c>
      <c r="W1026" s="90">
        <v>801</v>
      </c>
      <c r="X1026" s="90">
        <v>0</v>
      </c>
      <c r="Y1026" s="90">
        <v>21</v>
      </c>
      <c r="Z1026" s="90">
        <v>54</v>
      </c>
      <c r="AA1026" s="90">
        <v>25</v>
      </c>
      <c r="AB1026" s="90">
        <v>79</v>
      </c>
      <c r="AC1026" s="91"/>
      <c r="AD1026" s="92">
        <v>0</v>
      </c>
      <c r="AE1026" s="90">
        <v>0</v>
      </c>
      <c r="AF1026" s="90">
        <v>0</v>
      </c>
      <c r="AG1026" s="90">
        <v>0</v>
      </c>
      <c r="AH1026" s="90">
        <v>0</v>
      </c>
      <c r="AI1026" s="90">
        <v>0</v>
      </c>
      <c r="AJ1026" s="90">
        <v>0</v>
      </c>
    </row>
    <row r="1027" spans="1:36" s="63" customFormat="1">
      <c r="A1027" s="67" t="s">
        <v>71</v>
      </c>
      <c r="B1027" s="97" t="s">
        <v>205</v>
      </c>
      <c r="C1027" s="98"/>
      <c r="D1027" s="93">
        <v>3</v>
      </c>
      <c r="E1027" s="93" t="s">
        <v>34</v>
      </c>
      <c r="F1027" s="94">
        <v>4301</v>
      </c>
      <c r="G1027" s="67">
        <v>1</v>
      </c>
      <c r="H1027" s="67" t="s">
        <v>71</v>
      </c>
      <c r="I1027" s="68"/>
      <c r="J1027" s="20">
        <v>76.435483870967744</v>
      </c>
      <c r="K1027" s="20">
        <v>74.385944700460826</v>
      </c>
      <c r="L1027" s="20">
        <v>46.24573378839591</v>
      </c>
      <c r="M1027" s="69"/>
      <c r="N1027" s="16">
        <v>868</v>
      </c>
      <c r="O1027" s="20"/>
      <c r="P1027" s="20">
        <v>8.0967741935483879</v>
      </c>
      <c r="Q1027" s="20">
        <v>15.291474654377879</v>
      </c>
      <c r="R1027" s="20">
        <v>34.316820276497694</v>
      </c>
      <c r="S1027" s="20">
        <v>42.118663594470043</v>
      </c>
      <c r="T1027" s="20">
        <v>76.435483870967744</v>
      </c>
      <c r="U1027" s="69"/>
      <c r="V1027" s="16">
        <v>868</v>
      </c>
      <c r="W1027" s="20"/>
      <c r="X1027" s="20">
        <v>5.1716589861751148</v>
      </c>
      <c r="Y1027" s="20">
        <v>20.281105990783409</v>
      </c>
      <c r="Z1027" s="20">
        <v>46.35138248847926</v>
      </c>
      <c r="AA1027" s="20">
        <v>28.034562211981569</v>
      </c>
      <c r="AB1027" s="20">
        <v>74.385944700460826</v>
      </c>
      <c r="AC1027" s="69"/>
      <c r="AD1027" s="16">
        <v>293</v>
      </c>
      <c r="AE1027" s="20"/>
      <c r="AF1027" s="20">
        <v>19.66552901023891</v>
      </c>
      <c r="AG1027" s="20">
        <v>33.610921501706486</v>
      </c>
      <c r="AH1027" s="20">
        <v>42.37883959044369</v>
      </c>
      <c r="AI1027" s="20">
        <v>3.8668941979522184</v>
      </c>
      <c r="AJ1027" s="20">
        <v>46.24573378839591</v>
      </c>
    </row>
    <row r="1028" spans="1:36">
      <c r="A1028" s="81">
        <v>3</v>
      </c>
      <c r="B1028" s="77" t="s">
        <v>206</v>
      </c>
      <c r="C1028" s="78"/>
      <c r="D1028" s="79">
        <v>1</v>
      </c>
      <c r="E1028" s="79" t="s">
        <v>32</v>
      </c>
      <c r="F1028" s="80">
        <v>4202</v>
      </c>
      <c r="G1028" s="86">
        <v>1</v>
      </c>
      <c r="H1028" s="81">
        <v>3</v>
      </c>
      <c r="I1028" s="82"/>
      <c r="J1028" s="83">
        <v>86</v>
      </c>
      <c r="K1028" s="83">
        <v>77</v>
      </c>
      <c r="L1028" s="83">
        <v>0</v>
      </c>
      <c r="M1028" s="84"/>
      <c r="N1028" s="85">
        <v>43</v>
      </c>
      <c r="O1028" s="83">
        <v>597</v>
      </c>
      <c r="P1028" s="83">
        <v>2</v>
      </c>
      <c r="Q1028" s="83">
        <v>12</v>
      </c>
      <c r="R1028" s="83">
        <v>33</v>
      </c>
      <c r="S1028" s="83">
        <v>53</v>
      </c>
      <c r="T1028" s="83">
        <v>86</v>
      </c>
      <c r="U1028" s="84"/>
      <c r="V1028" s="85">
        <v>43</v>
      </c>
      <c r="W1028" s="83">
        <v>585</v>
      </c>
      <c r="X1028" s="83">
        <v>12</v>
      </c>
      <c r="Y1028" s="83">
        <v>12</v>
      </c>
      <c r="Z1028" s="83">
        <v>37</v>
      </c>
      <c r="AA1028" s="83">
        <v>40</v>
      </c>
      <c r="AB1028" s="83">
        <v>77</v>
      </c>
      <c r="AC1028" s="84"/>
      <c r="AD1028" s="85">
        <v>0</v>
      </c>
      <c r="AE1028" s="83">
        <v>0</v>
      </c>
      <c r="AF1028" s="83">
        <v>0</v>
      </c>
      <c r="AG1028" s="83">
        <v>0</v>
      </c>
      <c r="AH1028" s="83">
        <v>0</v>
      </c>
      <c r="AI1028" s="83">
        <v>0</v>
      </c>
      <c r="AJ1028" s="83">
        <v>0</v>
      </c>
    </row>
    <row r="1029" spans="1:36">
      <c r="A1029" s="88">
        <v>4</v>
      </c>
      <c r="B1029" s="95" t="s">
        <v>206</v>
      </c>
      <c r="C1029" s="96"/>
      <c r="D1029" s="86">
        <v>1</v>
      </c>
      <c r="E1029" s="86" t="s">
        <v>32</v>
      </c>
      <c r="F1029" s="87">
        <v>4202</v>
      </c>
      <c r="G1029" s="86">
        <v>1</v>
      </c>
      <c r="H1029" s="88">
        <v>4</v>
      </c>
      <c r="I1029" s="89"/>
      <c r="J1029" s="90">
        <v>87</v>
      </c>
      <c r="K1029" s="90">
        <v>81</v>
      </c>
      <c r="L1029" s="90">
        <v>0</v>
      </c>
      <c r="M1029" s="91"/>
      <c r="N1029" s="92">
        <v>32</v>
      </c>
      <c r="O1029" s="90">
        <v>660</v>
      </c>
      <c r="P1029" s="90">
        <v>6</v>
      </c>
      <c r="Q1029" s="90">
        <v>6</v>
      </c>
      <c r="R1029" s="90">
        <v>34</v>
      </c>
      <c r="S1029" s="90">
        <v>53</v>
      </c>
      <c r="T1029" s="90">
        <v>87</v>
      </c>
      <c r="U1029" s="91"/>
      <c r="V1029" s="92">
        <v>32</v>
      </c>
      <c r="W1029" s="90">
        <v>683</v>
      </c>
      <c r="X1029" s="90">
        <v>9</v>
      </c>
      <c r="Y1029" s="90">
        <v>9</v>
      </c>
      <c r="Z1029" s="90">
        <v>47</v>
      </c>
      <c r="AA1029" s="90">
        <v>34</v>
      </c>
      <c r="AB1029" s="90">
        <v>81</v>
      </c>
      <c r="AC1029" s="91"/>
      <c r="AD1029" s="92">
        <v>0</v>
      </c>
      <c r="AE1029" s="90">
        <v>0</v>
      </c>
      <c r="AF1029" s="90">
        <v>0</v>
      </c>
      <c r="AG1029" s="90">
        <v>0</v>
      </c>
      <c r="AH1029" s="90">
        <v>0</v>
      </c>
      <c r="AI1029" s="90">
        <v>0</v>
      </c>
      <c r="AJ1029" s="90">
        <v>0</v>
      </c>
    </row>
    <row r="1030" spans="1:36">
      <c r="A1030" s="88">
        <v>5</v>
      </c>
      <c r="B1030" s="95" t="s">
        <v>206</v>
      </c>
      <c r="C1030" s="96"/>
      <c r="D1030" s="86">
        <v>1</v>
      </c>
      <c r="E1030" s="86" t="s">
        <v>32</v>
      </c>
      <c r="F1030" s="87">
        <v>4202</v>
      </c>
      <c r="G1030" s="88">
        <v>1</v>
      </c>
      <c r="H1030" s="88">
        <v>5</v>
      </c>
      <c r="I1030" s="89"/>
      <c r="J1030" s="90">
        <v>74</v>
      </c>
      <c r="K1030" s="90">
        <v>70</v>
      </c>
      <c r="L1030" s="90">
        <v>70</v>
      </c>
      <c r="M1030" s="91"/>
      <c r="N1030" s="92">
        <v>41</v>
      </c>
      <c r="O1030" s="90">
        <v>660</v>
      </c>
      <c r="P1030" s="90">
        <v>10</v>
      </c>
      <c r="Q1030" s="90">
        <v>17</v>
      </c>
      <c r="R1030" s="90">
        <v>37</v>
      </c>
      <c r="S1030" s="90">
        <v>37</v>
      </c>
      <c r="T1030" s="90">
        <v>74</v>
      </c>
      <c r="U1030" s="91"/>
      <c r="V1030" s="92">
        <v>41</v>
      </c>
      <c r="W1030" s="90">
        <v>689</v>
      </c>
      <c r="X1030" s="90">
        <v>5</v>
      </c>
      <c r="Y1030" s="90">
        <v>24</v>
      </c>
      <c r="Z1030" s="90">
        <v>41</v>
      </c>
      <c r="AA1030" s="90">
        <v>29</v>
      </c>
      <c r="AB1030" s="90">
        <v>70</v>
      </c>
      <c r="AC1030" s="91"/>
      <c r="AD1030" s="92">
        <v>41</v>
      </c>
      <c r="AE1030" s="90">
        <v>223</v>
      </c>
      <c r="AF1030" s="90">
        <v>0</v>
      </c>
      <c r="AG1030" s="90">
        <v>29</v>
      </c>
      <c r="AH1030" s="90">
        <v>41</v>
      </c>
      <c r="AI1030" s="90">
        <v>29</v>
      </c>
      <c r="AJ1030" s="90">
        <v>70</v>
      </c>
    </row>
    <row r="1031" spans="1:36">
      <c r="A1031" s="88">
        <v>6</v>
      </c>
      <c r="B1031" s="95" t="s">
        <v>206</v>
      </c>
      <c r="C1031" s="96"/>
      <c r="D1031" s="86">
        <v>1</v>
      </c>
      <c r="E1031" s="86" t="s">
        <v>32</v>
      </c>
      <c r="F1031" s="87">
        <v>4202</v>
      </c>
      <c r="G1031" s="86">
        <v>1</v>
      </c>
      <c r="H1031" s="88">
        <v>6</v>
      </c>
      <c r="I1031" s="89"/>
      <c r="J1031" s="90">
        <v>74</v>
      </c>
      <c r="K1031" s="90">
        <v>63</v>
      </c>
      <c r="L1031" s="90">
        <v>0</v>
      </c>
      <c r="M1031" s="91"/>
      <c r="N1031" s="92">
        <v>46</v>
      </c>
      <c r="O1031" s="90">
        <v>692</v>
      </c>
      <c r="P1031" s="90">
        <v>9</v>
      </c>
      <c r="Q1031" s="90">
        <v>17</v>
      </c>
      <c r="R1031" s="90">
        <v>39</v>
      </c>
      <c r="S1031" s="90">
        <v>35</v>
      </c>
      <c r="T1031" s="90">
        <v>74</v>
      </c>
      <c r="U1031" s="91"/>
      <c r="V1031" s="92">
        <v>46</v>
      </c>
      <c r="W1031" s="90">
        <v>689</v>
      </c>
      <c r="X1031" s="90">
        <v>9</v>
      </c>
      <c r="Y1031" s="90">
        <v>28</v>
      </c>
      <c r="Z1031" s="90">
        <v>41</v>
      </c>
      <c r="AA1031" s="90">
        <v>22</v>
      </c>
      <c r="AB1031" s="90">
        <v>63</v>
      </c>
      <c r="AC1031" s="91"/>
      <c r="AD1031" s="92">
        <v>0</v>
      </c>
      <c r="AE1031" s="90">
        <v>0</v>
      </c>
      <c r="AF1031" s="90">
        <v>0</v>
      </c>
      <c r="AG1031" s="90">
        <v>0</v>
      </c>
      <c r="AH1031" s="90">
        <v>0</v>
      </c>
      <c r="AI1031" s="90">
        <v>0</v>
      </c>
      <c r="AJ1031" s="90">
        <v>0</v>
      </c>
    </row>
    <row r="1032" spans="1:36">
      <c r="A1032" s="88">
        <v>7</v>
      </c>
      <c r="B1032" s="95" t="s">
        <v>206</v>
      </c>
      <c r="C1032" s="96"/>
      <c r="D1032" s="86">
        <v>1</v>
      </c>
      <c r="E1032" s="86" t="s">
        <v>32</v>
      </c>
      <c r="F1032" s="87">
        <v>4202</v>
      </c>
      <c r="G1032" s="86">
        <v>1</v>
      </c>
      <c r="H1032" s="88">
        <v>7</v>
      </c>
      <c r="I1032" s="89"/>
      <c r="J1032" s="90">
        <v>78</v>
      </c>
      <c r="K1032" s="90">
        <v>65</v>
      </c>
      <c r="L1032" s="90">
        <v>27</v>
      </c>
      <c r="M1032" s="91"/>
      <c r="N1032" s="92">
        <v>37</v>
      </c>
      <c r="O1032" s="90">
        <v>732</v>
      </c>
      <c r="P1032" s="90">
        <v>8</v>
      </c>
      <c r="Q1032" s="90">
        <v>14</v>
      </c>
      <c r="R1032" s="90">
        <v>43</v>
      </c>
      <c r="S1032" s="90">
        <v>35</v>
      </c>
      <c r="T1032" s="90">
        <v>78</v>
      </c>
      <c r="U1032" s="91"/>
      <c r="V1032" s="92">
        <v>37</v>
      </c>
      <c r="W1032" s="90">
        <v>707</v>
      </c>
      <c r="X1032" s="90">
        <v>3</v>
      </c>
      <c r="Y1032" s="90">
        <v>32</v>
      </c>
      <c r="Z1032" s="90">
        <v>54</v>
      </c>
      <c r="AA1032" s="90">
        <v>11</v>
      </c>
      <c r="AB1032" s="90">
        <v>65</v>
      </c>
      <c r="AC1032" s="91"/>
      <c r="AD1032" s="92">
        <v>37</v>
      </c>
      <c r="AE1032" s="90">
        <v>174</v>
      </c>
      <c r="AF1032" s="90">
        <v>30</v>
      </c>
      <c r="AG1032" s="90">
        <v>43</v>
      </c>
      <c r="AH1032" s="90">
        <v>19</v>
      </c>
      <c r="AI1032" s="90">
        <v>8</v>
      </c>
      <c r="AJ1032" s="90">
        <v>27</v>
      </c>
    </row>
    <row r="1033" spans="1:36">
      <c r="A1033" s="88">
        <v>8</v>
      </c>
      <c r="B1033" s="95" t="s">
        <v>206</v>
      </c>
      <c r="C1033" s="96"/>
      <c r="D1033" s="86">
        <v>1</v>
      </c>
      <c r="E1033" s="86" t="s">
        <v>32</v>
      </c>
      <c r="F1033" s="87">
        <v>4202</v>
      </c>
      <c r="G1033" s="86">
        <v>1</v>
      </c>
      <c r="H1033" s="88">
        <v>8</v>
      </c>
      <c r="I1033" s="89"/>
      <c r="J1033" s="90">
        <v>87</v>
      </c>
      <c r="K1033" s="90">
        <v>79</v>
      </c>
      <c r="L1033" s="90">
        <v>0</v>
      </c>
      <c r="M1033" s="91"/>
      <c r="N1033" s="92">
        <v>38</v>
      </c>
      <c r="O1033" s="90">
        <v>767</v>
      </c>
      <c r="P1033" s="90">
        <v>3</v>
      </c>
      <c r="Q1033" s="90">
        <v>11</v>
      </c>
      <c r="R1033" s="90">
        <v>61</v>
      </c>
      <c r="S1033" s="90">
        <v>26</v>
      </c>
      <c r="T1033" s="90">
        <v>87</v>
      </c>
      <c r="U1033" s="91"/>
      <c r="V1033" s="92">
        <v>38</v>
      </c>
      <c r="W1033" s="90">
        <v>824</v>
      </c>
      <c r="X1033" s="90">
        <v>5</v>
      </c>
      <c r="Y1033" s="90">
        <v>16</v>
      </c>
      <c r="Z1033" s="90">
        <v>45</v>
      </c>
      <c r="AA1033" s="90">
        <v>34</v>
      </c>
      <c r="AB1033" s="90">
        <v>79</v>
      </c>
      <c r="AC1033" s="91"/>
      <c r="AD1033" s="92">
        <v>0</v>
      </c>
      <c r="AE1033" s="90">
        <v>0</v>
      </c>
      <c r="AF1033" s="90">
        <v>0</v>
      </c>
      <c r="AG1033" s="90">
        <v>0</v>
      </c>
      <c r="AH1033" s="90">
        <v>0</v>
      </c>
      <c r="AI1033" s="90">
        <v>0</v>
      </c>
      <c r="AJ1033" s="90">
        <v>0</v>
      </c>
    </row>
    <row r="1034" spans="1:36" s="63" customFormat="1">
      <c r="A1034" s="67" t="s">
        <v>71</v>
      </c>
      <c r="B1034" s="97" t="s">
        <v>206</v>
      </c>
      <c r="C1034" s="98"/>
      <c r="D1034" s="93">
        <v>1</v>
      </c>
      <c r="E1034" s="93" t="s">
        <v>32</v>
      </c>
      <c r="F1034" s="94">
        <v>4202</v>
      </c>
      <c r="G1034" s="93">
        <v>1</v>
      </c>
      <c r="H1034" s="67" t="s">
        <v>71</v>
      </c>
      <c r="I1034" s="68"/>
      <c r="J1034" s="20">
        <v>80.641350210970458</v>
      </c>
      <c r="K1034" s="20">
        <v>72.059071729957807</v>
      </c>
      <c r="L1034" s="20">
        <v>49.602564102564102</v>
      </c>
      <c r="M1034" s="69"/>
      <c r="N1034" s="16">
        <v>237</v>
      </c>
      <c r="O1034" s="20"/>
      <c r="P1034" s="20">
        <v>6.3797468354430382</v>
      </c>
      <c r="Q1034" s="20">
        <v>13.177215189873419</v>
      </c>
      <c r="R1034" s="20">
        <v>41.042194092827003</v>
      </c>
      <c r="S1034" s="20">
        <v>39.599156118143455</v>
      </c>
      <c r="T1034" s="20">
        <v>80.641350210970458</v>
      </c>
      <c r="U1034" s="69"/>
      <c r="V1034" s="16">
        <v>237</v>
      </c>
      <c r="W1034" s="20"/>
      <c r="X1034" s="20">
        <v>7.2742616033755283</v>
      </c>
      <c r="Y1034" s="20">
        <v>20.540084388185655</v>
      </c>
      <c r="Z1034" s="20">
        <v>43.755274261603375</v>
      </c>
      <c r="AA1034" s="20">
        <v>28.303797468354432</v>
      </c>
      <c r="AB1034" s="20">
        <v>72.059071729957807</v>
      </c>
      <c r="AC1034" s="69"/>
      <c r="AD1034" s="16">
        <v>78</v>
      </c>
      <c r="AE1034" s="20"/>
      <c r="AF1034" s="20">
        <v>14.23076923076923</v>
      </c>
      <c r="AG1034" s="20">
        <v>35.641025641025642</v>
      </c>
      <c r="AH1034" s="20">
        <v>30.564102564102562</v>
      </c>
      <c r="AI1034" s="20">
        <v>19.038461538461537</v>
      </c>
      <c r="AJ1034" s="20">
        <v>49.602564102564102</v>
      </c>
    </row>
    <row r="1035" spans="1:36">
      <c r="A1035" s="81">
        <v>3</v>
      </c>
      <c r="B1035" s="77" t="s">
        <v>207</v>
      </c>
      <c r="C1035" s="78"/>
      <c r="D1035" s="79">
        <v>3</v>
      </c>
      <c r="E1035" s="79" t="s">
        <v>34</v>
      </c>
      <c r="F1035" s="80">
        <v>3003</v>
      </c>
      <c r="G1035" s="88">
        <v>1</v>
      </c>
      <c r="H1035" s="81">
        <v>3</v>
      </c>
      <c r="I1035" s="82"/>
      <c r="J1035" s="83">
        <v>89</v>
      </c>
      <c r="K1035" s="83">
        <v>80</v>
      </c>
      <c r="L1035" s="83">
        <v>0</v>
      </c>
      <c r="M1035" s="84"/>
      <c r="N1035" s="85">
        <v>54</v>
      </c>
      <c r="O1035" s="83">
        <v>615</v>
      </c>
      <c r="P1035" s="83">
        <v>2</v>
      </c>
      <c r="Q1035" s="83">
        <v>9</v>
      </c>
      <c r="R1035" s="83">
        <v>20</v>
      </c>
      <c r="S1035" s="83">
        <v>69</v>
      </c>
      <c r="T1035" s="83">
        <v>89</v>
      </c>
      <c r="U1035" s="84"/>
      <c r="V1035" s="85">
        <v>54</v>
      </c>
      <c r="W1035" s="83">
        <v>619</v>
      </c>
      <c r="X1035" s="83">
        <v>7</v>
      </c>
      <c r="Y1035" s="83">
        <v>13</v>
      </c>
      <c r="Z1035" s="83">
        <v>43</v>
      </c>
      <c r="AA1035" s="83">
        <v>37</v>
      </c>
      <c r="AB1035" s="83">
        <v>80</v>
      </c>
      <c r="AC1035" s="84"/>
      <c r="AD1035" s="85">
        <v>0</v>
      </c>
      <c r="AE1035" s="83">
        <v>0</v>
      </c>
      <c r="AF1035" s="83">
        <v>0</v>
      </c>
      <c r="AG1035" s="83">
        <v>0</v>
      </c>
      <c r="AH1035" s="83">
        <v>0</v>
      </c>
      <c r="AI1035" s="83">
        <v>0</v>
      </c>
      <c r="AJ1035" s="83">
        <v>0</v>
      </c>
    </row>
    <row r="1036" spans="1:36">
      <c r="A1036" s="88">
        <v>4</v>
      </c>
      <c r="B1036" s="95" t="s">
        <v>207</v>
      </c>
      <c r="C1036" s="96"/>
      <c r="D1036" s="86">
        <v>3</v>
      </c>
      <c r="E1036" s="86" t="s">
        <v>34</v>
      </c>
      <c r="F1036" s="87">
        <v>3003</v>
      </c>
      <c r="G1036" s="88">
        <v>1</v>
      </c>
      <c r="H1036" s="88">
        <v>4</v>
      </c>
      <c r="I1036" s="89"/>
      <c r="J1036" s="90">
        <v>86</v>
      </c>
      <c r="K1036" s="90">
        <v>89</v>
      </c>
      <c r="L1036" s="90">
        <v>0</v>
      </c>
      <c r="M1036" s="91"/>
      <c r="N1036" s="92">
        <v>44</v>
      </c>
      <c r="O1036" s="90">
        <v>652</v>
      </c>
      <c r="P1036" s="90">
        <v>9</v>
      </c>
      <c r="Q1036" s="90">
        <v>5</v>
      </c>
      <c r="R1036" s="90">
        <v>27</v>
      </c>
      <c r="S1036" s="90">
        <v>59</v>
      </c>
      <c r="T1036" s="90">
        <v>86</v>
      </c>
      <c r="U1036" s="91"/>
      <c r="V1036" s="92">
        <v>44</v>
      </c>
      <c r="W1036" s="90">
        <v>709</v>
      </c>
      <c r="X1036" s="90">
        <v>7</v>
      </c>
      <c r="Y1036" s="90">
        <v>5</v>
      </c>
      <c r="Z1036" s="90">
        <v>39</v>
      </c>
      <c r="AA1036" s="90">
        <v>50</v>
      </c>
      <c r="AB1036" s="90">
        <v>89</v>
      </c>
      <c r="AC1036" s="91"/>
      <c r="AD1036" s="92">
        <v>0</v>
      </c>
      <c r="AE1036" s="90">
        <v>0</v>
      </c>
      <c r="AF1036" s="90">
        <v>0</v>
      </c>
      <c r="AG1036" s="90">
        <v>0</v>
      </c>
      <c r="AH1036" s="90">
        <v>0</v>
      </c>
      <c r="AI1036" s="90">
        <v>0</v>
      </c>
      <c r="AJ1036" s="90">
        <v>0</v>
      </c>
    </row>
    <row r="1037" spans="1:36">
      <c r="A1037" s="88">
        <v>5</v>
      </c>
      <c r="B1037" s="95" t="s">
        <v>207</v>
      </c>
      <c r="C1037" s="96"/>
      <c r="D1037" s="86">
        <v>3</v>
      </c>
      <c r="E1037" s="86" t="s">
        <v>34</v>
      </c>
      <c r="F1037" s="87">
        <v>3003</v>
      </c>
      <c r="G1037" s="86">
        <v>1</v>
      </c>
      <c r="H1037" s="88">
        <v>5</v>
      </c>
      <c r="I1037" s="89"/>
      <c r="J1037" s="90">
        <v>88</v>
      </c>
      <c r="K1037" s="90">
        <v>86</v>
      </c>
      <c r="L1037" s="90">
        <v>57</v>
      </c>
      <c r="M1037" s="91"/>
      <c r="N1037" s="92">
        <v>58</v>
      </c>
      <c r="O1037" s="90">
        <v>685</v>
      </c>
      <c r="P1037" s="90">
        <v>5</v>
      </c>
      <c r="Q1037" s="90">
        <v>7</v>
      </c>
      <c r="R1037" s="90">
        <v>43</v>
      </c>
      <c r="S1037" s="90">
        <v>45</v>
      </c>
      <c r="T1037" s="90">
        <v>88</v>
      </c>
      <c r="U1037" s="91"/>
      <c r="V1037" s="92">
        <v>58</v>
      </c>
      <c r="W1037" s="90">
        <v>749</v>
      </c>
      <c r="X1037" s="90">
        <v>0</v>
      </c>
      <c r="Y1037" s="90">
        <v>14</v>
      </c>
      <c r="Z1037" s="90">
        <v>52</v>
      </c>
      <c r="AA1037" s="90">
        <v>34</v>
      </c>
      <c r="AB1037" s="90">
        <v>86</v>
      </c>
      <c r="AC1037" s="91"/>
      <c r="AD1037" s="92">
        <v>58</v>
      </c>
      <c r="AE1037" s="90">
        <v>203</v>
      </c>
      <c r="AF1037" s="90">
        <v>5</v>
      </c>
      <c r="AG1037" s="90">
        <v>38</v>
      </c>
      <c r="AH1037" s="90">
        <v>55</v>
      </c>
      <c r="AI1037" s="90">
        <v>2</v>
      </c>
      <c r="AJ1037" s="90">
        <v>57</v>
      </c>
    </row>
    <row r="1038" spans="1:36">
      <c r="A1038" s="88">
        <v>6</v>
      </c>
      <c r="B1038" s="95" t="s">
        <v>207</v>
      </c>
      <c r="C1038" s="96"/>
      <c r="D1038" s="86">
        <v>3</v>
      </c>
      <c r="E1038" s="86" t="s">
        <v>34</v>
      </c>
      <c r="F1038" s="87">
        <v>3003</v>
      </c>
      <c r="G1038" s="86">
        <v>1</v>
      </c>
      <c r="H1038" s="88">
        <v>6</v>
      </c>
      <c r="I1038" s="89"/>
      <c r="J1038" s="90">
        <v>82</v>
      </c>
      <c r="K1038" s="90">
        <v>82</v>
      </c>
      <c r="L1038" s="90">
        <v>0</v>
      </c>
      <c r="M1038" s="91"/>
      <c r="N1038" s="92">
        <v>56</v>
      </c>
      <c r="O1038" s="90">
        <v>718</v>
      </c>
      <c r="P1038" s="90">
        <v>4</v>
      </c>
      <c r="Q1038" s="90">
        <v>14</v>
      </c>
      <c r="R1038" s="90">
        <v>34</v>
      </c>
      <c r="S1038" s="90">
        <v>48</v>
      </c>
      <c r="T1038" s="90">
        <v>82</v>
      </c>
      <c r="U1038" s="91"/>
      <c r="V1038" s="92">
        <v>56</v>
      </c>
      <c r="W1038" s="90">
        <v>760</v>
      </c>
      <c r="X1038" s="90">
        <v>2</v>
      </c>
      <c r="Y1038" s="90">
        <v>16</v>
      </c>
      <c r="Z1038" s="90">
        <v>48</v>
      </c>
      <c r="AA1038" s="90">
        <v>34</v>
      </c>
      <c r="AB1038" s="90">
        <v>82</v>
      </c>
      <c r="AC1038" s="91"/>
      <c r="AD1038" s="92">
        <v>0</v>
      </c>
      <c r="AE1038" s="90">
        <v>0</v>
      </c>
      <c r="AF1038" s="90">
        <v>0</v>
      </c>
      <c r="AG1038" s="90">
        <v>0</v>
      </c>
      <c r="AH1038" s="90">
        <v>0</v>
      </c>
      <c r="AI1038" s="90">
        <v>0</v>
      </c>
      <c r="AJ1038" s="90">
        <v>0</v>
      </c>
    </row>
    <row r="1039" spans="1:36">
      <c r="A1039" s="88">
        <v>7</v>
      </c>
      <c r="B1039" s="95" t="s">
        <v>207</v>
      </c>
      <c r="C1039" s="96"/>
      <c r="D1039" s="86">
        <v>3</v>
      </c>
      <c r="E1039" s="86" t="s">
        <v>34</v>
      </c>
      <c r="F1039" s="87">
        <v>3003</v>
      </c>
      <c r="G1039" s="86">
        <v>1</v>
      </c>
      <c r="H1039" s="88">
        <v>7</v>
      </c>
      <c r="I1039" s="89"/>
      <c r="J1039" s="90">
        <v>75</v>
      </c>
      <c r="K1039" s="90">
        <v>73</v>
      </c>
      <c r="L1039" s="90">
        <v>33</v>
      </c>
      <c r="M1039" s="91"/>
      <c r="N1039" s="92">
        <v>48</v>
      </c>
      <c r="O1039" s="90">
        <v>726</v>
      </c>
      <c r="P1039" s="90">
        <v>8</v>
      </c>
      <c r="Q1039" s="90">
        <v>17</v>
      </c>
      <c r="R1039" s="90">
        <v>35</v>
      </c>
      <c r="S1039" s="90">
        <v>40</v>
      </c>
      <c r="T1039" s="90">
        <v>75</v>
      </c>
      <c r="U1039" s="91"/>
      <c r="V1039" s="92">
        <v>48</v>
      </c>
      <c r="W1039" s="90">
        <v>738</v>
      </c>
      <c r="X1039" s="90">
        <v>2</v>
      </c>
      <c r="Y1039" s="90">
        <v>25</v>
      </c>
      <c r="Z1039" s="90">
        <v>56</v>
      </c>
      <c r="AA1039" s="90">
        <v>17</v>
      </c>
      <c r="AB1039" s="90">
        <v>73</v>
      </c>
      <c r="AC1039" s="91"/>
      <c r="AD1039" s="92">
        <v>48</v>
      </c>
      <c r="AE1039" s="90">
        <v>182</v>
      </c>
      <c r="AF1039" s="90">
        <v>21</v>
      </c>
      <c r="AG1039" s="90">
        <v>46</v>
      </c>
      <c r="AH1039" s="90">
        <v>31</v>
      </c>
      <c r="AI1039" s="90">
        <v>2</v>
      </c>
      <c r="AJ1039" s="90">
        <v>33</v>
      </c>
    </row>
    <row r="1040" spans="1:36">
      <c r="A1040" s="88">
        <v>8</v>
      </c>
      <c r="B1040" s="95" t="s">
        <v>207</v>
      </c>
      <c r="C1040" s="96"/>
      <c r="D1040" s="86">
        <v>3</v>
      </c>
      <c r="E1040" s="86" t="s">
        <v>34</v>
      </c>
      <c r="F1040" s="87">
        <v>3003</v>
      </c>
      <c r="G1040" s="88">
        <v>1</v>
      </c>
      <c r="H1040" s="88">
        <v>8</v>
      </c>
      <c r="I1040" s="89"/>
      <c r="J1040" s="90">
        <v>66</v>
      </c>
      <c r="K1040" s="90">
        <v>75</v>
      </c>
      <c r="L1040" s="90">
        <v>0</v>
      </c>
      <c r="M1040" s="91"/>
      <c r="N1040" s="92">
        <v>62</v>
      </c>
      <c r="O1040" s="90">
        <v>742</v>
      </c>
      <c r="P1040" s="90">
        <v>16</v>
      </c>
      <c r="Q1040" s="90">
        <v>18</v>
      </c>
      <c r="R1040" s="90">
        <v>42</v>
      </c>
      <c r="S1040" s="90">
        <v>24</v>
      </c>
      <c r="T1040" s="90">
        <v>66</v>
      </c>
      <c r="U1040" s="91"/>
      <c r="V1040" s="92">
        <v>62</v>
      </c>
      <c r="W1040" s="90">
        <v>789</v>
      </c>
      <c r="X1040" s="90">
        <v>0</v>
      </c>
      <c r="Y1040" s="90">
        <v>26</v>
      </c>
      <c r="Z1040" s="90">
        <v>60</v>
      </c>
      <c r="AA1040" s="90">
        <v>15</v>
      </c>
      <c r="AB1040" s="90">
        <v>75</v>
      </c>
      <c r="AC1040" s="91"/>
      <c r="AD1040" s="92">
        <v>0</v>
      </c>
      <c r="AE1040" s="90">
        <v>0</v>
      </c>
      <c r="AF1040" s="90">
        <v>0</v>
      </c>
      <c r="AG1040" s="90">
        <v>0</v>
      </c>
      <c r="AH1040" s="90">
        <v>0</v>
      </c>
      <c r="AI1040" s="90">
        <v>0</v>
      </c>
      <c r="AJ1040" s="90">
        <v>0</v>
      </c>
    </row>
    <row r="1041" spans="1:36" s="63" customFormat="1">
      <c r="A1041" s="67" t="s">
        <v>71</v>
      </c>
      <c r="B1041" s="97" t="s">
        <v>207</v>
      </c>
      <c r="C1041" s="98"/>
      <c r="D1041" s="93">
        <v>3</v>
      </c>
      <c r="E1041" s="93" t="s">
        <v>34</v>
      </c>
      <c r="F1041" s="94">
        <v>3003</v>
      </c>
      <c r="G1041" s="93">
        <v>1</v>
      </c>
      <c r="H1041" s="67" t="s">
        <v>71</v>
      </c>
      <c r="I1041" s="68"/>
      <c r="J1041" s="20">
        <v>80.677018633540371</v>
      </c>
      <c r="K1041" s="20">
        <v>80.65217391304347</v>
      </c>
      <c r="L1041" s="20">
        <v>46.132075471698116</v>
      </c>
      <c r="M1041" s="69"/>
      <c r="N1041" s="16">
        <v>322</v>
      </c>
      <c r="O1041" s="20"/>
      <c r="P1041" s="20">
        <v>7.4347826086956523</v>
      </c>
      <c r="Q1041" s="20">
        <v>11.888198757763975</v>
      </c>
      <c r="R1041" s="20">
        <v>34.006211180124225</v>
      </c>
      <c r="S1041" s="20">
        <v>46.670807453416145</v>
      </c>
      <c r="T1041" s="20">
        <v>80.677018633540371</v>
      </c>
      <c r="U1041" s="69"/>
      <c r="V1041" s="16">
        <v>322</v>
      </c>
      <c r="W1041" s="20"/>
      <c r="X1041" s="20">
        <v>2.7763975155279508</v>
      </c>
      <c r="Y1041" s="20">
        <v>16.900621118012424</v>
      </c>
      <c r="Z1041" s="20">
        <v>50.155279503105589</v>
      </c>
      <c r="AA1041" s="20">
        <v>30.496894409937887</v>
      </c>
      <c r="AB1041" s="20">
        <v>80.65217391304347</v>
      </c>
      <c r="AC1041" s="69"/>
      <c r="AD1041" s="16">
        <v>106</v>
      </c>
      <c r="AE1041" s="20"/>
      <c r="AF1041" s="20">
        <v>12.245283018867925</v>
      </c>
      <c r="AG1041" s="20">
        <v>41.622641509433961</v>
      </c>
      <c r="AH1041" s="20">
        <v>44.132075471698116</v>
      </c>
      <c r="AI1041" s="20">
        <v>2</v>
      </c>
      <c r="AJ1041" s="20">
        <v>46.132075471698116</v>
      </c>
    </row>
    <row r="1042" spans="1:36">
      <c r="A1042" s="81">
        <v>3</v>
      </c>
      <c r="B1042" s="77" t="s">
        <v>208</v>
      </c>
      <c r="C1042" s="78"/>
      <c r="D1042" s="79">
        <v>4</v>
      </c>
      <c r="E1042" s="79" t="s">
        <v>35</v>
      </c>
      <c r="F1042" s="80">
        <v>1402</v>
      </c>
      <c r="G1042" s="86">
        <v>1</v>
      </c>
      <c r="H1042" s="81">
        <v>3</v>
      </c>
      <c r="I1042" s="82"/>
      <c r="J1042" s="83">
        <v>72</v>
      </c>
      <c r="K1042" s="83">
        <v>51</v>
      </c>
      <c r="L1042" s="83">
        <v>0</v>
      </c>
      <c r="M1042" s="84"/>
      <c r="N1042" s="85">
        <v>226</v>
      </c>
      <c r="O1042" s="83">
        <v>546</v>
      </c>
      <c r="P1042" s="83">
        <v>10</v>
      </c>
      <c r="Q1042" s="83">
        <v>18</v>
      </c>
      <c r="R1042" s="83">
        <v>37</v>
      </c>
      <c r="S1042" s="83">
        <v>35</v>
      </c>
      <c r="T1042" s="83">
        <v>72</v>
      </c>
      <c r="U1042" s="84"/>
      <c r="V1042" s="85">
        <v>226</v>
      </c>
      <c r="W1042" s="83">
        <v>497</v>
      </c>
      <c r="X1042" s="83">
        <v>21</v>
      </c>
      <c r="Y1042" s="83">
        <v>28</v>
      </c>
      <c r="Z1042" s="83">
        <v>24</v>
      </c>
      <c r="AA1042" s="83">
        <v>27</v>
      </c>
      <c r="AB1042" s="83">
        <v>51</v>
      </c>
      <c r="AC1042" s="84"/>
      <c r="AD1042" s="85">
        <v>0</v>
      </c>
      <c r="AE1042" s="83">
        <v>0</v>
      </c>
      <c r="AF1042" s="83">
        <v>0</v>
      </c>
      <c r="AG1042" s="83">
        <v>0</v>
      </c>
      <c r="AH1042" s="83">
        <v>0</v>
      </c>
      <c r="AI1042" s="83">
        <v>0</v>
      </c>
      <c r="AJ1042" s="83">
        <v>0</v>
      </c>
    </row>
    <row r="1043" spans="1:36">
      <c r="A1043" s="88">
        <v>4</v>
      </c>
      <c r="B1043" s="95" t="s">
        <v>208</v>
      </c>
      <c r="C1043" s="96"/>
      <c r="D1043" s="86">
        <v>4</v>
      </c>
      <c r="E1043" s="86" t="s">
        <v>35</v>
      </c>
      <c r="F1043" s="87">
        <v>1402</v>
      </c>
      <c r="G1043" s="86">
        <v>1</v>
      </c>
      <c r="H1043" s="88">
        <v>4</v>
      </c>
      <c r="I1043" s="89"/>
      <c r="J1043" s="90">
        <v>61</v>
      </c>
      <c r="K1043" s="90">
        <v>61</v>
      </c>
      <c r="L1043" s="90">
        <v>0</v>
      </c>
      <c r="M1043" s="91"/>
      <c r="N1043" s="92">
        <v>208</v>
      </c>
      <c r="O1043" s="90">
        <v>591</v>
      </c>
      <c r="P1043" s="90">
        <v>20</v>
      </c>
      <c r="Q1043" s="90">
        <v>19</v>
      </c>
      <c r="R1043" s="90">
        <v>25</v>
      </c>
      <c r="S1043" s="90">
        <v>36</v>
      </c>
      <c r="T1043" s="90">
        <v>61</v>
      </c>
      <c r="U1043" s="91"/>
      <c r="V1043" s="92">
        <v>208</v>
      </c>
      <c r="W1043" s="90">
        <v>586</v>
      </c>
      <c r="X1043" s="90">
        <v>14</v>
      </c>
      <c r="Y1043" s="90">
        <v>25</v>
      </c>
      <c r="Z1043" s="90">
        <v>38</v>
      </c>
      <c r="AA1043" s="90">
        <v>23</v>
      </c>
      <c r="AB1043" s="90">
        <v>61</v>
      </c>
      <c r="AC1043" s="91"/>
      <c r="AD1043" s="92">
        <v>0</v>
      </c>
      <c r="AE1043" s="90">
        <v>0</v>
      </c>
      <c r="AF1043" s="90">
        <v>0</v>
      </c>
      <c r="AG1043" s="90">
        <v>0</v>
      </c>
      <c r="AH1043" s="90">
        <v>0</v>
      </c>
      <c r="AI1043" s="90">
        <v>0</v>
      </c>
      <c r="AJ1043" s="90">
        <v>0</v>
      </c>
    </row>
    <row r="1044" spans="1:36">
      <c r="A1044" s="88">
        <v>5</v>
      </c>
      <c r="B1044" s="95" t="s">
        <v>208</v>
      </c>
      <c r="C1044" s="96"/>
      <c r="D1044" s="86">
        <v>4</v>
      </c>
      <c r="E1044" s="86" t="s">
        <v>321</v>
      </c>
      <c r="F1044" s="87">
        <v>1402</v>
      </c>
      <c r="G1044" s="88">
        <v>1</v>
      </c>
      <c r="H1044" s="88">
        <v>5</v>
      </c>
      <c r="I1044" s="89"/>
      <c r="J1044" s="90">
        <v>69</v>
      </c>
      <c r="K1044" s="90">
        <v>63</v>
      </c>
      <c r="L1044" s="90">
        <v>65</v>
      </c>
      <c r="M1044" s="91"/>
      <c r="N1044" s="92">
        <v>210</v>
      </c>
      <c r="O1044" s="90">
        <v>662</v>
      </c>
      <c r="P1044" s="90">
        <v>15</v>
      </c>
      <c r="Q1044" s="90">
        <v>16</v>
      </c>
      <c r="R1044" s="90">
        <v>30</v>
      </c>
      <c r="S1044" s="90">
        <v>39</v>
      </c>
      <c r="T1044" s="90">
        <v>69</v>
      </c>
      <c r="U1044" s="91"/>
      <c r="V1044" s="92">
        <v>210</v>
      </c>
      <c r="W1044" s="90">
        <v>654</v>
      </c>
      <c r="X1044" s="90">
        <v>10</v>
      </c>
      <c r="Y1044" s="90">
        <v>27</v>
      </c>
      <c r="Z1044" s="90">
        <v>36</v>
      </c>
      <c r="AA1044" s="90">
        <v>27</v>
      </c>
      <c r="AB1044" s="90">
        <v>63</v>
      </c>
      <c r="AC1044" s="91"/>
      <c r="AD1044" s="92">
        <v>210</v>
      </c>
      <c r="AE1044" s="90">
        <v>206</v>
      </c>
      <c r="AF1044" s="90">
        <v>14</v>
      </c>
      <c r="AG1044" s="90">
        <v>21</v>
      </c>
      <c r="AH1044" s="90">
        <v>50</v>
      </c>
      <c r="AI1044" s="90">
        <v>15</v>
      </c>
      <c r="AJ1044" s="90">
        <v>65</v>
      </c>
    </row>
    <row r="1045" spans="1:36">
      <c r="A1045" s="88">
        <v>6</v>
      </c>
      <c r="B1045" s="95" t="s">
        <v>208</v>
      </c>
      <c r="C1045" s="96"/>
      <c r="D1045" s="86">
        <v>4</v>
      </c>
      <c r="E1045" s="86" t="s">
        <v>35</v>
      </c>
      <c r="F1045" s="87">
        <v>1402</v>
      </c>
      <c r="G1045" s="86">
        <v>1</v>
      </c>
      <c r="H1045" s="88">
        <v>6</v>
      </c>
      <c r="I1045" s="89"/>
      <c r="J1045" s="90">
        <v>66</v>
      </c>
      <c r="K1045" s="90">
        <v>60</v>
      </c>
      <c r="L1045" s="90">
        <v>0</v>
      </c>
      <c r="M1045" s="91"/>
      <c r="N1045" s="92">
        <v>243</v>
      </c>
      <c r="O1045" s="90">
        <v>684</v>
      </c>
      <c r="P1045" s="90">
        <v>12</v>
      </c>
      <c r="Q1045" s="90">
        <v>23</v>
      </c>
      <c r="R1045" s="90">
        <v>33</v>
      </c>
      <c r="S1045" s="90">
        <v>33</v>
      </c>
      <c r="T1045" s="90">
        <v>66</v>
      </c>
      <c r="U1045" s="91"/>
      <c r="V1045" s="92">
        <v>243</v>
      </c>
      <c r="W1045" s="90">
        <v>669</v>
      </c>
      <c r="X1045" s="90">
        <v>11</v>
      </c>
      <c r="Y1045" s="90">
        <v>30</v>
      </c>
      <c r="Z1045" s="90">
        <v>38</v>
      </c>
      <c r="AA1045" s="90">
        <v>22</v>
      </c>
      <c r="AB1045" s="90">
        <v>60</v>
      </c>
      <c r="AC1045" s="91"/>
      <c r="AD1045" s="92">
        <v>0</v>
      </c>
      <c r="AE1045" s="90">
        <v>0</v>
      </c>
      <c r="AF1045" s="90">
        <v>0</v>
      </c>
      <c r="AG1045" s="90">
        <v>0</v>
      </c>
      <c r="AH1045" s="90">
        <v>0</v>
      </c>
      <c r="AI1045" s="90">
        <v>0</v>
      </c>
      <c r="AJ1045" s="90">
        <v>0</v>
      </c>
    </row>
    <row r="1046" spans="1:36">
      <c r="A1046" s="88">
        <v>7</v>
      </c>
      <c r="B1046" s="95" t="s">
        <v>208</v>
      </c>
      <c r="C1046" s="96"/>
      <c r="D1046" s="86">
        <v>4</v>
      </c>
      <c r="E1046" s="86" t="s">
        <v>35</v>
      </c>
      <c r="F1046" s="87">
        <v>1402</v>
      </c>
      <c r="G1046" s="86">
        <v>1</v>
      </c>
      <c r="H1046" s="88">
        <v>7</v>
      </c>
      <c r="I1046" s="89"/>
      <c r="J1046" s="90">
        <v>65</v>
      </c>
      <c r="K1046" s="90">
        <v>66</v>
      </c>
      <c r="L1046" s="90">
        <v>37</v>
      </c>
      <c r="M1046" s="91"/>
      <c r="N1046" s="92">
        <v>208</v>
      </c>
      <c r="O1046" s="90">
        <v>704</v>
      </c>
      <c r="P1046" s="90">
        <v>16</v>
      </c>
      <c r="Q1046" s="90">
        <v>18</v>
      </c>
      <c r="R1046" s="90">
        <v>39</v>
      </c>
      <c r="S1046" s="90">
        <v>26</v>
      </c>
      <c r="T1046" s="90">
        <v>65</v>
      </c>
      <c r="U1046" s="91"/>
      <c r="V1046" s="92">
        <v>208</v>
      </c>
      <c r="W1046" s="90">
        <v>719</v>
      </c>
      <c r="X1046" s="90">
        <v>6</v>
      </c>
      <c r="Y1046" s="90">
        <v>28</v>
      </c>
      <c r="Z1046" s="90">
        <v>41</v>
      </c>
      <c r="AA1046" s="90">
        <v>25</v>
      </c>
      <c r="AB1046" s="90">
        <v>66</v>
      </c>
      <c r="AC1046" s="91"/>
      <c r="AD1046" s="92">
        <v>208</v>
      </c>
      <c r="AE1046" s="90">
        <v>179</v>
      </c>
      <c r="AF1046" s="90">
        <v>26</v>
      </c>
      <c r="AG1046" s="90">
        <v>37</v>
      </c>
      <c r="AH1046" s="90">
        <v>33</v>
      </c>
      <c r="AI1046" s="90">
        <v>4</v>
      </c>
      <c r="AJ1046" s="90">
        <v>37</v>
      </c>
    </row>
    <row r="1047" spans="1:36">
      <c r="A1047" s="88">
        <v>8</v>
      </c>
      <c r="B1047" s="95" t="s">
        <v>208</v>
      </c>
      <c r="C1047" s="96"/>
      <c r="D1047" s="86">
        <v>4</v>
      </c>
      <c r="E1047" s="86" t="s">
        <v>35</v>
      </c>
      <c r="F1047" s="87">
        <v>1402</v>
      </c>
      <c r="G1047" s="86">
        <v>1</v>
      </c>
      <c r="H1047" s="88">
        <v>8</v>
      </c>
      <c r="I1047" s="89"/>
      <c r="J1047" s="90">
        <v>59</v>
      </c>
      <c r="K1047" s="90">
        <v>70</v>
      </c>
      <c r="L1047" s="90">
        <v>0</v>
      </c>
      <c r="M1047" s="91"/>
      <c r="N1047" s="92">
        <v>220</v>
      </c>
      <c r="O1047" s="90">
        <v>707</v>
      </c>
      <c r="P1047" s="90">
        <v>29</v>
      </c>
      <c r="Q1047" s="90">
        <v>12</v>
      </c>
      <c r="R1047" s="90">
        <v>48</v>
      </c>
      <c r="S1047" s="90">
        <v>11</v>
      </c>
      <c r="T1047" s="90">
        <v>59</v>
      </c>
      <c r="U1047" s="91"/>
      <c r="V1047" s="92">
        <v>220</v>
      </c>
      <c r="W1047" s="90">
        <v>760</v>
      </c>
      <c r="X1047" s="90">
        <v>10</v>
      </c>
      <c r="Y1047" s="90">
        <v>20</v>
      </c>
      <c r="Z1047" s="90">
        <v>48</v>
      </c>
      <c r="AA1047" s="90">
        <v>22</v>
      </c>
      <c r="AB1047" s="90">
        <v>70</v>
      </c>
      <c r="AC1047" s="91"/>
      <c r="AD1047" s="92">
        <v>0</v>
      </c>
      <c r="AE1047" s="90">
        <v>0</v>
      </c>
      <c r="AF1047" s="90">
        <v>0</v>
      </c>
      <c r="AG1047" s="90">
        <v>0</v>
      </c>
      <c r="AH1047" s="90">
        <v>0</v>
      </c>
      <c r="AI1047" s="90">
        <v>0</v>
      </c>
      <c r="AJ1047" s="90">
        <v>0</v>
      </c>
    </row>
    <row r="1048" spans="1:36" s="63" customFormat="1">
      <c r="A1048" s="67" t="s">
        <v>71</v>
      </c>
      <c r="B1048" s="97" t="s">
        <v>208</v>
      </c>
      <c r="C1048" s="98"/>
      <c r="D1048" s="93">
        <v>4</v>
      </c>
      <c r="E1048" s="93" t="s">
        <v>35</v>
      </c>
      <c r="F1048" s="94">
        <v>1402</v>
      </c>
      <c r="G1048" s="67">
        <v>1</v>
      </c>
      <c r="H1048" s="67" t="s">
        <v>71</v>
      </c>
      <c r="I1048" s="68"/>
      <c r="J1048" s="20">
        <v>65.390114068441065</v>
      </c>
      <c r="K1048" s="20">
        <v>61.712547528517106</v>
      </c>
      <c r="L1048" s="20">
        <v>51.066985645933016</v>
      </c>
      <c r="M1048" s="69"/>
      <c r="N1048" s="16">
        <v>1315</v>
      </c>
      <c r="O1048" s="20"/>
      <c r="P1048" s="20">
        <v>16.877566539923954</v>
      </c>
      <c r="Q1048" s="20">
        <v>17.758935361216729</v>
      </c>
      <c r="R1048" s="20">
        <v>35.401520912547525</v>
      </c>
      <c r="S1048" s="20">
        <v>29.98859315589354</v>
      </c>
      <c r="T1048" s="20">
        <v>65.390114068441065</v>
      </c>
      <c r="U1048" s="69"/>
      <c r="V1048" s="16">
        <v>1315</v>
      </c>
      <c r="W1048" s="20"/>
      <c r="X1048" s="20">
        <v>12.07528517110266</v>
      </c>
      <c r="Y1048" s="20">
        <v>26.396958174904938</v>
      </c>
      <c r="Z1048" s="20">
        <v>37.422053231939159</v>
      </c>
      <c r="AA1048" s="20">
        <v>24.290494296577947</v>
      </c>
      <c r="AB1048" s="20">
        <v>61.712547528517106</v>
      </c>
      <c r="AC1048" s="69"/>
      <c r="AD1048" s="16">
        <v>418</v>
      </c>
      <c r="AE1048" s="20"/>
      <c r="AF1048" s="20">
        <v>19.971291866028707</v>
      </c>
      <c r="AG1048" s="20">
        <v>28.961722488038276</v>
      </c>
      <c r="AH1048" s="20">
        <v>41.540669856459331</v>
      </c>
      <c r="AI1048" s="20">
        <v>9.526315789473685</v>
      </c>
      <c r="AJ1048" s="20">
        <v>51.066985645933016</v>
      </c>
    </row>
    <row r="1049" spans="1:36">
      <c r="A1049" s="81">
        <v>3</v>
      </c>
      <c r="B1049" s="77" t="s">
        <v>209</v>
      </c>
      <c r="C1049" s="78"/>
      <c r="D1049" s="79">
        <v>3</v>
      </c>
      <c r="E1049" s="79" t="s">
        <v>34</v>
      </c>
      <c r="F1049" s="80">
        <v>3004</v>
      </c>
      <c r="G1049" s="88">
        <v>1</v>
      </c>
      <c r="H1049" s="81">
        <v>3</v>
      </c>
      <c r="I1049" s="82"/>
      <c r="J1049" s="83">
        <v>74</v>
      </c>
      <c r="K1049" s="83">
        <v>65</v>
      </c>
      <c r="L1049" s="83">
        <v>0</v>
      </c>
      <c r="M1049" s="84"/>
      <c r="N1049" s="85">
        <v>161</v>
      </c>
      <c r="O1049" s="83">
        <v>561</v>
      </c>
      <c r="P1049" s="83">
        <v>3</v>
      </c>
      <c r="Q1049" s="83">
        <v>22</v>
      </c>
      <c r="R1049" s="83">
        <v>32</v>
      </c>
      <c r="S1049" s="83">
        <v>42</v>
      </c>
      <c r="T1049" s="83">
        <v>74</v>
      </c>
      <c r="U1049" s="84"/>
      <c r="V1049" s="85">
        <v>161</v>
      </c>
      <c r="W1049" s="83">
        <v>549</v>
      </c>
      <c r="X1049" s="83">
        <v>16</v>
      </c>
      <c r="Y1049" s="83">
        <v>19</v>
      </c>
      <c r="Z1049" s="83">
        <v>34</v>
      </c>
      <c r="AA1049" s="83">
        <v>31</v>
      </c>
      <c r="AB1049" s="83">
        <v>65</v>
      </c>
      <c r="AC1049" s="84"/>
      <c r="AD1049" s="85">
        <v>0</v>
      </c>
      <c r="AE1049" s="83">
        <v>0</v>
      </c>
      <c r="AF1049" s="83">
        <v>0</v>
      </c>
      <c r="AG1049" s="83">
        <v>0</v>
      </c>
      <c r="AH1049" s="83">
        <v>0</v>
      </c>
      <c r="AI1049" s="83">
        <v>0</v>
      </c>
      <c r="AJ1049" s="83">
        <v>0</v>
      </c>
    </row>
    <row r="1050" spans="1:36">
      <c r="A1050" s="88">
        <v>4</v>
      </c>
      <c r="B1050" s="95" t="s">
        <v>209</v>
      </c>
      <c r="C1050" s="96"/>
      <c r="D1050" s="86">
        <v>3</v>
      </c>
      <c r="E1050" s="86" t="s">
        <v>34</v>
      </c>
      <c r="F1050" s="87">
        <v>3004</v>
      </c>
      <c r="G1050" s="86">
        <v>1</v>
      </c>
      <c r="H1050" s="88">
        <v>4</v>
      </c>
      <c r="I1050" s="89"/>
      <c r="J1050" s="90">
        <v>79</v>
      </c>
      <c r="K1050" s="90">
        <v>74</v>
      </c>
      <c r="L1050" s="90">
        <v>0</v>
      </c>
      <c r="M1050" s="91"/>
      <c r="N1050" s="92">
        <v>151</v>
      </c>
      <c r="O1050" s="90">
        <v>639</v>
      </c>
      <c r="P1050" s="90">
        <v>7</v>
      </c>
      <c r="Q1050" s="90">
        <v>14</v>
      </c>
      <c r="R1050" s="90">
        <v>21</v>
      </c>
      <c r="S1050" s="90">
        <v>58</v>
      </c>
      <c r="T1050" s="90">
        <v>79</v>
      </c>
      <c r="U1050" s="91"/>
      <c r="V1050" s="92">
        <v>151</v>
      </c>
      <c r="W1050" s="90">
        <v>647</v>
      </c>
      <c r="X1050" s="90">
        <v>6</v>
      </c>
      <c r="Y1050" s="90">
        <v>19</v>
      </c>
      <c r="Z1050" s="90">
        <v>44</v>
      </c>
      <c r="AA1050" s="90">
        <v>30</v>
      </c>
      <c r="AB1050" s="90">
        <v>74</v>
      </c>
      <c r="AC1050" s="91"/>
      <c r="AD1050" s="92">
        <v>0</v>
      </c>
      <c r="AE1050" s="90">
        <v>0</v>
      </c>
      <c r="AF1050" s="90">
        <v>0</v>
      </c>
      <c r="AG1050" s="90">
        <v>0</v>
      </c>
      <c r="AH1050" s="90">
        <v>0</v>
      </c>
      <c r="AI1050" s="90">
        <v>0</v>
      </c>
      <c r="AJ1050" s="90">
        <v>0</v>
      </c>
    </row>
    <row r="1051" spans="1:36">
      <c r="A1051" s="88">
        <v>5</v>
      </c>
      <c r="B1051" s="95" t="s">
        <v>209</v>
      </c>
      <c r="C1051" s="96"/>
      <c r="D1051" s="86">
        <v>3</v>
      </c>
      <c r="E1051" s="86" t="s">
        <v>34</v>
      </c>
      <c r="F1051" s="87">
        <v>3004</v>
      </c>
      <c r="G1051" s="86">
        <v>1</v>
      </c>
      <c r="H1051" s="88">
        <v>5</v>
      </c>
      <c r="I1051" s="89"/>
      <c r="J1051" s="90">
        <v>73</v>
      </c>
      <c r="K1051" s="90">
        <v>73</v>
      </c>
      <c r="L1051" s="90">
        <v>26</v>
      </c>
      <c r="M1051" s="91"/>
      <c r="N1051" s="92">
        <v>160</v>
      </c>
      <c r="O1051" s="90">
        <v>660</v>
      </c>
      <c r="P1051" s="90">
        <v>12</v>
      </c>
      <c r="Q1051" s="90">
        <v>15</v>
      </c>
      <c r="R1051" s="90">
        <v>35</v>
      </c>
      <c r="S1051" s="90">
        <v>38</v>
      </c>
      <c r="T1051" s="90">
        <v>73</v>
      </c>
      <c r="U1051" s="91"/>
      <c r="V1051" s="92">
        <v>160</v>
      </c>
      <c r="W1051" s="90">
        <v>693</v>
      </c>
      <c r="X1051" s="90">
        <v>5</v>
      </c>
      <c r="Y1051" s="90">
        <v>23</v>
      </c>
      <c r="Z1051" s="90">
        <v>43</v>
      </c>
      <c r="AA1051" s="90">
        <v>30</v>
      </c>
      <c r="AB1051" s="90">
        <v>73</v>
      </c>
      <c r="AC1051" s="91"/>
      <c r="AD1051" s="92">
        <v>160</v>
      </c>
      <c r="AE1051" s="90">
        <v>176</v>
      </c>
      <c r="AF1051" s="90">
        <v>24</v>
      </c>
      <c r="AG1051" s="90">
        <v>50</v>
      </c>
      <c r="AH1051" s="90">
        <v>25</v>
      </c>
      <c r="AI1051" s="90">
        <v>1</v>
      </c>
      <c r="AJ1051" s="90">
        <v>26</v>
      </c>
    </row>
    <row r="1052" spans="1:36">
      <c r="A1052" s="88">
        <v>6</v>
      </c>
      <c r="B1052" s="95" t="s">
        <v>209</v>
      </c>
      <c r="C1052" s="96"/>
      <c r="D1052" s="86">
        <v>3</v>
      </c>
      <c r="E1052" s="86" t="s">
        <v>34</v>
      </c>
      <c r="F1052" s="87">
        <v>3004</v>
      </c>
      <c r="G1052" s="86">
        <v>1</v>
      </c>
      <c r="H1052" s="88">
        <v>6</v>
      </c>
      <c r="I1052" s="89"/>
      <c r="J1052" s="90">
        <v>89</v>
      </c>
      <c r="K1052" s="90">
        <v>81</v>
      </c>
      <c r="L1052" s="90">
        <v>0</v>
      </c>
      <c r="M1052" s="91"/>
      <c r="N1052" s="92">
        <v>145</v>
      </c>
      <c r="O1052" s="90">
        <v>753</v>
      </c>
      <c r="P1052" s="90">
        <v>2</v>
      </c>
      <c r="Q1052" s="90">
        <v>8</v>
      </c>
      <c r="R1052" s="90">
        <v>30</v>
      </c>
      <c r="S1052" s="90">
        <v>59</v>
      </c>
      <c r="T1052" s="90">
        <v>89</v>
      </c>
      <c r="U1052" s="91"/>
      <c r="V1052" s="92">
        <v>145</v>
      </c>
      <c r="W1052" s="90">
        <v>744</v>
      </c>
      <c r="X1052" s="90">
        <v>4</v>
      </c>
      <c r="Y1052" s="90">
        <v>14</v>
      </c>
      <c r="Z1052" s="90">
        <v>51</v>
      </c>
      <c r="AA1052" s="90">
        <v>30</v>
      </c>
      <c r="AB1052" s="90">
        <v>81</v>
      </c>
      <c r="AC1052" s="91"/>
      <c r="AD1052" s="92">
        <v>0</v>
      </c>
      <c r="AE1052" s="90">
        <v>0</v>
      </c>
      <c r="AF1052" s="90">
        <v>0</v>
      </c>
      <c r="AG1052" s="90">
        <v>0</v>
      </c>
      <c r="AH1052" s="90">
        <v>0</v>
      </c>
      <c r="AI1052" s="90">
        <v>0</v>
      </c>
      <c r="AJ1052" s="90">
        <v>0</v>
      </c>
    </row>
    <row r="1053" spans="1:36">
      <c r="A1053" s="88">
        <v>7</v>
      </c>
      <c r="B1053" s="95" t="s">
        <v>209</v>
      </c>
      <c r="C1053" s="96"/>
      <c r="D1053" s="86">
        <v>3</v>
      </c>
      <c r="E1053" s="86" t="s">
        <v>34</v>
      </c>
      <c r="F1053" s="87">
        <v>3004</v>
      </c>
      <c r="G1053" s="86">
        <v>1</v>
      </c>
      <c r="H1053" s="88">
        <v>7</v>
      </c>
      <c r="I1053" s="89"/>
      <c r="J1053" s="90">
        <v>82</v>
      </c>
      <c r="K1053" s="90">
        <v>64</v>
      </c>
      <c r="L1053" s="90">
        <v>44</v>
      </c>
      <c r="M1053" s="91"/>
      <c r="N1053" s="92">
        <v>160</v>
      </c>
      <c r="O1053" s="90">
        <v>755</v>
      </c>
      <c r="P1053" s="90">
        <v>5</v>
      </c>
      <c r="Q1053" s="90">
        <v>13</v>
      </c>
      <c r="R1053" s="90">
        <v>38</v>
      </c>
      <c r="S1053" s="90">
        <v>44</v>
      </c>
      <c r="T1053" s="90">
        <v>82</v>
      </c>
      <c r="U1053" s="91"/>
      <c r="V1053" s="92">
        <v>160</v>
      </c>
      <c r="W1053" s="90">
        <v>720</v>
      </c>
      <c r="X1053" s="90">
        <v>7</v>
      </c>
      <c r="Y1053" s="90">
        <v>29</v>
      </c>
      <c r="Z1053" s="90">
        <v>41</v>
      </c>
      <c r="AA1053" s="90">
        <v>23</v>
      </c>
      <c r="AB1053" s="90">
        <v>64</v>
      </c>
      <c r="AC1053" s="91"/>
      <c r="AD1053" s="92">
        <v>160</v>
      </c>
      <c r="AE1053" s="90">
        <v>186</v>
      </c>
      <c r="AF1053" s="90">
        <v>26</v>
      </c>
      <c r="AG1053" s="90">
        <v>30</v>
      </c>
      <c r="AH1053" s="90">
        <v>33</v>
      </c>
      <c r="AI1053" s="90">
        <v>11</v>
      </c>
      <c r="AJ1053" s="90">
        <v>44</v>
      </c>
    </row>
    <row r="1054" spans="1:36">
      <c r="A1054" s="88">
        <v>8</v>
      </c>
      <c r="B1054" s="95" t="s">
        <v>209</v>
      </c>
      <c r="C1054" s="96"/>
      <c r="D1054" s="86">
        <v>3</v>
      </c>
      <c r="E1054" s="86" t="s">
        <v>34</v>
      </c>
      <c r="F1054" s="87">
        <v>3004</v>
      </c>
      <c r="G1054" s="86">
        <v>1</v>
      </c>
      <c r="H1054" s="88">
        <v>8</v>
      </c>
      <c r="I1054" s="89"/>
      <c r="J1054" s="90">
        <v>67</v>
      </c>
      <c r="K1054" s="90">
        <v>70</v>
      </c>
      <c r="L1054" s="90">
        <v>0</v>
      </c>
      <c r="M1054" s="91"/>
      <c r="N1054" s="92">
        <v>195</v>
      </c>
      <c r="O1054" s="90">
        <v>753</v>
      </c>
      <c r="P1054" s="90">
        <v>16</v>
      </c>
      <c r="Q1054" s="90">
        <v>16</v>
      </c>
      <c r="R1054" s="90">
        <v>32</v>
      </c>
      <c r="S1054" s="90">
        <v>35</v>
      </c>
      <c r="T1054" s="90">
        <v>67</v>
      </c>
      <c r="U1054" s="91"/>
      <c r="V1054" s="92">
        <v>195</v>
      </c>
      <c r="W1054" s="90">
        <v>784</v>
      </c>
      <c r="X1054" s="90">
        <v>4</v>
      </c>
      <c r="Y1054" s="90">
        <v>26</v>
      </c>
      <c r="Z1054" s="90">
        <v>43</v>
      </c>
      <c r="AA1054" s="90">
        <v>27</v>
      </c>
      <c r="AB1054" s="90">
        <v>70</v>
      </c>
      <c r="AC1054" s="91"/>
      <c r="AD1054" s="92">
        <v>0</v>
      </c>
      <c r="AE1054" s="90">
        <v>0</v>
      </c>
      <c r="AF1054" s="90">
        <v>0</v>
      </c>
      <c r="AG1054" s="90">
        <v>0</v>
      </c>
      <c r="AH1054" s="90">
        <v>0</v>
      </c>
      <c r="AI1054" s="90">
        <v>0</v>
      </c>
      <c r="AJ1054" s="90">
        <v>0</v>
      </c>
    </row>
    <row r="1055" spans="1:36" s="63" customFormat="1">
      <c r="A1055" s="67" t="s">
        <v>71</v>
      </c>
      <c r="B1055" s="97" t="s">
        <v>209</v>
      </c>
      <c r="C1055" s="98"/>
      <c r="D1055" s="93">
        <v>3</v>
      </c>
      <c r="E1055" s="93" t="s">
        <v>34</v>
      </c>
      <c r="F1055" s="94">
        <v>3004</v>
      </c>
      <c r="G1055" s="93">
        <v>1</v>
      </c>
      <c r="H1055" s="67" t="s">
        <v>71</v>
      </c>
      <c r="I1055" s="68"/>
      <c r="J1055" s="20">
        <v>76.762345679012356</v>
      </c>
      <c r="K1055" s="20">
        <v>70.940329218106996</v>
      </c>
      <c r="L1055" s="20">
        <v>35</v>
      </c>
      <c r="M1055" s="69"/>
      <c r="N1055" s="16">
        <v>972</v>
      </c>
      <c r="O1055" s="20"/>
      <c r="P1055" s="20">
        <v>7.8909465020576137</v>
      </c>
      <c r="Q1055" s="20">
        <v>14.83127572016461</v>
      </c>
      <c r="R1055" s="20">
        <v>31.474279835390945</v>
      </c>
      <c r="S1055" s="20">
        <v>45.288065843621403</v>
      </c>
      <c r="T1055" s="20">
        <v>76.762345679012356</v>
      </c>
      <c r="U1055" s="69"/>
      <c r="V1055" s="16">
        <v>972</v>
      </c>
      <c r="W1055" s="20"/>
      <c r="X1055" s="20">
        <v>6.9567901234567904</v>
      </c>
      <c r="Y1055" s="20">
        <v>21.962962962962962</v>
      </c>
      <c r="Z1055" s="20">
        <v>42.528806584362144</v>
      </c>
      <c r="AA1055" s="20">
        <v>28.411522633744859</v>
      </c>
      <c r="AB1055" s="20">
        <v>70.940329218106996</v>
      </c>
      <c r="AC1055" s="69"/>
      <c r="AD1055" s="16">
        <v>320</v>
      </c>
      <c r="AE1055" s="20"/>
      <c r="AF1055" s="20">
        <v>25</v>
      </c>
      <c r="AG1055" s="20">
        <v>40</v>
      </c>
      <c r="AH1055" s="20">
        <v>29</v>
      </c>
      <c r="AI1055" s="20">
        <v>6</v>
      </c>
      <c r="AJ1055" s="20">
        <v>35</v>
      </c>
    </row>
    <row r="1056" spans="1:36">
      <c r="A1056" s="81">
        <v>3</v>
      </c>
      <c r="B1056" s="77" t="s">
        <v>210</v>
      </c>
      <c r="C1056" s="78"/>
      <c r="D1056" s="79">
        <v>2</v>
      </c>
      <c r="E1056" s="79" t="s">
        <v>33</v>
      </c>
      <c r="F1056" s="80">
        <v>2501</v>
      </c>
      <c r="G1056" s="88">
        <v>1</v>
      </c>
      <c r="H1056" s="81">
        <v>3</v>
      </c>
      <c r="I1056" s="82"/>
      <c r="J1056" s="83">
        <v>92</v>
      </c>
      <c r="K1056" s="83">
        <v>88</v>
      </c>
      <c r="L1056" s="83">
        <v>0</v>
      </c>
      <c r="M1056" s="84"/>
      <c r="N1056" s="85">
        <v>25</v>
      </c>
      <c r="O1056" s="83">
        <v>637</v>
      </c>
      <c r="P1056" s="83">
        <v>0</v>
      </c>
      <c r="Q1056" s="83">
        <v>8</v>
      </c>
      <c r="R1056" s="83">
        <v>20</v>
      </c>
      <c r="S1056" s="83">
        <v>72</v>
      </c>
      <c r="T1056" s="83">
        <v>92</v>
      </c>
      <c r="U1056" s="84"/>
      <c r="V1056" s="85">
        <v>25</v>
      </c>
      <c r="W1056" s="83">
        <v>689</v>
      </c>
      <c r="X1056" s="83">
        <v>0</v>
      </c>
      <c r="Y1056" s="83">
        <v>12</v>
      </c>
      <c r="Z1056" s="83">
        <v>20</v>
      </c>
      <c r="AA1056" s="83">
        <v>68</v>
      </c>
      <c r="AB1056" s="83">
        <v>88</v>
      </c>
      <c r="AC1056" s="84"/>
      <c r="AD1056" s="85">
        <v>0</v>
      </c>
      <c r="AE1056" s="83">
        <v>0</v>
      </c>
      <c r="AF1056" s="83">
        <v>0</v>
      </c>
      <c r="AG1056" s="83">
        <v>0</v>
      </c>
      <c r="AH1056" s="83">
        <v>0</v>
      </c>
      <c r="AI1056" s="83">
        <v>0</v>
      </c>
      <c r="AJ1056" s="83">
        <v>0</v>
      </c>
    </row>
    <row r="1057" spans="1:36">
      <c r="A1057" s="88">
        <v>4</v>
      </c>
      <c r="B1057" s="95" t="s">
        <v>210</v>
      </c>
      <c r="C1057" s="96"/>
      <c r="D1057" s="86">
        <v>2</v>
      </c>
      <c r="E1057" s="86" t="s">
        <v>33</v>
      </c>
      <c r="F1057" s="87">
        <v>2501</v>
      </c>
      <c r="G1057" s="86">
        <v>1</v>
      </c>
      <c r="H1057" s="88">
        <v>4</v>
      </c>
      <c r="I1057" s="89"/>
      <c r="J1057" s="90">
        <v>74</v>
      </c>
      <c r="K1057" s="90">
        <v>73</v>
      </c>
      <c r="L1057" s="90">
        <v>0</v>
      </c>
      <c r="M1057" s="91"/>
      <c r="N1057" s="92">
        <v>38</v>
      </c>
      <c r="O1057" s="90">
        <v>628</v>
      </c>
      <c r="P1057" s="90">
        <v>11</v>
      </c>
      <c r="Q1057" s="90">
        <v>16</v>
      </c>
      <c r="R1057" s="90">
        <v>16</v>
      </c>
      <c r="S1057" s="90">
        <v>58</v>
      </c>
      <c r="T1057" s="90">
        <v>74</v>
      </c>
      <c r="U1057" s="91"/>
      <c r="V1057" s="92">
        <v>38</v>
      </c>
      <c r="W1057" s="90">
        <v>668</v>
      </c>
      <c r="X1057" s="90">
        <v>8</v>
      </c>
      <c r="Y1057" s="90">
        <v>18</v>
      </c>
      <c r="Z1057" s="90">
        <v>26</v>
      </c>
      <c r="AA1057" s="90">
        <v>47</v>
      </c>
      <c r="AB1057" s="90">
        <v>73</v>
      </c>
      <c r="AC1057" s="91"/>
      <c r="AD1057" s="92">
        <v>0</v>
      </c>
      <c r="AE1057" s="90">
        <v>0</v>
      </c>
      <c r="AF1057" s="90">
        <v>0</v>
      </c>
      <c r="AG1057" s="90">
        <v>0</v>
      </c>
      <c r="AH1057" s="90">
        <v>0</v>
      </c>
      <c r="AI1057" s="90">
        <v>0</v>
      </c>
      <c r="AJ1057" s="90">
        <v>0</v>
      </c>
    </row>
    <row r="1058" spans="1:36">
      <c r="A1058" s="88">
        <v>5</v>
      </c>
      <c r="B1058" s="95" t="s">
        <v>210</v>
      </c>
      <c r="C1058" s="96"/>
      <c r="D1058" s="86">
        <v>2</v>
      </c>
      <c r="E1058" s="86" t="s">
        <v>33</v>
      </c>
      <c r="F1058" s="87">
        <v>2501</v>
      </c>
      <c r="G1058" s="86">
        <v>1</v>
      </c>
      <c r="H1058" s="88">
        <v>5</v>
      </c>
      <c r="I1058" s="89"/>
      <c r="J1058" s="90">
        <v>80</v>
      </c>
      <c r="K1058" s="90">
        <v>92</v>
      </c>
      <c r="L1058" s="90">
        <v>56</v>
      </c>
      <c r="M1058" s="91"/>
      <c r="N1058" s="92">
        <v>25</v>
      </c>
      <c r="O1058" s="90">
        <v>681</v>
      </c>
      <c r="P1058" s="90">
        <v>4</v>
      </c>
      <c r="Q1058" s="90">
        <v>16</v>
      </c>
      <c r="R1058" s="90">
        <v>40</v>
      </c>
      <c r="S1058" s="90">
        <v>40</v>
      </c>
      <c r="T1058" s="90">
        <v>80</v>
      </c>
      <c r="U1058" s="91"/>
      <c r="V1058" s="92">
        <v>25</v>
      </c>
      <c r="W1058" s="90">
        <v>753</v>
      </c>
      <c r="X1058" s="90">
        <v>4</v>
      </c>
      <c r="Y1058" s="90">
        <v>4</v>
      </c>
      <c r="Z1058" s="90">
        <v>60</v>
      </c>
      <c r="AA1058" s="90">
        <v>32</v>
      </c>
      <c r="AB1058" s="90">
        <v>92</v>
      </c>
      <c r="AC1058" s="91"/>
      <c r="AD1058" s="92">
        <v>25</v>
      </c>
      <c r="AE1058" s="90">
        <v>207</v>
      </c>
      <c r="AF1058" s="90">
        <v>8</v>
      </c>
      <c r="AG1058" s="90">
        <v>36</v>
      </c>
      <c r="AH1058" s="90">
        <v>52</v>
      </c>
      <c r="AI1058" s="90">
        <v>4</v>
      </c>
      <c r="AJ1058" s="90">
        <v>56</v>
      </c>
    </row>
    <row r="1059" spans="1:36">
      <c r="A1059" s="88">
        <v>6</v>
      </c>
      <c r="B1059" s="95" t="s">
        <v>210</v>
      </c>
      <c r="C1059" s="96"/>
      <c r="D1059" s="86">
        <v>2</v>
      </c>
      <c r="E1059" s="86" t="s">
        <v>33</v>
      </c>
      <c r="F1059" s="87">
        <v>2501</v>
      </c>
      <c r="G1059" s="86">
        <v>1</v>
      </c>
      <c r="H1059" s="88">
        <v>6</v>
      </c>
      <c r="I1059" s="89"/>
      <c r="J1059" s="90">
        <v>73</v>
      </c>
      <c r="K1059" s="90">
        <v>77</v>
      </c>
      <c r="L1059" s="90">
        <v>0</v>
      </c>
      <c r="M1059" s="91"/>
      <c r="N1059" s="92">
        <v>26</v>
      </c>
      <c r="O1059" s="90">
        <v>738</v>
      </c>
      <c r="P1059" s="90">
        <v>8</v>
      </c>
      <c r="Q1059" s="90">
        <v>19</v>
      </c>
      <c r="R1059" s="90">
        <v>15</v>
      </c>
      <c r="S1059" s="90">
        <v>58</v>
      </c>
      <c r="T1059" s="90">
        <v>73</v>
      </c>
      <c r="U1059" s="91"/>
      <c r="V1059" s="92">
        <v>26</v>
      </c>
      <c r="W1059" s="90">
        <v>693</v>
      </c>
      <c r="X1059" s="90">
        <v>15</v>
      </c>
      <c r="Y1059" s="90">
        <v>8</v>
      </c>
      <c r="Z1059" s="90">
        <v>46</v>
      </c>
      <c r="AA1059" s="90">
        <v>31</v>
      </c>
      <c r="AB1059" s="90">
        <v>77</v>
      </c>
      <c r="AC1059" s="91"/>
      <c r="AD1059" s="92">
        <v>0</v>
      </c>
      <c r="AE1059" s="90">
        <v>0</v>
      </c>
      <c r="AF1059" s="90">
        <v>0</v>
      </c>
      <c r="AG1059" s="90">
        <v>0</v>
      </c>
      <c r="AH1059" s="90">
        <v>0</v>
      </c>
      <c r="AI1059" s="90">
        <v>0</v>
      </c>
      <c r="AJ1059" s="90">
        <v>0</v>
      </c>
    </row>
    <row r="1060" spans="1:36">
      <c r="A1060" s="88">
        <v>7</v>
      </c>
      <c r="B1060" s="95" t="s">
        <v>210</v>
      </c>
      <c r="C1060" s="96"/>
      <c r="D1060" s="86">
        <v>2</v>
      </c>
      <c r="E1060" s="86" t="s">
        <v>33</v>
      </c>
      <c r="F1060" s="87">
        <v>2501</v>
      </c>
      <c r="G1060" s="86">
        <v>1</v>
      </c>
      <c r="H1060" s="88">
        <v>7</v>
      </c>
      <c r="I1060" s="89"/>
      <c r="J1060" s="90">
        <v>88</v>
      </c>
      <c r="K1060" s="90">
        <v>75</v>
      </c>
      <c r="L1060" s="90">
        <v>62</v>
      </c>
      <c r="M1060" s="91"/>
      <c r="N1060" s="92">
        <v>32</v>
      </c>
      <c r="O1060" s="90">
        <v>790</v>
      </c>
      <c r="P1060" s="90">
        <v>3</v>
      </c>
      <c r="Q1060" s="90">
        <v>9</v>
      </c>
      <c r="R1060" s="90">
        <v>19</v>
      </c>
      <c r="S1060" s="90">
        <v>69</v>
      </c>
      <c r="T1060" s="90">
        <v>88</v>
      </c>
      <c r="U1060" s="91"/>
      <c r="V1060" s="92">
        <v>32</v>
      </c>
      <c r="W1060" s="90">
        <v>800</v>
      </c>
      <c r="X1060" s="90">
        <v>0</v>
      </c>
      <c r="Y1060" s="90">
        <v>25</v>
      </c>
      <c r="Z1060" s="90">
        <v>34</v>
      </c>
      <c r="AA1060" s="90">
        <v>41</v>
      </c>
      <c r="AB1060" s="90">
        <v>75</v>
      </c>
      <c r="AC1060" s="91"/>
      <c r="AD1060" s="92">
        <v>32</v>
      </c>
      <c r="AE1060" s="90">
        <v>201</v>
      </c>
      <c r="AF1060" s="90">
        <v>13</v>
      </c>
      <c r="AG1060" s="90">
        <v>25</v>
      </c>
      <c r="AH1060" s="90">
        <v>56</v>
      </c>
      <c r="AI1060" s="90">
        <v>6</v>
      </c>
      <c r="AJ1060" s="90">
        <v>62</v>
      </c>
    </row>
    <row r="1061" spans="1:36">
      <c r="A1061" s="88">
        <v>8</v>
      </c>
      <c r="B1061" s="95" t="s">
        <v>210</v>
      </c>
      <c r="C1061" s="96"/>
      <c r="D1061" s="86">
        <v>2</v>
      </c>
      <c r="E1061" s="86" t="s">
        <v>33</v>
      </c>
      <c r="F1061" s="87">
        <v>2501</v>
      </c>
      <c r="G1061" s="86">
        <v>1</v>
      </c>
      <c r="H1061" s="88">
        <v>8</v>
      </c>
      <c r="I1061" s="89"/>
      <c r="J1061" s="90">
        <v>80</v>
      </c>
      <c r="K1061" s="90">
        <v>83</v>
      </c>
      <c r="L1061" s="90">
        <v>0</v>
      </c>
      <c r="M1061" s="91"/>
      <c r="N1061" s="92">
        <v>30</v>
      </c>
      <c r="O1061" s="90">
        <v>763</v>
      </c>
      <c r="P1061" s="90">
        <v>7</v>
      </c>
      <c r="Q1061" s="90">
        <v>13</v>
      </c>
      <c r="R1061" s="90">
        <v>43</v>
      </c>
      <c r="S1061" s="90">
        <v>37</v>
      </c>
      <c r="T1061" s="90">
        <v>80</v>
      </c>
      <c r="U1061" s="91"/>
      <c r="V1061" s="92">
        <v>30</v>
      </c>
      <c r="W1061" s="90">
        <v>799</v>
      </c>
      <c r="X1061" s="90">
        <v>3</v>
      </c>
      <c r="Y1061" s="90">
        <v>13</v>
      </c>
      <c r="Z1061" s="90">
        <v>60</v>
      </c>
      <c r="AA1061" s="90">
        <v>23</v>
      </c>
      <c r="AB1061" s="90">
        <v>83</v>
      </c>
      <c r="AC1061" s="91"/>
      <c r="AD1061" s="92">
        <v>0</v>
      </c>
      <c r="AE1061" s="90">
        <v>0</v>
      </c>
      <c r="AF1061" s="90">
        <v>0</v>
      </c>
      <c r="AG1061" s="90">
        <v>0</v>
      </c>
      <c r="AH1061" s="90">
        <v>0</v>
      </c>
      <c r="AI1061" s="90">
        <v>0</v>
      </c>
      <c r="AJ1061" s="90">
        <v>0</v>
      </c>
    </row>
    <row r="1062" spans="1:36" s="63" customFormat="1">
      <c r="A1062" s="67" t="s">
        <v>71</v>
      </c>
      <c r="B1062" s="97" t="s">
        <v>210</v>
      </c>
      <c r="C1062" s="98"/>
      <c r="D1062" s="93">
        <v>2</v>
      </c>
      <c r="E1062" s="93" t="s">
        <v>33</v>
      </c>
      <c r="F1062" s="94">
        <v>2501</v>
      </c>
      <c r="G1062" s="93">
        <v>1</v>
      </c>
      <c r="H1062" s="67" t="s">
        <v>71</v>
      </c>
      <c r="I1062" s="68"/>
      <c r="J1062" s="20">
        <v>80.829545454545453</v>
      </c>
      <c r="K1062" s="20">
        <v>80.48863636363636</v>
      </c>
      <c r="L1062" s="20">
        <v>59.368421052631575</v>
      </c>
      <c r="M1062" s="69"/>
      <c r="N1062" s="16">
        <v>176</v>
      </c>
      <c r="O1062" s="20"/>
      <c r="P1062" s="20">
        <v>5.8636363636363633</v>
      </c>
      <c r="Q1062" s="20">
        <v>13.522727272727273</v>
      </c>
      <c r="R1062" s="20">
        <v>24.977272727272723</v>
      </c>
      <c r="S1062" s="20">
        <v>55.852272727272727</v>
      </c>
      <c r="T1062" s="20">
        <v>80.829545454545453</v>
      </c>
      <c r="U1062" s="69"/>
      <c r="V1062" s="16">
        <v>176</v>
      </c>
      <c r="W1062" s="20"/>
      <c r="X1062" s="20">
        <v>5.0227272727272734</v>
      </c>
      <c r="Y1062" s="20">
        <v>14.102272727272727</v>
      </c>
      <c r="Z1062" s="20">
        <v>40.18181818181818</v>
      </c>
      <c r="AA1062" s="20">
        <v>40.30681818181818</v>
      </c>
      <c r="AB1062" s="20">
        <v>80.48863636363636</v>
      </c>
      <c r="AC1062" s="69"/>
      <c r="AD1062" s="16">
        <v>57</v>
      </c>
      <c r="AE1062" s="20"/>
      <c r="AF1062" s="20">
        <v>10.807017543859649</v>
      </c>
      <c r="AG1062" s="20">
        <v>29.82456140350877</v>
      </c>
      <c r="AH1062" s="20">
        <v>54.245614035087719</v>
      </c>
      <c r="AI1062" s="20">
        <v>5.1228070175438596</v>
      </c>
      <c r="AJ1062" s="20">
        <v>59.368421052631575</v>
      </c>
    </row>
    <row r="1063" spans="1:36">
      <c r="A1063" s="81">
        <v>3</v>
      </c>
      <c r="B1063" s="77" t="s">
        <v>211</v>
      </c>
      <c r="C1063" s="78"/>
      <c r="D1063" s="79">
        <v>2</v>
      </c>
      <c r="E1063" s="79" t="s">
        <v>33</v>
      </c>
      <c r="F1063" s="80">
        <v>4712</v>
      </c>
      <c r="G1063" s="86">
        <v>1</v>
      </c>
      <c r="H1063" s="81">
        <v>3</v>
      </c>
      <c r="I1063" s="82"/>
      <c r="J1063" s="83">
        <v>76</v>
      </c>
      <c r="K1063" s="83">
        <v>63</v>
      </c>
      <c r="L1063" s="83">
        <v>0</v>
      </c>
      <c r="M1063" s="84"/>
      <c r="N1063" s="85">
        <v>73</v>
      </c>
      <c r="O1063" s="83">
        <v>560</v>
      </c>
      <c r="P1063" s="83">
        <v>5</v>
      </c>
      <c r="Q1063" s="83">
        <v>19</v>
      </c>
      <c r="R1063" s="83">
        <v>36</v>
      </c>
      <c r="S1063" s="83">
        <v>40</v>
      </c>
      <c r="T1063" s="83">
        <v>76</v>
      </c>
      <c r="U1063" s="84"/>
      <c r="V1063" s="85">
        <v>73</v>
      </c>
      <c r="W1063" s="83">
        <v>541</v>
      </c>
      <c r="X1063" s="83">
        <v>11</v>
      </c>
      <c r="Y1063" s="83">
        <v>26</v>
      </c>
      <c r="Z1063" s="83">
        <v>40</v>
      </c>
      <c r="AA1063" s="83">
        <v>23</v>
      </c>
      <c r="AB1063" s="83">
        <v>63</v>
      </c>
      <c r="AC1063" s="84"/>
      <c r="AD1063" s="85">
        <v>0</v>
      </c>
      <c r="AE1063" s="83">
        <v>0</v>
      </c>
      <c r="AF1063" s="83">
        <v>0</v>
      </c>
      <c r="AG1063" s="83">
        <v>0</v>
      </c>
      <c r="AH1063" s="83">
        <v>0</v>
      </c>
      <c r="AI1063" s="83">
        <v>0</v>
      </c>
      <c r="AJ1063" s="83">
        <v>0</v>
      </c>
    </row>
    <row r="1064" spans="1:36">
      <c r="A1064" s="88">
        <v>4</v>
      </c>
      <c r="B1064" s="95" t="s">
        <v>211</v>
      </c>
      <c r="C1064" s="96"/>
      <c r="D1064" s="86">
        <v>2</v>
      </c>
      <c r="E1064" s="86" t="s">
        <v>33</v>
      </c>
      <c r="F1064" s="87">
        <v>4712</v>
      </c>
      <c r="G1064" s="86">
        <v>1</v>
      </c>
      <c r="H1064" s="88">
        <v>4</v>
      </c>
      <c r="I1064" s="89"/>
      <c r="J1064" s="90">
        <v>80</v>
      </c>
      <c r="K1064" s="90">
        <v>81</v>
      </c>
      <c r="L1064" s="90">
        <v>0</v>
      </c>
      <c r="M1064" s="91"/>
      <c r="N1064" s="92">
        <v>81</v>
      </c>
      <c r="O1064" s="90">
        <v>629</v>
      </c>
      <c r="P1064" s="90">
        <v>6</v>
      </c>
      <c r="Q1064" s="90">
        <v>14</v>
      </c>
      <c r="R1064" s="90">
        <v>36</v>
      </c>
      <c r="S1064" s="90">
        <v>44</v>
      </c>
      <c r="T1064" s="90">
        <v>80</v>
      </c>
      <c r="U1064" s="91"/>
      <c r="V1064" s="92">
        <v>81</v>
      </c>
      <c r="W1064" s="90">
        <v>667</v>
      </c>
      <c r="X1064" s="90">
        <v>4</v>
      </c>
      <c r="Y1064" s="90">
        <v>16</v>
      </c>
      <c r="Z1064" s="90">
        <v>51</v>
      </c>
      <c r="AA1064" s="90">
        <v>30</v>
      </c>
      <c r="AB1064" s="90">
        <v>81</v>
      </c>
      <c r="AC1064" s="91"/>
      <c r="AD1064" s="92">
        <v>0</v>
      </c>
      <c r="AE1064" s="90">
        <v>0</v>
      </c>
      <c r="AF1064" s="90">
        <v>0</v>
      </c>
      <c r="AG1064" s="90">
        <v>0</v>
      </c>
      <c r="AH1064" s="90">
        <v>0</v>
      </c>
      <c r="AI1064" s="90">
        <v>0</v>
      </c>
      <c r="AJ1064" s="90">
        <v>0</v>
      </c>
    </row>
    <row r="1065" spans="1:36">
      <c r="A1065" s="88">
        <v>5</v>
      </c>
      <c r="B1065" s="95" t="s">
        <v>211</v>
      </c>
      <c r="C1065" s="96"/>
      <c r="D1065" s="86">
        <v>2</v>
      </c>
      <c r="E1065" s="86" t="s">
        <v>33</v>
      </c>
      <c r="F1065" s="87">
        <v>4712</v>
      </c>
      <c r="G1065" s="86">
        <v>1</v>
      </c>
      <c r="H1065" s="88">
        <v>5</v>
      </c>
      <c r="I1065" s="89"/>
      <c r="J1065" s="90">
        <v>69</v>
      </c>
      <c r="K1065" s="90">
        <v>60</v>
      </c>
      <c r="L1065" s="90">
        <v>41</v>
      </c>
      <c r="M1065" s="91"/>
      <c r="N1065" s="92">
        <v>81</v>
      </c>
      <c r="O1065" s="90">
        <v>653</v>
      </c>
      <c r="P1065" s="90">
        <v>11</v>
      </c>
      <c r="Q1065" s="90">
        <v>20</v>
      </c>
      <c r="R1065" s="90">
        <v>36</v>
      </c>
      <c r="S1065" s="90">
        <v>33</v>
      </c>
      <c r="T1065" s="90">
        <v>69</v>
      </c>
      <c r="U1065" s="91"/>
      <c r="V1065" s="92">
        <v>81</v>
      </c>
      <c r="W1065" s="90">
        <v>649</v>
      </c>
      <c r="X1065" s="90">
        <v>7</v>
      </c>
      <c r="Y1065" s="90">
        <v>32</v>
      </c>
      <c r="Z1065" s="90">
        <v>37</v>
      </c>
      <c r="AA1065" s="90">
        <v>23</v>
      </c>
      <c r="AB1065" s="90">
        <v>60</v>
      </c>
      <c r="AC1065" s="91"/>
      <c r="AD1065" s="92">
        <v>81</v>
      </c>
      <c r="AE1065" s="90">
        <v>192</v>
      </c>
      <c r="AF1065" s="90">
        <v>15</v>
      </c>
      <c r="AG1065" s="90">
        <v>44</v>
      </c>
      <c r="AH1065" s="90">
        <v>35</v>
      </c>
      <c r="AI1065" s="90">
        <v>6</v>
      </c>
      <c r="AJ1065" s="90">
        <v>41</v>
      </c>
    </row>
    <row r="1066" spans="1:36">
      <c r="A1066" s="88">
        <v>6</v>
      </c>
      <c r="B1066" s="95" t="s">
        <v>211</v>
      </c>
      <c r="C1066" s="96"/>
      <c r="D1066" s="86">
        <v>2</v>
      </c>
      <c r="E1066" s="86" t="s">
        <v>33</v>
      </c>
      <c r="F1066" s="87">
        <v>4712</v>
      </c>
      <c r="G1066" s="88">
        <v>1</v>
      </c>
      <c r="H1066" s="88">
        <v>6</v>
      </c>
      <c r="I1066" s="89"/>
      <c r="J1066" s="90">
        <v>73</v>
      </c>
      <c r="K1066" s="90">
        <v>77</v>
      </c>
      <c r="L1066" s="90">
        <v>0</v>
      </c>
      <c r="M1066" s="91"/>
      <c r="N1066" s="92">
        <v>94</v>
      </c>
      <c r="O1066" s="90">
        <v>682</v>
      </c>
      <c r="P1066" s="90">
        <v>6</v>
      </c>
      <c r="Q1066" s="90">
        <v>21</v>
      </c>
      <c r="R1066" s="90">
        <v>47</v>
      </c>
      <c r="S1066" s="90">
        <v>26</v>
      </c>
      <c r="T1066" s="90">
        <v>73</v>
      </c>
      <c r="U1066" s="91"/>
      <c r="V1066" s="92">
        <v>94</v>
      </c>
      <c r="W1066" s="90">
        <v>724</v>
      </c>
      <c r="X1066" s="90">
        <v>3</v>
      </c>
      <c r="Y1066" s="90">
        <v>20</v>
      </c>
      <c r="Z1066" s="90">
        <v>50</v>
      </c>
      <c r="AA1066" s="90">
        <v>27</v>
      </c>
      <c r="AB1066" s="90">
        <v>77</v>
      </c>
      <c r="AC1066" s="91"/>
      <c r="AD1066" s="92">
        <v>0</v>
      </c>
      <c r="AE1066" s="90">
        <v>0</v>
      </c>
      <c r="AF1066" s="90">
        <v>0</v>
      </c>
      <c r="AG1066" s="90">
        <v>0</v>
      </c>
      <c r="AH1066" s="90">
        <v>0</v>
      </c>
      <c r="AI1066" s="90">
        <v>0</v>
      </c>
      <c r="AJ1066" s="90">
        <v>0</v>
      </c>
    </row>
    <row r="1067" spans="1:36">
      <c r="A1067" s="88">
        <v>7</v>
      </c>
      <c r="B1067" s="95" t="s">
        <v>211</v>
      </c>
      <c r="C1067" s="96"/>
      <c r="D1067" s="86">
        <v>2</v>
      </c>
      <c r="E1067" s="86" t="s">
        <v>33</v>
      </c>
      <c r="F1067" s="87">
        <v>4712</v>
      </c>
      <c r="G1067" s="88">
        <v>1</v>
      </c>
      <c r="H1067" s="88">
        <v>7</v>
      </c>
      <c r="I1067" s="89"/>
      <c r="J1067" s="90">
        <v>57</v>
      </c>
      <c r="K1067" s="90">
        <v>61</v>
      </c>
      <c r="L1067" s="90">
        <v>17</v>
      </c>
      <c r="M1067" s="91"/>
      <c r="N1067" s="92">
        <v>80</v>
      </c>
      <c r="O1067" s="90">
        <v>693</v>
      </c>
      <c r="P1067" s="90">
        <v>16</v>
      </c>
      <c r="Q1067" s="90">
        <v>28</v>
      </c>
      <c r="R1067" s="90">
        <v>34</v>
      </c>
      <c r="S1067" s="90">
        <v>23</v>
      </c>
      <c r="T1067" s="90">
        <v>57</v>
      </c>
      <c r="U1067" s="91"/>
      <c r="V1067" s="92">
        <v>80</v>
      </c>
      <c r="W1067" s="90">
        <v>686</v>
      </c>
      <c r="X1067" s="90">
        <v>9</v>
      </c>
      <c r="Y1067" s="90">
        <v>31</v>
      </c>
      <c r="Z1067" s="90">
        <v>38</v>
      </c>
      <c r="AA1067" s="90">
        <v>23</v>
      </c>
      <c r="AB1067" s="90">
        <v>61</v>
      </c>
      <c r="AC1067" s="91"/>
      <c r="AD1067" s="92">
        <v>80</v>
      </c>
      <c r="AE1067" s="90">
        <v>162</v>
      </c>
      <c r="AF1067" s="90">
        <v>35</v>
      </c>
      <c r="AG1067" s="90">
        <v>49</v>
      </c>
      <c r="AH1067" s="90">
        <v>14</v>
      </c>
      <c r="AI1067" s="90">
        <v>3</v>
      </c>
      <c r="AJ1067" s="90">
        <v>17</v>
      </c>
    </row>
    <row r="1068" spans="1:36">
      <c r="A1068" s="88">
        <v>8</v>
      </c>
      <c r="B1068" s="95" t="s">
        <v>211</v>
      </c>
      <c r="C1068" s="96"/>
      <c r="D1068" s="86">
        <v>2</v>
      </c>
      <c r="E1068" s="86" t="s">
        <v>33</v>
      </c>
      <c r="F1068" s="87">
        <v>4712</v>
      </c>
      <c r="G1068" s="86">
        <v>1</v>
      </c>
      <c r="H1068" s="88">
        <v>8</v>
      </c>
      <c r="I1068" s="89"/>
      <c r="J1068" s="90">
        <v>48</v>
      </c>
      <c r="K1068" s="90">
        <v>66</v>
      </c>
      <c r="L1068" s="90">
        <v>0</v>
      </c>
      <c r="M1068" s="91"/>
      <c r="N1068" s="92">
        <v>77</v>
      </c>
      <c r="O1068" s="90">
        <v>708</v>
      </c>
      <c r="P1068" s="90">
        <v>32</v>
      </c>
      <c r="Q1068" s="90">
        <v>19</v>
      </c>
      <c r="R1068" s="90">
        <v>29</v>
      </c>
      <c r="S1068" s="90">
        <v>19</v>
      </c>
      <c r="T1068" s="90">
        <v>48</v>
      </c>
      <c r="U1068" s="91"/>
      <c r="V1068" s="92">
        <v>77</v>
      </c>
      <c r="W1068" s="90">
        <v>770</v>
      </c>
      <c r="X1068" s="90">
        <v>8</v>
      </c>
      <c r="Y1068" s="90">
        <v>26</v>
      </c>
      <c r="Z1068" s="90">
        <v>39</v>
      </c>
      <c r="AA1068" s="90">
        <v>27</v>
      </c>
      <c r="AB1068" s="90">
        <v>66</v>
      </c>
      <c r="AC1068" s="91"/>
      <c r="AD1068" s="92">
        <v>0</v>
      </c>
      <c r="AE1068" s="90">
        <v>0</v>
      </c>
      <c r="AF1068" s="90">
        <v>0</v>
      </c>
      <c r="AG1068" s="90">
        <v>0</v>
      </c>
      <c r="AH1068" s="90">
        <v>0</v>
      </c>
      <c r="AI1068" s="90">
        <v>0</v>
      </c>
      <c r="AJ1068" s="90">
        <v>0</v>
      </c>
    </row>
    <row r="1069" spans="1:36" s="63" customFormat="1">
      <c r="A1069" s="67" t="s">
        <v>71</v>
      </c>
      <c r="B1069" s="97" t="s">
        <v>211</v>
      </c>
      <c r="C1069" s="98"/>
      <c r="D1069" s="93">
        <v>2</v>
      </c>
      <c r="E1069" s="93" t="s">
        <v>33</v>
      </c>
      <c r="F1069" s="94">
        <v>4712</v>
      </c>
      <c r="G1069" s="67">
        <v>1</v>
      </c>
      <c r="H1069" s="67" t="s">
        <v>71</v>
      </c>
      <c r="I1069" s="68"/>
      <c r="J1069" s="20">
        <v>67.355967078189309</v>
      </c>
      <c r="K1069" s="20">
        <v>68.353909465020578</v>
      </c>
      <c r="L1069" s="20">
        <v>29.074534161490682</v>
      </c>
      <c r="M1069" s="69"/>
      <c r="N1069" s="16">
        <v>486</v>
      </c>
      <c r="O1069" s="20"/>
      <c r="P1069" s="20">
        <v>12.448559670781894</v>
      </c>
      <c r="Q1069" s="20">
        <v>20.201646090534979</v>
      </c>
      <c r="R1069" s="20">
        <v>36.689300411522638</v>
      </c>
      <c r="S1069" s="20">
        <v>30.666666666666668</v>
      </c>
      <c r="T1069" s="20">
        <v>67.355967078189309</v>
      </c>
      <c r="U1069" s="69"/>
      <c r="V1069" s="16">
        <v>486</v>
      </c>
      <c r="W1069" s="20"/>
      <c r="X1069" s="20">
        <v>6.814814814814814</v>
      </c>
      <c r="Y1069" s="20">
        <v>24.995884773662549</v>
      </c>
      <c r="Z1069" s="20">
        <v>42.779835390946502</v>
      </c>
      <c r="AA1069" s="20">
        <v>25.574074074074076</v>
      </c>
      <c r="AB1069" s="20">
        <v>68.353909465020578</v>
      </c>
      <c r="AC1069" s="69"/>
      <c r="AD1069" s="16">
        <v>161</v>
      </c>
      <c r="AE1069" s="20"/>
      <c r="AF1069" s="20">
        <v>24.937888198757761</v>
      </c>
      <c r="AG1069" s="20">
        <v>46.484472049689444</v>
      </c>
      <c r="AH1069" s="20">
        <v>24.565217391304348</v>
      </c>
      <c r="AI1069" s="20">
        <v>4.5093167701863353</v>
      </c>
      <c r="AJ1069" s="20">
        <v>29.074534161490682</v>
      </c>
    </row>
    <row r="1070" spans="1:36">
      <c r="A1070" s="81">
        <v>3</v>
      </c>
      <c r="B1070" s="77" t="s">
        <v>212</v>
      </c>
      <c r="C1070" s="78"/>
      <c r="D1070" s="79">
        <v>1</v>
      </c>
      <c r="E1070" s="79" t="s">
        <v>32</v>
      </c>
      <c r="F1070" s="80">
        <v>6606</v>
      </c>
      <c r="G1070" s="86">
        <v>1</v>
      </c>
      <c r="H1070" s="81">
        <v>3</v>
      </c>
      <c r="I1070" s="82"/>
      <c r="J1070" s="83">
        <v>81</v>
      </c>
      <c r="K1070" s="83">
        <v>71</v>
      </c>
      <c r="L1070" s="83">
        <v>0</v>
      </c>
      <c r="M1070" s="84"/>
      <c r="N1070" s="85">
        <v>63</v>
      </c>
      <c r="O1070" s="83">
        <v>572</v>
      </c>
      <c r="P1070" s="83">
        <v>2</v>
      </c>
      <c r="Q1070" s="83">
        <v>17</v>
      </c>
      <c r="R1070" s="83">
        <v>32</v>
      </c>
      <c r="S1070" s="83">
        <v>49</v>
      </c>
      <c r="T1070" s="83">
        <v>81</v>
      </c>
      <c r="U1070" s="84"/>
      <c r="V1070" s="85">
        <v>63</v>
      </c>
      <c r="W1070" s="83">
        <v>611</v>
      </c>
      <c r="X1070" s="83">
        <v>10</v>
      </c>
      <c r="Y1070" s="83">
        <v>19</v>
      </c>
      <c r="Z1070" s="83">
        <v>22</v>
      </c>
      <c r="AA1070" s="83">
        <v>49</v>
      </c>
      <c r="AB1070" s="83">
        <v>71</v>
      </c>
      <c r="AC1070" s="84"/>
      <c r="AD1070" s="85">
        <v>0</v>
      </c>
      <c r="AE1070" s="83">
        <v>0</v>
      </c>
      <c r="AF1070" s="83">
        <v>0</v>
      </c>
      <c r="AG1070" s="83">
        <v>0</v>
      </c>
      <c r="AH1070" s="83">
        <v>0</v>
      </c>
      <c r="AI1070" s="83">
        <v>0</v>
      </c>
      <c r="AJ1070" s="83">
        <v>0</v>
      </c>
    </row>
    <row r="1071" spans="1:36">
      <c r="A1071" s="88">
        <v>4</v>
      </c>
      <c r="B1071" s="95" t="s">
        <v>212</v>
      </c>
      <c r="C1071" s="96"/>
      <c r="D1071" s="86">
        <v>1</v>
      </c>
      <c r="E1071" s="86" t="s">
        <v>32</v>
      </c>
      <c r="F1071" s="87">
        <v>6606</v>
      </c>
      <c r="G1071" s="88">
        <v>1</v>
      </c>
      <c r="H1071" s="88">
        <v>4</v>
      </c>
      <c r="I1071" s="89"/>
      <c r="J1071" s="90">
        <v>79</v>
      </c>
      <c r="K1071" s="90">
        <v>79</v>
      </c>
      <c r="L1071" s="90">
        <v>0</v>
      </c>
      <c r="M1071" s="91"/>
      <c r="N1071" s="92">
        <v>67</v>
      </c>
      <c r="O1071" s="90">
        <v>632</v>
      </c>
      <c r="P1071" s="90">
        <v>4</v>
      </c>
      <c r="Q1071" s="90">
        <v>16</v>
      </c>
      <c r="R1071" s="90">
        <v>27</v>
      </c>
      <c r="S1071" s="90">
        <v>52</v>
      </c>
      <c r="T1071" s="90">
        <v>79</v>
      </c>
      <c r="U1071" s="91"/>
      <c r="V1071" s="92">
        <v>67</v>
      </c>
      <c r="W1071" s="90">
        <v>673</v>
      </c>
      <c r="X1071" s="90">
        <v>6</v>
      </c>
      <c r="Y1071" s="90">
        <v>15</v>
      </c>
      <c r="Z1071" s="90">
        <v>46</v>
      </c>
      <c r="AA1071" s="90">
        <v>33</v>
      </c>
      <c r="AB1071" s="90">
        <v>79</v>
      </c>
      <c r="AC1071" s="91"/>
      <c r="AD1071" s="92">
        <v>0</v>
      </c>
      <c r="AE1071" s="90">
        <v>0</v>
      </c>
      <c r="AF1071" s="90">
        <v>0</v>
      </c>
      <c r="AG1071" s="90">
        <v>0</v>
      </c>
      <c r="AH1071" s="90">
        <v>0</v>
      </c>
      <c r="AI1071" s="90">
        <v>0</v>
      </c>
      <c r="AJ1071" s="90">
        <v>0</v>
      </c>
    </row>
    <row r="1072" spans="1:36" s="63" customFormat="1">
      <c r="A1072" s="88">
        <v>5</v>
      </c>
      <c r="B1072" s="95" t="s">
        <v>212</v>
      </c>
      <c r="C1072" s="96"/>
      <c r="D1072" s="86">
        <v>1</v>
      </c>
      <c r="E1072" s="86" t="s">
        <v>32</v>
      </c>
      <c r="F1072" s="87">
        <v>6606</v>
      </c>
      <c r="G1072" s="88">
        <v>1</v>
      </c>
      <c r="H1072" s="88">
        <v>5</v>
      </c>
      <c r="I1072" s="89"/>
      <c r="J1072" s="90">
        <v>72</v>
      </c>
      <c r="K1072" s="90">
        <v>64</v>
      </c>
      <c r="L1072" s="90">
        <v>65</v>
      </c>
      <c r="M1072" s="91"/>
      <c r="N1072" s="92">
        <v>73</v>
      </c>
      <c r="O1072" s="90">
        <v>660</v>
      </c>
      <c r="P1072" s="90">
        <v>18</v>
      </c>
      <c r="Q1072" s="90">
        <v>11</v>
      </c>
      <c r="R1072" s="90">
        <v>25</v>
      </c>
      <c r="S1072" s="90">
        <v>47</v>
      </c>
      <c r="T1072" s="90">
        <v>72</v>
      </c>
      <c r="U1072" s="91"/>
      <c r="V1072" s="92">
        <v>73</v>
      </c>
      <c r="W1072" s="90">
        <v>650</v>
      </c>
      <c r="X1072" s="90">
        <v>10</v>
      </c>
      <c r="Y1072" s="90">
        <v>26</v>
      </c>
      <c r="Z1072" s="90">
        <v>38</v>
      </c>
      <c r="AA1072" s="90">
        <v>26</v>
      </c>
      <c r="AB1072" s="90">
        <v>64</v>
      </c>
      <c r="AC1072" s="91"/>
      <c r="AD1072" s="92">
        <v>73</v>
      </c>
      <c r="AE1072" s="90">
        <v>207</v>
      </c>
      <c r="AF1072" s="90">
        <v>8</v>
      </c>
      <c r="AG1072" s="90">
        <v>26</v>
      </c>
      <c r="AH1072" s="90">
        <v>60</v>
      </c>
      <c r="AI1072" s="90">
        <v>5</v>
      </c>
      <c r="AJ1072" s="90">
        <v>65</v>
      </c>
    </row>
    <row r="1073" spans="1:36">
      <c r="A1073" s="88">
        <v>6</v>
      </c>
      <c r="B1073" s="95" t="s">
        <v>212</v>
      </c>
      <c r="C1073" s="96"/>
      <c r="D1073" s="86">
        <v>1</v>
      </c>
      <c r="E1073" s="86" t="s">
        <v>32</v>
      </c>
      <c r="F1073" s="87">
        <v>6606</v>
      </c>
      <c r="G1073" s="86">
        <v>1</v>
      </c>
      <c r="H1073" s="88">
        <v>6</v>
      </c>
      <c r="I1073" s="89"/>
      <c r="J1073" s="90">
        <v>85</v>
      </c>
      <c r="K1073" s="90">
        <v>75</v>
      </c>
      <c r="L1073" s="90">
        <v>0</v>
      </c>
      <c r="M1073" s="91"/>
      <c r="N1073" s="92">
        <v>68</v>
      </c>
      <c r="O1073" s="90">
        <v>749</v>
      </c>
      <c r="P1073" s="90">
        <v>7</v>
      </c>
      <c r="Q1073" s="90">
        <v>7</v>
      </c>
      <c r="R1073" s="90">
        <v>22</v>
      </c>
      <c r="S1073" s="90">
        <v>63</v>
      </c>
      <c r="T1073" s="90">
        <v>85</v>
      </c>
      <c r="U1073" s="91"/>
      <c r="V1073" s="92">
        <v>68</v>
      </c>
      <c r="W1073" s="90">
        <v>722</v>
      </c>
      <c r="X1073" s="90">
        <v>6</v>
      </c>
      <c r="Y1073" s="90">
        <v>19</v>
      </c>
      <c r="Z1073" s="90">
        <v>49</v>
      </c>
      <c r="AA1073" s="90">
        <v>26</v>
      </c>
      <c r="AB1073" s="90">
        <v>75</v>
      </c>
      <c r="AC1073" s="91"/>
      <c r="AD1073" s="92">
        <v>0</v>
      </c>
      <c r="AE1073" s="90">
        <v>0</v>
      </c>
      <c r="AF1073" s="90">
        <v>0</v>
      </c>
      <c r="AG1073" s="90">
        <v>0</v>
      </c>
      <c r="AH1073" s="90">
        <v>0</v>
      </c>
      <c r="AI1073" s="90">
        <v>0</v>
      </c>
      <c r="AJ1073" s="90">
        <v>0</v>
      </c>
    </row>
    <row r="1074" spans="1:36">
      <c r="A1074" s="88">
        <v>7</v>
      </c>
      <c r="B1074" s="95" t="s">
        <v>212</v>
      </c>
      <c r="C1074" s="96"/>
      <c r="D1074" s="86">
        <v>1</v>
      </c>
      <c r="E1074" s="86" t="s">
        <v>32</v>
      </c>
      <c r="F1074" s="87">
        <v>6606</v>
      </c>
      <c r="G1074" s="86">
        <v>1</v>
      </c>
      <c r="H1074" s="88">
        <v>7</v>
      </c>
      <c r="I1074" s="89"/>
      <c r="J1074" s="90">
        <v>73</v>
      </c>
      <c r="K1074" s="90">
        <v>72</v>
      </c>
      <c r="L1074" s="90">
        <v>48</v>
      </c>
      <c r="M1074" s="91"/>
      <c r="N1074" s="92">
        <v>86</v>
      </c>
      <c r="O1074" s="90">
        <v>740</v>
      </c>
      <c r="P1074" s="90">
        <v>9</v>
      </c>
      <c r="Q1074" s="90">
        <v>17</v>
      </c>
      <c r="R1074" s="90">
        <v>28</v>
      </c>
      <c r="S1074" s="90">
        <v>45</v>
      </c>
      <c r="T1074" s="90">
        <v>73</v>
      </c>
      <c r="U1074" s="91"/>
      <c r="V1074" s="92">
        <v>86</v>
      </c>
      <c r="W1074" s="90">
        <v>760</v>
      </c>
      <c r="X1074" s="90">
        <v>8</v>
      </c>
      <c r="Y1074" s="90">
        <v>20</v>
      </c>
      <c r="Z1074" s="90">
        <v>31</v>
      </c>
      <c r="AA1074" s="90">
        <v>41</v>
      </c>
      <c r="AB1074" s="90">
        <v>72</v>
      </c>
      <c r="AC1074" s="91"/>
      <c r="AD1074" s="92">
        <v>86</v>
      </c>
      <c r="AE1074" s="90">
        <v>190</v>
      </c>
      <c r="AF1074" s="90">
        <v>20</v>
      </c>
      <c r="AG1074" s="90">
        <v>33</v>
      </c>
      <c r="AH1074" s="90">
        <v>35</v>
      </c>
      <c r="AI1074" s="90">
        <v>13</v>
      </c>
      <c r="AJ1074" s="90">
        <v>48</v>
      </c>
    </row>
    <row r="1075" spans="1:36">
      <c r="A1075" s="88">
        <v>8</v>
      </c>
      <c r="B1075" s="95" t="s">
        <v>212</v>
      </c>
      <c r="C1075" s="96"/>
      <c r="D1075" s="86">
        <v>1</v>
      </c>
      <c r="E1075" s="86" t="s">
        <v>32</v>
      </c>
      <c r="F1075" s="87">
        <v>6606</v>
      </c>
      <c r="G1075" s="88">
        <v>1</v>
      </c>
      <c r="H1075" s="88">
        <v>8</v>
      </c>
      <c r="I1075" s="89"/>
      <c r="J1075" s="90">
        <v>71</v>
      </c>
      <c r="K1075" s="90">
        <v>70</v>
      </c>
      <c r="L1075" s="90">
        <v>0</v>
      </c>
      <c r="M1075" s="91"/>
      <c r="N1075" s="92">
        <v>65</v>
      </c>
      <c r="O1075" s="90">
        <v>743</v>
      </c>
      <c r="P1075" s="90">
        <v>18</v>
      </c>
      <c r="Q1075" s="90">
        <v>11</v>
      </c>
      <c r="R1075" s="90">
        <v>40</v>
      </c>
      <c r="S1075" s="90">
        <v>31</v>
      </c>
      <c r="T1075" s="90">
        <v>71</v>
      </c>
      <c r="U1075" s="91"/>
      <c r="V1075" s="92">
        <v>65</v>
      </c>
      <c r="W1075" s="90">
        <v>780</v>
      </c>
      <c r="X1075" s="90">
        <v>6</v>
      </c>
      <c r="Y1075" s="90">
        <v>23</v>
      </c>
      <c r="Z1075" s="90">
        <v>38</v>
      </c>
      <c r="AA1075" s="90">
        <v>32</v>
      </c>
      <c r="AB1075" s="90">
        <v>70</v>
      </c>
      <c r="AC1075" s="91"/>
      <c r="AD1075" s="92">
        <v>0</v>
      </c>
      <c r="AE1075" s="90">
        <v>0</v>
      </c>
      <c r="AF1075" s="90">
        <v>0</v>
      </c>
      <c r="AG1075" s="90">
        <v>0</v>
      </c>
      <c r="AH1075" s="90">
        <v>0</v>
      </c>
      <c r="AI1075" s="90">
        <v>0</v>
      </c>
      <c r="AJ1075" s="90">
        <v>0</v>
      </c>
    </row>
    <row r="1076" spans="1:36">
      <c r="A1076" s="67" t="s">
        <v>71</v>
      </c>
      <c r="B1076" s="97" t="s">
        <v>212</v>
      </c>
      <c r="C1076" s="98"/>
      <c r="D1076" s="93">
        <v>1</v>
      </c>
      <c r="E1076" s="93" t="s">
        <v>32</v>
      </c>
      <c r="F1076" s="94">
        <v>6606</v>
      </c>
      <c r="G1076" s="93">
        <v>1</v>
      </c>
      <c r="H1076" s="67" t="s">
        <v>71</v>
      </c>
      <c r="I1076" s="68"/>
      <c r="J1076" s="20">
        <v>76.599526066350705</v>
      </c>
      <c r="K1076" s="20">
        <v>71.753554502369667</v>
      </c>
      <c r="L1076" s="20">
        <v>55.80503144654088</v>
      </c>
      <c r="M1076" s="69"/>
      <c r="N1076" s="16">
        <v>422</v>
      </c>
      <c r="O1076" s="20"/>
      <c r="P1076" s="20">
        <v>9.781990521327014</v>
      </c>
      <c r="Q1076" s="20">
        <v>13.26777251184834</v>
      </c>
      <c r="R1076" s="20">
        <v>28.800947867298575</v>
      </c>
      <c r="S1076" s="20">
        <v>47.79857819905213</v>
      </c>
      <c r="T1076" s="20">
        <v>76.599526066350705</v>
      </c>
      <c r="U1076" s="69"/>
      <c r="V1076" s="16">
        <v>422</v>
      </c>
      <c r="W1076" s="20"/>
      <c r="X1076" s="20">
        <v>7.6966824644549758</v>
      </c>
      <c r="Y1076" s="20">
        <v>20.395734597156398</v>
      </c>
      <c r="Z1076" s="20">
        <v>37.227488151658768</v>
      </c>
      <c r="AA1076" s="20">
        <v>34.526066350710899</v>
      </c>
      <c r="AB1076" s="20">
        <v>71.753554502369667</v>
      </c>
      <c r="AC1076" s="69"/>
      <c r="AD1076" s="16">
        <v>159</v>
      </c>
      <c r="AE1076" s="20"/>
      <c r="AF1076" s="20">
        <v>14.490566037735849</v>
      </c>
      <c r="AG1076" s="20">
        <v>29.786163522012579</v>
      </c>
      <c r="AH1076" s="20">
        <v>46.477987421383645</v>
      </c>
      <c r="AI1076" s="20">
        <v>9.3270440251572317</v>
      </c>
      <c r="AJ1076" s="20">
        <v>55.80503144654088</v>
      </c>
    </row>
    <row r="1077" spans="1:36">
      <c r="A1077" s="81">
        <v>3</v>
      </c>
      <c r="B1077" s="77" t="s">
        <v>213</v>
      </c>
      <c r="C1077" s="78"/>
      <c r="D1077" s="79">
        <v>2</v>
      </c>
      <c r="E1077" s="79" t="s">
        <v>33</v>
      </c>
      <c r="F1077" s="80">
        <v>1804</v>
      </c>
      <c r="G1077" s="86">
        <v>1</v>
      </c>
      <c r="H1077" s="81">
        <v>3</v>
      </c>
      <c r="I1077" s="82"/>
      <c r="J1077" s="83">
        <v>94</v>
      </c>
      <c r="K1077" s="83">
        <v>74</v>
      </c>
      <c r="L1077" s="83">
        <v>0</v>
      </c>
      <c r="M1077" s="84"/>
      <c r="N1077" s="85">
        <v>302</v>
      </c>
      <c r="O1077" s="83">
        <v>602</v>
      </c>
      <c r="P1077" s="83">
        <v>2</v>
      </c>
      <c r="Q1077" s="83">
        <v>4</v>
      </c>
      <c r="R1077" s="83">
        <v>36</v>
      </c>
      <c r="S1077" s="83">
        <v>58</v>
      </c>
      <c r="T1077" s="83">
        <v>94</v>
      </c>
      <c r="U1077" s="84"/>
      <c r="V1077" s="85">
        <v>302</v>
      </c>
      <c r="W1077" s="83">
        <v>578</v>
      </c>
      <c r="X1077" s="83">
        <v>8</v>
      </c>
      <c r="Y1077" s="83">
        <v>18</v>
      </c>
      <c r="Z1077" s="83">
        <v>39</v>
      </c>
      <c r="AA1077" s="83">
        <v>35</v>
      </c>
      <c r="AB1077" s="83">
        <v>74</v>
      </c>
      <c r="AC1077" s="84"/>
      <c r="AD1077" s="85">
        <v>0</v>
      </c>
      <c r="AE1077" s="83">
        <v>0</v>
      </c>
      <c r="AF1077" s="83">
        <v>0</v>
      </c>
      <c r="AG1077" s="83">
        <v>0</v>
      </c>
      <c r="AH1077" s="83">
        <v>0</v>
      </c>
      <c r="AI1077" s="83">
        <v>0</v>
      </c>
      <c r="AJ1077" s="83">
        <v>0</v>
      </c>
    </row>
    <row r="1078" spans="1:36">
      <c r="A1078" s="88">
        <v>4</v>
      </c>
      <c r="B1078" s="95" t="s">
        <v>213</v>
      </c>
      <c r="C1078" s="96"/>
      <c r="D1078" s="86">
        <v>2</v>
      </c>
      <c r="E1078" s="86" t="s">
        <v>33</v>
      </c>
      <c r="F1078" s="87">
        <v>1804</v>
      </c>
      <c r="G1078" s="86">
        <v>1</v>
      </c>
      <c r="H1078" s="88">
        <v>4</v>
      </c>
      <c r="I1078" s="89"/>
      <c r="J1078" s="90">
        <v>79</v>
      </c>
      <c r="K1078" s="90">
        <v>80</v>
      </c>
      <c r="L1078" s="90">
        <v>0</v>
      </c>
      <c r="M1078" s="91"/>
      <c r="N1078" s="92">
        <v>321</v>
      </c>
      <c r="O1078" s="90">
        <v>633</v>
      </c>
      <c r="P1078" s="90">
        <v>9</v>
      </c>
      <c r="Q1078" s="90">
        <v>12</v>
      </c>
      <c r="R1078" s="90">
        <v>26</v>
      </c>
      <c r="S1078" s="90">
        <v>53</v>
      </c>
      <c r="T1078" s="90">
        <v>79</v>
      </c>
      <c r="U1078" s="91"/>
      <c r="V1078" s="92">
        <v>321</v>
      </c>
      <c r="W1078" s="90">
        <v>677</v>
      </c>
      <c r="X1078" s="90">
        <v>5</v>
      </c>
      <c r="Y1078" s="90">
        <v>15</v>
      </c>
      <c r="Z1078" s="90">
        <v>44</v>
      </c>
      <c r="AA1078" s="90">
        <v>36</v>
      </c>
      <c r="AB1078" s="90">
        <v>80</v>
      </c>
      <c r="AC1078" s="91"/>
      <c r="AD1078" s="92">
        <v>0</v>
      </c>
      <c r="AE1078" s="90">
        <v>0</v>
      </c>
      <c r="AF1078" s="90">
        <v>0</v>
      </c>
      <c r="AG1078" s="90">
        <v>0</v>
      </c>
      <c r="AH1078" s="90">
        <v>0</v>
      </c>
      <c r="AI1078" s="90">
        <v>0</v>
      </c>
      <c r="AJ1078" s="90">
        <v>0</v>
      </c>
    </row>
    <row r="1079" spans="1:36" s="63" customFormat="1">
      <c r="A1079" s="88">
        <v>5</v>
      </c>
      <c r="B1079" s="95" t="s">
        <v>213</v>
      </c>
      <c r="C1079" s="96"/>
      <c r="D1079" s="86">
        <v>2</v>
      </c>
      <c r="E1079" s="86" t="s">
        <v>33</v>
      </c>
      <c r="F1079" s="87">
        <v>1804</v>
      </c>
      <c r="G1079" s="86">
        <v>1</v>
      </c>
      <c r="H1079" s="88">
        <v>5</v>
      </c>
      <c r="I1079" s="89"/>
      <c r="J1079" s="90">
        <v>73</v>
      </c>
      <c r="K1079" s="90">
        <v>76</v>
      </c>
      <c r="L1079" s="90">
        <v>40</v>
      </c>
      <c r="M1079" s="91"/>
      <c r="N1079" s="92">
        <v>302</v>
      </c>
      <c r="O1079" s="90">
        <v>656</v>
      </c>
      <c r="P1079" s="90">
        <v>11</v>
      </c>
      <c r="Q1079" s="90">
        <v>16</v>
      </c>
      <c r="R1079" s="90">
        <v>37</v>
      </c>
      <c r="S1079" s="90">
        <v>36</v>
      </c>
      <c r="T1079" s="90">
        <v>73</v>
      </c>
      <c r="U1079" s="91"/>
      <c r="V1079" s="92">
        <v>302</v>
      </c>
      <c r="W1079" s="90">
        <v>703</v>
      </c>
      <c r="X1079" s="90">
        <v>3</v>
      </c>
      <c r="Y1079" s="90">
        <v>22</v>
      </c>
      <c r="Z1079" s="90">
        <v>48</v>
      </c>
      <c r="AA1079" s="90">
        <v>28</v>
      </c>
      <c r="AB1079" s="90">
        <v>76</v>
      </c>
      <c r="AC1079" s="91"/>
      <c r="AD1079" s="92">
        <v>302</v>
      </c>
      <c r="AE1079" s="90">
        <v>189</v>
      </c>
      <c r="AF1079" s="90">
        <v>16</v>
      </c>
      <c r="AG1079" s="90">
        <v>43</v>
      </c>
      <c r="AH1079" s="90">
        <v>37</v>
      </c>
      <c r="AI1079" s="90">
        <v>3</v>
      </c>
      <c r="AJ1079" s="90">
        <v>40</v>
      </c>
    </row>
    <row r="1080" spans="1:36">
      <c r="A1080" s="88">
        <v>6</v>
      </c>
      <c r="B1080" s="95" t="s">
        <v>213</v>
      </c>
      <c r="C1080" s="96"/>
      <c r="D1080" s="86">
        <v>2</v>
      </c>
      <c r="E1080" s="86" t="s">
        <v>33</v>
      </c>
      <c r="F1080" s="87">
        <v>1804</v>
      </c>
      <c r="G1080" s="86">
        <v>1</v>
      </c>
      <c r="H1080" s="88">
        <v>6</v>
      </c>
      <c r="I1080" s="89"/>
      <c r="J1080" s="90">
        <v>72</v>
      </c>
      <c r="K1080" s="90">
        <v>70</v>
      </c>
      <c r="L1080" s="90">
        <v>0</v>
      </c>
      <c r="M1080" s="91"/>
      <c r="N1080" s="92">
        <v>294</v>
      </c>
      <c r="O1080" s="90">
        <v>687</v>
      </c>
      <c r="P1080" s="90">
        <v>7</v>
      </c>
      <c r="Q1080" s="90">
        <v>21</v>
      </c>
      <c r="R1080" s="90">
        <v>41</v>
      </c>
      <c r="S1080" s="90">
        <v>31</v>
      </c>
      <c r="T1080" s="90">
        <v>72</v>
      </c>
      <c r="U1080" s="91"/>
      <c r="V1080" s="92">
        <v>294</v>
      </c>
      <c r="W1080" s="90">
        <v>712</v>
      </c>
      <c r="X1080" s="90">
        <v>2</v>
      </c>
      <c r="Y1080" s="90">
        <v>28</v>
      </c>
      <c r="Z1080" s="90">
        <v>48</v>
      </c>
      <c r="AA1080" s="90">
        <v>22</v>
      </c>
      <c r="AB1080" s="90">
        <v>70</v>
      </c>
      <c r="AC1080" s="91"/>
      <c r="AD1080" s="92">
        <v>0</v>
      </c>
      <c r="AE1080" s="90">
        <v>0</v>
      </c>
      <c r="AF1080" s="90">
        <v>0</v>
      </c>
      <c r="AG1080" s="90">
        <v>0</v>
      </c>
      <c r="AH1080" s="90">
        <v>0</v>
      </c>
      <c r="AI1080" s="90">
        <v>0</v>
      </c>
      <c r="AJ1080" s="90">
        <v>0</v>
      </c>
    </row>
    <row r="1081" spans="1:36">
      <c r="A1081" s="88">
        <v>7</v>
      </c>
      <c r="B1081" s="95" t="s">
        <v>213</v>
      </c>
      <c r="C1081" s="96"/>
      <c r="D1081" s="86">
        <v>2</v>
      </c>
      <c r="E1081" s="86" t="s">
        <v>33</v>
      </c>
      <c r="F1081" s="87">
        <v>1804</v>
      </c>
      <c r="G1081" s="86">
        <v>1</v>
      </c>
      <c r="H1081" s="88">
        <v>7</v>
      </c>
      <c r="I1081" s="89"/>
      <c r="J1081" s="90">
        <v>71</v>
      </c>
      <c r="K1081" s="90">
        <v>67</v>
      </c>
      <c r="L1081" s="90">
        <v>32</v>
      </c>
      <c r="M1081" s="91"/>
      <c r="N1081" s="92">
        <v>302</v>
      </c>
      <c r="O1081" s="90">
        <v>715</v>
      </c>
      <c r="P1081" s="90">
        <v>11</v>
      </c>
      <c r="Q1081" s="90">
        <v>18</v>
      </c>
      <c r="R1081" s="90">
        <v>43</v>
      </c>
      <c r="S1081" s="90">
        <v>28</v>
      </c>
      <c r="T1081" s="90">
        <v>71</v>
      </c>
      <c r="U1081" s="91"/>
      <c r="V1081" s="92">
        <v>302</v>
      </c>
      <c r="W1081" s="90">
        <v>724</v>
      </c>
      <c r="X1081" s="90">
        <v>4</v>
      </c>
      <c r="Y1081" s="90">
        <v>29</v>
      </c>
      <c r="Z1081" s="90">
        <v>48</v>
      </c>
      <c r="AA1081" s="90">
        <v>19</v>
      </c>
      <c r="AB1081" s="90">
        <v>67</v>
      </c>
      <c r="AC1081" s="91"/>
      <c r="AD1081" s="92">
        <v>302</v>
      </c>
      <c r="AE1081" s="90">
        <v>173</v>
      </c>
      <c r="AF1081" s="90">
        <v>29</v>
      </c>
      <c r="AG1081" s="90">
        <v>39</v>
      </c>
      <c r="AH1081" s="90">
        <v>29</v>
      </c>
      <c r="AI1081" s="90">
        <v>3</v>
      </c>
      <c r="AJ1081" s="90">
        <v>32</v>
      </c>
    </row>
    <row r="1082" spans="1:36">
      <c r="A1082" s="88">
        <v>8</v>
      </c>
      <c r="B1082" s="95" t="s">
        <v>213</v>
      </c>
      <c r="C1082" s="96"/>
      <c r="D1082" s="86">
        <v>2</v>
      </c>
      <c r="E1082" s="86" t="s">
        <v>33</v>
      </c>
      <c r="F1082" s="87">
        <v>1804</v>
      </c>
      <c r="G1082" s="86">
        <v>1</v>
      </c>
      <c r="H1082" s="88">
        <v>8</v>
      </c>
      <c r="I1082" s="89"/>
      <c r="J1082" s="90">
        <v>68</v>
      </c>
      <c r="K1082" s="90">
        <v>82</v>
      </c>
      <c r="L1082" s="90">
        <v>0</v>
      </c>
      <c r="M1082" s="91"/>
      <c r="N1082" s="92">
        <v>328</v>
      </c>
      <c r="O1082" s="90">
        <v>734</v>
      </c>
      <c r="P1082" s="90">
        <v>16</v>
      </c>
      <c r="Q1082" s="90">
        <v>16</v>
      </c>
      <c r="R1082" s="90">
        <v>48</v>
      </c>
      <c r="S1082" s="90">
        <v>20</v>
      </c>
      <c r="T1082" s="90">
        <v>68</v>
      </c>
      <c r="U1082" s="91"/>
      <c r="V1082" s="92">
        <v>328</v>
      </c>
      <c r="W1082" s="90">
        <v>817</v>
      </c>
      <c r="X1082" s="90">
        <v>5</v>
      </c>
      <c r="Y1082" s="90">
        <v>13</v>
      </c>
      <c r="Z1082" s="90">
        <v>45</v>
      </c>
      <c r="AA1082" s="90">
        <v>37</v>
      </c>
      <c r="AB1082" s="90">
        <v>82</v>
      </c>
      <c r="AC1082" s="91"/>
      <c r="AD1082" s="92">
        <v>0</v>
      </c>
      <c r="AE1082" s="90">
        <v>0</v>
      </c>
      <c r="AF1082" s="90">
        <v>0</v>
      </c>
      <c r="AG1082" s="90">
        <v>0</v>
      </c>
      <c r="AH1082" s="90">
        <v>0</v>
      </c>
      <c r="AI1082" s="90">
        <v>0</v>
      </c>
      <c r="AJ1082" s="90">
        <v>0</v>
      </c>
    </row>
    <row r="1083" spans="1:36">
      <c r="A1083" s="67" t="s">
        <v>71</v>
      </c>
      <c r="B1083" s="97" t="s">
        <v>213</v>
      </c>
      <c r="C1083" s="98"/>
      <c r="D1083" s="93">
        <v>2</v>
      </c>
      <c r="E1083" s="93" t="s">
        <v>33</v>
      </c>
      <c r="F1083" s="94">
        <v>1804</v>
      </c>
      <c r="G1083" s="93">
        <v>1</v>
      </c>
      <c r="H1083" s="67" t="s">
        <v>71</v>
      </c>
      <c r="I1083" s="68"/>
      <c r="J1083" s="20">
        <v>76.098972417522987</v>
      </c>
      <c r="K1083" s="20">
        <v>75.008112493239594</v>
      </c>
      <c r="L1083" s="20">
        <v>36</v>
      </c>
      <c r="M1083" s="69"/>
      <c r="N1083" s="16">
        <v>1849</v>
      </c>
      <c r="O1083" s="20"/>
      <c r="P1083" s="20">
        <v>9.4337479718766897</v>
      </c>
      <c r="Q1083" s="20">
        <v>14.467279610600325</v>
      </c>
      <c r="R1083" s="20">
        <v>38.494321254732284</v>
      </c>
      <c r="S1083" s="20">
        <v>37.604651162790695</v>
      </c>
      <c r="T1083" s="20">
        <v>76.098972417522987</v>
      </c>
      <c r="U1083" s="69"/>
      <c r="V1083" s="16">
        <v>1849</v>
      </c>
      <c r="W1083" s="20"/>
      <c r="X1083" s="20">
        <v>4.5229853975121683</v>
      </c>
      <c r="Y1083" s="20">
        <v>20.6322336398053</v>
      </c>
      <c r="Z1083" s="20">
        <v>45.303407247160628</v>
      </c>
      <c r="AA1083" s="20">
        <v>29.704705246078966</v>
      </c>
      <c r="AB1083" s="20">
        <v>75.008112493239594</v>
      </c>
      <c r="AC1083" s="69"/>
      <c r="AD1083" s="16">
        <v>604</v>
      </c>
      <c r="AE1083" s="20"/>
      <c r="AF1083" s="20">
        <v>22.5</v>
      </c>
      <c r="AG1083" s="20">
        <v>41</v>
      </c>
      <c r="AH1083" s="20">
        <v>33</v>
      </c>
      <c r="AI1083" s="20">
        <v>3</v>
      </c>
      <c r="AJ1083" s="20">
        <v>36</v>
      </c>
    </row>
    <row r="1084" spans="1:36">
      <c r="A1084" s="81">
        <v>3</v>
      </c>
      <c r="B1084" s="77" t="s">
        <v>214</v>
      </c>
      <c r="C1084" s="78"/>
      <c r="D1084" s="79">
        <v>2</v>
      </c>
      <c r="E1084" s="79" t="s">
        <v>33</v>
      </c>
      <c r="F1084" s="80">
        <v>5604</v>
      </c>
      <c r="G1084" s="86">
        <v>1</v>
      </c>
      <c r="H1084" s="81">
        <v>3</v>
      </c>
      <c r="I1084" s="82"/>
      <c r="J1084" s="83">
        <v>89</v>
      </c>
      <c r="K1084" s="83">
        <v>57</v>
      </c>
      <c r="L1084" s="83">
        <v>0</v>
      </c>
      <c r="M1084" s="84"/>
      <c r="N1084" s="85">
        <v>54</v>
      </c>
      <c r="O1084" s="83">
        <v>614</v>
      </c>
      <c r="P1084" s="83">
        <v>0</v>
      </c>
      <c r="Q1084" s="83">
        <v>11</v>
      </c>
      <c r="R1084" s="83">
        <v>28</v>
      </c>
      <c r="S1084" s="83">
        <v>61</v>
      </c>
      <c r="T1084" s="83">
        <v>89</v>
      </c>
      <c r="U1084" s="84"/>
      <c r="V1084" s="85">
        <v>54</v>
      </c>
      <c r="W1084" s="83">
        <v>535</v>
      </c>
      <c r="X1084" s="83">
        <v>17</v>
      </c>
      <c r="Y1084" s="83">
        <v>26</v>
      </c>
      <c r="Z1084" s="83">
        <v>31</v>
      </c>
      <c r="AA1084" s="83">
        <v>26</v>
      </c>
      <c r="AB1084" s="83">
        <v>57</v>
      </c>
      <c r="AC1084" s="84"/>
      <c r="AD1084" s="85">
        <v>0</v>
      </c>
      <c r="AE1084" s="83">
        <v>0</v>
      </c>
      <c r="AF1084" s="83">
        <v>0</v>
      </c>
      <c r="AG1084" s="83">
        <v>0</v>
      </c>
      <c r="AH1084" s="83">
        <v>0</v>
      </c>
      <c r="AI1084" s="83">
        <v>0</v>
      </c>
      <c r="AJ1084" s="83">
        <v>0</v>
      </c>
    </row>
    <row r="1085" spans="1:36">
      <c r="A1085" s="88">
        <v>4</v>
      </c>
      <c r="B1085" s="95" t="s">
        <v>214</v>
      </c>
      <c r="C1085" s="96"/>
      <c r="D1085" s="86">
        <v>2</v>
      </c>
      <c r="E1085" s="86" t="s">
        <v>33</v>
      </c>
      <c r="F1085" s="87">
        <v>5604</v>
      </c>
      <c r="G1085" s="86">
        <v>1</v>
      </c>
      <c r="H1085" s="88">
        <v>4</v>
      </c>
      <c r="I1085" s="89"/>
      <c r="J1085" s="90">
        <v>80</v>
      </c>
      <c r="K1085" s="90">
        <v>66</v>
      </c>
      <c r="L1085" s="90">
        <v>0</v>
      </c>
      <c r="M1085" s="91"/>
      <c r="N1085" s="92">
        <v>50</v>
      </c>
      <c r="O1085" s="90">
        <v>643</v>
      </c>
      <c r="P1085" s="90">
        <v>8</v>
      </c>
      <c r="Q1085" s="90">
        <v>12</v>
      </c>
      <c r="R1085" s="90">
        <v>22</v>
      </c>
      <c r="S1085" s="90">
        <v>58</v>
      </c>
      <c r="T1085" s="90">
        <v>80</v>
      </c>
      <c r="U1085" s="91"/>
      <c r="V1085" s="92">
        <v>50</v>
      </c>
      <c r="W1085" s="90">
        <v>614</v>
      </c>
      <c r="X1085" s="90">
        <v>6</v>
      </c>
      <c r="Y1085" s="90">
        <v>28</v>
      </c>
      <c r="Z1085" s="90">
        <v>50</v>
      </c>
      <c r="AA1085" s="90">
        <v>16</v>
      </c>
      <c r="AB1085" s="90">
        <v>66</v>
      </c>
      <c r="AC1085" s="91"/>
      <c r="AD1085" s="92">
        <v>0</v>
      </c>
      <c r="AE1085" s="90">
        <v>0</v>
      </c>
      <c r="AF1085" s="90">
        <v>0</v>
      </c>
      <c r="AG1085" s="90">
        <v>0</v>
      </c>
      <c r="AH1085" s="90">
        <v>0</v>
      </c>
      <c r="AI1085" s="90">
        <v>0</v>
      </c>
      <c r="AJ1085" s="90">
        <v>0</v>
      </c>
    </row>
    <row r="1086" spans="1:36" s="63" customFormat="1">
      <c r="A1086" s="88">
        <v>5</v>
      </c>
      <c r="B1086" s="95" t="s">
        <v>214</v>
      </c>
      <c r="C1086" s="96"/>
      <c r="D1086" s="86">
        <v>2</v>
      </c>
      <c r="E1086" s="86" t="s">
        <v>33</v>
      </c>
      <c r="F1086" s="87">
        <v>5604</v>
      </c>
      <c r="G1086" s="86">
        <v>1</v>
      </c>
      <c r="H1086" s="88">
        <v>5</v>
      </c>
      <c r="I1086" s="89"/>
      <c r="J1086" s="90">
        <v>81</v>
      </c>
      <c r="K1086" s="90">
        <v>75</v>
      </c>
      <c r="L1086" s="90">
        <v>56</v>
      </c>
      <c r="M1086" s="91"/>
      <c r="N1086" s="92">
        <v>52</v>
      </c>
      <c r="O1086" s="90">
        <v>686</v>
      </c>
      <c r="P1086" s="90">
        <v>12</v>
      </c>
      <c r="Q1086" s="90">
        <v>8</v>
      </c>
      <c r="R1086" s="90">
        <v>33</v>
      </c>
      <c r="S1086" s="90">
        <v>48</v>
      </c>
      <c r="T1086" s="90">
        <v>81</v>
      </c>
      <c r="U1086" s="91"/>
      <c r="V1086" s="92">
        <v>52</v>
      </c>
      <c r="W1086" s="90">
        <v>702</v>
      </c>
      <c r="X1086" s="90">
        <v>10</v>
      </c>
      <c r="Y1086" s="90">
        <v>15</v>
      </c>
      <c r="Z1086" s="90">
        <v>38</v>
      </c>
      <c r="AA1086" s="90">
        <v>37</v>
      </c>
      <c r="AB1086" s="90">
        <v>75</v>
      </c>
      <c r="AC1086" s="91"/>
      <c r="AD1086" s="92">
        <v>52</v>
      </c>
      <c r="AE1086" s="90">
        <v>203</v>
      </c>
      <c r="AF1086" s="90">
        <v>12</v>
      </c>
      <c r="AG1086" s="90">
        <v>33</v>
      </c>
      <c r="AH1086" s="90">
        <v>50</v>
      </c>
      <c r="AI1086" s="90">
        <v>6</v>
      </c>
      <c r="AJ1086" s="90">
        <v>56</v>
      </c>
    </row>
    <row r="1087" spans="1:36">
      <c r="A1087" s="88">
        <v>6</v>
      </c>
      <c r="B1087" s="95" t="s">
        <v>214</v>
      </c>
      <c r="C1087" s="96"/>
      <c r="D1087" s="86">
        <v>2</v>
      </c>
      <c r="E1087" s="86" t="s">
        <v>33</v>
      </c>
      <c r="F1087" s="87">
        <v>5604</v>
      </c>
      <c r="G1087" s="88">
        <v>1</v>
      </c>
      <c r="H1087" s="88">
        <v>6</v>
      </c>
      <c r="I1087" s="89"/>
      <c r="J1087" s="90">
        <v>74</v>
      </c>
      <c r="K1087" s="90">
        <v>65</v>
      </c>
      <c r="L1087" s="90">
        <v>0</v>
      </c>
      <c r="M1087" s="91"/>
      <c r="N1087" s="92">
        <v>55</v>
      </c>
      <c r="O1087" s="90">
        <v>710</v>
      </c>
      <c r="P1087" s="90">
        <v>11</v>
      </c>
      <c r="Q1087" s="90">
        <v>15</v>
      </c>
      <c r="R1087" s="90">
        <v>25</v>
      </c>
      <c r="S1087" s="90">
        <v>49</v>
      </c>
      <c r="T1087" s="90">
        <v>74</v>
      </c>
      <c r="U1087" s="91"/>
      <c r="V1087" s="92">
        <v>55</v>
      </c>
      <c r="W1087" s="90">
        <v>674</v>
      </c>
      <c r="X1087" s="90">
        <v>11</v>
      </c>
      <c r="Y1087" s="90">
        <v>24</v>
      </c>
      <c r="Z1087" s="90">
        <v>40</v>
      </c>
      <c r="AA1087" s="90">
        <v>25</v>
      </c>
      <c r="AB1087" s="90">
        <v>65</v>
      </c>
      <c r="AC1087" s="91"/>
      <c r="AD1087" s="92">
        <v>0</v>
      </c>
      <c r="AE1087" s="90">
        <v>0</v>
      </c>
      <c r="AF1087" s="90">
        <v>0</v>
      </c>
      <c r="AG1087" s="90">
        <v>0</v>
      </c>
      <c r="AH1087" s="90">
        <v>0</v>
      </c>
      <c r="AI1087" s="90">
        <v>0</v>
      </c>
      <c r="AJ1087" s="90">
        <v>0</v>
      </c>
    </row>
    <row r="1088" spans="1:36">
      <c r="A1088" s="88">
        <v>7</v>
      </c>
      <c r="B1088" s="95" t="s">
        <v>214</v>
      </c>
      <c r="C1088" s="96"/>
      <c r="D1088" s="86">
        <v>2</v>
      </c>
      <c r="E1088" s="86" t="s">
        <v>33</v>
      </c>
      <c r="F1088" s="87">
        <v>5604</v>
      </c>
      <c r="G1088" s="86">
        <v>1</v>
      </c>
      <c r="H1088" s="88">
        <v>7</v>
      </c>
      <c r="I1088" s="89"/>
      <c r="J1088" s="90">
        <v>78</v>
      </c>
      <c r="K1088" s="90">
        <v>69</v>
      </c>
      <c r="L1088" s="90">
        <v>37</v>
      </c>
      <c r="M1088" s="91"/>
      <c r="N1088" s="92">
        <v>46</v>
      </c>
      <c r="O1088" s="90">
        <v>722</v>
      </c>
      <c r="P1088" s="90">
        <v>17</v>
      </c>
      <c r="Q1088" s="90">
        <v>4</v>
      </c>
      <c r="R1088" s="90">
        <v>41</v>
      </c>
      <c r="S1088" s="90">
        <v>37</v>
      </c>
      <c r="T1088" s="90">
        <v>78</v>
      </c>
      <c r="U1088" s="91"/>
      <c r="V1088" s="92">
        <v>46</v>
      </c>
      <c r="W1088" s="90">
        <v>710</v>
      </c>
      <c r="X1088" s="90">
        <v>4</v>
      </c>
      <c r="Y1088" s="90">
        <v>26</v>
      </c>
      <c r="Z1088" s="90">
        <v>54</v>
      </c>
      <c r="AA1088" s="90">
        <v>15</v>
      </c>
      <c r="AB1088" s="90">
        <v>69</v>
      </c>
      <c r="AC1088" s="91"/>
      <c r="AD1088" s="92">
        <v>46</v>
      </c>
      <c r="AE1088" s="90">
        <v>178</v>
      </c>
      <c r="AF1088" s="90">
        <v>28</v>
      </c>
      <c r="AG1088" s="90">
        <v>35</v>
      </c>
      <c r="AH1088" s="90">
        <v>33</v>
      </c>
      <c r="AI1088" s="90">
        <v>4</v>
      </c>
      <c r="AJ1088" s="90">
        <v>37</v>
      </c>
    </row>
    <row r="1089" spans="1:36">
      <c r="A1089" s="88">
        <v>8</v>
      </c>
      <c r="B1089" s="95" t="s">
        <v>214</v>
      </c>
      <c r="C1089" s="96"/>
      <c r="D1089" s="86">
        <v>2</v>
      </c>
      <c r="E1089" s="86" t="s">
        <v>33</v>
      </c>
      <c r="F1089" s="87">
        <v>5604</v>
      </c>
      <c r="G1089" s="86">
        <v>1</v>
      </c>
      <c r="H1089" s="88">
        <v>8</v>
      </c>
      <c r="I1089" s="89"/>
      <c r="J1089" s="90">
        <v>70</v>
      </c>
      <c r="K1089" s="90">
        <v>86</v>
      </c>
      <c r="L1089" s="90">
        <v>0</v>
      </c>
      <c r="M1089" s="91"/>
      <c r="N1089" s="92">
        <v>44</v>
      </c>
      <c r="O1089" s="90">
        <v>739</v>
      </c>
      <c r="P1089" s="90">
        <v>23</v>
      </c>
      <c r="Q1089" s="90">
        <v>7</v>
      </c>
      <c r="R1089" s="90">
        <v>45</v>
      </c>
      <c r="S1089" s="90">
        <v>25</v>
      </c>
      <c r="T1089" s="90">
        <v>70</v>
      </c>
      <c r="U1089" s="91"/>
      <c r="V1089" s="92">
        <v>44</v>
      </c>
      <c r="W1089" s="90">
        <v>831</v>
      </c>
      <c r="X1089" s="90">
        <v>2</v>
      </c>
      <c r="Y1089" s="90">
        <v>11</v>
      </c>
      <c r="Z1089" s="90">
        <v>52</v>
      </c>
      <c r="AA1089" s="90">
        <v>34</v>
      </c>
      <c r="AB1089" s="90">
        <v>86</v>
      </c>
      <c r="AC1089" s="91"/>
      <c r="AD1089" s="92">
        <v>0</v>
      </c>
      <c r="AE1089" s="90">
        <v>0</v>
      </c>
      <c r="AF1089" s="90">
        <v>0</v>
      </c>
      <c r="AG1089" s="90">
        <v>0</v>
      </c>
      <c r="AH1089" s="90">
        <v>0</v>
      </c>
      <c r="AI1089" s="90">
        <v>0</v>
      </c>
      <c r="AJ1089" s="90">
        <v>0</v>
      </c>
    </row>
    <row r="1090" spans="1:36">
      <c r="A1090" s="67" t="s">
        <v>71</v>
      </c>
      <c r="B1090" s="97" t="s">
        <v>214</v>
      </c>
      <c r="C1090" s="98"/>
      <c r="D1090" s="93">
        <v>2</v>
      </c>
      <c r="E1090" s="93" t="s">
        <v>33</v>
      </c>
      <c r="F1090" s="94">
        <v>5604</v>
      </c>
      <c r="G1090" s="93">
        <v>1</v>
      </c>
      <c r="H1090" s="67" t="s">
        <v>71</v>
      </c>
      <c r="I1090" s="68"/>
      <c r="J1090" s="20">
        <v>78.923588039867099</v>
      </c>
      <c r="K1090" s="20">
        <v>69.139534883720927</v>
      </c>
      <c r="L1090" s="20">
        <v>47.081632653061227</v>
      </c>
      <c r="M1090" s="69"/>
      <c r="N1090" s="16">
        <v>301</v>
      </c>
      <c r="O1090" s="20"/>
      <c r="P1090" s="20">
        <v>11.372093023255815</v>
      </c>
      <c r="Q1090" s="20">
        <v>9.7242524916943509</v>
      </c>
      <c r="R1090" s="20">
        <v>31.790697674418603</v>
      </c>
      <c r="S1090" s="20">
        <v>47.132890365448503</v>
      </c>
      <c r="T1090" s="20">
        <v>78.923588039867099</v>
      </c>
      <c r="U1090" s="69"/>
      <c r="V1090" s="16">
        <v>301</v>
      </c>
      <c r="W1090" s="20"/>
      <c r="X1090" s="20">
        <v>8.6877076411960115</v>
      </c>
      <c r="Y1090" s="20">
        <v>21.873754152823921</v>
      </c>
      <c r="Z1090" s="20">
        <v>43.59468438538206</v>
      </c>
      <c r="AA1090" s="20">
        <v>25.544850498338871</v>
      </c>
      <c r="AB1090" s="20">
        <v>69.139534883720927</v>
      </c>
      <c r="AC1090" s="69"/>
      <c r="AD1090" s="16">
        <v>98</v>
      </c>
      <c r="AE1090" s="20"/>
      <c r="AF1090" s="20">
        <v>19.510204081632651</v>
      </c>
      <c r="AG1090" s="20">
        <v>33.938775510204081</v>
      </c>
      <c r="AH1090" s="20">
        <v>42.020408163265309</v>
      </c>
      <c r="AI1090" s="20">
        <v>5.0612244897959187</v>
      </c>
      <c r="AJ1090" s="20">
        <v>47.081632653061227</v>
      </c>
    </row>
    <row r="1091" spans="1:36">
      <c r="A1091" s="81">
        <v>3</v>
      </c>
      <c r="B1091" s="77" t="s">
        <v>215</v>
      </c>
      <c r="C1091" s="78"/>
      <c r="D1091" s="79">
        <v>2</v>
      </c>
      <c r="E1091" s="79" t="s">
        <v>33</v>
      </c>
      <c r="F1091" s="80">
        <v>2803</v>
      </c>
      <c r="G1091" s="86">
        <v>1</v>
      </c>
      <c r="H1091" s="81">
        <v>3</v>
      </c>
      <c r="I1091" s="82"/>
      <c r="J1091" s="83">
        <v>85</v>
      </c>
      <c r="K1091" s="83">
        <v>64</v>
      </c>
      <c r="L1091" s="83">
        <v>0</v>
      </c>
      <c r="M1091" s="84"/>
      <c r="N1091" s="85">
        <v>59</v>
      </c>
      <c r="O1091" s="83">
        <v>574</v>
      </c>
      <c r="P1091" s="83">
        <v>7</v>
      </c>
      <c r="Q1091" s="83">
        <v>8</v>
      </c>
      <c r="R1091" s="83">
        <v>31</v>
      </c>
      <c r="S1091" s="83">
        <v>54</v>
      </c>
      <c r="T1091" s="83">
        <v>85</v>
      </c>
      <c r="U1091" s="84"/>
      <c r="V1091" s="85">
        <v>59</v>
      </c>
      <c r="W1091" s="83">
        <v>542</v>
      </c>
      <c r="X1091" s="83">
        <v>17</v>
      </c>
      <c r="Y1091" s="83">
        <v>19</v>
      </c>
      <c r="Z1091" s="83">
        <v>37</v>
      </c>
      <c r="AA1091" s="83">
        <v>27</v>
      </c>
      <c r="AB1091" s="83">
        <v>64</v>
      </c>
      <c r="AC1091" s="84"/>
      <c r="AD1091" s="85">
        <v>0</v>
      </c>
      <c r="AE1091" s="83">
        <v>0</v>
      </c>
      <c r="AF1091" s="83">
        <v>0</v>
      </c>
      <c r="AG1091" s="83">
        <v>0</v>
      </c>
      <c r="AH1091" s="83">
        <v>0</v>
      </c>
      <c r="AI1091" s="83">
        <v>0</v>
      </c>
      <c r="AJ1091" s="83">
        <v>0</v>
      </c>
    </row>
    <row r="1092" spans="1:36">
      <c r="A1092" s="88">
        <v>4</v>
      </c>
      <c r="B1092" s="95" t="s">
        <v>215</v>
      </c>
      <c r="C1092" s="96"/>
      <c r="D1092" s="86">
        <v>2</v>
      </c>
      <c r="E1092" s="86" t="s">
        <v>33</v>
      </c>
      <c r="F1092" s="87">
        <v>2803</v>
      </c>
      <c r="G1092" s="88">
        <v>1</v>
      </c>
      <c r="H1092" s="88">
        <v>4</v>
      </c>
      <c r="I1092" s="89"/>
      <c r="J1092" s="90">
        <v>81</v>
      </c>
      <c r="K1092" s="90">
        <v>80</v>
      </c>
      <c r="L1092" s="90">
        <v>0</v>
      </c>
      <c r="M1092" s="91"/>
      <c r="N1092" s="92">
        <v>61</v>
      </c>
      <c r="O1092" s="90">
        <v>622</v>
      </c>
      <c r="P1092" s="90">
        <v>11</v>
      </c>
      <c r="Q1092" s="90">
        <v>8</v>
      </c>
      <c r="R1092" s="90">
        <v>33</v>
      </c>
      <c r="S1092" s="90">
        <v>48</v>
      </c>
      <c r="T1092" s="90">
        <v>81</v>
      </c>
      <c r="U1092" s="91"/>
      <c r="V1092" s="92">
        <v>61</v>
      </c>
      <c r="W1092" s="90">
        <v>676</v>
      </c>
      <c r="X1092" s="90">
        <v>2</v>
      </c>
      <c r="Y1092" s="90">
        <v>18</v>
      </c>
      <c r="Z1092" s="90">
        <v>44</v>
      </c>
      <c r="AA1092" s="90">
        <v>36</v>
      </c>
      <c r="AB1092" s="90">
        <v>80</v>
      </c>
      <c r="AC1092" s="91"/>
      <c r="AD1092" s="92">
        <v>0</v>
      </c>
      <c r="AE1092" s="90">
        <v>0</v>
      </c>
      <c r="AF1092" s="90">
        <v>0</v>
      </c>
      <c r="AG1092" s="90">
        <v>0</v>
      </c>
      <c r="AH1092" s="90">
        <v>0</v>
      </c>
      <c r="AI1092" s="90">
        <v>0</v>
      </c>
      <c r="AJ1092" s="90">
        <v>0</v>
      </c>
    </row>
    <row r="1093" spans="1:36" s="63" customFormat="1">
      <c r="A1093" s="88">
        <v>5</v>
      </c>
      <c r="B1093" s="95" t="s">
        <v>215</v>
      </c>
      <c r="C1093" s="96"/>
      <c r="D1093" s="86">
        <v>2</v>
      </c>
      <c r="E1093" s="86" t="s">
        <v>33</v>
      </c>
      <c r="F1093" s="87">
        <v>2803</v>
      </c>
      <c r="G1093" s="88">
        <v>1</v>
      </c>
      <c r="H1093" s="88">
        <v>5</v>
      </c>
      <c r="I1093" s="89"/>
      <c r="J1093" s="90">
        <v>64</v>
      </c>
      <c r="K1093" s="90">
        <v>66</v>
      </c>
      <c r="L1093" s="90">
        <v>46</v>
      </c>
      <c r="M1093" s="91"/>
      <c r="N1093" s="92">
        <v>47</v>
      </c>
      <c r="O1093" s="90">
        <v>626</v>
      </c>
      <c r="P1093" s="90">
        <v>15</v>
      </c>
      <c r="Q1093" s="90">
        <v>21</v>
      </c>
      <c r="R1093" s="90">
        <v>45</v>
      </c>
      <c r="S1093" s="90">
        <v>19</v>
      </c>
      <c r="T1093" s="90">
        <v>64</v>
      </c>
      <c r="U1093" s="91"/>
      <c r="V1093" s="92">
        <v>47</v>
      </c>
      <c r="W1093" s="90">
        <v>658</v>
      </c>
      <c r="X1093" s="90">
        <v>6</v>
      </c>
      <c r="Y1093" s="90">
        <v>28</v>
      </c>
      <c r="Z1093" s="90">
        <v>45</v>
      </c>
      <c r="AA1093" s="90">
        <v>21</v>
      </c>
      <c r="AB1093" s="90">
        <v>66</v>
      </c>
      <c r="AC1093" s="91"/>
      <c r="AD1093" s="92">
        <v>47</v>
      </c>
      <c r="AE1093" s="90">
        <v>191</v>
      </c>
      <c r="AF1093" s="90">
        <v>13</v>
      </c>
      <c r="AG1093" s="90">
        <v>40</v>
      </c>
      <c r="AH1093" s="90">
        <v>40</v>
      </c>
      <c r="AI1093" s="90">
        <v>6</v>
      </c>
      <c r="AJ1093" s="90">
        <v>46</v>
      </c>
    </row>
    <row r="1094" spans="1:36">
      <c r="A1094" s="88">
        <v>6</v>
      </c>
      <c r="B1094" s="95" t="s">
        <v>215</v>
      </c>
      <c r="C1094" s="96"/>
      <c r="D1094" s="86">
        <v>2</v>
      </c>
      <c r="E1094" s="86" t="s">
        <v>33</v>
      </c>
      <c r="F1094" s="87">
        <v>2803</v>
      </c>
      <c r="G1094" s="86">
        <v>1</v>
      </c>
      <c r="H1094" s="88">
        <v>6</v>
      </c>
      <c r="I1094" s="89"/>
      <c r="J1094" s="90">
        <v>57</v>
      </c>
      <c r="K1094" s="90">
        <v>78</v>
      </c>
      <c r="L1094" s="90">
        <v>0</v>
      </c>
      <c r="M1094" s="91"/>
      <c r="N1094" s="92">
        <v>55</v>
      </c>
      <c r="O1094" s="90">
        <v>674</v>
      </c>
      <c r="P1094" s="90">
        <v>11</v>
      </c>
      <c r="Q1094" s="90">
        <v>33</v>
      </c>
      <c r="R1094" s="90">
        <v>22</v>
      </c>
      <c r="S1094" s="90">
        <v>35</v>
      </c>
      <c r="T1094" s="90">
        <v>57</v>
      </c>
      <c r="U1094" s="91"/>
      <c r="V1094" s="92">
        <v>55</v>
      </c>
      <c r="W1094" s="90">
        <v>754</v>
      </c>
      <c r="X1094" s="90">
        <v>7</v>
      </c>
      <c r="Y1094" s="90">
        <v>15</v>
      </c>
      <c r="Z1094" s="90">
        <v>33</v>
      </c>
      <c r="AA1094" s="90">
        <v>45</v>
      </c>
      <c r="AB1094" s="90">
        <v>78</v>
      </c>
      <c r="AC1094" s="91"/>
      <c r="AD1094" s="92">
        <v>0</v>
      </c>
      <c r="AE1094" s="90">
        <v>0</v>
      </c>
      <c r="AF1094" s="90">
        <v>0</v>
      </c>
      <c r="AG1094" s="90">
        <v>0</v>
      </c>
      <c r="AH1094" s="90">
        <v>0</v>
      </c>
      <c r="AI1094" s="90">
        <v>0</v>
      </c>
      <c r="AJ1094" s="90">
        <v>0</v>
      </c>
    </row>
    <row r="1095" spans="1:36">
      <c r="A1095" s="88">
        <v>7</v>
      </c>
      <c r="B1095" s="95" t="s">
        <v>215</v>
      </c>
      <c r="C1095" s="96"/>
      <c r="D1095" s="86">
        <v>2</v>
      </c>
      <c r="E1095" s="86" t="s">
        <v>33</v>
      </c>
      <c r="F1095" s="87">
        <v>2803</v>
      </c>
      <c r="G1095" s="86">
        <v>1</v>
      </c>
      <c r="H1095" s="88">
        <v>7</v>
      </c>
      <c r="I1095" s="89"/>
      <c r="J1095" s="90">
        <v>82</v>
      </c>
      <c r="K1095" s="90">
        <v>77</v>
      </c>
      <c r="L1095" s="90">
        <v>53</v>
      </c>
      <c r="M1095" s="91"/>
      <c r="N1095" s="92">
        <v>56</v>
      </c>
      <c r="O1095" s="90">
        <v>747</v>
      </c>
      <c r="P1095" s="90">
        <v>14</v>
      </c>
      <c r="Q1095" s="90">
        <v>4</v>
      </c>
      <c r="R1095" s="90">
        <v>34</v>
      </c>
      <c r="S1095" s="90">
        <v>48</v>
      </c>
      <c r="T1095" s="90">
        <v>82</v>
      </c>
      <c r="U1095" s="91"/>
      <c r="V1095" s="92">
        <v>56</v>
      </c>
      <c r="W1095" s="90">
        <v>741</v>
      </c>
      <c r="X1095" s="90">
        <v>7</v>
      </c>
      <c r="Y1095" s="90">
        <v>16</v>
      </c>
      <c r="Z1095" s="90">
        <v>48</v>
      </c>
      <c r="AA1095" s="90">
        <v>29</v>
      </c>
      <c r="AB1095" s="90">
        <v>77</v>
      </c>
      <c r="AC1095" s="91"/>
      <c r="AD1095" s="92">
        <v>56</v>
      </c>
      <c r="AE1095" s="90">
        <v>193</v>
      </c>
      <c r="AF1095" s="90">
        <v>16</v>
      </c>
      <c r="AG1095" s="90">
        <v>30</v>
      </c>
      <c r="AH1095" s="90">
        <v>48</v>
      </c>
      <c r="AI1095" s="90">
        <v>5</v>
      </c>
      <c r="AJ1095" s="90">
        <v>53</v>
      </c>
    </row>
    <row r="1096" spans="1:36">
      <c r="A1096" s="88">
        <v>8</v>
      </c>
      <c r="B1096" s="95" t="s">
        <v>215</v>
      </c>
      <c r="C1096" s="96"/>
      <c r="D1096" s="86">
        <v>2</v>
      </c>
      <c r="E1096" s="86" t="s">
        <v>33</v>
      </c>
      <c r="F1096" s="87">
        <v>2803</v>
      </c>
      <c r="G1096" s="88">
        <v>1</v>
      </c>
      <c r="H1096" s="88">
        <v>8</v>
      </c>
      <c r="I1096" s="89"/>
      <c r="J1096" s="90">
        <v>61</v>
      </c>
      <c r="K1096" s="90">
        <v>80</v>
      </c>
      <c r="L1096" s="90">
        <v>0</v>
      </c>
      <c r="M1096" s="91"/>
      <c r="N1096" s="92">
        <v>53</v>
      </c>
      <c r="O1096" s="90">
        <v>726</v>
      </c>
      <c r="P1096" s="90">
        <v>19</v>
      </c>
      <c r="Q1096" s="90">
        <v>21</v>
      </c>
      <c r="R1096" s="90">
        <v>40</v>
      </c>
      <c r="S1096" s="90">
        <v>21</v>
      </c>
      <c r="T1096" s="90">
        <v>61</v>
      </c>
      <c r="U1096" s="91"/>
      <c r="V1096" s="92">
        <v>53</v>
      </c>
      <c r="W1096" s="90">
        <v>807</v>
      </c>
      <c r="X1096" s="90">
        <v>4</v>
      </c>
      <c r="Y1096" s="90">
        <v>17</v>
      </c>
      <c r="Z1096" s="90">
        <v>38</v>
      </c>
      <c r="AA1096" s="90">
        <v>42</v>
      </c>
      <c r="AB1096" s="90">
        <v>80</v>
      </c>
      <c r="AC1096" s="91"/>
      <c r="AD1096" s="92">
        <v>0</v>
      </c>
      <c r="AE1096" s="90">
        <v>0</v>
      </c>
      <c r="AF1096" s="90">
        <v>0</v>
      </c>
      <c r="AG1096" s="90">
        <v>0</v>
      </c>
      <c r="AH1096" s="90">
        <v>0</v>
      </c>
      <c r="AI1096" s="90">
        <v>0</v>
      </c>
      <c r="AJ1096" s="90">
        <v>0</v>
      </c>
    </row>
    <row r="1097" spans="1:36">
      <c r="A1097" s="67" t="s">
        <v>71</v>
      </c>
      <c r="B1097" s="97" t="s">
        <v>215</v>
      </c>
      <c r="C1097" s="98"/>
      <c r="D1097" s="93">
        <v>2</v>
      </c>
      <c r="E1097" s="93" t="s">
        <v>33</v>
      </c>
      <c r="F1097" s="94">
        <v>2803</v>
      </c>
      <c r="G1097" s="67">
        <v>1</v>
      </c>
      <c r="H1097" s="67" t="s">
        <v>71</v>
      </c>
      <c r="I1097" s="68"/>
      <c r="J1097" s="20">
        <v>72.277945619335355</v>
      </c>
      <c r="K1097" s="20">
        <v>74.320241691842909</v>
      </c>
      <c r="L1097" s="20">
        <v>49.805825242718441</v>
      </c>
      <c r="M1097" s="69"/>
      <c r="N1097" s="16">
        <v>331</v>
      </c>
      <c r="O1097" s="20"/>
      <c r="P1097" s="20">
        <v>12.643504531722053</v>
      </c>
      <c r="Q1097" s="20">
        <v>15.404833836858005</v>
      </c>
      <c r="R1097" s="20">
        <v>33.809667673716014</v>
      </c>
      <c r="S1097" s="20">
        <v>38.468277945619342</v>
      </c>
      <c r="T1097" s="20">
        <v>72.277945619335355</v>
      </c>
      <c r="U1097" s="69"/>
      <c r="V1097" s="16">
        <v>331</v>
      </c>
      <c r="W1097" s="20"/>
      <c r="X1097" s="20">
        <v>7.238670694864048</v>
      </c>
      <c r="Y1097" s="20">
        <v>18.601208459214504</v>
      </c>
      <c r="Z1097" s="20">
        <v>40.782477341389729</v>
      </c>
      <c r="AA1097" s="20">
        <v>33.537764350453173</v>
      </c>
      <c r="AB1097" s="20">
        <v>74.320241691842909</v>
      </c>
      <c r="AC1097" s="69"/>
      <c r="AD1097" s="16">
        <v>103</v>
      </c>
      <c r="AE1097" s="20"/>
      <c r="AF1097" s="20">
        <v>14.631067961165048</v>
      </c>
      <c r="AG1097" s="20">
        <v>34.5631067961165</v>
      </c>
      <c r="AH1097" s="20">
        <v>44.349514563106794</v>
      </c>
      <c r="AI1097" s="20">
        <v>5.4563106796116507</v>
      </c>
      <c r="AJ1097" s="20">
        <v>49.805825242718441</v>
      </c>
    </row>
    <row r="1098" spans="1:36">
      <c r="A1098" s="81">
        <v>3</v>
      </c>
      <c r="B1098" s="77" t="s">
        <v>216</v>
      </c>
      <c r="C1098" s="78"/>
      <c r="D1098" s="79">
        <v>5</v>
      </c>
      <c r="E1098" s="79" t="s">
        <v>36</v>
      </c>
      <c r="F1098" s="80">
        <v>5404</v>
      </c>
      <c r="G1098" s="86">
        <v>1</v>
      </c>
      <c r="H1098" s="81">
        <v>3</v>
      </c>
      <c r="I1098" s="82"/>
      <c r="J1098" s="83">
        <v>63</v>
      </c>
      <c r="K1098" s="83">
        <v>52</v>
      </c>
      <c r="L1098" s="83">
        <v>0</v>
      </c>
      <c r="M1098" s="84"/>
      <c r="N1098" s="85">
        <v>38</v>
      </c>
      <c r="O1098" s="83">
        <v>539</v>
      </c>
      <c r="P1098" s="83">
        <v>3</v>
      </c>
      <c r="Q1098" s="83">
        <v>34</v>
      </c>
      <c r="R1098" s="83">
        <v>26</v>
      </c>
      <c r="S1098" s="83">
        <v>37</v>
      </c>
      <c r="T1098" s="83">
        <v>63</v>
      </c>
      <c r="U1098" s="84"/>
      <c r="V1098" s="85">
        <v>38</v>
      </c>
      <c r="W1098" s="83">
        <v>458</v>
      </c>
      <c r="X1098" s="83">
        <v>32</v>
      </c>
      <c r="Y1098" s="83">
        <v>16</v>
      </c>
      <c r="Z1098" s="83">
        <v>34</v>
      </c>
      <c r="AA1098" s="83">
        <v>18</v>
      </c>
      <c r="AB1098" s="83">
        <v>52</v>
      </c>
      <c r="AC1098" s="84"/>
      <c r="AD1098" s="85">
        <v>0</v>
      </c>
      <c r="AE1098" s="83">
        <v>0</v>
      </c>
      <c r="AF1098" s="83">
        <v>0</v>
      </c>
      <c r="AG1098" s="83">
        <v>0</v>
      </c>
      <c r="AH1098" s="83">
        <v>0</v>
      </c>
      <c r="AI1098" s="83">
        <v>0</v>
      </c>
      <c r="AJ1098" s="83">
        <v>0</v>
      </c>
    </row>
    <row r="1099" spans="1:36">
      <c r="A1099" s="88">
        <v>4</v>
      </c>
      <c r="B1099" s="95" t="s">
        <v>216</v>
      </c>
      <c r="C1099" s="96"/>
      <c r="D1099" s="86">
        <v>5</v>
      </c>
      <c r="E1099" s="86" t="s">
        <v>36</v>
      </c>
      <c r="F1099" s="87">
        <v>5404</v>
      </c>
      <c r="G1099" s="86">
        <v>1</v>
      </c>
      <c r="H1099" s="88">
        <v>4</v>
      </c>
      <c r="I1099" s="89"/>
      <c r="J1099" s="90">
        <v>60</v>
      </c>
      <c r="K1099" s="90">
        <v>47</v>
      </c>
      <c r="L1099" s="90">
        <v>0</v>
      </c>
      <c r="M1099" s="91"/>
      <c r="N1099" s="92">
        <v>45</v>
      </c>
      <c r="O1099" s="90">
        <v>574</v>
      </c>
      <c r="P1099" s="90">
        <v>20</v>
      </c>
      <c r="Q1099" s="90">
        <v>20</v>
      </c>
      <c r="R1099" s="90">
        <v>33</v>
      </c>
      <c r="S1099" s="90">
        <v>27</v>
      </c>
      <c r="T1099" s="90">
        <v>60</v>
      </c>
      <c r="U1099" s="91"/>
      <c r="V1099" s="92">
        <v>45</v>
      </c>
      <c r="W1099" s="90">
        <v>549</v>
      </c>
      <c r="X1099" s="90">
        <v>9</v>
      </c>
      <c r="Y1099" s="90">
        <v>44</v>
      </c>
      <c r="Z1099" s="90">
        <v>40</v>
      </c>
      <c r="AA1099" s="90">
        <v>7</v>
      </c>
      <c r="AB1099" s="90">
        <v>47</v>
      </c>
      <c r="AC1099" s="91"/>
      <c r="AD1099" s="92">
        <v>0</v>
      </c>
      <c r="AE1099" s="90">
        <v>0</v>
      </c>
      <c r="AF1099" s="90">
        <v>0</v>
      </c>
      <c r="AG1099" s="90">
        <v>0</v>
      </c>
      <c r="AH1099" s="90">
        <v>0</v>
      </c>
      <c r="AI1099" s="90">
        <v>0</v>
      </c>
      <c r="AJ1099" s="90">
        <v>0</v>
      </c>
    </row>
    <row r="1100" spans="1:36" s="63" customFormat="1">
      <c r="A1100" s="88">
        <v>5</v>
      </c>
      <c r="B1100" s="95" t="s">
        <v>216</v>
      </c>
      <c r="C1100" s="96"/>
      <c r="D1100" s="86">
        <v>5</v>
      </c>
      <c r="E1100" s="86" t="s">
        <v>36</v>
      </c>
      <c r="F1100" s="87">
        <v>5404</v>
      </c>
      <c r="G1100" s="86">
        <v>1</v>
      </c>
      <c r="H1100" s="88">
        <v>5</v>
      </c>
      <c r="I1100" s="89"/>
      <c r="J1100" s="90">
        <v>54</v>
      </c>
      <c r="K1100" s="90">
        <v>49</v>
      </c>
      <c r="L1100" s="90">
        <v>17</v>
      </c>
      <c r="M1100" s="91"/>
      <c r="N1100" s="92">
        <v>35</v>
      </c>
      <c r="O1100" s="90">
        <v>609</v>
      </c>
      <c r="P1100" s="90">
        <v>20</v>
      </c>
      <c r="Q1100" s="90">
        <v>26</v>
      </c>
      <c r="R1100" s="90">
        <v>40</v>
      </c>
      <c r="S1100" s="90">
        <v>14</v>
      </c>
      <c r="T1100" s="90">
        <v>54</v>
      </c>
      <c r="U1100" s="91"/>
      <c r="V1100" s="92">
        <v>35</v>
      </c>
      <c r="W1100" s="90">
        <v>554</v>
      </c>
      <c r="X1100" s="90">
        <v>23</v>
      </c>
      <c r="Y1100" s="90">
        <v>29</v>
      </c>
      <c r="Z1100" s="90">
        <v>46</v>
      </c>
      <c r="AA1100" s="90">
        <v>3</v>
      </c>
      <c r="AB1100" s="90">
        <v>49</v>
      </c>
      <c r="AC1100" s="91"/>
      <c r="AD1100" s="92">
        <v>35</v>
      </c>
      <c r="AE1100" s="90">
        <v>167</v>
      </c>
      <c r="AF1100" s="90">
        <v>26</v>
      </c>
      <c r="AG1100" s="90">
        <v>57</v>
      </c>
      <c r="AH1100" s="90">
        <v>17</v>
      </c>
      <c r="AI1100" s="90">
        <v>0</v>
      </c>
      <c r="AJ1100" s="90">
        <v>17</v>
      </c>
    </row>
    <row r="1101" spans="1:36">
      <c r="A1101" s="88">
        <v>6</v>
      </c>
      <c r="B1101" s="95" t="s">
        <v>216</v>
      </c>
      <c r="C1101" s="96"/>
      <c r="D1101" s="86">
        <v>5</v>
      </c>
      <c r="E1101" s="86" t="s">
        <v>36</v>
      </c>
      <c r="F1101" s="87">
        <v>5404</v>
      </c>
      <c r="G1101" s="88">
        <v>1</v>
      </c>
      <c r="H1101" s="88">
        <v>6</v>
      </c>
      <c r="I1101" s="89"/>
      <c r="J1101" s="90">
        <v>53</v>
      </c>
      <c r="K1101" s="90">
        <v>35</v>
      </c>
      <c r="L1101" s="90">
        <v>0</v>
      </c>
      <c r="M1101" s="91"/>
      <c r="N1101" s="92">
        <v>34</v>
      </c>
      <c r="O1101" s="90">
        <v>653</v>
      </c>
      <c r="P1101" s="90">
        <v>6</v>
      </c>
      <c r="Q1101" s="90">
        <v>41</v>
      </c>
      <c r="R1101" s="90">
        <v>38</v>
      </c>
      <c r="S1101" s="90">
        <v>15</v>
      </c>
      <c r="T1101" s="90">
        <v>53</v>
      </c>
      <c r="U1101" s="91"/>
      <c r="V1101" s="92">
        <v>34</v>
      </c>
      <c r="W1101" s="90">
        <v>586</v>
      </c>
      <c r="X1101" s="90">
        <v>9</v>
      </c>
      <c r="Y1101" s="90">
        <v>56</v>
      </c>
      <c r="Z1101" s="90">
        <v>29</v>
      </c>
      <c r="AA1101" s="90">
        <v>6</v>
      </c>
      <c r="AB1101" s="90">
        <v>35</v>
      </c>
      <c r="AC1101" s="91"/>
      <c r="AD1101" s="92">
        <v>0</v>
      </c>
      <c r="AE1101" s="90">
        <v>0</v>
      </c>
      <c r="AF1101" s="90">
        <v>0</v>
      </c>
      <c r="AG1101" s="90">
        <v>0</v>
      </c>
      <c r="AH1101" s="90">
        <v>0</v>
      </c>
      <c r="AI1101" s="90">
        <v>0</v>
      </c>
      <c r="AJ1101" s="90">
        <v>0</v>
      </c>
    </row>
    <row r="1102" spans="1:36">
      <c r="A1102" s="88">
        <v>7</v>
      </c>
      <c r="B1102" s="95" t="s">
        <v>216</v>
      </c>
      <c r="C1102" s="96"/>
      <c r="D1102" s="86">
        <v>5</v>
      </c>
      <c r="E1102" s="86" t="s">
        <v>36</v>
      </c>
      <c r="F1102" s="87">
        <v>5404</v>
      </c>
      <c r="G1102" s="88">
        <v>1</v>
      </c>
      <c r="H1102" s="88">
        <v>7</v>
      </c>
      <c r="I1102" s="89"/>
      <c r="J1102" s="90">
        <v>29</v>
      </c>
      <c r="K1102" s="90">
        <v>31</v>
      </c>
      <c r="L1102" s="90">
        <v>7</v>
      </c>
      <c r="M1102" s="91"/>
      <c r="N1102" s="92">
        <v>45</v>
      </c>
      <c r="O1102" s="90">
        <v>655</v>
      </c>
      <c r="P1102" s="90">
        <v>31</v>
      </c>
      <c r="Q1102" s="90">
        <v>40</v>
      </c>
      <c r="R1102" s="90">
        <v>16</v>
      </c>
      <c r="S1102" s="90">
        <v>13</v>
      </c>
      <c r="T1102" s="90">
        <v>29</v>
      </c>
      <c r="U1102" s="91"/>
      <c r="V1102" s="92">
        <v>45</v>
      </c>
      <c r="W1102" s="90">
        <v>609</v>
      </c>
      <c r="X1102" s="90">
        <v>11</v>
      </c>
      <c r="Y1102" s="90">
        <v>58</v>
      </c>
      <c r="Z1102" s="90">
        <v>27</v>
      </c>
      <c r="AA1102" s="90">
        <v>4</v>
      </c>
      <c r="AB1102" s="90">
        <v>31</v>
      </c>
      <c r="AC1102" s="91"/>
      <c r="AD1102" s="92">
        <v>45</v>
      </c>
      <c r="AE1102" s="90">
        <v>134</v>
      </c>
      <c r="AF1102" s="90">
        <v>67</v>
      </c>
      <c r="AG1102" s="90">
        <v>27</v>
      </c>
      <c r="AH1102" s="90">
        <v>7</v>
      </c>
      <c r="AI1102" s="90">
        <v>0</v>
      </c>
      <c r="AJ1102" s="90">
        <v>7</v>
      </c>
    </row>
    <row r="1103" spans="1:36">
      <c r="A1103" s="88">
        <v>8</v>
      </c>
      <c r="B1103" s="95" t="s">
        <v>216</v>
      </c>
      <c r="C1103" s="96"/>
      <c r="D1103" s="86">
        <v>5</v>
      </c>
      <c r="E1103" s="86" t="s">
        <v>36</v>
      </c>
      <c r="F1103" s="87">
        <v>5404</v>
      </c>
      <c r="G1103" s="86">
        <v>1</v>
      </c>
      <c r="H1103" s="88">
        <v>8</v>
      </c>
      <c r="I1103" s="89"/>
      <c r="J1103" s="90">
        <v>23</v>
      </c>
      <c r="K1103" s="90">
        <v>53</v>
      </c>
      <c r="L1103" s="90">
        <v>0</v>
      </c>
      <c r="M1103" s="91"/>
      <c r="N1103" s="92">
        <v>40</v>
      </c>
      <c r="O1103" s="90">
        <v>650</v>
      </c>
      <c r="P1103" s="90">
        <v>58</v>
      </c>
      <c r="Q1103" s="90">
        <v>20</v>
      </c>
      <c r="R1103" s="90">
        <v>20</v>
      </c>
      <c r="S1103" s="90">
        <v>3</v>
      </c>
      <c r="T1103" s="90">
        <v>23</v>
      </c>
      <c r="U1103" s="91"/>
      <c r="V1103" s="92">
        <v>40</v>
      </c>
      <c r="W1103" s="90">
        <v>677</v>
      </c>
      <c r="X1103" s="90">
        <v>18</v>
      </c>
      <c r="Y1103" s="90">
        <v>30</v>
      </c>
      <c r="Z1103" s="90">
        <v>50</v>
      </c>
      <c r="AA1103" s="90">
        <v>3</v>
      </c>
      <c r="AB1103" s="90">
        <v>53</v>
      </c>
      <c r="AC1103" s="91"/>
      <c r="AD1103" s="92">
        <v>0</v>
      </c>
      <c r="AE1103" s="90">
        <v>0</v>
      </c>
      <c r="AF1103" s="90">
        <v>0</v>
      </c>
      <c r="AG1103" s="90">
        <v>0</v>
      </c>
      <c r="AH1103" s="90">
        <v>0</v>
      </c>
      <c r="AI1103" s="90">
        <v>0</v>
      </c>
      <c r="AJ1103" s="90">
        <v>0</v>
      </c>
    </row>
    <row r="1104" spans="1:36">
      <c r="A1104" s="67" t="s">
        <v>71</v>
      </c>
      <c r="B1104" s="97" t="s">
        <v>216</v>
      </c>
      <c r="C1104" s="98"/>
      <c r="D1104" s="93">
        <v>5</v>
      </c>
      <c r="E1104" s="93" t="s">
        <v>36</v>
      </c>
      <c r="F1104" s="94">
        <v>5404</v>
      </c>
      <c r="G1104" s="67">
        <v>1</v>
      </c>
      <c r="H1104" s="67" t="s">
        <v>71</v>
      </c>
      <c r="I1104" s="68"/>
      <c r="J1104" s="20">
        <v>46.459915611814353</v>
      </c>
      <c r="K1104" s="20">
        <v>44.35021097046414</v>
      </c>
      <c r="L1104" s="20">
        <v>11.375</v>
      </c>
      <c r="M1104" s="69"/>
      <c r="N1104" s="16">
        <v>237</v>
      </c>
      <c r="O1104" s="20"/>
      <c r="P1104" s="20">
        <v>23.767932489451475</v>
      </c>
      <c r="Q1104" s="20">
        <v>29.940928270042193</v>
      </c>
      <c r="R1104" s="20">
        <v>28.206751054852326</v>
      </c>
      <c r="S1104" s="20">
        <v>18.253164556962027</v>
      </c>
      <c r="T1104" s="20">
        <v>46.459915611814353</v>
      </c>
      <c r="U1104" s="69"/>
      <c r="V1104" s="16">
        <v>237</v>
      </c>
      <c r="W1104" s="20"/>
      <c r="X1104" s="20">
        <v>16.654008438818565</v>
      </c>
      <c r="Y1104" s="20">
        <v>39.312236286919827</v>
      </c>
      <c r="Z1104" s="20">
        <v>37.565400843881861</v>
      </c>
      <c r="AA1104" s="20">
        <v>6.7848101265822782</v>
      </c>
      <c r="AB1104" s="20">
        <v>44.35021097046414</v>
      </c>
      <c r="AC1104" s="69"/>
      <c r="AD1104" s="16">
        <v>80</v>
      </c>
      <c r="AE1104" s="20"/>
      <c r="AF1104" s="20">
        <v>49.0625</v>
      </c>
      <c r="AG1104" s="20">
        <v>40.125</v>
      </c>
      <c r="AH1104" s="20">
        <v>11.375</v>
      </c>
      <c r="AI1104" s="20">
        <v>0</v>
      </c>
      <c r="AJ1104" s="20">
        <v>11.375</v>
      </c>
    </row>
    <row r="1105" spans="1:36">
      <c r="A1105" s="81">
        <v>3</v>
      </c>
      <c r="B1105" s="77" t="s">
        <v>217</v>
      </c>
      <c r="C1105" s="78"/>
      <c r="D1105" s="79">
        <v>3</v>
      </c>
      <c r="E1105" s="79" t="s">
        <v>34</v>
      </c>
      <c r="F1105" s="80">
        <v>2305</v>
      </c>
      <c r="G1105" s="86">
        <v>1</v>
      </c>
      <c r="H1105" s="81">
        <v>3</v>
      </c>
      <c r="I1105" s="82"/>
      <c r="J1105" s="83">
        <v>78</v>
      </c>
      <c r="K1105" s="83">
        <v>63</v>
      </c>
      <c r="L1105" s="83">
        <v>0</v>
      </c>
      <c r="M1105" s="84"/>
      <c r="N1105" s="85">
        <v>79</v>
      </c>
      <c r="O1105" s="83">
        <v>554</v>
      </c>
      <c r="P1105" s="83">
        <v>4</v>
      </c>
      <c r="Q1105" s="83">
        <v>18</v>
      </c>
      <c r="R1105" s="83">
        <v>43</v>
      </c>
      <c r="S1105" s="83">
        <v>35</v>
      </c>
      <c r="T1105" s="83">
        <v>78</v>
      </c>
      <c r="U1105" s="84"/>
      <c r="V1105" s="85">
        <v>79</v>
      </c>
      <c r="W1105" s="83">
        <v>526</v>
      </c>
      <c r="X1105" s="83">
        <v>15</v>
      </c>
      <c r="Y1105" s="83">
        <v>22</v>
      </c>
      <c r="Z1105" s="83">
        <v>47</v>
      </c>
      <c r="AA1105" s="83">
        <v>16</v>
      </c>
      <c r="AB1105" s="83">
        <v>63</v>
      </c>
      <c r="AC1105" s="84"/>
      <c r="AD1105" s="85">
        <v>0</v>
      </c>
      <c r="AE1105" s="83">
        <v>0</v>
      </c>
      <c r="AF1105" s="83">
        <v>0</v>
      </c>
      <c r="AG1105" s="83">
        <v>0</v>
      </c>
      <c r="AH1105" s="83">
        <v>0</v>
      </c>
      <c r="AI1105" s="83">
        <v>0</v>
      </c>
      <c r="AJ1105" s="83">
        <v>0</v>
      </c>
    </row>
    <row r="1106" spans="1:36">
      <c r="A1106" s="88">
        <v>4</v>
      </c>
      <c r="B1106" s="95" t="s">
        <v>217</v>
      </c>
      <c r="C1106" s="96"/>
      <c r="D1106" s="86">
        <v>3</v>
      </c>
      <c r="E1106" s="86" t="s">
        <v>34</v>
      </c>
      <c r="F1106" s="87">
        <v>2305</v>
      </c>
      <c r="G1106" s="86">
        <v>1</v>
      </c>
      <c r="H1106" s="88">
        <v>4</v>
      </c>
      <c r="I1106" s="89"/>
      <c r="J1106" s="90">
        <v>49</v>
      </c>
      <c r="K1106" s="90">
        <v>61</v>
      </c>
      <c r="L1106" s="90">
        <v>0</v>
      </c>
      <c r="M1106" s="91"/>
      <c r="N1106" s="92">
        <v>81</v>
      </c>
      <c r="O1106" s="90">
        <v>554</v>
      </c>
      <c r="P1106" s="90">
        <v>16</v>
      </c>
      <c r="Q1106" s="90">
        <v>35</v>
      </c>
      <c r="R1106" s="90">
        <v>37</v>
      </c>
      <c r="S1106" s="90">
        <v>12</v>
      </c>
      <c r="T1106" s="90">
        <v>49</v>
      </c>
      <c r="U1106" s="91"/>
      <c r="V1106" s="92">
        <v>81</v>
      </c>
      <c r="W1106" s="90">
        <v>596</v>
      </c>
      <c r="X1106" s="90">
        <v>7</v>
      </c>
      <c r="Y1106" s="90">
        <v>31</v>
      </c>
      <c r="Z1106" s="90">
        <v>49</v>
      </c>
      <c r="AA1106" s="90">
        <v>12</v>
      </c>
      <c r="AB1106" s="90">
        <v>61</v>
      </c>
      <c r="AC1106" s="91"/>
      <c r="AD1106" s="92">
        <v>0</v>
      </c>
      <c r="AE1106" s="90">
        <v>0</v>
      </c>
      <c r="AF1106" s="90">
        <v>0</v>
      </c>
      <c r="AG1106" s="90">
        <v>0</v>
      </c>
      <c r="AH1106" s="90">
        <v>0</v>
      </c>
      <c r="AI1106" s="90">
        <v>0</v>
      </c>
      <c r="AJ1106" s="90">
        <v>0</v>
      </c>
    </row>
    <row r="1107" spans="1:36" s="63" customFormat="1">
      <c r="A1107" s="88">
        <v>5</v>
      </c>
      <c r="B1107" s="95" t="s">
        <v>217</v>
      </c>
      <c r="C1107" s="96"/>
      <c r="D1107" s="86">
        <v>3</v>
      </c>
      <c r="E1107" s="86" t="s">
        <v>34</v>
      </c>
      <c r="F1107" s="87">
        <v>2305</v>
      </c>
      <c r="G1107" s="86">
        <v>1</v>
      </c>
      <c r="H1107" s="88">
        <v>5</v>
      </c>
      <c r="I1107" s="89"/>
      <c r="J1107" s="90">
        <v>68</v>
      </c>
      <c r="K1107" s="90">
        <v>68</v>
      </c>
      <c r="L1107" s="90">
        <v>60</v>
      </c>
      <c r="M1107" s="91"/>
      <c r="N1107" s="92">
        <v>78</v>
      </c>
      <c r="O1107" s="90">
        <v>638</v>
      </c>
      <c r="P1107" s="90">
        <v>6</v>
      </c>
      <c r="Q1107" s="90">
        <v>26</v>
      </c>
      <c r="R1107" s="90">
        <v>42</v>
      </c>
      <c r="S1107" s="90">
        <v>26</v>
      </c>
      <c r="T1107" s="90">
        <v>68</v>
      </c>
      <c r="U1107" s="91"/>
      <c r="V1107" s="92">
        <v>78</v>
      </c>
      <c r="W1107" s="90">
        <v>647</v>
      </c>
      <c r="X1107" s="90">
        <v>6</v>
      </c>
      <c r="Y1107" s="90">
        <v>26</v>
      </c>
      <c r="Z1107" s="90">
        <v>54</v>
      </c>
      <c r="AA1107" s="90">
        <v>14</v>
      </c>
      <c r="AB1107" s="90">
        <v>68</v>
      </c>
      <c r="AC1107" s="91"/>
      <c r="AD1107" s="92">
        <v>78</v>
      </c>
      <c r="AE1107" s="90">
        <v>203</v>
      </c>
      <c r="AF1107" s="90">
        <v>8</v>
      </c>
      <c r="AG1107" s="90">
        <v>32</v>
      </c>
      <c r="AH1107" s="90">
        <v>60</v>
      </c>
      <c r="AI1107" s="90">
        <v>0</v>
      </c>
      <c r="AJ1107" s="90">
        <v>60</v>
      </c>
    </row>
    <row r="1108" spans="1:36">
      <c r="A1108" s="88">
        <v>6</v>
      </c>
      <c r="B1108" s="95" t="s">
        <v>217</v>
      </c>
      <c r="C1108" s="96"/>
      <c r="D1108" s="86">
        <v>3</v>
      </c>
      <c r="E1108" s="86" t="s">
        <v>34</v>
      </c>
      <c r="F1108" s="87">
        <v>2305</v>
      </c>
      <c r="G1108" s="88">
        <v>1</v>
      </c>
      <c r="H1108" s="88">
        <v>6</v>
      </c>
      <c r="I1108" s="89"/>
      <c r="J1108" s="90">
        <v>72</v>
      </c>
      <c r="K1108" s="90">
        <v>71</v>
      </c>
      <c r="L1108" s="90">
        <v>0</v>
      </c>
      <c r="M1108" s="91"/>
      <c r="N1108" s="92">
        <v>75</v>
      </c>
      <c r="O1108" s="90">
        <v>690</v>
      </c>
      <c r="P1108" s="90">
        <v>8</v>
      </c>
      <c r="Q1108" s="90">
        <v>20</v>
      </c>
      <c r="R1108" s="90">
        <v>37</v>
      </c>
      <c r="S1108" s="90">
        <v>35</v>
      </c>
      <c r="T1108" s="90">
        <v>72</v>
      </c>
      <c r="U1108" s="91"/>
      <c r="V1108" s="92">
        <v>75</v>
      </c>
      <c r="W1108" s="90">
        <v>711</v>
      </c>
      <c r="X1108" s="90">
        <v>1</v>
      </c>
      <c r="Y1108" s="90">
        <v>28</v>
      </c>
      <c r="Z1108" s="90">
        <v>48</v>
      </c>
      <c r="AA1108" s="90">
        <v>23</v>
      </c>
      <c r="AB1108" s="90">
        <v>71</v>
      </c>
      <c r="AC1108" s="91"/>
      <c r="AD1108" s="92">
        <v>0</v>
      </c>
      <c r="AE1108" s="90">
        <v>0</v>
      </c>
      <c r="AF1108" s="90">
        <v>0</v>
      </c>
      <c r="AG1108" s="90">
        <v>0</v>
      </c>
      <c r="AH1108" s="90">
        <v>0</v>
      </c>
      <c r="AI1108" s="90">
        <v>0</v>
      </c>
      <c r="AJ1108" s="90">
        <v>0</v>
      </c>
    </row>
    <row r="1109" spans="1:36">
      <c r="A1109" s="88">
        <v>7</v>
      </c>
      <c r="B1109" s="95" t="s">
        <v>217</v>
      </c>
      <c r="C1109" s="96"/>
      <c r="D1109" s="86">
        <v>3</v>
      </c>
      <c r="E1109" s="86" t="s">
        <v>34</v>
      </c>
      <c r="F1109" s="87">
        <v>2305</v>
      </c>
      <c r="G1109" s="88">
        <v>1</v>
      </c>
      <c r="H1109" s="88">
        <v>7</v>
      </c>
      <c r="I1109" s="89"/>
      <c r="J1109" s="90">
        <v>73</v>
      </c>
      <c r="K1109" s="90">
        <v>79</v>
      </c>
      <c r="L1109" s="90">
        <v>33</v>
      </c>
      <c r="M1109" s="91"/>
      <c r="N1109" s="92">
        <v>78</v>
      </c>
      <c r="O1109" s="90">
        <v>713</v>
      </c>
      <c r="P1109" s="90">
        <v>9</v>
      </c>
      <c r="Q1109" s="90">
        <v>18</v>
      </c>
      <c r="R1109" s="90">
        <v>49</v>
      </c>
      <c r="S1109" s="90">
        <v>24</v>
      </c>
      <c r="T1109" s="90">
        <v>73</v>
      </c>
      <c r="U1109" s="91"/>
      <c r="V1109" s="92">
        <v>78</v>
      </c>
      <c r="W1109" s="90">
        <v>776</v>
      </c>
      <c r="X1109" s="90">
        <v>0</v>
      </c>
      <c r="Y1109" s="90">
        <v>21</v>
      </c>
      <c r="Z1109" s="90">
        <v>51</v>
      </c>
      <c r="AA1109" s="90">
        <v>28</v>
      </c>
      <c r="AB1109" s="90">
        <v>79</v>
      </c>
      <c r="AC1109" s="91"/>
      <c r="AD1109" s="92">
        <v>78</v>
      </c>
      <c r="AE1109" s="90">
        <v>182</v>
      </c>
      <c r="AF1109" s="90">
        <v>14</v>
      </c>
      <c r="AG1109" s="90">
        <v>53</v>
      </c>
      <c r="AH1109" s="90">
        <v>33</v>
      </c>
      <c r="AI1109" s="90">
        <v>0</v>
      </c>
      <c r="AJ1109" s="90">
        <v>33</v>
      </c>
    </row>
    <row r="1110" spans="1:36">
      <c r="A1110" s="88">
        <v>8</v>
      </c>
      <c r="B1110" s="95" t="s">
        <v>217</v>
      </c>
      <c r="C1110" s="96"/>
      <c r="D1110" s="86">
        <v>3</v>
      </c>
      <c r="E1110" s="86" t="s">
        <v>34</v>
      </c>
      <c r="F1110" s="87">
        <v>2305</v>
      </c>
      <c r="G1110" s="86">
        <v>1</v>
      </c>
      <c r="H1110" s="88">
        <v>8</v>
      </c>
      <c r="I1110" s="89"/>
      <c r="J1110" s="90">
        <v>67</v>
      </c>
      <c r="K1110" s="90">
        <v>73</v>
      </c>
      <c r="L1110" s="90">
        <v>0</v>
      </c>
      <c r="M1110" s="91"/>
      <c r="N1110" s="92">
        <v>86</v>
      </c>
      <c r="O1110" s="90">
        <v>724</v>
      </c>
      <c r="P1110" s="90">
        <v>17</v>
      </c>
      <c r="Q1110" s="90">
        <v>15</v>
      </c>
      <c r="R1110" s="90">
        <v>51</v>
      </c>
      <c r="S1110" s="90">
        <v>16</v>
      </c>
      <c r="T1110" s="90">
        <v>67</v>
      </c>
      <c r="U1110" s="91"/>
      <c r="V1110" s="92">
        <v>86</v>
      </c>
      <c r="W1110" s="90">
        <v>797</v>
      </c>
      <c r="X1110" s="90">
        <v>2</v>
      </c>
      <c r="Y1110" s="90">
        <v>24</v>
      </c>
      <c r="Z1110" s="90">
        <v>43</v>
      </c>
      <c r="AA1110" s="90">
        <v>30</v>
      </c>
      <c r="AB1110" s="90">
        <v>73</v>
      </c>
      <c r="AC1110" s="91"/>
      <c r="AD1110" s="92">
        <v>0</v>
      </c>
      <c r="AE1110" s="90">
        <v>0</v>
      </c>
      <c r="AF1110" s="90">
        <v>0</v>
      </c>
      <c r="AG1110" s="90">
        <v>0</v>
      </c>
      <c r="AH1110" s="90">
        <v>0</v>
      </c>
      <c r="AI1110" s="90">
        <v>0</v>
      </c>
      <c r="AJ1110" s="90">
        <v>0</v>
      </c>
    </row>
    <row r="1111" spans="1:36">
      <c r="A1111" s="67" t="s">
        <v>71</v>
      </c>
      <c r="B1111" s="97" t="s">
        <v>217</v>
      </c>
      <c r="C1111" s="98"/>
      <c r="D1111" s="93">
        <v>3</v>
      </c>
      <c r="E1111" s="93" t="s">
        <v>34</v>
      </c>
      <c r="F1111" s="94">
        <v>2305</v>
      </c>
      <c r="G1111" s="93">
        <v>1</v>
      </c>
      <c r="H1111" s="67" t="s">
        <v>71</v>
      </c>
      <c r="I1111" s="68"/>
      <c r="J1111" s="20">
        <v>67.696016771488473</v>
      </c>
      <c r="K1111" s="20">
        <v>69.155136268343824</v>
      </c>
      <c r="L1111" s="20">
        <v>46.5</v>
      </c>
      <c r="M1111" s="69"/>
      <c r="N1111" s="16">
        <v>477</v>
      </c>
      <c r="O1111" s="20"/>
      <c r="P1111" s="20">
        <v>10.155136268343815</v>
      </c>
      <c r="Q1111" s="20">
        <v>21.968553459119494</v>
      </c>
      <c r="R1111" s="20">
        <v>43.297693920335433</v>
      </c>
      <c r="S1111" s="20">
        <v>24.39832285115304</v>
      </c>
      <c r="T1111" s="20">
        <v>67.696016771488473</v>
      </c>
      <c r="U1111" s="69"/>
      <c r="V1111" s="16">
        <v>477</v>
      </c>
      <c r="W1111" s="20"/>
      <c r="X1111" s="20">
        <v>5.1719077568134164</v>
      </c>
      <c r="Y1111" s="20">
        <v>25.322851153039831</v>
      </c>
      <c r="Z1111" s="20">
        <v>48.574423480083865</v>
      </c>
      <c r="AA1111" s="20">
        <v>20.580712788259959</v>
      </c>
      <c r="AB1111" s="20">
        <v>69.155136268343824</v>
      </c>
      <c r="AC1111" s="69"/>
      <c r="AD1111" s="16">
        <v>156</v>
      </c>
      <c r="AE1111" s="20"/>
      <c r="AF1111" s="20">
        <v>11</v>
      </c>
      <c r="AG1111" s="20">
        <v>42.5</v>
      </c>
      <c r="AH1111" s="20">
        <v>46.5</v>
      </c>
      <c r="AI1111" s="20">
        <v>0</v>
      </c>
      <c r="AJ1111" s="20">
        <v>46.5</v>
      </c>
    </row>
    <row r="1112" spans="1:36">
      <c r="A1112" s="81">
        <v>3</v>
      </c>
      <c r="B1112" s="77" t="s">
        <v>218</v>
      </c>
      <c r="C1112" s="78"/>
      <c r="D1112" s="79">
        <v>2</v>
      </c>
      <c r="E1112" s="79" t="s">
        <v>33</v>
      </c>
      <c r="F1112" s="80">
        <v>6102</v>
      </c>
      <c r="G1112" s="86">
        <v>1</v>
      </c>
      <c r="H1112" s="81">
        <v>3</v>
      </c>
      <c r="I1112" s="82"/>
      <c r="J1112" s="83">
        <v>89</v>
      </c>
      <c r="K1112" s="83">
        <v>78</v>
      </c>
      <c r="L1112" s="83">
        <v>0</v>
      </c>
      <c r="M1112" s="84"/>
      <c r="N1112" s="85">
        <v>28</v>
      </c>
      <c r="O1112" s="83">
        <v>574</v>
      </c>
      <c r="P1112" s="83">
        <v>0</v>
      </c>
      <c r="Q1112" s="83">
        <v>11</v>
      </c>
      <c r="R1112" s="83">
        <v>39</v>
      </c>
      <c r="S1112" s="83">
        <v>50</v>
      </c>
      <c r="T1112" s="83">
        <v>89</v>
      </c>
      <c r="U1112" s="84"/>
      <c r="V1112" s="85">
        <v>28</v>
      </c>
      <c r="W1112" s="83">
        <v>564</v>
      </c>
      <c r="X1112" s="83">
        <v>11</v>
      </c>
      <c r="Y1112" s="83">
        <v>11</v>
      </c>
      <c r="Z1112" s="83">
        <v>46</v>
      </c>
      <c r="AA1112" s="83">
        <v>32</v>
      </c>
      <c r="AB1112" s="83">
        <v>78</v>
      </c>
      <c r="AC1112" s="84"/>
      <c r="AD1112" s="85">
        <v>0</v>
      </c>
      <c r="AE1112" s="83">
        <v>0</v>
      </c>
      <c r="AF1112" s="83">
        <v>0</v>
      </c>
      <c r="AG1112" s="83">
        <v>0</v>
      </c>
      <c r="AH1112" s="83">
        <v>0</v>
      </c>
      <c r="AI1112" s="83">
        <v>0</v>
      </c>
      <c r="AJ1112" s="83">
        <v>0</v>
      </c>
    </row>
    <row r="1113" spans="1:36">
      <c r="A1113" s="88">
        <v>4</v>
      </c>
      <c r="B1113" s="95" t="s">
        <v>218</v>
      </c>
      <c r="C1113" s="96"/>
      <c r="D1113" s="86">
        <v>2</v>
      </c>
      <c r="E1113" s="86" t="s">
        <v>33</v>
      </c>
      <c r="F1113" s="87">
        <v>6102</v>
      </c>
      <c r="G1113" s="86">
        <v>1</v>
      </c>
      <c r="H1113" s="88">
        <v>4</v>
      </c>
      <c r="I1113" s="89"/>
      <c r="J1113" s="90">
        <v>74</v>
      </c>
      <c r="K1113" s="90">
        <v>77</v>
      </c>
      <c r="L1113" s="90">
        <v>0</v>
      </c>
      <c r="M1113" s="91"/>
      <c r="N1113" s="92">
        <v>38</v>
      </c>
      <c r="O1113" s="90">
        <v>598</v>
      </c>
      <c r="P1113" s="90">
        <v>13</v>
      </c>
      <c r="Q1113" s="90">
        <v>13</v>
      </c>
      <c r="R1113" s="90">
        <v>42</v>
      </c>
      <c r="S1113" s="90">
        <v>32</v>
      </c>
      <c r="T1113" s="90">
        <v>74</v>
      </c>
      <c r="U1113" s="91"/>
      <c r="V1113" s="92">
        <v>38</v>
      </c>
      <c r="W1113" s="90">
        <v>619</v>
      </c>
      <c r="X1113" s="90">
        <v>11</v>
      </c>
      <c r="Y1113" s="90">
        <v>13</v>
      </c>
      <c r="Z1113" s="90">
        <v>61</v>
      </c>
      <c r="AA1113" s="90">
        <v>16</v>
      </c>
      <c r="AB1113" s="90">
        <v>77</v>
      </c>
      <c r="AC1113" s="91"/>
      <c r="AD1113" s="92">
        <v>0</v>
      </c>
      <c r="AE1113" s="90">
        <v>0</v>
      </c>
      <c r="AF1113" s="90">
        <v>0</v>
      </c>
      <c r="AG1113" s="90">
        <v>0</v>
      </c>
      <c r="AH1113" s="90">
        <v>0</v>
      </c>
      <c r="AI1113" s="90">
        <v>0</v>
      </c>
      <c r="AJ1113" s="90">
        <v>0</v>
      </c>
    </row>
    <row r="1114" spans="1:36" s="63" customFormat="1">
      <c r="A1114" s="88">
        <v>5</v>
      </c>
      <c r="B1114" s="95" t="s">
        <v>218</v>
      </c>
      <c r="C1114" s="96"/>
      <c r="D1114" s="86">
        <v>2</v>
      </c>
      <c r="E1114" s="86" t="s">
        <v>33</v>
      </c>
      <c r="F1114" s="87">
        <v>6102</v>
      </c>
      <c r="G1114" s="86">
        <v>1</v>
      </c>
      <c r="H1114" s="88">
        <v>5</v>
      </c>
      <c r="I1114" s="89"/>
      <c r="J1114" s="90">
        <v>56</v>
      </c>
      <c r="K1114" s="90">
        <v>63</v>
      </c>
      <c r="L1114" s="90">
        <v>37</v>
      </c>
      <c r="M1114" s="91"/>
      <c r="N1114" s="92">
        <v>32</v>
      </c>
      <c r="O1114" s="90">
        <v>618</v>
      </c>
      <c r="P1114" s="90">
        <v>16</v>
      </c>
      <c r="Q1114" s="90">
        <v>28</v>
      </c>
      <c r="R1114" s="90">
        <v>34</v>
      </c>
      <c r="S1114" s="90">
        <v>22</v>
      </c>
      <c r="T1114" s="90">
        <v>56</v>
      </c>
      <c r="U1114" s="91"/>
      <c r="V1114" s="92">
        <v>32</v>
      </c>
      <c r="W1114" s="90">
        <v>650</v>
      </c>
      <c r="X1114" s="90">
        <v>6</v>
      </c>
      <c r="Y1114" s="90">
        <v>31</v>
      </c>
      <c r="Z1114" s="90">
        <v>47</v>
      </c>
      <c r="AA1114" s="90">
        <v>16</v>
      </c>
      <c r="AB1114" s="90">
        <v>63</v>
      </c>
      <c r="AC1114" s="91"/>
      <c r="AD1114" s="92">
        <v>32</v>
      </c>
      <c r="AE1114" s="90">
        <v>190</v>
      </c>
      <c r="AF1114" s="90">
        <v>9</v>
      </c>
      <c r="AG1114" s="90">
        <v>53</v>
      </c>
      <c r="AH1114" s="90">
        <v>34</v>
      </c>
      <c r="AI1114" s="90">
        <v>3</v>
      </c>
      <c r="AJ1114" s="90">
        <v>37</v>
      </c>
    </row>
    <row r="1115" spans="1:36">
      <c r="A1115" s="88">
        <v>6</v>
      </c>
      <c r="B1115" s="95" t="s">
        <v>218</v>
      </c>
      <c r="C1115" s="96"/>
      <c r="D1115" s="86">
        <v>2</v>
      </c>
      <c r="E1115" s="86" t="s">
        <v>33</v>
      </c>
      <c r="F1115" s="87">
        <v>6102</v>
      </c>
      <c r="G1115" s="88">
        <v>1</v>
      </c>
      <c r="H1115" s="88">
        <v>6</v>
      </c>
      <c r="I1115" s="89"/>
      <c r="J1115" s="90">
        <v>36</v>
      </c>
      <c r="K1115" s="90">
        <v>52</v>
      </c>
      <c r="L1115" s="90">
        <v>0</v>
      </c>
      <c r="M1115" s="91"/>
      <c r="N1115" s="92">
        <v>31</v>
      </c>
      <c r="O1115" s="90">
        <v>626</v>
      </c>
      <c r="P1115" s="90">
        <v>19</v>
      </c>
      <c r="Q1115" s="90">
        <v>45</v>
      </c>
      <c r="R1115" s="90">
        <v>23</v>
      </c>
      <c r="S1115" s="90">
        <v>13</v>
      </c>
      <c r="T1115" s="90">
        <v>36</v>
      </c>
      <c r="U1115" s="91"/>
      <c r="V1115" s="92">
        <v>31</v>
      </c>
      <c r="W1115" s="90">
        <v>611</v>
      </c>
      <c r="X1115" s="90">
        <v>13</v>
      </c>
      <c r="Y1115" s="90">
        <v>35</v>
      </c>
      <c r="Z1115" s="90">
        <v>39</v>
      </c>
      <c r="AA1115" s="90">
        <v>13</v>
      </c>
      <c r="AB1115" s="90">
        <v>52</v>
      </c>
      <c r="AC1115" s="91"/>
      <c r="AD1115" s="92">
        <v>0</v>
      </c>
      <c r="AE1115" s="90">
        <v>0</v>
      </c>
      <c r="AF1115" s="90">
        <v>0</v>
      </c>
      <c r="AG1115" s="90">
        <v>0</v>
      </c>
      <c r="AH1115" s="90">
        <v>0</v>
      </c>
      <c r="AI1115" s="90">
        <v>0</v>
      </c>
      <c r="AJ1115" s="90">
        <v>0</v>
      </c>
    </row>
    <row r="1116" spans="1:36">
      <c r="A1116" s="88">
        <v>7</v>
      </c>
      <c r="B1116" s="95" t="s">
        <v>218</v>
      </c>
      <c r="C1116" s="96"/>
      <c r="D1116" s="86">
        <v>2</v>
      </c>
      <c r="E1116" s="86" t="s">
        <v>33</v>
      </c>
      <c r="F1116" s="87">
        <v>6102</v>
      </c>
      <c r="G1116" s="88">
        <v>1</v>
      </c>
      <c r="H1116" s="88">
        <v>7</v>
      </c>
      <c r="I1116" s="89"/>
      <c r="J1116" s="90">
        <v>57</v>
      </c>
      <c r="K1116" s="90">
        <v>60</v>
      </c>
      <c r="L1116" s="90">
        <v>17</v>
      </c>
      <c r="M1116" s="91"/>
      <c r="N1116" s="92">
        <v>35</v>
      </c>
      <c r="O1116" s="90">
        <v>692</v>
      </c>
      <c r="P1116" s="90">
        <v>23</v>
      </c>
      <c r="Q1116" s="90">
        <v>20</v>
      </c>
      <c r="R1116" s="90">
        <v>40</v>
      </c>
      <c r="S1116" s="90">
        <v>17</v>
      </c>
      <c r="T1116" s="90">
        <v>57</v>
      </c>
      <c r="U1116" s="91"/>
      <c r="V1116" s="92">
        <v>35</v>
      </c>
      <c r="W1116" s="90">
        <v>705</v>
      </c>
      <c r="X1116" s="90">
        <v>3</v>
      </c>
      <c r="Y1116" s="90">
        <v>37</v>
      </c>
      <c r="Z1116" s="90">
        <v>34</v>
      </c>
      <c r="AA1116" s="90">
        <v>26</v>
      </c>
      <c r="AB1116" s="90">
        <v>60</v>
      </c>
      <c r="AC1116" s="91"/>
      <c r="AD1116" s="92">
        <v>35</v>
      </c>
      <c r="AE1116" s="90">
        <v>166</v>
      </c>
      <c r="AF1116" s="90">
        <v>34</v>
      </c>
      <c r="AG1116" s="90">
        <v>49</v>
      </c>
      <c r="AH1116" s="90">
        <v>11</v>
      </c>
      <c r="AI1116" s="90">
        <v>6</v>
      </c>
      <c r="AJ1116" s="90">
        <v>17</v>
      </c>
    </row>
    <row r="1117" spans="1:36">
      <c r="A1117" s="88">
        <v>8</v>
      </c>
      <c r="B1117" s="95" t="s">
        <v>218</v>
      </c>
      <c r="C1117" s="96"/>
      <c r="D1117" s="86">
        <v>2</v>
      </c>
      <c r="E1117" s="86" t="s">
        <v>33</v>
      </c>
      <c r="F1117" s="87">
        <v>6102</v>
      </c>
      <c r="G1117" s="86">
        <v>1</v>
      </c>
      <c r="H1117" s="88">
        <v>8</v>
      </c>
      <c r="I1117" s="89"/>
      <c r="J1117" s="90">
        <v>69</v>
      </c>
      <c r="K1117" s="90">
        <v>72</v>
      </c>
      <c r="L1117" s="90">
        <v>0</v>
      </c>
      <c r="M1117" s="91"/>
      <c r="N1117" s="92">
        <v>32</v>
      </c>
      <c r="O1117" s="90">
        <v>728</v>
      </c>
      <c r="P1117" s="90">
        <v>16</v>
      </c>
      <c r="Q1117" s="90">
        <v>16</v>
      </c>
      <c r="R1117" s="90">
        <v>56</v>
      </c>
      <c r="S1117" s="90">
        <v>13</v>
      </c>
      <c r="T1117" s="90">
        <v>69</v>
      </c>
      <c r="U1117" s="91"/>
      <c r="V1117" s="92">
        <v>32</v>
      </c>
      <c r="W1117" s="90">
        <v>780</v>
      </c>
      <c r="X1117" s="90">
        <v>9</v>
      </c>
      <c r="Y1117" s="90">
        <v>19</v>
      </c>
      <c r="Z1117" s="90">
        <v>41</v>
      </c>
      <c r="AA1117" s="90">
        <v>31</v>
      </c>
      <c r="AB1117" s="90">
        <v>72</v>
      </c>
      <c r="AC1117" s="91"/>
      <c r="AD1117" s="92">
        <v>0</v>
      </c>
      <c r="AE1117" s="90">
        <v>0</v>
      </c>
      <c r="AF1117" s="90">
        <v>0</v>
      </c>
      <c r="AG1117" s="90">
        <v>0</v>
      </c>
      <c r="AH1117" s="90">
        <v>0</v>
      </c>
      <c r="AI1117" s="90">
        <v>0</v>
      </c>
      <c r="AJ1117" s="90">
        <v>0</v>
      </c>
    </row>
    <row r="1118" spans="1:36">
      <c r="A1118" s="67" t="s">
        <v>71</v>
      </c>
      <c r="B1118" s="97" t="s">
        <v>218</v>
      </c>
      <c r="C1118" s="98"/>
      <c r="D1118" s="93">
        <v>2</v>
      </c>
      <c r="E1118" s="93" t="s">
        <v>33</v>
      </c>
      <c r="F1118" s="94">
        <v>6102</v>
      </c>
      <c r="G1118" s="93">
        <v>1</v>
      </c>
      <c r="H1118" s="67" t="s">
        <v>71</v>
      </c>
      <c r="I1118" s="68"/>
      <c r="J1118" s="20">
        <v>63.341836734693878</v>
      </c>
      <c r="K1118" s="20">
        <v>67.051020408163268</v>
      </c>
      <c r="L1118" s="20">
        <v>26.552238805970148</v>
      </c>
      <c r="M1118" s="69"/>
      <c r="N1118" s="16">
        <v>196</v>
      </c>
      <c r="O1118" s="20"/>
      <c r="P1118" s="20">
        <v>14.857142857142858</v>
      </c>
      <c r="Q1118" s="20">
        <v>21.964285714285712</v>
      </c>
      <c r="R1118" s="20">
        <v>39.188775510204081</v>
      </c>
      <c r="S1118" s="20">
        <v>24.153061224489797</v>
      </c>
      <c r="T1118" s="20">
        <v>63.341836734693878</v>
      </c>
      <c r="U1118" s="69"/>
      <c r="V1118" s="16">
        <v>196</v>
      </c>
      <c r="W1118" s="20"/>
      <c r="X1118" s="20">
        <v>8.7448979591836746</v>
      </c>
      <c r="Y1118" s="20">
        <v>24.397959183673471</v>
      </c>
      <c r="Z1118" s="20">
        <v>45.005102040816325</v>
      </c>
      <c r="AA1118" s="20">
        <v>22.045918367346939</v>
      </c>
      <c r="AB1118" s="20">
        <v>67.051020408163268</v>
      </c>
      <c r="AC1118" s="69"/>
      <c r="AD1118" s="16">
        <v>67</v>
      </c>
      <c r="AE1118" s="20"/>
      <c r="AF1118" s="20">
        <v>22.059701492537314</v>
      </c>
      <c r="AG1118" s="20">
        <v>50.910447761194028</v>
      </c>
      <c r="AH1118" s="20">
        <v>21.985074626865671</v>
      </c>
      <c r="AI1118" s="20">
        <v>4.5671641791044779</v>
      </c>
      <c r="AJ1118" s="20">
        <v>26.552238805970148</v>
      </c>
    </row>
    <row r="1119" spans="1:36">
      <c r="A1119" s="81">
        <v>3</v>
      </c>
      <c r="B1119" s="77" t="s">
        <v>219</v>
      </c>
      <c r="C1119" s="78"/>
      <c r="D1119" s="79">
        <v>2</v>
      </c>
      <c r="E1119" s="79" t="s">
        <v>33</v>
      </c>
      <c r="F1119" s="80">
        <v>7403</v>
      </c>
      <c r="G1119" s="86">
        <v>1</v>
      </c>
      <c r="H1119" s="81">
        <v>3</v>
      </c>
      <c r="I1119" s="82"/>
      <c r="J1119" s="83">
        <v>86</v>
      </c>
      <c r="K1119" s="83">
        <v>74</v>
      </c>
      <c r="L1119" s="83">
        <v>0</v>
      </c>
      <c r="M1119" s="84"/>
      <c r="N1119" s="85">
        <v>58</v>
      </c>
      <c r="O1119" s="83">
        <v>594</v>
      </c>
      <c r="P1119" s="83">
        <v>0</v>
      </c>
      <c r="Q1119" s="83">
        <v>14</v>
      </c>
      <c r="R1119" s="83">
        <v>26</v>
      </c>
      <c r="S1119" s="83">
        <v>60</v>
      </c>
      <c r="T1119" s="83">
        <v>86</v>
      </c>
      <c r="U1119" s="84"/>
      <c r="V1119" s="85">
        <v>58</v>
      </c>
      <c r="W1119" s="83">
        <v>574</v>
      </c>
      <c r="X1119" s="83">
        <v>7</v>
      </c>
      <c r="Y1119" s="83">
        <v>19</v>
      </c>
      <c r="Z1119" s="83">
        <v>45</v>
      </c>
      <c r="AA1119" s="83">
        <v>29</v>
      </c>
      <c r="AB1119" s="83">
        <v>74</v>
      </c>
      <c r="AC1119" s="84"/>
      <c r="AD1119" s="85">
        <v>0</v>
      </c>
      <c r="AE1119" s="83">
        <v>0</v>
      </c>
      <c r="AF1119" s="83">
        <v>0</v>
      </c>
      <c r="AG1119" s="83">
        <v>0</v>
      </c>
      <c r="AH1119" s="83">
        <v>0</v>
      </c>
      <c r="AI1119" s="83">
        <v>0</v>
      </c>
      <c r="AJ1119" s="83">
        <v>0</v>
      </c>
    </row>
    <row r="1120" spans="1:36">
      <c r="A1120" s="88">
        <v>4</v>
      </c>
      <c r="B1120" s="95" t="s">
        <v>219</v>
      </c>
      <c r="C1120" s="96"/>
      <c r="D1120" s="86">
        <v>2</v>
      </c>
      <c r="E1120" s="86" t="s">
        <v>33</v>
      </c>
      <c r="F1120" s="87">
        <v>7403</v>
      </c>
      <c r="G1120" s="86">
        <v>1</v>
      </c>
      <c r="H1120" s="88">
        <v>4</v>
      </c>
      <c r="I1120" s="89"/>
      <c r="J1120" s="90">
        <v>82</v>
      </c>
      <c r="K1120" s="90">
        <v>86</v>
      </c>
      <c r="L1120" s="90">
        <v>0</v>
      </c>
      <c r="M1120" s="91"/>
      <c r="N1120" s="92">
        <v>48</v>
      </c>
      <c r="O1120" s="90">
        <v>608</v>
      </c>
      <c r="P1120" s="90">
        <v>10</v>
      </c>
      <c r="Q1120" s="90">
        <v>8</v>
      </c>
      <c r="R1120" s="90">
        <v>40</v>
      </c>
      <c r="S1120" s="90">
        <v>42</v>
      </c>
      <c r="T1120" s="90">
        <v>82</v>
      </c>
      <c r="U1120" s="91"/>
      <c r="V1120" s="92">
        <v>48</v>
      </c>
      <c r="W1120" s="90">
        <v>686</v>
      </c>
      <c r="X1120" s="90">
        <v>10</v>
      </c>
      <c r="Y1120" s="90">
        <v>4</v>
      </c>
      <c r="Z1120" s="90">
        <v>44</v>
      </c>
      <c r="AA1120" s="90">
        <v>42</v>
      </c>
      <c r="AB1120" s="90">
        <v>86</v>
      </c>
      <c r="AC1120" s="91"/>
      <c r="AD1120" s="92">
        <v>0</v>
      </c>
      <c r="AE1120" s="90">
        <v>0</v>
      </c>
      <c r="AF1120" s="90">
        <v>0</v>
      </c>
      <c r="AG1120" s="90">
        <v>0</v>
      </c>
      <c r="AH1120" s="90">
        <v>0</v>
      </c>
      <c r="AI1120" s="90">
        <v>0</v>
      </c>
      <c r="AJ1120" s="90">
        <v>0</v>
      </c>
    </row>
    <row r="1121" spans="1:36" s="63" customFormat="1">
      <c r="A1121" s="88">
        <v>5</v>
      </c>
      <c r="B1121" s="95" t="s">
        <v>219</v>
      </c>
      <c r="C1121" s="96"/>
      <c r="D1121" s="86">
        <v>2</v>
      </c>
      <c r="E1121" s="86" t="s">
        <v>33</v>
      </c>
      <c r="F1121" s="87">
        <v>7403</v>
      </c>
      <c r="G1121" s="88">
        <v>1</v>
      </c>
      <c r="H1121" s="88">
        <v>5</v>
      </c>
      <c r="I1121" s="89"/>
      <c r="J1121" s="90">
        <v>70</v>
      </c>
      <c r="K1121" s="90">
        <v>76</v>
      </c>
      <c r="L1121" s="90">
        <v>72</v>
      </c>
      <c r="M1121" s="91"/>
      <c r="N1121" s="92">
        <v>47</v>
      </c>
      <c r="O1121" s="90">
        <v>656</v>
      </c>
      <c r="P1121" s="90">
        <v>13</v>
      </c>
      <c r="Q1121" s="90">
        <v>17</v>
      </c>
      <c r="R1121" s="90">
        <v>32</v>
      </c>
      <c r="S1121" s="90">
        <v>38</v>
      </c>
      <c r="T1121" s="90">
        <v>70</v>
      </c>
      <c r="U1121" s="91"/>
      <c r="V1121" s="92">
        <v>47</v>
      </c>
      <c r="W1121" s="90">
        <v>725</v>
      </c>
      <c r="X1121" s="90">
        <v>4</v>
      </c>
      <c r="Y1121" s="90">
        <v>19</v>
      </c>
      <c r="Z1121" s="90">
        <v>38</v>
      </c>
      <c r="AA1121" s="90">
        <v>38</v>
      </c>
      <c r="AB1121" s="90">
        <v>76</v>
      </c>
      <c r="AC1121" s="91"/>
      <c r="AD1121" s="92">
        <v>47</v>
      </c>
      <c r="AE1121" s="90">
        <v>213</v>
      </c>
      <c r="AF1121" s="90">
        <v>11</v>
      </c>
      <c r="AG1121" s="90">
        <v>17</v>
      </c>
      <c r="AH1121" s="90">
        <v>57</v>
      </c>
      <c r="AI1121" s="90">
        <v>15</v>
      </c>
      <c r="AJ1121" s="90">
        <v>72</v>
      </c>
    </row>
    <row r="1122" spans="1:36">
      <c r="A1122" s="88">
        <v>6</v>
      </c>
      <c r="B1122" s="95" t="s">
        <v>219</v>
      </c>
      <c r="C1122" s="96"/>
      <c r="D1122" s="86">
        <v>2</v>
      </c>
      <c r="E1122" s="86" t="s">
        <v>33</v>
      </c>
      <c r="F1122" s="87">
        <v>7403</v>
      </c>
      <c r="G1122" s="88">
        <v>1</v>
      </c>
      <c r="H1122" s="88">
        <v>6</v>
      </c>
      <c r="I1122" s="89"/>
      <c r="J1122" s="90">
        <v>89</v>
      </c>
      <c r="K1122" s="90">
        <v>82</v>
      </c>
      <c r="L1122" s="90">
        <v>0</v>
      </c>
      <c r="M1122" s="91"/>
      <c r="N1122" s="92">
        <v>57</v>
      </c>
      <c r="O1122" s="90">
        <v>741</v>
      </c>
      <c r="P1122" s="90">
        <v>5</v>
      </c>
      <c r="Q1122" s="90">
        <v>5</v>
      </c>
      <c r="R1122" s="90">
        <v>26</v>
      </c>
      <c r="S1122" s="90">
        <v>63</v>
      </c>
      <c r="T1122" s="90">
        <v>89</v>
      </c>
      <c r="U1122" s="91"/>
      <c r="V1122" s="92">
        <v>57</v>
      </c>
      <c r="W1122" s="90">
        <v>768</v>
      </c>
      <c r="X1122" s="90">
        <v>2</v>
      </c>
      <c r="Y1122" s="90">
        <v>16</v>
      </c>
      <c r="Z1122" s="90">
        <v>40</v>
      </c>
      <c r="AA1122" s="90">
        <v>42</v>
      </c>
      <c r="AB1122" s="90">
        <v>82</v>
      </c>
      <c r="AC1122" s="91"/>
      <c r="AD1122" s="92">
        <v>0</v>
      </c>
      <c r="AE1122" s="90">
        <v>0</v>
      </c>
      <c r="AF1122" s="90">
        <v>0</v>
      </c>
      <c r="AG1122" s="90">
        <v>0</v>
      </c>
      <c r="AH1122" s="90">
        <v>0</v>
      </c>
      <c r="AI1122" s="90">
        <v>0</v>
      </c>
      <c r="AJ1122" s="90">
        <v>0</v>
      </c>
    </row>
    <row r="1123" spans="1:36">
      <c r="A1123" s="88">
        <v>7</v>
      </c>
      <c r="B1123" s="95" t="s">
        <v>219</v>
      </c>
      <c r="C1123" s="96"/>
      <c r="D1123" s="86">
        <v>2</v>
      </c>
      <c r="E1123" s="86" t="s">
        <v>33</v>
      </c>
      <c r="F1123" s="87">
        <v>7403</v>
      </c>
      <c r="G1123" s="88">
        <v>1</v>
      </c>
      <c r="H1123" s="88">
        <v>7</v>
      </c>
      <c r="I1123" s="89"/>
      <c r="J1123" s="90">
        <v>80</v>
      </c>
      <c r="K1123" s="90">
        <v>63</v>
      </c>
      <c r="L1123" s="90">
        <v>15</v>
      </c>
      <c r="M1123" s="91"/>
      <c r="N1123" s="92">
        <v>54</v>
      </c>
      <c r="O1123" s="90">
        <v>736</v>
      </c>
      <c r="P1123" s="90">
        <v>13</v>
      </c>
      <c r="Q1123" s="90">
        <v>7</v>
      </c>
      <c r="R1123" s="90">
        <v>43</v>
      </c>
      <c r="S1123" s="90">
        <v>37</v>
      </c>
      <c r="T1123" s="90">
        <v>80</v>
      </c>
      <c r="U1123" s="91"/>
      <c r="V1123" s="92">
        <v>54</v>
      </c>
      <c r="W1123" s="90">
        <v>721</v>
      </c>
      <c r="X1123" s="90">
        <v>6</v>
      </c>
      <c r="Y1123" s="90">
        <v>31</v>
      </c>
      <c r="Z1123" s="90">
        <v>39</v>
      </c>
      <c r="AA1123" s="90">
        <v>24</v>
      </c>
      <c r="AB1123" s="90">
        <v>63</v>
      </c>
      <c r="AC1123" s="91"/>
      <c r="AD1123" s="92">
        <v>54</v>
      </c>
      <c r="AE1123" s="90">
        <v>165</v>
      </c>
      <c r="AF1123" s="90">
        <v>30</v>
      </c>
      <c r="AG1123" s="90">
        <v>56</v>
      </c>
      <c r="AH1123" s="90">
        <v>13</v>
      </c>
      <c r="AI1123" s="90">
        <v>2</v>
      </c>
      <c r="AJ1123" s="90">
        <v>15</v>
      </c>
    </row>
    <row r="1124" spans="1:36">
      <c r="A1124" s="88">
        <v>8</v>
      </c>
      <c r="B1124" s="95" t="s">
        <v>219</v>
      </c>
      <c r="C1124" s="96"/>
      <c r="D1124" s="86">
        <v>2</v>
      </c>
      <c r="E1124" s="86" t="s">
        <v>33</v>
      </c>
      <c r="F1124" s="87">
        <v>7403</v>
      </c>
      <c r="G1124" s="86">
        <v>1</v>
      </c>
      <c r="H1124" s="88">
        <v>8</v>
      </c>
      <c r="I1124" s="89"/>
      <c r="J1124" s="90">
        <v>86</v>
      </c>
      <c r="K1124" s="90">
        <v>90</v>
      </c>
      <c r="L1124" s="90">
        <v>0</v>
      </c>
      <c r="M1124" s="91"/>
      <c r="N1124" s="92">
        <v>56</v>
      </c>
      <c r="O1124" s="90">
        <v>772</v>
      </c>
      <c r="P1124" s="90">
        <v>7</v>
      </c>
      <c r="Q1124" s="90">
        <v>7</v>
      </c>
      <c r="R1124" s="90">
        <v>52</v>
      </c>
      <c r="S1124" s="90">
        <v>34</v>
      </c>
      <c r="T1124" s="90">
        <v>86</v>
      </c>
      <c r="U1124" s="91"/>
      <c r="V1124" s="92">
        <v>56</v>
      </c>
      <c r="W1124" s="90">
        <v>840</v>
      </c>
      <c r="X1124" s="90">
        <v>4</v>
      </c>
      <c r="Y1124" s="90">
        <v>7</v>
      </c>
      <c r="Z1124" s="90">
        <v>63</v>
      </c>
      <c r="AA1124" s="90">
        <v>27</v>
      </c>
      <c r="AB1124" s="90">
        <v>90</v>
      </c>
      <c r="AC1124" s="91"/>
      <c r="AD1124" s="92">
        <v>0</v>
      </c>
      <c r="AE1124" s="90">
        <v>0</v>
      </c>
      <c r="AF1124" s="90">
        <v>0</v>
      </c>
      <c r="AG1124" s="90">
        <v>0</v>
      </c>
      <c r="AH1124" s="90">
        <v>0</v>
      </c>
      <c r="AI1124" s="90">
        <v>0</v>
      </c>
      <c r="AJ1124" s="90">
        <v>0</v>
      </c>
    </row>
    <row r="1125" spans="1:36">
      <c r="A1125" s="67" t="s">
        <v>71</v>
      </c>
      <c r="B1125" s="97" t="s">
        <v>219</v>
      </c>
      <c r="C1125" s="98"/>
      <c r="D1125" s="93">
        <v>2</v>
      </c>
      <c r="E1125" s="93" t="s">
        <v>33</v>
      </c>
      <c r="F1125" s="94">
        <v>7403</v>
      </c>
      <c r="G1125" s="93">
        <v>1</v>
      </c>
      <c r="H1125" s="67" t="s">
        <v>71</v>
      </c>
      <c r="I1125" s="68"/>
      <c r="J1125" s="20">
        <v>82.571875000000006</v>
      </c>
      <c r="K1125" s="20">
        <v>78.462499999999991</v>
      </c>
      <c r="L1125" s="20">
        <v>41.524752475247524</v>
      </c>
      <c r="M1125" s="69"/>
      <c r="N1125" s="16">
        <v>320</v>
      </c>
      <c r="O1125" s="20"/>
      <c r="P1125" s="20">
        <v>7.71875</v>
      </c>
      <c r="Q1125" s="20">
        <v>9.53125</v>
      </c>
      <c r="R1125" s="20">
        <v>36.400000000000006</v>
      </c>
      <c r="S1125" s="20">
        <v>46.171875000000007</v>
      </c>
      <c r="T1125" s="20">
        <v>82.571875000000006</v>
      </c>
      <c r="U1125" s="69"/>
      <c r="V1125" s="16">
        <v>320</v>
      </c>
      <c r="W1125" s="20"/>
      <c r="X1125" s="20">
        <v>5.4249999999999998</v>
      </c>
      <c r="Y1125" s="20">
        <v>16.140625</v>
      </c>
      <c r="Z1125" s="20">
        <v>45.068749999999994</v>
      </c>
      <c r="AA1125" s="20">
        <v>33.393749999999997</v>
      </c>
      <c r="AB1125" s="20">
        <v>78.462499999999991</v>
      </c>
      <c r="AC1125" s="69"/>
      <c r="AD1125" s="16">
        <v>101</v>
      </c>
      <c r="AE1125" s="20"/>
      <c r="AF1125" s="20">
        <v>21.158415841584159</v>
      </c>
      <c r="AG1125" s="20">
        <v>37.851485148514854</v>
      </c>
      <c r="AH1125" s="20">
        <v>33.475247524752476</v>
      </c>
      <c r="AI1125" s="20">
        <v>8.0495049504950487</v>
      </c>
      <c r="AJ1125" s="20">
        <v>41.524752475247524</v>
      </c>
    </row>
    <row r="1126" spans="1:36">
      <c r="A1126" s="81">
        <v>3</v>
      </c>
      <c r="B1126" s="77" t="s">
        <v>220</v>
      </c>
      <c r="C1126" s="78"/>
      <c r="D1126" s="79">
        <v>5</v>
      </c>
      <c r="E1126" s="79" t="s">
        <v>36</v>
      </c>
      <c r="F1126" s="80">
        <v>2105</v>
      </c>
      <c r="G1126" s="86">
        <v>1</v>
      </c>
      <c r="H1126" s="81">
        <v>3</v>
      </c>
      <c r="I1126" s="82"/>
      <c r="J1126" s="83">
        <v>90</v>
      </c>
      <c r="K1126" s="83">
        <v>75</v>
      </c>
      <c r="L1126" s="83">
        <v>0</v>
      </c>
      <c r="M1126" s="84"/>
      <c r="N1126" s="85">
        <v>77</v>
      </c>
      <c r="O1126" s="83">
        <v>617</v>
      </c>
      <c r="P1126" s="83">
        <v>4</v>
      </c>
      <c r="Q1126" s="83">
        <v>6</v>
      </c>
      <c r="R1126" s="83">
        <v>21</v>
      </c>
      <c r="S1126" s="83">
        <v>69</v>
      </c>
      <c r="T1126" s="83">
        <v>90</v>
      </c>
      <c r="U1126" s="84"/>
      <c r="V1126" s="85">
        <v>77</v>
      </c>
      <c r="W1126" s="83">
        <v>612</v>
      </c>
      <c r="X1126" s="83">
        <v>6</v>
      </c>
      <c r="Y1126" s="83">
        <v>18</v>
      </c>
      <c r="Z1126" s="83">
        <v>32</v>
      </c>
      <c r="AA1126" s="83">
        <v>43</v>
      </c>
      <c r="AB1126" s="83">
        <v>75</v>
      </c>
      <c r="AC1126" s="84"/>
      <c r="AD1126" s="85">
        <v>0</v>
      </c>
      <c r="AE1126" s="83">
        <v>0</v>
      </c>
      <c r="AF1126" s="83">
        <v>0</v>
      </c>
      <c r="AG1126" s="83">
        <v>0</v>
      </c>
      <c r="AH1126" s="83">
        <v>0</v>
      </c>
      <c r="AI1126" s="83">
        <v>0</v>
      </c>
      <c r="AJ1126" s="83">
        <v>0</v>
      </c>
    </row>
    <row r="1127" spans="1:36">
      <c r="A1127" s="88">
        <v>4</v>
      </c>
      <c r="B1127" s="95" t="s">
        <v>220</v>
      </c>
      <c r="C1127" s="96"/>
      <c r="D1127" s="86">
        <v>5</v>
      </c>
      <c r="E1127" s="86" t="s">
        <v>36</v>
      </c>
      <c r="F1127" s="87">
        <v>2105</v>
      </c>
      <c r="G1127" s="86">
        <v>1</v>
      </c>
      <c r="H1127" s="88">
        <v>4</v>
      </c>
      <c r="I1127" s="89"/>
      <c r="J1127" s="90">
        <v>65</v>
      </c>
      <c r="K1127" s="90">
        <v>60</v>
      </c>
      <c r="L1127" s="90">
        <v>0</v>
      </c>
      <c r="M1127" s="91"/>
      <c r="N1127" s="92">
        <v>77</v>
      </c>
      <c r="O1127" s="90">
        <v>612</v>
      </c>
      <c r="P1127" s="90">
        <v>9</v>
      </c>
      <c r="Q1127" s="90">
        <v>26</v>
      </c>
      <c r="R1127" s="90">
        <v>22</v>
      </c>
      <c r="S1127" s="90">
        <v>43</v>
      </c>
      <c r="T1127" s="90">
        <v>65</v>
      </c>
      <c r="U1127" s="91"/>
      <c r="V1127" s="92">
        <v>77</v>
      </c>
      <c r="W1127" s="90">
        <v>593</v>
      </c>
      <c r="X1127" s="90">
        <v>8</v>
      </c>
      <c r="Y1127" s="90">
        <v>32</v>
      </c>
      <c r="Z1127" s="90">
        <v>43</v>
      </c>
      <c r="AA1127" s="90">
        <v>17</v>
      </c>
      <c r="AB1127" s="90">
        <v>60</v>
      </c>
      <c r="AC1127" s="91"/>
      <c r="AD1127" s="92">
        <v>0</v>
      </c>
      <c r="AE1127" s="90">
        <v>0</v>
      </c>
      <c r="AF1127" s="90">
        <v>0</v>
      </c>
      <c r="AG1127" s="90">
        <v>0</v>
      </c>
      <c r="AH1127" s="90">
        <v>0</v>
      </c>
      <c r="AI1127" s="90">
        <v>0</v>
      </c>
      <c r="AJ1127" s="90">
        <v>0</v>
      </c>
    </row>
    <row r="1128" spans="1:36" s="63" customFormat="1">
      <c r="A1128" s="88">
        <v>5</v>
      </c>
      <c r="B1128" s="95" t="s">
        <v>220</v>
      </c>
      <c r="C1128" s="96"/>
      <c r="D1128" s="86">
        <v>5</v>
      </c>
      <c r="E1128" s="86" t="s">
        <v>36</v>
      </c>
      <c r="F1128" s="87">
        <v>2105</v>
      </c>
      <c r="G1128" s="86">
        <v>1</v>
      </c>
      <c r="H1128" s="88">
        <v>5</v>
      </c>
      <c r="I1128" s="89"/>
      <c r="J1128" s="90">
        <v>55</v>
      </c>
      <c r="K1128" s="90">
        <v>54</v>
      </c>
      <c r="L1128" s="90">
        <v>35</v>
      </c>
      <c r="M1128" s="91"/>
      <c r="N1128" s="92">
        <v>103</v>
      </c>
      <c r="O1128" s="90">
        <v>621</v>
      </c>
      <c r="P1128" s="90">
        <v>22</v>
      </c>
      <c r="Q1128" s="90">
        <v>22</v>
      </c>
      <c r="R1128" s="90">
        <v>28</v>
      </c>
      <c r="S1128" s="90">
        <v>27</v>
      </c>
      <c r="T1128" s="90">
        <v>55</v>
      </c>
      <c r="U1128" s="91"/>
      <c r="V1128" s="92">
        <v>103</v>
      </c>
      <c r="W1128" s="90">
        <v>615</v>
      </c>
      <c r="X1128" s="90">
        <v>8</v>
      </c>
      <c r="Y1128" s="90">
        <v>39</v>
      </c>
      <c r="Z1128" s="90">
        <v>37</v>
      </c>
      <c r="AA1128" s="90">
        <v>17</v>
      </c>
      <c r="AB1128" s="90">
        <v>54</v>
      </c>
      <c r="AC1128" s="91"/>
      <c r="AD1128" s="92">
        <v>103</v>
      </c>
      <c r="AE1128" s="90">
        <v>182</v>
      </c>
      <c r="AF1128" s="90">
        <v>20</v>
      </c>
      <c r="AG1128" s="90">
        <v>45</v>
      </c>
      <c r="AH1128" s="90">
        <v>31</v>
      </c>
      <c r="AI1128" s="90">
        <v>4</v>
      </c>
      <c r="AJ1128" s="90">
        <v>35</v>
      </c>
    </row>
    <row r="1129" spans="1:36">
      <c r="A1129" s="88">
        <v>6</v>
      </c>
      <c r="B1129" s="95" t="s">
        <v>220</v>
      </c>
      <c r="C1129" s="96"/>
      <c r="D1129" s="86">
        <v>5</v>
      </c>
      <c r="E1129" s="86" t="s">
        <v>36</v>
      </c>
      <c r="F1129" s="87">
        <v>2105</v>
      </c>
      <c r="G1129" s="88">
        <v>1</v>
      </c>
      <c r="H1129" s="88">
        <v>6</v>
      </c>
      <c r="I1129" s="89"/>
      <c r="J1129" s="90">
        <v>70</v>
      </c>
      <c r="K1129" s="90">
        <v>63</v>
      </c>
      <c r="L1129" s="90">
        <v>0</v>
      </c>
      <c r="M1129" s="91"/>
      <c r="N1129" s="92">
        <v>87</v>
      </c>
      <c r="O1129" s="90">
        <v>685</v>
      </c>
      <c r="P1129" s="90">
        <v>9</v>
      </c>
      <c r="Q1129" s="90">
        <v>21</v>
      </c>
      <c r="R1129" s="90">
        <v>36</v>
      </c>
      <c r="S1129" s="90">
        <v>34</v>
      </c>
      <c r="T1129" s="90">
        <v>70</v>
      </c>
      <c r="U1129" s="91"/>
      <c r="V1129" s="92">
        <v>87</v>
      </c>
      <c r="W1129" s="90">
        <v>675</v>
      </c>
      <c r="X1129" s="90">
        <v>7</v>
      </c>
      <c r="Y1129" s="90">
        <v>31</v>
      </c>
      <c r="Z1129" s="90">
        <v>43</v>
      </c>
      <c r="AA1129" s="90">
        <v>20</v>
      </c>
      <c r="AB1129" s="90">
        <v>63</v>
      </c>
      <c r="AC1129" s="91"/>
      <c r="AD1129" s="92">
        <v>0</v>
      </c>
      <c r="AE1129" s="90">
        <v>0</v>
      </c>
      <c r="AF1129" s="90">
        <v>0</v>
      </c>
      <c r="AG1129" s="90">
        <v>0</v>
      </c>
      <c r="AH1129" s="90">
        <v>0</v>
      </c>
      <c r="AI1129" s="90">
        <v>0</v>
      </c>
      <c r="AJ1129" s="90">
        <v>0</v>
      </c>
    </row>
    <row r="1130" spans="1:36">
      <c r="A1130" s="88">
        <v>7</v>
      </c>
      <c r="B1130" s="95" t="s">
        <v>220</v>
      </c>
      <c r="C1130" s="96"/>
      <c r="D1130" s="86">
        <v>5</v>
      </c>
      <c r="E1130" s="86" t="s">
        <v>36</v>
      </c>
      <c r="F1130" s="87">
        <v>2105</v>
      </c>
      <c r="G1130" s="88">
        <v>1</v>
      </c>
      <c r="H1130" s="88">
        <v>7</v>
      </c>
      <c r="I1130" s="89"/>
      <c r="J1130" s="90">
        <v>60</v>
      </c>
      <c r="K1130" s="90">
        <v>49</v>
      </c>
      <c r="L1130" s="90">
        <v>12</v>
      </c>
      <c r="M1130" s="91"/>
      <c r="N1130" s="92">
        <v>94</v>
      </c>
      <c r="O1130" s="90">
        <v>696</v>
      </c>
      <c r="P1130" s="90">
        <v>16</v>
      </c>
      <c r="Q1130" s="90">
        <v>23</v>
      </c>
      <c r="R1130" s="90">
        <v>36</v>
      </c>
      <c r="S1130" s="90">
        <v>24</v>
      </c>
      <c r="T1130" s="90">
        <v>60</v>
      </c>
      <c r="U1130" s="91"/>
      <c r="V1130" s="92">
        <v>94</v>
      </c>
      <c r="W1130" s="90">
        <v>664</v>
      </c>
      <c r="X1130" s="90">
        <v>10</v>
      </c>
      <c r="Y1130" s="90">
        <v>41</v>
      </c>
      <c r="Z1130" s="90">
        <v>38</v>
      </c>
      <c r="AA1130" s="90">
        <v>11</v>
      </c>
      <c r="AB1130" s="90">
        <v>49</v>
      </c>
      <c r="AC1130" s="91"/>
      <c r="AD1130" s="92">
        <v>94</v>
      </c>
      <c r="AE1130" s="90">
        <v>149</v>
      </c>
      <c r="AF1130" s="90">
        <v>52</v>
      </c>
      <c r="AG1130" s="90">
        <v>36</v>
      </c>
      <c r="AH1130" s="90">
        <v>12</v>
      </c>
      <c r="AI1130" s="90">
        <v>0</v>
      </c>
      <c r="AJ1130" s="90">
        <v>12</v>
      </c>
    </row>
    <row r="1131" spans="1:36">
      <c r="A1131" s="88">
        <v>8</v>
      </c>
      <c r="B1131" s="95" t="s">
        <v>220</v>
      </c>
      <c r="C1131" s="96"/>
      <c r="D1131" s="86">
        <v>5</v>
      </c>
      <c r="E1131" s="86" t="s">
        <v>36</v>
      </c>
      <c r="F1131" s="87">
        <v>2105</v>
      </c>
      <c r="G1131" s="86">
        <v>1</v>
      </c>
      <c r="H1131" s="88">
        <v>8</v>
      </c>
      <c r="I1131" s="89"/>
      <c r="J1131" s="90">
        <v>48</v>
      </c>
      <c r="K1131" s="90">
        <v>66</v>
      </c>
      <c r="L1131" s="90">
        <v>0</v>
      </c>
      <c r="M1131" s="91"/>
      <c r="N1131" s="92">
        <v>74</v>
      </c>
      <c r="O1131" s="90">
        <v>698</v>
      </c>
      <c r="P1131" s="90">
        <v>26</v>
      </c>
      <c r="Q1131" s="90">
        <v>27</v>
      </c>
      <c r="R1131" s="90">
        <v>41</v>
      </c>
      <c r="S1131" s="90">
        <v>7</v>
      </c>
      <c r="T1131" s="90">
        <v>48</v>
      </c>
      <c r="U1131" s="91"/>
      <c r="V1131" s="92">
        <v>74</v>
      </c>
      <c r="W1131" s="90">
        <v>738</v>
      </c>
      <c r="X1131" s="90">
        <v>11</v>
      </c>
      <c r="Y1131" s="90">
        <v>23</v>
      </c>
      <c r="Z1131" s="90">
        <v>50</v>
      </c>
      <c r="AA1131" s="90">
        <v>16</v>
      </c>
      <c r="AB1131" s="90">
        <v>66</v>
      </c>
      <c r="AC1131" s="91"/>
      <c r="AD1131" s="92">
        <v>0</v>
      </c>
      <c r="AE1131" s="90">
        <v>0</v>
      </c>
      <c r="AF1131" s="90">
        <v>0</v>
      </c>
      <c r="AG1131" s="90">
        <v>0</v>
      </c>
      <c r="AH1131" s="90">
        <v>0</v>
      </c>
      <c r="AI1131" s="90">
        <v>0</v>
      </c>
      <c r="AJ1131" s="90">
        <v>0</v>
      </c>
    </row>
    <row r="1132" spans="1:36">
      <c r="A1132" s="67" t="s">
        <v>71</v>
      </c>
      <c r="B1132" s="97" t="s">
        <v>220</v>
      </c>
      <c r="C1132" s="98"/>
      <c r="D1132" s="93">
        <v>5</v>
      </c>
      <c r="E1132" s="93" t="s">
        <v>36</v>
      </c>
      <c r="F1132" s="94">
        <v>2105</v>
      </c>
      <c r="G1132" s="93">
        <v>1</v>
      </c>
      <c r="H1132" s="67" t="s">
        <v>71</v>
      </c>
      <c r="I1132" s="68"/>
      <c r="J1132" s="20">
        <v>64.22265625</v>
      </c>
      <c r="K1132" s="20">
        <v>60.40625</v>
      </c>
      <c r="L1132" s="20">
        <v>24.025380710659899</v>
      </c>
      <c r="M1132" s="69"/>
      <c r="N1132" s="16">
        <v>512</v>
      </c>
      <c r="O1132" s="20"/>
      <c r="P1132" s="20">
        <v>14.60546875</v>
      </c>
      <c r="Q1132" s="20">
        <v>20.931640625</v>
      </c>
      <c r="R1132" s="20">
        <v>30.751953125</v>
      </c>
      <c r="S1132" s="20">
        <v>33.470703125</v>
      </c>
      <c r="T1132" s="20">
        <v>64.22265625</v>
      </c>
      <c r="U1132" s="69"/>
      <c r="V1132" s="16">
        <v>512</v>
      </c>
      <c r="W1132" s="20"/>
      <c r="X1132" s="20">
        <v>8.330078125</v>
      </c>
      <c r="Y1132" s="20">
        <v>31.484375</v>
      </c>
      <c r="Z1132" s="20">
        <v>40.232421875</v>
      </c>
      <c r="AA1132" s="20">
        <v>20.173828125</v>
      </c>
      <c r="AB1132" s="20">
        <v>60.40625</v>
      </c>
      <c r="AC1132" s="69"/>
      <c r="AD1132" s="16">
        <v>197</v>
      </c>
      <c r="AE1132" s="20"/>
      <c r="AF1132" s="20">
        <v>35.26903553299492</v>
      </c>
      <c r="AG1132" s="20">
        <v>40.705583756345177</v>
      </c>
      <c r="AH1132" s="20">
        <v>21.934010152284266</v>
      </c>
      <c r="AI1132" s="20">
        <v>2.0913705583756346</v>
      </c>
      <c r="AJ1132" s="20">
        <v>24.025380710659899</v>
      </c>
    </row>
    <row r="1133" spans="1:36">
      <c r="A1133" s="81">
        <v>3</v>
      </c>
      <c r="B1133" s="77" t="s">
        <v>221</v>
      </c>
      <c r="C1133" s="78"/>
      <c r="D1133" s="79">
        <v>2</v>
      </c>
      <c r="E1133" s="79" t="s">
        <v>33</v>
      </c>
      <c r="F1133" s="80">
        <v>3302</v>
      </c>
      <c r="G1133" s="86">
        <v>1</v>
      </c>
      <c r="H1133" s="81">
        <v>3</v>
      </c>
      <c r="I1133" s="82"/>
      <c r="J1133" s="83">
        <v>92</v>
      </c>
      <c r="K1133" s="83">
        <v>84</v>
      </c>
      <c r="L1133" s="83">
        <v>0</v>
      </c>
      <c r="M1133" s="84"/>
      <c r="N1133" s="85">
        <v>62</v>
      </c>
      <c r="O1133" s="83">
        <v>618</v>
      </c>
      <c r="P1133" s="83">
        <v>0</v>
      </c>
      <c r="Q1133" s="83">
        <v>8</v>
      </c>
      <c r="R1133" s="83">
        <v>31</v>
      </c>
      <c r="S1133" s="83">
        <v>61</v>
      </c>
      <c r="T1133" s="83">
        <v>92</v>
      </c>
      <c r="U1133" s="84"/>
      <c r="V1133" s="85">
        <v>62</v>
      </c>
      <c r="W1133" s="83">
        <v>661</v>
      </c>
      <c r="X1133" s="83">
        <v>5</v>
      </c>
      <c r="Y1133" s="83">
        <v>11</v>
      </c>
      <c r="Z1133" s="83">
        <v>31</v>
      </c>
      <c r="AA1133" s="83">
        <v>53</v>
      </c>
      <c r="AB1133" s="83">
        <v>84</v>
      </c>
      <c r="AC1133" s="84"/>
      <c r="AD1133" s="85">
        <v>0</v>
      </c>
      <c r="AE1133" s="83">
        <v>0</v>
      </c>
      <c r="AF1133" s="83">
        <v>0</v>
      </c>
      <c r="AG1133" s="83">
        <v>0</v>
      </c>
      <c r="AH1133" s="83">
        <v>0</v>
      </c>
      <c r="AI1133" s="83">
        <v>0</v>
      </c>
      <c r="AJ1133" s="83">
        <v>0</v>
      </c>
    </row>
    <row r="1134" spans="1:36">
      <c r="A1134" s="88">
        <v>4</v>
      </c>
      <c r="B1134" s="95" t="s">
        <v>221</v>
      </c>
      <c r="C1134" s="96"/>
      <c r="D1134" s="86">
        <v>2</v>
      </c>
      <c r="E1134" s="86" t="s">
        <v>33</v>
      </c>
      <c r="F1134" s="87">
        <v>3302</v>
      </c>
      <c r="G1134" s="86">
        <v>1</v>
      </c>
      <c r="H1134" s="88">
        <v>4</v>
      </c>
      <c r="I1134" s="89"/>
      <c r="J1134" s="90">
        <v>83</v>
      </c>
      <c r="K1134" s="90">
        <v>84</v>
      </c>
      <c r="L1134" s="90">
        <v>0</v>
      </c>
      <c r="M1134" s="91"/>
      <c r="N1134" s="92">
        <v>67</v>
      </c>
      <c r="O1134" s="90">
        <v>673</v>
      </c>
      <c r="P1134" s="90">
        <v>4</v>
      </c>
      <c r="Q1134" s="90">
        <v>12</v>
      </c>
      <c r="R1134" s="90">
        <v>25</v>
      </c>
      <c r="S1134" s="90">
        <v>58</v>
      </c>
      <c r="T1134" s="90">
        <v>83</v>
      </c>
      <c r="U1134" s="91"/>
      <c r="V1134" s="92">
        <v>67</v>
      </c>
      <c r="W1134" s="90">
        <v>714</v>
      </c>
      <c r="X1134" s="90">
        <v>4</v>
      </c>
      <c r="Y1134" s="90">
        <v>12</v>
      </c>
      <c r="Z1134" s="90">
        <v>42</v>
      </c>
      <c r="AA1134" s="90">
        <v>42</v>
      </c>
      <c r="AB1134" s="90">
        <v>84</v>
      </c>
      <c r="AC1134" s="91"/>
      <c r="AD1134" s="92">
        <v>0</v>
      </c>
      <c r="AE1134" s="90">
        <v>0</v>
      </c>
      <c r="AF1134" s="90">
        <v>0</v>
      </c>
      <c r="AG1134" s="90">
        <v>0</v>
      </c>
      <c r="AH1134" s="90">
        <v>0</v>
      </c>
      <c r="AI1134" s="90">
        <v>0</v>
      </c>
      <c r="AJ1134" s="90">
        <v>0</v>
      </c>
    </row>
    <row r="1135" spans="1:36" s="63" customFormat="1">
      <c r="A1135" s="88">
        <v>5</v>
      </c>
      <c r="B1135" s="95" t="s">
        <v>221</v>
      </c>
      <c r="C1135" s="96"/>
      <c r="D1135" s="86">
        <v>2</v>
      </c>
      <c r="E1135" s="86" t="s">
        <v>33</v>
      </c>
      <c r="F1135" s="87">
        <v>3302</v>
      </c>
      <c r="G1135" s="86">
        <v>1</v>
      </c>
      <c r="H1135" s="88">
        <v>5</v>
      </c>
      <c r="I1135" s="89"/>
      <c r="J1135" s="90">
        <v>95</v>
      </c>
      <c r="K1135" s="90">
        <v>85</v>
      </c>
      <c r="L1135" s="90">
        <v>68</v>
      </c>
      <c r="M1135" s="91"/>
      <c r="N1135" s="92">
        <v>60</v>
      </c>
      <c r="O1135" s="90">
        <v>744</v>
      </c>
      <c r="P1135" s="90">
        <v>2</v>
      </c>
      <c r="Q1135" s="90">
        <v>3</v>
      </c>
      <c r="R1135" s="90">
        <v>23</v>
      </c>
      <c r="S1135" s="90">
        <v>72</v>
      </c>
      <c r="T1135" s="90">
        <v>95</v>
      </c>
      <c r="U1135" s="91"/>
      <c r="V1135" s="92">
        <v>60</v>
      </c>
      <c r="W1135" s="90">
        <v>753</v>
      </c>
      <c r="X1135" s="90">
        <v>3</v>
      </c>
      <c r="Y1135" s="90">
        <v>12</v>
      </c>
      <c r="Z1135" s="90">
        <v>43</v>
      </c>
      <c r="AA1135" s="90">
        <v>42</v>
      </c>
      <c r="AB1135" s="90">
        <v>85</v>
      </c>
      <c r="AC1135" s="91"/>
      <c r="AD1135" s="92">
        <v>60</v>
      </c>
      <c r="AE1135" s="90">
        <v>213</v>
      </c>
      <c r="AF1135" s="90">
        <v>5</v>
      </c>
      <c r="AG1135" s="90">
        <v>27</v>
      </c>
      <c r="AH1135" s="90">
        <v>55</v>
      </c>
      <c r="AI1135" s="90">
        <v>13</v>
      </c>
      <c r="AJ1135" s="90">
        <v>68</v>
      </c>
    </row>
    <row r="1136" spans="1:36">
      <c r="A1136" s="88">
        <v>6</v>
      </c>
      <c r="B1136" s="95" t="s">
        <v>221</v>
      </c>
      <c r="C1136" s="96"/>
      <c r="D1136" s="86">
        <v>2</v>
      </c>
      <c r="E1136" s="86" t="s">
        <v>33</v>
      </c>
      <c r="F1136" s="87">
        <v>3302</v>
      </c>
      <c r="G1136" s="86">
        <v>1</v>
      </c>
      <c r="H1136" s="88">
        <v>6</v>
      </c>
      <c r="I1136" s="89"/>
      <c r="J1136" s="90">
        <v>78</v>
      </c>
      <c r="K1136" s="90">
        <v>85</v>
      </c>
      <c r="L1136" s="90">
        <v>0</v>
      </c>
      <c r="M1136" s="91"/>
      <c r="N1136" s="92">
        <v>73</v>
      </c>
      <c r="O1136" s="90">
        <v>700</v>
      </c>
      <c r="P1136" s="90">
        <v>3</v>
      </c>
      <c r="Q1136" s="90">
        <v>19</v>
      </c>
      <c r="R1136" s="90">
        <v>40</v>
      </c>
      <c r="S1136" s="90">
        <v>38</v>
      </c>
      <c r="T1136" s="90">
        <v>78</v>
      </c>
      <c r="U1136" s="91"/>
      <c r="V1136" s="92">
        <v>73</v>
      </c>
      <c r="W1136" s="90">
        <v>744</v>
      </c>
      <c r="X1136" s="90">
        <v>3</v>
      </c>
      <c r="Y1136" s="90">
        <v>12</v>
      </c>
      <c r="Z1136" s="90">
        <v>59</v>
      </c>
      <c r="AA1136" s="90">
        <v>26</v>
      </c>
      <c r="AB1136" s="90">
        <v>85</v>
      </c>
      <c r="AC1136" s="91"/>
      <c r="AD1136" s="92">
        <v>0</v>
      </c>
      <c r="AE1136" s="90">
        <v>0</v>
      </c>
      <c r="AF1136" s="90">
        <v>0</v>
      </c>
      <c r="AG1136" s="90">
        <v>0</v>
      </c>
      <c r="AH1136" s="90">
        <v>0</v>
      </c>
      <c r="AI1136" s="90">
        <v>0</v>
      </c>
      <c r="AJ1136" s="90">
        <v>0</v>
      </c>
    </row>
    <row r="1137" spans="1:36">
      <c r="A1137" s="88">
        <v>7</v>
      </c>
      <c r="B1137" s="95" t="s">
        <v>221</v>
      </c>
      <c r="C1137" s="96"/>
      <c r="D1137" s="86">
        <v>2</v>
      </c>
      <c r="E1137" s="86" t="s">
        <v>33</v>
      </c>
      <c r="F1137" s="87">
        <v>3302</v>
      </c>
      <c r="G1137" s="86">
        <v>1</v>
      </c>
      <c r="H1137" s="88">
        <v>7</v>
      </c>
      <c r="I1137" s="89"/>
      <c r="J1137" s="90">
        <v>74</v>
      </c>
      <c r="K1137" s="90">
        <v>78</v>
      </c>
      <c r="L1137" s="90">
        <v>49</v>
      </c>
      <c r="M1137" s="91"/>
      <c r="N1137" s="92">
        <v>68</v>
      </c>
      <c r="O1137" s="90">
        <v>716</v>
      </c>
      <c r="P1137" s="90">
        <v>6</v>
      </c>
      <c r="Q1137" s="90">
        <v>21</v>
      </c>
      <c r="R1137" s="90">
        <v>46</v>
      </c>
      <c r="S1137" s="90">
        <v>28</v>
      </c>
      <c r="T1137" s="90">
        <v>74</v>
      </c>
      <c r="U1137" s="91"/>
      <c r="V1137" s="92">
        <v>68</v>
      </c>
      <c r="W1137" s="90">
        <v>763</v>
      </c>
      <c r="X1137" s="90">
        <v>3</v>
      </c>
      <c r="Y1137" s="90">
        <v>19</v>
      </c>
      <c r="Z1137" s="90">
        <v>47</v>
      </c>
      <c r="AA1137" s="90">
        <v>31</v>
      </c>
      <c r="AB1137" s="90">
        <v>78</v>
      </c>
      <c r="AC1137" s="91"/>
      <c r="AD1137" s="92">
        <v>68</v>
      </c>
      <c r="AE1137" s="90">
        <v>195</v>
      </c>
      <c r="AF1137" s="90">
        <v>9</v>
      </c>
      <c r="AG1137" s="90">
        <v>43</v>
      </c>
      <c r="AH1137" s="90">
        <v>43</v>
      </c>
      <c r="AI1137" s="90">
        <v>6</v>
      </c>
      <c r="AJ1137" s="90">
        <v>49</v>
      </c>
    </row>
    <row r="1138" spans="1:36">
      <c r="A1138" s="88">
        <v>8</v>
      </c>
      <c r="B1138" s="95" t="s">
        <v>221</v>
      </c>
      <c r="C1138" s="96"/>
      <c r="D1138" s="86">
        <v>2</v>
      </c>
      <c r="E1138" s="86" t="s">
        <v>33</v>
      </c>
      <c r="F1138" s="87">
        <v>3302</v>
      </c>
      <c r="G1138" s="86">
        <v>1</v>
      </c>
      <c r="H1138" s="88">
        <v>8</v>
      </c>
      <c r="I1138" s="89"/>
      <c r="J1138" s="90">
        <v>63</v>
      </c>
      <c r="K1138" s="90">
        <v>90</v>
      </c>
      <c r="L1138" s="90">
        <v>0</v>
      </c>
      <c r="M1138" s="91"/>
      <c r="N1138" s="92">
        <v>77</v>
      </c>
      <c r="O1138" s="90">
        <v>723</v>
      </c>
      <c r="P1138" s="90">
        <v>14</v>
      </c>
      <c r="Q1138" s="90">
        <v>22</v>
      </c>
      <c r="R1138" s="90">
        <v>49</v>
      </c>
      <c r="S1138" s="90">
        <v>14</v>
      </c>
      <c r="T1138" s="90">
        <v>63</v>
      </c>
      <c r="U1138" s="91"/>
      <c r="V1138" s="92">
        <v>77</v>
      </c>
      <c r="W1138" s="90">
        <v>833</v>
      </c>
      <c r="X1138" s="90">
        <v>3</v>
      </c>
      <c r="Y1138" s="90">
        <v>8</v>
      </c>
      <c r="Z1138" s="90">
        <v>51</v>
      </c>
      <c r="AA1138" s="90">
        <v>39</v>
      </c>
      <c r="AB1138" s="90">
        <v>90</v>
      </c>
      <c r="AC1138" s="91"/>
      <c r="AD1138" s="92">
        <v>0</v>
      </c>
      <c r="AE1138" s="90">
        <v>0</v>
      </c>
      <c r="AF1138" s="90">
        <v>0</v>
      </c>
      <c r="AG1138" s="90">
        <v>0</v>
      </c>
      <c r="AH1138" s="90">
        <v>0</v>
      </c>
      <c r="AI1138" s="90">
        <v>0</v>
      </c>
      <c r="AJ1138" s="90">
        <v>0</v>
      </c>
    </row>
    <row r="1139" spans="1:36">
      <c r="A1139" s="67" t="s">
        <v>71</v>
      </c>
      <c r="B1139" s="97" t="s">
        <v>221</v>
      </c>
      <c r="C1139" s="98"/>
      <c r="D1139" s="93">
        <v>2</v>
      </c>
      <c r="E1139" s="93" t="s">
        <v>33</v>
      </c>
      <c r="F1139" s="94">
        <v>3302</v>
      </c>
      <c r="G1139" s="93">
        <v>1</v>
      </c>
      <c r="H1139" s="67" t="s">
        <v>71</v>
      </c>
      <c r="I1139" s="68"/>
      <c r="J1139" s="20">
        <v>79.95577395577395</v>
      </c>
      <c r="K1139" s="20">
        <v>84.459459459459467</v>
      </c>
      <c r="L1139" s="20">
        <v>57.90625</v>
      </c>
      <c r="M1139" s="69"/>
      <c r="N1139" s="16">
        <v>407</v>
      </c>
      <c r="O1139" s="20"/>
      <c r="P1139" s="20">
        <v>5.1425061425061429</v>
      </c>
      <c r="Q1139" s="20">
        <v>14.714987714987714</v>
      </c>
      <c r="R1139" s="20">
        <v>36.35872235872236</v>
      </c>
      <c r="S1139" s="20">
        <v>43.597051597051589</v>
      </c>
      <c r="T1139" s="20">
        <v>79.95577395577395</v>
      </c>
      <c r="U1139" s="69"/>
      <c r="V1139" s="16">
        <v>407</v>
      </c>
      <c r="W1139" s="20"/>
      <c r="X1139" s="20">
        <v>3.4692874692874689</v>
      </c>
      <c r="Y1139" s="20">
        <v>12.260442260442261</v>
      </c>
      <c r="Z1139" s="20">
        <v>46.058968058968063</v>
      </c>
      <c r="AA1139" s="20">
        <v>38.400491400491404</v>
      </c>
      <c r="AB1139" s="20">
        <v>84.459459459459467</v>
      </c>
      <c r="AC1139" s="69"/>
      <c r="AD1139" s="16">
        <v>128</v>
      </c>
      <c r="AE1139" s="20"/>
      <c r="AF1139" s="20">
        <v>7.125</v>
      </c>
      <c r="AG1139" s="20">
        <v>35.5</v>
      </c>
      <c r="AH1139" s="20">
        <v>48.625</v>
      </c>
      <c r="AI1139" s="20">
        <v>9.28125</v>
      </c>
      <c r="AJ1139" s="20">
        <v>57.90625</v>
      </c>
    </row>
    <row r="1140" spans="1:36">
      <c r="A1140" s="81">
        <v>3</v>
      </c>
      <c r="B1140" s="77" t="s">
        <v>222</v>
      </c>
      <c r="C1140" s="78"/>
      <c r="D1140" s="79">
        <v>4</v>
      </c>
      <c r="E1140" s="79" t="s">
        <v>35</v>
      </c>
      <c r="F1140" s="80">
        <v>5703</v>
      </c>
      <c r="G1140" s="88">
        <v>1</v>
      </c>
      <c r="H1140" s="81">
        <v>3</v>
      </c>
      <c r="I1140" s="82"/>
      <c r="J1140" s="83">
        <v>88</v>
      </c>
      <c r="K1140" s="83">
        <v>73</v>
      </c>
      <c r="L1140" s="83">
        <v>0</v>
      </c>
      <c r="M1140" s="84"/>
      <c r="N1140" s="85">
        <v>145</v>
      </c>
      <c r="O1140" s="83">
        <v>597</v>
      </c>
      <c r="P1140" s="83">
        <v>1</v>
      </c>
      <c r="Q1140" s="83">
        <v>11</v>
      </c>
      <c r="R1140" s="83">
        <v>34</v>
      </c>
      <c r="S1140" s="83">
        <v>54</v>
      </c>
      <c r="T1140" s="83">
        <v>88</v>
      </c>
      <c r="U1140" s="84"/>
      <c r="V1140" s="85">
        <v>145</v>
      </c>
      <c r="W1140" s="83">
        <v>582</v>
      </c>
      <c r="X1140" s="83">
        <v>10</v>
      </c>
      <c r="Y1140" s="83">
        <v>17</v>
      </c>
      <c r="Z1140" s="83">
        <v>40</v>
      </c>
      <c r="AA1140" s="83">
        <v>33</v>
      </c>
      <c r="AB1140" s="83">
        <v>73</v>
      </c>
      <c r="AC1140" s="84"/>
      <c r="AD1140" s="85">
        <v>0</v>
      </c>
      <c r="AE1140" s="83">
        <v>0</v>
      </c>
      <c r="AF1140" s="83">
        <v>0</v>
      </c>
      <c r="AG1140" s="83">
        <v>0</v>
      </c>
      <c r="AH1140" s="83">
        <v>0</v>
      </c>
      <c r="AI1140" s="83">
        <v>0</v>
      </c>
      <c r="AJ1140" s="83">
        <v>0</v>
      </c>
    </row>
    <row r="1141" spans="1:36">
      <c r="A1141" s="88">
        <v>4</v>
      </c>
      <c r="B1141" s="95" t="s">
        <v>222</v>
      </c>
      <c r="C1141" s="96"/>
      <c r="D1141" s="86">
        <v>4</v>
      </c>
      <c r="E1141" s="86" t="s">
        <v>35</v>
      </c>
      <c r="F1141" s="87">
        <v>5703</v>
      </c>
      <c r="G1141" s="86">
        <v>1</v>
      </c>
      <c r="H1141" s="88">
        <v>4</v>
      </c>
      <c r="I1141" s="89"/>
      <c r="J1141" s="90">
        <v>90</v>
      </c>
      <c r="K1141" s="90">
        <v>84</v>
      </c>
      <c r="L1141" s="90">
        <v>0</v>
      </c>
      <c r="M1141" s="91"/>
      <c r="N1141" s="92">
        <v>154</v>
      </c>
      <c r="O1141" s="90">
        <v>672</v>
      </c>
      <c r="P1141" s="90">
        <v>5</v>
      </c>
      <c r="Q1141" s="90">
        <v>5</v>
      </c>
      <c r="R1141" s="90">
        <v>23</v>
      </c>
      <c r="S1141" s="90">
        <v>67</v>
      </c>
      <c r="T1141" s="90">
        <v>90</v>
      </c>
      <c r="U1141" s="91"/>
      <c r="V1141" s="92">
        <v>154</v>
      </c>
      <c r="W1141" s="90">
        <v>712</v>
      </c>
      <c r="X1141" s="90">
        <v>3</v>
      </c>
      <c r="Y1141" s="90">
        <v>13</v>
      </c>
      <c r="Z1141" s="90">
        <v>40</v>
      </c>
      <c r="AA1141" s="90">
        <v>44</v>
      </c>
      <c r="AB1141" s="90">
        <v>84</v>
      </c>
      <c r="AC1141" s="91"/>
      <c r="AD1141" s="92">
        <v>0</v>
      </c>
      <c r="AE1141" s="90">
        <v>0</v>
      </c>
      <c r="AF1141" s="90">
        <v>0</v>
      </c>
      <c r="AG1141" s="90">
        <v>0</v>
      </c>
      <c r="AH1141" s="90">
        <v>0</v>
      </c>
      <c r="AI1141" s="90">
        <v>0</v>
      </c>
      <c r="AJ1141" s="90">
        <v>0</v>
      </c>
    </row>
    <row r="1142" spans="1:36" s="63" customFormat="1">
      <c r="A1142" s="88">
        <v>5</v>
      </c>
      <c r="B1142" s="95" t="s">
        <v>222</v>
      </c>
      <c r="C1142" s="96"/>
      <c r="D1142" s="86">
        <v>4</v>
      </c>
      <c r="E1142" s="86" t="s">
        <v>321</v>
      </c>
      <c r="F1142" s="87">
        <v>5703</v>
      </c>
      <c r="G1142" s="86">
        <v>1</v>
      </c>
      <c r="H1142" s="88">
        <v>5</v>
      </c>
      <c r="I1142" s="89"/>
      <c r="J1142" s="90">
        <v>84</v>
      </c>
      <c r="K1142" s="90">
        <v>86</v>
      </c>
      <c r="L1142" s="90">
        <v>66</v>
      </c>
      <c r="M1142" s="91"/>
      <c r="N1142" s="92">
        <v>153</v>
      </c>
      <c r="O1142" s="90">
        <v>687</v>
      </c>
      <c r="P1142" s="90">
        <v>5</v>
      </c>
      <c r="Q1142" s="90">
        <v>11</v>
      </c>
      <c r="R1142" s="90">
        <v>41</v>
      </c>
      <c r="S1142" s="90">
        <v>43</v>
      </c>
      <c r="T1142" s="90">
        <v>84</v>
      </c>
      <c r="U1142" s="91"/>
      <c r="V1142" s="92">
        <v>153</v>
      </c>
      <c r="W1142" s="90">
        <v>728</v>
      </c>
      <c r="X1142" s="90">
        <v>7</v>
      </c>
      <c r="Y1142" s="90">
        <v>8</v>
      </c>
      <c r="Z1142" s="90">
        <v>48</v>
      </c>
      <c r="AA1142" s="90">
        <v>38</v>
      </c>
      <c r="AB1142" s="90">
        <v>86</v>
      </c>
      <c r="AC1142" s="91"/>
      <c r="AD1142" s="92">
        <v>153</v>
      </c>
      <c r="AE1142" s="90">
        <v>209</v>
      </c>
      <c r="AF1142" s="90">
        <v>5</v>
      </c>
      <c r="AG1142" s="90">
        <v>29</v>
      </c>
      <c r="AH1142" s="90">
        <v>59</v>
      </c>
      <c r="AI1142" s="90">
        <v>7</v>
      </c>
      <c r="AJ1142" s="90">
        <v>66</v>
      </c>
    </row>
    <row r="1143" spans="1:36">
      <c r="A1143" s="88">
        <v>6</v>
      </c>
      <c r="B1143" s="95" t="s">
        <v>222</v>
      </c>
      <c r="C1143" s="96"/>
      <c r="D1143" s="86">
        <v>4</v>
      </c>
      <c r="E1143" s="86" t="s">
        <v>35</v>
      </c>
      <c r="F1143" s="87">
        <v>5703</v>
      </c>
      <c r="G1143" s="86">
        <v>1</v>
      </c>
      <c r="H1143" s="88">
        <v>6</v>
      </c>
      <c r="I1143" s="89"/>
      <c r="J1143" s="90">
        <v>83</v>
      </c>
      <c r="K1143" s="90">
        <v>74</v>
      </c>
      <c r="L1143" s="90">
        <v>0</v>
      </c>
      <c r="M1143" s="91"/>
      <c r="N1143" s="92">
        <v>157</v>
      </c>
      <c r="O1143" s="90">
        <v>723</v>
      </c>
      <c r="P1143" s="90">
        <v>5</v>
      </c>
      <c r="Q1143" s="90">
        <v>12</v>
      </c>
      <c r="R1143" s="90">
        <v>27</v>
      </c>
      <c r="S1143" s="90">
        <v>56</v>
      </c>
      <c r="T1143" s="90">
        <v>83</v>
      </c>
      <c r="U1143" s="91"/>
      <c r="V1143" s="92">
        <v>157</v>
      </c>
      <c r="W1143" s="90">
        <v>732</v>
      </c>
      <c r="X1143" s="90">
        <v>6</v>
      </c>
      <c r="Y1143" s="90">
        <v>20</v>
      </c>
      <c r="Z1143" s="90">
        <v>35</v>
      </c>
      <c r="AA1143" s="90">
        <v>39</v>
      </c>
      <c r="AB1143" s="90">
        <v>74</v>
      </c>
      <c r="AC1143" s="91"/>
      <c r="AD1143" s="92">
        <v>0</v>
      </c>
      <c r="AE1143" s="90">
        <v>0</v>
      </c>
      <c r="AF1143" s="90">
        <v>0</v>
      </c>
      <c r="AG1143" s="90">
        <v>0</v>
      </c>
      <c r="AH1143" s="90">
        <v>0</v>
      </c>
      <c r="AI1143" s="90">
        <v>0</v>
      </c>
      <c r="AJ1143" s="90">
        <v>0</v>
      </c>
    </row>
    <row r="1144" spans="1:36">
      <c r="A1144" s="88">
        <v>7</v>
      </c>
      <c r="B1144" s="95" t="s">
        <v>222</v>
      </c>
      <c r="C1144" s="96"/>
      <c r="D1144" s="86">
        <v>4</v>
      </c>
      <c r="E1144" s="86" t="s">
        <v>35</v>
      </c>
      <c r="F1144" s="87">
        <v>5703</v>
      </c>
      <c r="G1144" s="86">
        <v>1</v>
      </c>
      <c r="H1144" s="88">
        <v>7</v>
      </c>
      <c r="I1144" s="89"/>
      <c r="J1144" s="90">
        <v>80</v>
      </c>
      <c r="K1144" s="90">
        <v>81</v>
      </c>
      <c r="L1144" s="90">
        <v>44</v>
      </c>
      <c r="M1144" s="91"/>
      <c r="N1144" s="92">
        <v>164</v>
      </c>
      <c r="O1144" s="90">
        <v>741</v>
      </c>
      <c r="P1144" s="90">
        <v>8</v>
      </c>
      <c r="Q1144" s="90">
        <v>12</v>
      </c>
      <c r="R1144" s="90">
        <v>39</v>
      </c>
      <c r="S1144" s="90">
        <v>41</v>
      </c>
      <c r="T1144" s="90">
        <v>80</v>
      </c>
      <c r="U1144" s="91"/>
      <c r="V1144" s="92">
        <v>164</v>
      </c>
      <c r="W1144" s="90">
        <v>785</v>
      </c>
      <c r="X1144" s="90">
        <v>1</v>
      </c>
      <c r="Y1144" s="90">
        <v>18</v>
      </c>
      <c r="Z1144" s="90">
        <v>48</v>
      </c>
      <c r="AA1144" s="90">
        <v>33</v>
      </c>
      <c r="AB1144" s="90">
        <v>81</v>
      </c>
      <c r="AC1144" s="91"/>
      <c r="AD1144" s="92">
        <v>164</v>
      </c>
      <c r="AE1144" s="90">
        <v>191</v>
      </c>
      <c r="AF1144" s="90">
        <v>16</v>
      </c>
      <c r="AG1144" s="90">
        <v>40</v>
      </c>
      <c r="AH1144" s="90">
        <v>35</v>
      </c>
      <c r="AI1144" s="90">
        <v>9</v>
      </c>
      <c r="AJ1144" s="90">
        <v>44</v>
      </c>
    </row>
    <row r="1145" spans="1:36">
      <c r="A1145" s="88">
        <v>8</v>
      </c>
      <c r="B1145" s="95" t="s">
        <v>222</v>
      </c>
      <c r="C1145" s="96"/>
      <c r="D1145" s="86">
        <v>4</v>
      </c>
      <c r="E1145" s="86" t="s">
        <v>35</v>
      </c>
      <c r="F1145" s="87">
        <v>5703</v>
      </c>
      <c r="G1145" s="86">
        <v>1</v>
      </c>
      <c r="H1145" s="88">
        <v>8</v>
      </c>
      <c r="I1145" s="89"/>
      <c r="J1145" s="90">
        <v>68</v>
      </c>
      <c r="K1145" s="90">
        <v>80</v>
      </c>
      <c r="L1145" s="90">
        <v>0</v>
      </c>
      <c r="M1145" s="91"/>
      <c r="N1145" s="92">
        <v>138</v>
      </c>
      <c r="O1145" s="90">
        <v>741</v>
      </c>
      <c r="P1145" s="90">
        <v>14</v>
      </c>
      <c r="Q1145" s="90">
        <v>19</v>
      </c>
      <c r="R1145" s="90">
        <v>43</v>
      </c>
      <c r="S1145" s="90">
        <v>25</v>
      </c>
      <c r="T1145" s="90">
        <v>68</v>
      </c>
      <c r="U1145" s="91"/>
      <c r="V1145" s="92">
        <v>138</v>
      </c>
      <c r="W1145" s="90">
        <v>825</v>
      </c>
      <c r="X1145" s="90">
        <v>3</v>
      </c>
      <c r="Y1145" s="90">
        <v>17</v>
      </c>
      <c r="Z1145" s="90">
        <v>44</v>
      </c>
      <c r="AA1145" s="90">
        <v>36</v>
      </c>
      <c r="AB1145" s="90">
        <v>80</v>
      </c>
      <c r="AC1145" s="91"/>
      <c r="AD1145" s="92">
        <v>0</v>
      </c>
      <c r="AE1145" s="90">
        <v>0</v>
      </c>
      <c r="AF1145" s="90">
        <v>0</v>
      </c>
      <c r="AG1145" s="90">
        <v>0</v>
      </c>
      <c r="AH1145" s="90">
        <v>0</v>
      </c>
      <c r="AI1145" s="90">
        <v>0</v>
      </c>
      <c r="AJ1145" s="90">
        <v>0</v>
      </c>
    </row>
    <row r="1146" spans="1:36">
      <c r="A1146" s="67" t="s">
        <v>71</v>
      </c>
      <c r="B1146" s="97" t="s">
        <v>222</v>
      </c>
      <c r="C1146" s="98"/>
      <c r="D1146" s="93">
        <v>4</v>
      </c>
      <c r="E1146" s="93" t="s">
        <v>35</v>
      </c>
      <c r="F1146" s="94">
        <v>5703</v>
      </c>
      <c r="G1146" s="67">
        <v>1</v>
      </c>
      <c r="H1146" s="67" t="s">
        <v>71</v>
      </c>
      <c r="I1146" s="68"/>
      <c r="J1146" s="20">
        <v>82.334796926454445</v>
      </c>
      <c r="K1146" s="20">
        <v>79.715697036223929</v>
      </c>
      <c r="L1146" s="20">
        <v>54.618296529968461</v>
      </c>
      <c r="M1146" s="69"/>
      <c r="N1146" s="16">
        <v>911</v>
      </c>
      <c r="O1146" s="20"/>
      <c r="P1146" s="20">
        <v>6.2667398463227224</v>
      </c>
      <c r="Q1146" s="20">
        <v>11.549945115257959</v>
      </c>
      <c r="R1146" s="20">
        <v>34.37321624588364</v>
      </c>
      <c r="S1146" s="20">
        <v>47.961580680570805</v>
      </c>
      <c r="T1146" s="20">
        <v>82.334796926454445</v>
      </c>
      <c r="U1146" s="69"/>
      <c r="V1146" s="16">
        <v>911</v>
      </c>
      <c r="W1146" s="20"/>
      <c r="X1146" s="20">
        <v>4.9429198682766193</v>
      </c>
      <c r="Y1146" s="20">
        <v>15.50933040614709</v>
      </c>
      <c r="Z1146" s="20">
        <v>42.527991218441272</v>
      </c>
      <c r="AA1146" s="20">
        <v>37.187705817782657</v>
      </c>
      <c r="AB1146" s="20">
        <v>79.715697036223929</v>
      </c>
      <c r="AC1146" s="69"/>
      <c r="AD1146" s="16">
        <v>317</v>
      </c>
      <c r="AE1146" s="20"/>
      <c r="AF1146" s="20">
        <v>10.690851735015773</v>
      </c>
      <c r="AG1146" s="20">
        <v>34.690851735015769</v>
      </c>
      <c r="AH1146" s="20">
        <v>46.583596214511047</v>
      </c>
      <c r="AI1146" s="20">
        <v>8.0347003154574139</v>
      </c>
      <c r="AJ1146" s="20">
        <v>54.618296529968461</v>
      </c>
    </row>
    <row r="1147" spans="1:36">
      <c r="A1147" s="81">
        <v>3</v>
      </c>
      <c r="B1147" s="77" t="s">
        <v>223</v>
      </c>
      <c r="C1147" s="78"/>
      <c r="D1147" s="79">
        <v>2</v>
      </c>
      <c r="E1147" s="79" t="s">
        <v>33</v>
      </c>
      <c r="F1147" s="80">
        <v>3211</v>
      </c>
      <c r="G1147" s="88">
        <v>1</v>
      </c>
      <c r="H1147" s="81">
        <v>3</v>
      </c>
      <c r="I1147" s="82"/>
      <c r="J1147" s="83">
        <v>93</v>
      </c>
      <c r="K1147" s="83">
        <v>71</v>
      </c>
      <c r="L1147" s="83">
        <v>0</v>
      </c>
      <c r="M1147" s="84"/>
      <c r="N1147" s="85">
        <v>38</v>
      </c>
      <c r="O1147" s="83">
        <v>605</v>
      </c>
      <c r="P1147" s="83">
        <v>0</v>
      </c>
      <c r="Q1147" s="83">
        <v>8</v>
      </c>
      <c r="R1147" s="83">
        <v>32</v>
      </c>
      <c r="S1147" s="83">
        <v>61</v>
      </c>
      <c r="T1147" s="83">
        <v>93</v>
      </c>
      <c r="U1147" s="84"/>
      <c r="V1147" s="85">
        <v>38</v>
      </c>
      <c r="W1147" s="83">
        <v>568</v>
      </c>
      <c r="X1147" s="83">
        <v>13</v>
      </c>
      <c r="Y1147" s="83">
        <v>16</v>
      </c>
      <c r="Z1147" s="83">
        <v>39</v>
      </c>
      <c r="AA1147" s="83">
        <v>32</v>
      </c>
      <c r="AB1147" s="83">
        <v>71</v>
      </c>
      <c r="AC1147" s="84"/>
      <c r="AD1147" s="85">
        <v>0</v>
      </c>
      <c r="AE1147" s="83">
        <v>0</v>
      </c>
      <c r="AF1147" s="83">
        <v>0</v>
      </c>
      <c r="AG1147" s="83">
        <v>0</v>
      </c>
      <c r="AH1147" s="83">
        <v>0</v>
      </c>
      <c r="AI1147" s="83">
        <v>0</v>
      </c>
      <c r="AJ1147" s="83">
        <v>0</v>
      </c>
    </row>
    <row r="1148" spans="1:36">
      <c r="A1148" s="88">
        <v>4</v>
      </c>
      <c r="B1148" s="95" t="s">
        <v>223</v>
      </c>
      <c r="C1148" s="96"/>
      <c r="D1148" s="86">
        <v>2</v>
      </c>
      <c r="E1148" s="86" t="s">
        <v>33</v>
      </c>
      <c r="F1148" s="87">
        <v>3211</v>
      </c>
      <c r="G1148" s="86">
        <v>1</v>
      </c>
      <c r="H1148" s="88">
        <v>4</v>
      </c>
      <c r="I1148" s="89"/>
      <c r="J1148" s="90">
        <v>88</v>
      </c>
      <c r="K1148" s="90">
        <v>58</v>
      </c>
      <c r="L1148" s="90">
        <v>0</v>
      </c>
      <c r="M1148" s="91"/>
      <c r="N1148" s="92">
        <v>41</v>
      </c>
      <c r="O1148" s="90">
        <v>637</v>
      </c>
      <c r="P1148" s="90">
        <v>2</v>
      </c>
      <c r="Q1148" s="90">
        <v>10</v>
      </c>
      <c r="R1148" s="90">
        <v>44</v>
      </c>
      <c r="S1148" s="90">
        <v>44</v>
      </c>
      <c r="T1148" s="90">
        <v>88</v>
      </c>
      <c r="U1148" s="91"/>
      <c r="V1148" s="92">
        <v>41</v>
      </c>
      <c r="W1148" s="90">
        <v>620</v>
      </c>
      <c r="X1148" s="90">
        <v>5</v>
      </c>
      <c r="Y1148" s="90">
        <v>37</v>
      </c>
      <c r="Z1148" s="90">
        <v>34</v>
      </c>
      <c r="AA1148" s="90">
        <v>24</v>
      </c>
      <c r="AB1148" s="90">
        <v>58</v>
      </c>
      <c r="AC1148" s="91"/>
      <c r="AD1148" s="92">
        <v>0</v>
      </c>
      <c r="AE1148" s="90">
        <v>0</v>
      </c>
      <c r="AF1148" s="90">
        <v>0</v>
      </c>
      <c r="AG1148" s="90">
        <v>0</v>
      </c>
      <c r="AH1148" s="90">
        <v>0</v>
      </c>
      <c r="AI1148" s="90">
        <v>0</v>
      </c>
      <c r="AJ1148" s="90">
        <v>0</v>
      </c>
    </row>
    <row r="1149" spans="1:36" s="63" customFormat="1">
      <c r="A1149" s="88">
        <v>5</v>
      </c>
      <c r="B1149" s="95" t="s">
        <v>223</v>
      </c>
      <c r="C1149" s="96"/>
      <c r="D1149" s="86">
        <v>2</v>
      </c>
      <c r="E1149" s="86" t="s">
        <v>33</v>
      </c>
      <c r="F1149" s="87">
        <v>3211</v>
      </c>
      <c r="G1149" s="86">
        <v>1</v>
      </c>
      <c r="H1149" s="88">
        <v>5</v>
      </c>
      <c r="I1149" s="89"/>
      <c r="J1149" s="90">
        <v>79</v>
      </c>
      <c r="K1149" s="90">
        <v>69</v>
      </c>
      <c r="L1149" s="90">
        <v>82</v>
      </c>
      <c r="M1149" s="91"/>
      <c r="N1149" s="92">
        <v>33</v>
      </c>
      <c r="O1149" s="90">
        <v>677</v>
      </c>
      <c r="P1149" s="90">
        <v>9</v>
      </c>
      <c r="Q1149" s="90">
        <v>12</v>
      </c>
      <c r="R1149" s="90">
        <v>27</v>
      </c>
      <c r="S1149" s="90">
        <v>52</v>
      </c>
      <c r="T1149" s="90">
        <v>79</v>
      </c>
      <c r="U1149" s="91"/>
      <c r="V1149" s="92">
        <v>33</v>
      </c>
      <c r="W1149" s="90">
        <v>665</v>
      </c>
      <c r="X1149" s="90">
        <v>12</v>
      </c>
      <c r="Y1149" s="90">
        <v>18</v>
      </c>
      <c r="Z1149" s="90">
        <v>33</v>
      </c>
      <c r="AA1149" s="90">
        <v>36</v>
      </c>
      <c r="AB1149" s="90">
        <v>69</v>
      </c>
      <c r="AC1149" s="91"/>
      <c r="AD1149" s="92">
        <v>33</v>
      </c>
      <c r="AE1149" s="90">
        <v>218</v>
      </c>
      <c r="AF1149" s="90">
        <v>6</v>
      </c>
      <c r="AG1149" s="90">
        <v>12</v>
      </c>
      <c r="AH1149" s="90">
        <v>64</v>
      </c>
      <c r="AI1149" s="90">
        <v>18</v>
      </c>
      <c r="AJ1149" s="90">
        <v>82</v>
      </c>
    </row>
    <row r="1150" spans="1:36">
      <c r="A1150" s="88">
        <v>6</v>
      </c>
      <c r="B1150" s="95" t="s">
        <v>223</v>
      </c>
      <c r="C1150" s="96"/>
      <c r="D1150" s="86">
        <v>2</v>
      </c>
      <c r="E1150" s="86" t="s">
        <v>33</v>
      </c>
      <c r="F1150" s="87">
        <v>3211</v>
      </c>
      <c r="G1150" s="86">
        <v>1</v>
      </c>
      <c r="H1150" s="88">
        <v>6</v>
      </c>
      <c r="I1150" s="89"/>
      <c r="J1150" s="90">
        <v>85</v>
      </c>
      <c r="K1150" s="90">
        <v>73</v>
      </c>
      <c r="L1150" s="90">
        <v>0</v>
      </c>
      <c r="M1150" s="91"/>
      <c r="N1150" s="92">
        <v>40</v>
      </c>
      <c r="O1150" s="90">
        <v>711</v>
      </c>
      <c r="P1150" s="90">
        <v>5</v>
      </c>
      <c r="Q1150" s="90">
        <v>10</v>
      </c>
      <c r="R1150" s="90">
        <v>45</v>
      </c>
      <c r="S1150" s="90">
        <v>40</v>
      </c>
      <c r="T1150" s="90">
        <v>85</v>
      </c>
      <c r="U1150" s="91"/>
      <c r="V1150" s="92">
        <v>40</v>
      </c>
      <c r="W1150" s="90">
        <v>729</v>
      </c>
      <c r="X1150" s="90">
        <v>3</v>
      </c>
      <c r="Y1150" s="90">
        <v>25</v>
      </c>
      <c r="Z1150" s="90">
        <v>50</v>
      </c>
      <c r="AA1150" s="90">
        <v>23</v>
      </c>
      <c r="AB1150" s="90">
        <v>73</v>
      </c>
      <c r="AC1150" s="91"/>
      <c r="AD1150" s="92">
        <v>0</v>
      </c>
      <c r="AE1150" s="90">
        <v>0</v>
      </c>
      <c r="AF1150" s="90">
        <v>0</v>
      </c>
      <c r="AG1150" s="90">
        <v>0</v>
      </c>
      <c r="AH1150" s="90">
        <v>0</v>
      </c>
      <c r="AI1150" s="90">
        <v>0</v>
      </c>
      <c r="AJ1150" s="90">
        <v>0</v>
      </c>
    </row>
    <row r="1151" spans="1:36">
      <c r="A1151" s="88">
        <v>7</v>
      </c>
      <c r="B1151" s="95" t="s">
        <v>223</v>
      </c>
      <c r="C1151" s="96"/>
      <c r="D1151" s="86">
        <v>2</v>
      </c>
      <c r="E1151" s="86" t="s">
        <v>33</v>
      </c>
      <c r="F1151" s="87">
        <v>3211</v>
      </c>
      <c r="G1151" s="86">
        <v>1</v>
      </c>
      <c r="H1151" s="88">
        <v>7</v>
      </c>
      <c r="I1151" s="89"/>
      <c r="J1151" s="90">
        <v>70</v>
      </c>
      <c r="K1151" s="90">
        <v>56</v>
      </c>
      <c r="L1151" s="90">
        <v>26</v>
      </c>
      <c r="M1151" s="91"/>
      <c r="N1151" s="92">
        <v>43</v>
      </c>
      <c r="O1151" s="90">
        <v>716</v>
      </c>
      <c r="P1151" s="90">
        <v>14</v>
      </c>
      <c r="Q1151" s="90">
        <v>16</v>
      </c>
      <c r="R1151" s="90">
        <v>40</v>
      </c>
      <c r="S1151" s="90">
        <v>30</v>
      </c>
      <c r="T1151" s="90">
        <v>70</v>
      </c>
      <c r="U1151" s="91"/>
      <c r="V1151" s="92">
        <v>43</v>
      </c>
      <c r="W1151" s="90">
        <v>700</v>
      </c>
      <c r="X1151" s="90">
        <v>12</v>
      </c>
      <c r="Y1151" s="90">
        <v>33</v>
      </c>
      <c r="Z1151" s="90">
        <v>28</v>
      </c>
      <c r="AA1151" s="90">
        <v>28</v>
      </c>
      <c r="AB1151" s="90">
        <v>56</v>
      </c>
      <c r="AC1151" s="91"/>
      <c r="AD1151" s="92">
        <v>43</v>
      </c>
      <c r="AE1151" s="90">
        <v>175</v>
      </c>
      <c r="AF1151" s="90">
        <v>21</v>
      </c>
      <c r="AG1151" s="90">
        <v>53</v>
      </c>
      <c r="AH1151" s="90">
        <v>19</v>
      </c>
      <c r="AI1151" s="90">
        <v>7</v>
      </c>
      <c r="AJ1151" s="90">
        <v>26</v>
      </c>
    </row>
    <row r="1152" spans="1:36">
      <c r="A1152" s="88">
        <v>8</v>
      </c>
      <c r="B1152" s="95" t="s">
        <v>223</v>
      </c>
      <c r="C1152" s="96"/>
      <c r="D1152" s="86">
        <v>2</v>
      </c>
      <c r="E1152" s="86" t="s">
        <v>33</v>
      </c>
      <c r="F1152" s="87">
        <v>3211</v>
      </c>
      <c r="G1152" s="86">
        <v>1</v>
      </c>
      <c r="H1152" s="88">
        <v>8</v>
      </c>
      <c r="I1152" s="89"/>
      <c r="J1152" s="90">
        <v>64</v>
      </c>
      <c r="K1152" s="90">
        <v>83</v>
      </c>
      <c r="L1152" s="90">
        <v>0</v>
      </c>
      <c r="M1152" s="91"/>
      <c r="N1152" s="92">
        <v>41</v>
      </c>
      <c r="O1152" s="90">
        <v>729</v>
      </c>
      <c r="P1152" s="90">
        <v>7</v>
      </c>
      <c r="Q1152" s="90">
        <v>29</v>
      </c>
      <c r="R1152" s="90">
        <v>44</v>
      </c>
      <c r="S1152" s="90">
        <v>20</v>
      </c>
      <c r="T1152" s="90">
        <v>64</v>
      </c>
      <c r="U1152" s="91"/>
      <c r="V1152" s="92">
        <v>41</v>
      </c>
      <c r="W1152" s="90">
        <v>810</v>
      </c>
      <c r="X1152" s="90">
        <v>0</v>
      </c>
      <c r="Y1152" s="90">
        <v>17</v>
      </c>
      <c r="Z1152" s="90">
        <v>61</v>
      </c>
      <c r="AA1152" s="90">
        <v>22</v>
      </c>
      <c r="AB1152" s="90">
        <v>83</v>
      </c>
      <c r="AC1152" s="91"/>
      <c r="AD1152" s="92">
        <v>0</v>
      </c>
      <c r="AE1152" s="90">
        <v>0</v>
      </c>
      <c r="AF1152" s="90">
        <v>0</v>
      </c>
      <c r="AG1152" s="90">
        <v>0</v>
      </c>
      <c r="AH1152" s="90">
        <v>0</v>
      </c>
      <c r="AI1152" s="90">
        <v>0</v>
      </c>
      <c r="AJ1152" s="90">
        <v>0</v>
      </c>
    </row>
    <row r="1153" spans="1:36">
      <c r="A1153" s="67" t="s">
        <v>71</v>
      </c>
      <c r="B1153" s="97" t="s">
        <v>223</v>
      </c>
      <c r="C1153" s="98"/>
      <c r="D1153" s="93">
        <v>2</v>
      </c>
      <c r="E1153" s="93" t="s">
        <v>33</v>
      </c>
      <c r="F1153" s="94">
        <v>3211</v>
      </c>
      <c r="G1153" s="67">
        <v>1</v>
      </c>
      <c r="H1153" s="67" t="s">
        <v>71</v>
      </c>
      <c r="I1153" s="68"/>
      <c r="J1153" s="20">
        <v>79.58898305084746</v>
      </c>
      <c r="K1153" s="20">
        <v>68.152542372881356</v>
      </c>
      <c r="L1153" s="20">
        <v>50.315789473684212</v>
      </c>
      <c r="M1153" s="69"/>
      <c r="N1153" s="16">
        <v>236</v>
      </c>
      <c r="O1153" s="20"/>
      <c r="P1153" s="20">
        <v>6.2203389830508478</v>
      </c>
      <c r="Q1153" s="20">
        <v>14.351694915254237</v>
      </c>
      <c r="R1153" s="20">
        <v>39.131355932203391</v>
      </c>
      <c r="S1153" s="20">
        <v>40.457627118644069</v>
      </c>
      <c r="T1153" s="20">
        <v>79.58898305084746</v>
      </c>
      <c r="U1153" s="69"/>
      <c r="V1153" s="16">
        <v>236</v>
      </c>
      <c r="W1153" s="20"/>
      <c r="X1153" s="20">
        <v>7.3347457627118651</v>
      </c>
      <c r="Y1153" s="20">
        <v>24.724576271186439</v>
      </c>
      <c r="Z1153" s="20">
        <v>40.974576271186436</v>
      </c>
      <c r="AA1153" s="20">
        <v>27.177966101694913</v>
      </c>
      <c r="AB1153" s="20">
        <v>68.152542372881356</v>
      </c>
      <c r="AC1153" s="69"/>
      <c r="AD1153" s="16">
        <v>76</v>
      </c>
      <c r="AE1153" s="20"/>
      <c r="AF1153" s="20">
        <v>14.486842105263158</v>
      </c>
      <c r="AG1153" s="20">
        <v>35.19736842105263</v>
      </c>
      <c r="AH1153" s="20">
        <v>38.539473684210527</v>
      </c>
      <c r="AI1153" s="20">
        <v>11.776315789473685</v>
      </c>
      <c r="AJ1153" s="20">
        <v>50.315789473684212</v>
      </c>
    </row>
    <row r="1154" spans="1:36">
      <c r="A1154" s="81">
        <v>3</v>
      </c>
      <c r="B1154" s="77" t="s">
        <v>224</v>
      </c>
      <c r="C1154" s="78"/>
      <c r="D1154" s="79">
        <v>4</v>
      </c>
      <c r="E1154" s="79" t="s">
        <v>35</v>
      </c>
      <c r="F1154" s="80">
        <v>3104</v>
      </c>
      <c r="G1154" s="86">
        <v>1</v>
      </c>
      <c r="H1154" s="81">
        <v>3</v>
      </c>
      <c r="I1154" s="82"/>
      <c r="J1154" s="83">
        <v>68</v>
      </c>
      <c r="K1154" s="83">
        <v>60</v>
      </c>
      <c r="L1154" s="83">
        <v>0</v>
      </c>
      <c r="M1154" s="84"/>
      <c r="N1154" s="85">
        <v>32</v>
      </c>
      <c r="O1154" s="83">
        <v>553</v>
      </c>
      <c r="P1154" s="83">
        <v>6</v>
      </c>
      <c r="Q1154" s="83">
        <v>25</v>
      </c>
      <c r="R1154" s="83">
        <v>34</v>
      </c>
      <c r="S1154" s="83">
        <v>34</v>
      </c>
      <c r="T1154" s="83">
        <v>68</v>
      </c>
      <c r="U1154" s="84"/>
      <c r="V1154" s="85">
        <v>32</v>
      </c>
      <c r="W1154" s="83">
        <v>517</v>
      </c>
      <c r="X1154" s="83">
        <v>13</v>
      </c>
      <c r="Y1154" s="83">
        <v>28</v>
      </c>
      <c r="Z1154" s="83">
        <v>38</v>
      </c>
      <c r="AA1154" s="83">
        <v>22</v>
      </c>
      <c r="AB1154" s="83">
        <v>60</v>
      </c>
      <c r="AC1154" s="84"/>
      <c r="AD1154" s="85">
        <v>0</v>
      </c>
      <c r="AE1154" s="83">
        <v>0</v>
      </c>
      <c r="AF1154" s="83">
        <v>0</v>
      </c>
      <c r="AG1154" s="83">
        <v>0</v>
      </c>
      <c r="AH1154" s="83">
        <v>0</v>
      </c>
      <c r="AI1154" s="83">
        <v>0</v>
      </c>
      <c r="AJ1154" s="83">
        <v>0</v>
      </c>
    </row>
    <row r="1155" spans="1:36">
      <c r="A1155" s="88">
        <v>4</v>
      </c>
      <c r="B1155" s="95" t="s">
        <v>224</v>
      </c>
      <c r="C1155" s="96"/>
      <c r="D1155" s="86">
        <v>4</v>
      </c>
      <c r="E1155" s="86" t="s">
        <v>35</v>
      </c>
      <c r="F1155" s="87">
        <v>3104</v>
      </c>
      <c r="G1155" s="86">
        <v>1</v>
      </c>
      <c r="H1155" s="88">
        <v>4</v>
      </c>
      <c r="I1155" s="89"/>
      <c r="J1155" s="90">
        <v>54</v>
      </c>
      <c r="K1155" s="90">
        <v>54</v>
      </c>
      <c r="L1155" s="90">
        <v>0</v>
      </c>
      <c r="M1155" s="91"/>
      <c r="N1155" s="92">
        <v>33</v>
      </c>
      <c r="O1155" s="90">
        <v>566</v>
      </c>
      <c r="P1155" s="90">
        <v>24</v>
      </c>
      <c r="Q1155" s="90">
        <v>21</v>
      </c>
      <c r="R1155" s="90">
        <v>36</v>
      </c>
      <c r="S1155" s="90">
        <v>18</v>
      </c>
      <c r="T1155" s="90">
        <v>54</v>
      </c>
      <c r="U1155" s="91"/>
      <c r="V1155" s="92">
        <v>33</v>
      </c>
      <c r="W1155" s="90">
        <v>619</v>
      </c>
      <c r="X1155" s="90">
        <v>0</v>
      </c>
      <c r="Y1155" s="90">
        <v>45</v>
      </c>
      <c r="Z1155" s="90">
        <v>30</v>
      </c>
      <c r="AA1155" s="90">
        <v>24</v>
      </c>
      <c r="AB1155" s="90">
        <v>54</v>
      </c>
      <c r="AC1155" s="91"/>
      <c r="AD1155" s="92">
        <v>0</v>
      </c>
      <c r="AE1155" s="90">
        <v>0</v>
      </c>
      <c r="AF1155" s="90">
        <v>0</v>
      </c>
      <c r="AG1155" s="90">
        <v>0</v>
      </c>
      <c r="AH1155" s="90">
        <v>0</v>
      </c>
      <c r="AI1155" s="90">
        <v>0</v>
      </c>
      <c r="AJ1155" s="90">
        <v>0</v>
      </c>
    </row>
    <row r="1156" spans="1:36" s="63" customFormat="1">
      <c r="A1156" s="88">
        <v>5</v>
      </c>
      <c r="B1156" s="95" t="s">
        <v>224</v>
      </c>
      <c r="C1156" s="96"/>
      <c r="D1156" s="86">
        <v>4</v>
      </c>
      <c r="E1156" s="86" t="s">
        <v>321</v>
      </c>
      <c r="F1156" s="87">
        <v>3104</v>
      </c>
      <c r="G1156" s="86">
        <v>1</v>
      </c>
      <c r="H1156" s="88">
        <v>5</v>
      </c>
      <c r="I1156" s="89"/>
      <c r="J1156" s="90">
        <v>43</v>
      </c>
      <c r="K1156" s="90">
        <v>44</v>
      </c>
      <c r="L1156" s="90">
        <v>23</v>
      </c>
      <c r="M1156" s="91"/>
      <c r="N1156" s="92">
        <v>39</v>
      </c>
      <c r="O1156" s="90">
        <v>588</v>
      </c>
      <c r="P1156" s="90">
        <v>26</v>
      </c>
      <c r="Q1156" s="90">
        <v>31</v>
      </c>
      <c r="R1156" s="90">
        <v>33</v>
      </c>
      <c r="S1156" s="90">
        <v>10</v>
      </c>
      <c r="T1156" s="90">
        <v>43</v>
      </c>
      <c r="U1156" s="91"/>
      <c r="V1156" s="92">
        <v>39</v>
      </c>
      <c r="W1156" s="90">
        <v>575</v>
      </c>
      <c r="X1156" s="90">
        <v>18</v>
      </c>
      <c r="Y1156" s="90">
        <v>38</v>
      </c>
      <c r="Z1156" s="90">
        <v>36</v>
      </c>
      <c r="AA1156" s="90">
        <v>8</v>
      </c>
      <c r="AB1156" s="90">
        <v>44</v>
      </c>
      <c r="AC1156" s="91"/>
      <c r="AD1156" s="92">
        <v>39</v>
      </c>
      <c r="AE1156" s="90">
        <v>171</v>
      </c>
      <c r="AF1156" s="90">
        <v>36</v>
      </c>
      <c r="AG1156" s="90">
        <v>41</v>
      </c>
      <c r="AH1156" s="90">
        <v>23</v>
      </c>
      <c r="AI1156" s="90">
        <v>0</v>
      </c>
      <c r="AJ1156" s="90">
        <v>23</v>
      </c>
    </row>
    <row r="1157" spans="1:36">
      <c r="A1157" s="88">
        <v>6</v>
      </c>
      <c r="B1157" s="95" t="s">
        <v>224</v>
      </c>
      <c r="C1157" s="96"/>
      <c r="D1157" s="86">
        <v>4</v>
      </c>
      <c r="E1157" s="86" t="s">
        <v>35</v>
      </c>
      <c r="F1157" s="87">
        <v>3104</v>
      </c>
      <c r="G1157" s="86">
        <v>1</v>
      </c>
      <c r="H1157" s="88">
        <v>6</v>
      </c>
      <c r="I1157" s="89"/>
      <c r="J1157" s="90">
        <v>65</v>
      </c>
      <c r="K1157" s="90">
        <v>67</v>
      </c>
      <c r="L1157" s="90">
        <v>0</v>
      </c>
      <c r="M1157" s="91"/>
      <c r="N1157" s="92">
        <v>37</v>
      </c>
      <c r="O1157" s="90">
        <v>671</v>
      </c>
      <c r="P1157" s="90">
        <v>19</v>
      </c>
      <c r="Q1157" s="90">
        <v>16</v>
      </c>
      <c r="R1157" s="90">
        <v>38</v>
      </c>
      <c r="S1157" s="90">
        <v>27</v>
      </c>
      <c r="T1157" s="90">
        <v>65</v>
      </c>
      <c r="U1157" s="91"/>
      <c r="V1157" s="92">
        <v>37</v>
      </c>
      <c r="W1157" s="90">
        <v>683</v>
      </c>
      <c r="X1157" s="90">
        <v>8</v>
      </c>
      <c r="Y1157" s="90">
        <v>24</v>
      </c>
      <c r="Z1157" s="90">
        <v>51</v>
      </c>
      <c r="AA1157" s="90">
        <v>16</v>
      </c>
      <c r="AB1157" s="90">
        <v>67</v>
      </c>
      <c r="AC1157" s="91"/>
      <c r="AD1157" s="92">
        <v>0</v>
      </c>
      <c r="AE1157" s="90">
        <v>0</v>
      </c>
      <c r="AF1157" s="90">
        <v>0</v>
      </c>
      <c r="AG1157" s="90">
        <v>0</v>
      </c>
      <c r="AH1157" s="90">
        <v>0</v>
      </c>
      <c r="AI1157" s="90">
        <v>0</v>
      </c>
      <c r="AJ1157" s="90">
        <v>0</v>
      </c>
    </row>
    <row r="1158" spans="1:36">
      <c r="A1158" s="88">
        <v>7</v>
      </c>
      <c r="B1158" s="95" t="s">
        <v>224</v>
      </c>
      <c r="C1158" s="96"/>
      <c r="D1158" s="86">
        <v>4</v>
      </c>
      <c r="E1158" s="86" t="s">
        <v>35</v>
      </c>
      <c r="F1158" s="87">
        <v>3104</v>
      </c>
      <c r="G1158" s="86">
        <v>1</v>
      </c>
      <c r="H1158" s="88">
        <v>7</v>
      </c>
      <c r="I1158" s="89"/>
      <c r="J1158" s="90">
        <v>51</v>
      </c>
      <c r="K1158" s="90">
        <v>48</v>
      </c>
      <c r="L1158" s="90">
        <v>3</v>
      </c>
      <c r="M1158" s="91"/>
      <c r="N1158" s="92">
        <v>39</v>
      </c>
      <c r="O1158" s="90">
        <v>678</v>
      </c>
      <c r="P1158" s="90">
        <v>18</v>
      </c>
      <c r="Q1158" s="90">
        <v>31</v>
      </c>
      <c r="R1158" s="90">
        <v>36</v>
      </c>
      <c r="S1158" s="90">
        <v>15</v>
      </c>
      <c r="T1158" s="90">
        <v>51</v>
      </c>
      <c r="U1158" s="91"/>
      <c r="V1158" s="92">
        <v>39</v>
      </c>
      <c r="W1158" s="90">
        <v>641</v>
      </c>
      <c r="X1158" s="90">
        <v>10</v>
      </c>
      <c r="Y1158" s="90">
        <v>41</v>
      </c>
      <c r="Z1158" s="90">
        <v>33</v>
      </c>
      <c r="AA1158" s="90">
        <v>15</v>
      </c>
      <c r="AB1158" s="90">
        <v>48</v>
      </c>
      <c r="AC1158" s="91"/>
      <c r="AD1158" s="92">
        <v>39</v>
      </c>
      <c r="AE1158" s="90">
        <v>139</v>
      </c>
      <c r="AF1158" s="90">
        <v>67</v>
      </c>
      <c r="AG1158" s="90">
        <v>31</v>
      </c>
      <c r="AH1158" s="90">
        <v>3</v>
      </c>
      <c r="AI1158" s="90">
        <v>0</v>
      </c>
      <c r="AJ1158" s="90">
        <v>3</v>
      </c>
    </row>
    <row r="1159" spans="1:36">
      <c r="A1159" s="88">
        <v>8</v>
      </c>
      <c r="B1159" s="95" t="s">
        <v>224</v>
      </c>
      <c r="C1159" s="96"/>
      <c r="D1159" s="86">
        <v>4</v>
      </c>
      <c r="E1159" s="86" t="s">
        <v>35</v>
      </c>
      <c r="F1159" s="87">
        <v>3104</v>
      </c>
      <c r="G1159" s="86">
        <v>1</v>
      </c>
      <c r="H1159" s="88">
        <v>8</v>
      </c>
      <c r="I1159" s="89"/>
      <c r="J1159" s="90">
        <v>42</v>
      </c>
      <c r="K1159" s="90">
        <v>79</v>
      </c>
      <c r="L1159" s="90">
        <v>0</v>
      </c>
      <c r="M1159" s="91"/>
      <c r="N1159" s="92">
        <v>33</v>
      </c>
      <c r="O1159" s="90">
        <v>684</v>
      </c>
      <c r="P1159" s="90">
        <v>27</v>
      </c>
      <c r="Q1159" s="90">
        <v>30</v>
      </c>
      <c r="R1159" s="90">
        <v>39</v>
      </c>
      <c r="S1159" s="90">
        <v>3</v>
      </c>
      <c r="T1159" s="90">
        <v>42</v>
      </c>
      <c r="U1159" s="91"/>
      <c r="V1159" s="92">
        <v>33</v>
      </c>
      <c r="W1159" s="90">
        <v>763</v>
      </c>
      <c r="X1159" s="90">
        <v>6</v>
      </c>
      <c r="Y1159" s="90">
        <v>15</v>
      </c>
      <c r="Z1159" s="90">
        <v>70</v>
      </c>
      <c r="AA1159" s="90">
        <v>9</v>
      </c>
      <c r="AB1159" s="90">
        <v>79</v>
      </c>
      <c r="AC1159" s="91"/>
      <c r="AD1159" s="92">
        <v>0</v>
      </c>
      <c r="AE1159" s="90">
        <v>0</v>
      </c>
      <c r="AF1159" s="90">
        <v>0</v>
      </c>
      <c r="AG1159" s="90">
        <v>0</v>
      </c>
      <c r="AH1159" s="90">
        <v>0</v>
      </c>
      <c r="AI1159" s="90">
        <v>0</v>
      </c>
      <c r="AJ1159" s="90">
        <v>0</v>
      </c>
    </row>
    <row r="1160" spans="1:36">
      <c r="A1160" s="67" t="s">
        <v>71</v>
      </c>
      <c r="B1160" s="97" t="s">
        <v>224</v>
      </c>
      <c r="C1160" s="98"/>
      <c r="D1160" s="93">
        <v>4</v>
      </c>
      <c r="E1160" s="93" t="s">
        <v>35</v>
      </c>
      <c r="F1160" s="94">
        <v>3104</v>
      </c>
      <c r="G1160" s="93">
        <v>1</v>
      </c>
      <c r="H1160" s="67" t="s">
        <v>71</v>
      </c>
      <c r="I1160" s="68"/>
      <c r="J1160" s="20">
        <v>53.591549295774655</v>
      </c>
      <c r="K1160" s="20">
        <v>58.103286384976521</v>
      </c>
      <c r="L1160" s="20">
        <v>13</v>
      </c>
      <c r="M1160" s="69"/>
      <c r="N1160" s="16">
        <v>213</v>
      </c>
      <c r="O1160" s="20"/>
      <c r="P1160" s="20">
        <v>20.15962441314554</v>
      </c>
      <c r="Q1160" s="20">
        <v>25.7887323943662</v>
      </c>
      <c r="R1160" s="20">
        <v>35.962441314553992</v>
      </c>
      <c r="S1160" s="20">
        <v>17.62910798122066</v>
      </c>
      <c r="T1160" s="20">
        <v>53.591549295774655</v>
      </c>
      <c r="U1160" s="69"/>
      <c r="V1160" s="16">
        <v>213</v>
      </c>
      <c r="W1160" s="20"/>
      <c r="X1160" s="20">
        <v>9.39906103286385</v>
      </c>
      <c r="Y1160" s="20">
        <v>32.136150234741784</v>
      </c>
      <c r="Z1160" s="20">
        <v>42.694835680751169</v>
      </c>
      <c r="AA1160" s="20">
        <v>15.40845070422535</v>
      </c>
      <c r="AB1160" s="20">
        <v>58.103286384976521</v>
      </c>
      <c r="AC1160" s="69"/>
      <c r="AD1160" s="16">
        <v>78</v>
      </c>
      <c r="AE1160" s="20"/>
      <c r="AF1160" s="20">
        <v>51.5</v>
      </c>
      <c r="AG1160" s="20">
        <v>36</v>
      </c>
      <c r="AH1160" s="20">
        <v>13</v>
      </c>
      <c r="AI1160" s="20">
        <v>0</v>
      </c>
      <c r="AJ1160" s="20">
        <v>13</v>
      </c>
    </row>
    <row r="1161" spans="1:36">
      <c r="A1161" s="81">
        <v>3</v>
      </c>
      <c r="B1161" s="77" t="s">
        <v>225</v>
      </c>
      <c r="C1161" s="78"/>
      <c r="D1161" s="79">
        <v>5</v>
      </c>
      <c r="E1161" s="79" t="s">
        <v>36</v>
      </c>
      <c r="F1161" s="80">
        <v>2203</v>
      </c>
      <c r="G1161" s="86">
        <v>1</v>
      </c>
      <c r="H1161" s="81">
        <v>3</v>
      </c>
      <c r="I1161" s="82"/>
      <c r="J1161" s="83">
        <v>81</v>
      </c>
      <c r="K1161" s="83">
        <v>70</v>
      </c>
      <c r="L1161" s="83">
        <v>0</v>
      </c>
      <c r="M1161" s="84"/>
      <c r="N1161" s="85">
        <v>156</v>
      </c>
      <c r="O1161" s="83">
        <v>590</v>
      </c>
      <c r="P1161" s="83">
        <v>1</v>
      </c>
      <c r="Q1161" s="83">
        <v>18</v>
      </c>
      <c r="R1161" s="83">
        <v>28</v>
      </c>
      <c r="S1161" s="83">
        <v>53</v>
      </c>
      <c r="T1161" s="83">
        <v>81</v>
      </c>
      <c r="U1161" s="84"/>
      <c r="V1161" s="85">
        <v>156</v>
      </c>
      <c r="W1161" s="83">
        <v>576</v>
      </c>
      <c r="X1161" s="83">
        <v>12</v>
      </c>
      <c r="Y1161" s="83">
        <v>18</v>
      </c>
      <c r="Z1161" s="83">
        <v>33</v>
      </c>
      <c r="AA1161" s="83">
        <v>37</v>
      </c>
      <c r="AB1161" s="83">
        <v>70</v>
      </c>
      <c r="AC1161" s="84"/>
      <c r="AD1161" s="85">
        <v>0</v>
      </c>
      <c r="AE1161" s="83">
        <v>0</v>
      </c>
      <c r="AF1161" s="83">
        <v>0</v>
      </c>
      <c r="AG1161" s="83">
        <v>0</v>
      </c>
      <c r="AH1161" s="83">
        <v>0</v>
      </c>
      <c r="AI1161" s="83">
        <v>0</v>
      </c>
      <c r="AJ1161" s="83">
        <v>0</v>
      </c>
    </row>
    <row r="1162" spans="1:36">
      <c r="A1162" s="88">
        <v>4</v>
      </c>
      <c r="B1162" s="95" t="s">
        <v>225</v>
      </c>
      <c r="C1162" s="96"/>
      <c r="D1162" s="86">
        <v>5</v>
      </c>
      <c r="E1162" s="86" t="s">
        <v>36</v>
      </c>
      <c r="F1162" s="87">
        <v>2203</v>
      </c>
      <c r="G1162" s="86">
        <v>1</v>
      </c>
      <c r="H1162" s="88">
        <v>4</v>
      </c>
      <c r="I1162" s="89"/>
      <c r="J1162" s="90">
        <v>79</v>
      </c>
      <c r="K1162" s="90">
        <v>76</v>
      </c>
      <c r="L1162" s="90">
        <v>0</v>
      </c>
      <c r="M1162" s="91"/>
      <c r="N1162" s="92">
        <v>176</v>
      </c>
      <c r="O1162" s="90">
        <v>624</v>
      </c>
      <c r="P1162" s="90">
        <v>10</v>
      </c>
      <c r="Q1162" s="90">
        <v>11</v>
      </c>
      <c r="R1162" s="90">
        <v>30</v>
      </c>
      <c r="S1162" s="90">
        <v>49</v>
      </c>
      <c r="T1162" s="90">
        <v>79</v>
      </c>
      <c r="U1162" s="91"/>
      <c r="V1162" s="92">
        <v>176</v>
      </c>
      <c r="W1162" s="90">
        <v>651</v>
      </c>
      <c r="X1162" s="90">
        <v>3</v>
      </c>
      <c r="Y1162" s="90">
        <v>21</v>
      </c>
      <c r="Z1162" s="90">
        <v>44</v>
      </c>
      <c r="AA1162" s="90">
        <v>32</v>
      </c>
      <c r="AB1162" s="90">
        <v>76</v>
      </c>
      <c r="AC1162" s="91"/>
      <c r="AD1162" s="92">
        <v>0</v>
      </c>
      <c r="AE1162" s="90">
        <v>0</v>
      </c>
      <c r="AF1162" s="90">
        <v>0</v>
      </c>
      <c r="AG1162" s="90">
        <v>0</v>
      </c>
      <c r="AH1162" s="90">
        <v>0</v>
      </c>
      <c r="AI1162" s="90">
        <v>0</v>
      </c>
      <c r="AJ1162" s="90">
        <v>0</v>
      </c>
    </row>
    <row r="1163" spans="1:36" s="63" customFormat="1">
      <c r="A1163" s="88">
        <v>5</v>
      </c>
      <c r="B1163" s="95" t="s">
        <v>225</v>
      </c>
      <c r="C1163" s="96"/>
      <c r="D1163" s="86">
        <v>5</v>
      </c>
      <c r="E1163" s="86" t="s">
        <v>36</v>
      </c>
      <c r="F1163" s="87">
        <v>2203</v>
      </c>
      <c r="G1163" s="88">
        <v>1</v>
      </c>
      <c r="H1163" s="88">
        <v>5</v>
      </c>
      <c r="I1163" s="89"/>
      <c r="J1163" s="90">
        <v>78</v>
      </c>
      <c r="K1163" s="90">
        <v>81</v>
      </c>
      <c r="L1163" s="90">
        <v>50</v>
      </c>
      <c r="M1163" s="91"/>
      <c r="N1163" s="92">
        <v>156</v>
      </c>
      <c r="O1163" s="90">
        <v>671</v>
      </c>
      <c r="P1163" s="90">
        <v>6</v>
      </c>
      <c r="Q1163" s="90">
        <v>16</v>
      </c>
      <c r="R1163" s="90">
        <v>36</v>
      </c>
      <c r="S1163" s="90">
        <v>42</v>
      </c>
      <c r="T1163" s="90">
        <v>78</v>
      </c>
      <c r="U1163" s="91"/>
      <c r="V1163" s="92">
        <v>156</v>
      </c>
      <c r="W1163" s="90">
        <v>704</v>
      </c>
      <c r="X1163" s="90">
        <v>2</v>
      </c>
      <c r="Y1163" s="90">
        <v>17</v>
      </c>
      <c r="Z1163" s="90">
        <v>58</v>
      </c>
      <c r="AA1163" s="90">
        <v>23</v>
      </c>
      <c r="AB1163" s="90">
        <v>81</v>
      </c>
      <c r="AC1163" s="91"/>
      <c r="AD1163" s="92">
        <v>156</v>
      </c>
      <c r="AE1163" s="90">
        <v>201</v>
      </c>
      <c r="AF1163" s="90">
        <v>6</v>
      </c>
      <c r="AG1163" s="90">
        <v>44</v>
      </c>
      <c r="AH1163" s="90">
        <v>46</v>
      </c>
      <c r="AI1163" s="90">
        <v>4</v>
      </c>
      <c r="AJ1163" s="90">
        <v>50</v>
      </c>
    </row>
    <row r="1164" spans="1:36">
      <c r="A1164" s="88">
        <v>6</v>
      </c>
      <c r="B1164" s="95" t="s">
        <v>225</v>
      </c>
      <c r="C1164" s="96"/>
      <c r="D1164" s="86">
        <v>5</v>
      </c>
      <c r="E1164" s="86" t="s">
        <v>36</v>
      </c>
      <c r="F1164" s="87">
        <v>2203</v>
      </c>
      <c r="G1164" s="86">
        <v>1</v>
      </c>
      <c r="H1164" s="88">
        <v>6</v>
      </c>
      <c r="I1164" s="89"/>
      <c r="J1164" s="90">
        <v>85</v>
      </c>
      <c r="K1164" s="90">
        <v>81</v>
      </c>
      <c r="L1164" s="90">
        <v>0</v>
      </c>
      <c r="M1164" s="91"/>
      <c r="N1164" s="92">
        <v>165</v>
      </c>
      <c r="O1164" s="90">
        <v>744</v>
      </c>
      <c r="P1164" s="90">
        <v>2</v>
      </c>
      <c r="Q1164" s="90">
        <v>13</v>
      </c>
      <c r="R1164" s="90">
        <v>27</v>
      </c>
      <c r="S1164" s="90">
        <v>58</v>
      </c>
      <c r="T1164" s="90">
        <v>85</v>
      </c>
      <c r="U1164" s="91"/>
      <c r="V1164" s="92">
        <v>165</v>
      </c>
      <c r="W1164" s="90">
        <v>747</v>
      </c>
      <c r="X1164" s="90">
        <v>4</v>
      </c>
      <c r="Y1164" s="90">
        <v>16</v>
      </c>
      <c r="Z1164" s="90">
        <v>44</v>
      </c>
      <c r="AA1164" s="90">
        <v>37</v>
      </c>
      <c r="AB1164" s="90">
        <v>81</v>
      </c>
      <c r="AC1164" s="91"/>
      <c r="AD1164" s="92">
        <v>0</v>
      </c>
      <c r="AE1164" s="90">
        <v>0</v>
      </c>
      <c r="AF1164" s="90">
        <v>0</v>
      </c>
      <c r="AG1164" s="90">
        <v>0</v>
      </c>
      <c r="AH1164" s="90">
        <v>0</v>
      </c>
      <c r="AI1164" s="90">
        <v>0</v>
      </c>
      <c r="AJ1164" s="90">
        <v>0</v>
      </c>
    </row>
    <row r="1165" spans="1:36">
      <c r="A1165" s="88">
        <v>7</v>
      </c>
      <c r="B1165" s="95" t="s">
        <v>225</v>
      </c>
      <c r="C1165" s="96"/>
      <c r="D1165" s="86">
        <v>5</v>
      </c>
      <c r="E1165" s="86" t="s">
        <v>36</v>
      </c>
      <c r="F1165" s="87">
        <v>2203</v>
      </c>
      <c r="G1165" s="86">
        <v>1</v>
      </c>
      <c r="H1165" s="88">
        <v>7</v>
      </c>
      <c r="I1165" s="89"/>
      <c r="J1165" s="90">
        <v>85</v>
      </c>
      <c r="K1165" s="90">
        <v>75</v>
      </c>
      <c r="L1165" s="90">
        <v>41</v>
      </c>
      <c r="M1165" s="91"/>
      <c r="N1165" s="92">
        <v>173</v>
      </c>
      <c r="O1165" s="90">
        <v>762</v>
      </c>
      <c r="P1165" s="90">
        <v>6</v>
      </c>
      <c r="Q1165" s="90">
        <v>9</v>
      </c>
      <c r="R1165" s="90">
        <v>33</v>
      </c>
      <c r="S1165" s="90">
        <v>52</v>
      </c>
      <c r="T1165" s="90">
        <v>85</v>
      </c>
      <c r="U1165" s="91"/>
      <c r="V1165" s="92">
        <v>173</v>
      </c>
      <c r="W1165" s="90">
        <v>756</v>
      </c>
      <c r="X1165" s="90">
        <v>3</v>
      </c>
      <c r="Y1165" s="90">
        <v>22</v>
      </c>
      <c r="Z1165" s="90">
        <v>50</v>
      </c>
      <c r="AA1165" s="90">
        <v>25</v>
      </c>
      <c r="AB1165" s="90">
        <v>75</v>
      </c>
      <c r="AC1165" s="91"/>
      <c r="AD1165" s="92">
        <v>173</v>
      </c>
      <c r="AE1165" s="90">
        <v>185</v>
      </c>
      <c r="AF1165" s="90">
        <v>20</v>
      </c>
      <c r="AG1165" s="90">
        <v>39</v>
      </c>
      <c r="AH1165" s="90">
        <v>36</v>
      </c>
      <c r="AI1165" s="90">
        <v>5</v>
      </c>
      <c r="AJ1165" s="90">
        <v>41</v>
      </c>
    </row>
    <row r="1166" spans="1:36">
      <c r="A1166" s="88">
        <v>8</v>
      </c>
      <c r="B1166" s="95" t="s">
        <v>225</v>
      </c>
      <c r="C1166" s="96"/>
      <c r="D1166" s="86">
        <v>5</v>
      </c>
      <c r="E1166" s="86" t="s">
        <v>36</v>
      </c>
      <c r="F1166" s="87">
        <v>2203</v>
      </c>
      <c r="G1166" s="86">
        <v>1</v>
      </c>
      <c r="H1166" s="88">
        <v>8</v>
      </c>
      <c r="I1166" s="89"/>
      <c r="J1166" s="90">
        <v>81</v>
      </c>
      <c r="K1166" s="90">
        <v>81</v>
      </c>
      <c r="L1166" s="90">
        <v>0</v>
      </c>
      <c r="M1166" s="91"/>
      <c r="N1166" s="92">
        <v>165</v>
      </c>
      <c r="O1166" s="90">
        <v>768</v>
      </c>
      <c r="P1166" s="90">
        <v>11</v>
      </c>
      <c r="Q1166" s="90">
        <v>8</v>
      </c>
      <c r="R1166" s="90">
        <v>43</v>
      </c>
      <c r="S1166" s="90">
        <v>38</v>
      </c>
      <c r="T1166" s="90">
        <v>81</v>
      </c>
      <c r="U1166" s="91"/>
      <c r="V1166" s="92">
        <v>165</v>
      </c>
      <c r="W1166" s="90">
        <v>808</v>
      </c>
      <c r="X1166" s="90">
        <v>7</v>
      </c>
      <c r="Y1166" s="90">
        <v>13</v>
      </c>
      <c r="Z1166" s="90">
        <v>49</v>
      </c>
      <c r="AA1166" s="90">
        <v>32</v>
      </c>
      <c r="AB1166" s="90">
        <v>81</v>
      </c>
      <c r="AC1166" s="91"/>
      <c r="AD1166" s="92">
        <v>0</v>
      </c>
      <c r="AE1166" s="90">
        <v>0</v>
      </c>
      <c r="AF1166" s="90">
        <v>0</v>
      </c>
      <c r="AG1166" s="90">
        <v>0</v>
      </c>
      <c r="AH1166" s="90">
        <v>0</v>
      </c>
      <c r="AI1166" s="90">
        <v>0</v>
      </c>
      <c r="AJ1166" s="90">
        <v>0</v>
      </c>
    </row>
    <row r="1167" spans="1:36">
      <c r="A1167" s="67" t="s">
        <v>71</v>
      </c>
      <c r="B1167" s="97" t="s">
        <v>225</v>
      </c>
      <c r="C1167" s="98"/>
      <c r="D1167" s="93">
        <v>5</v>
      </c>
      <c r="E1167" s="93" t="s">
        <v>36</v>
      </c>
      <c r="F1167" s="94">
        <v>2203</v>
      </c>
      <c r="G1167" s="67">
        <v>1</v>
      </c>
      <c r="H1167" s="67" t="s">
        <v>71</v>
      </c>
      <c r="I1167" s="68"/>
      <c r="J1167" s="20">
        <v>81.536831483350142</v>
      </c>
      <c r="K1167" s="20">
        <v>77.332996972754799</v>
      </c>
      <c r="L1167" s="20">
        <v>45.26747720364741</v>
      </c>
      <c r="M1167" s="69"/>
      <c r="N1167" s="16">
        <v>991</v>
      </c>
      <c r="O1167" s="20"/>
      <c r="P1167" s="20">
        <v>6.0898082744702329</v>
      </c>
      <c r="Q1167" s="20">
        <v>12.373360242179617</v>
      </c>
      <c r="R1167" s="20">
        <v>32.818365287588293</v>
      </c>
      <c r="S1167" s="20">
        <v>48.718466195761856</v>
      </c>
      <c r="T1167" s="20">
        <v>81.536831483350142</v>
      </c>
      <c r="U1167" s="69"/>
      <c r="V1167" s="16">
        <v>991</v>
      </c>
      <c r="W1167" s="20"/>
      <c r="X1167" s="20">
        <v>5.0918264379414726</v>
      </c>
      <c r="Y1167" s="20">
        <v>17.908173562058529</v>
      </c>
      <c r="Z1167" s="20">
        <v>46.35216952573159</v>
      </c>
      <c r="AA1167" s="20">
        <v>30.980827447023209</v>
      </c>
      <c r="AB1167" s="20">
        <v>77.332996972754799</v>
      </c>
      <c r="AC1167" s="69"/>
      <c r="AD1167" s="16">
        <v>329</v>
      </c>
      <c r="AE1167" s="20"/>
      <c r="AF1167" s="20">
        <v>13.361702127659575</v>
      </c>
      <c r="AG1167" s="20">
        <v>41.370820668693007</v>
      </c>
      <c r="AH1167" s="20">
        <v>40.741641337386014</v>
      </c>
      <c r="AI1167" s="20">
        <v>4.5258358662613984</v>
      </c>
      <c r="AJ1167" s="20">
        <v>45.26747720364741</v>
      </c>
    </row>
    <row r="1168" spans="1:36">
      <c r="A1168" s="81">
        <v>3</v>
      </c>
      <c r="B1168" s="77" t="s">
        <v>226</v>
      </c>
      <c r="C1168" s="78"/>
      <c r="D1168" s="79">
        <v>4</v>
      </c>
      <c r="E1168" s="79" t="s">
        <v>35</v>
      </c>
      <c r="F1168" s="80">
        <v>4902</v>
      </c>
      <c r="G1168" s="86">
        <v>1</v>
      </c>
      <c r="H1168" s="81">
        <v>3</v>
      </c>
      <c r="I1168" s="82"/>
      <c r="J1168" s="83">
        <v>85</v>
      </c>
      <c r="K1168" s="83">
        <v>73</v>
      </c>
      <c r="L1168" s="83">
        <v>0</v>
      </c>
      <c r="M1168" s="84"/>
      <c r="N1168" s="85">
        <v>41</v>
      </c>
      <c r="O1168" s="83">
        <v>565</v>
      </c>
      <c r="P1168" s="83">
        <v>2</v>
      </c>
      <c r="Q1168" s="83">
        <v>12</v>
      </c>
      <c r="R1168" s="83">
        <v>51</v>
      </c>
      <c r="S1168" s="83">
        <v>34</v>
      </c>
      <c r="T1168" s="83">
        <v>85</v>
      </c>
      <c r="U1168" s="84"/>
      <c r="V1168" s="85">
        <v>41</v>
      </c>
      <c r="W1168" s="83">
        <v>550</v>
      </c>
      <c r="X1168" s="83">
        <v>12</v>
      </c>
      <c r="Y1168" s="83">
        <v>15</v>
      </c>
      <c r="Z1168" s="83">
        <v>46</v>
      </c>
      <c r="AA1168" s="83">
        <v>27</v>
      </c>
      <c r="AB1168" s="83">
        <v>73</v>
      </c>
      <c r="AC1168" s="84"/>
      <c r="AD1168" s="85">
        <v>0</v>
      </c>
      <c r="AE1168" s="83">
        <v>0</v>
      </c>
      <c r="AF1168" s="83">
        <v>0</v>
      </c>
      <c r="AG1168" s="83">
        <v>0</v>
      </c>
      <c r="AH1168" s="83">
        <v>0</v>
      </c>
      <c r="AI1168" s="83">
        <v>0</v>
      </c>
      <c r="AJ1168" s="83">
        <v>0</v>
      </c>
    </row>
    <row r="1169" spans="1:36">
      <c r="A1169" s="88">
        <v>4</v>
      </c>
      <c r="B1169" s="95" t="s">
        <v>226</v>
      </c>
      <c r="C1169" s="96"/>
      <c r="D1169" s="86">
        <v>4</v>
      </c>
      <c r="E1169" s="86" t="s">
        <v>35</v>
      </c>
      <c r="F1169" s="87">
        <v>4902</v>
      </c>
      <c r="G1169" s="86">
        <v>1</v>
      </c>
      <c r="H1169" s="88">
        <v>4</v>
      </c>
      <c r="I1169" s="89"/>
      <c r="J1169" s="90">
        <v>84</v>
      </c>
      <c r="K1169" s="90">
        <v>82</v>
      </c>
      <c r="L1169" s="90">
        <v>0</v>
      </c>
      <c r="M1169" s="91"/>
      <c r="N1169" s="92">
        <v>38</v>
      </c>
      <c r="O1169" s="90">
        <v>627</v>
      </c>
      <c r="P1169" s="90">
        <v>0</v>
      </c>
      <c r="Q1169" s="90">
        <v>16</v>
      </c>
      <c r="R1169" s="90">
        <v>42</v>
      </c>
      <c r="S1169" s="90">
        <v>42</v>
      </c>
      <c r="T1169" s="90">
        <v>84</v>
      </c>
      <c r="U1169" s="91"/>
      <c r="V1169" s="92">
        <v>38</v>
      </c>
      <c r="W1169" s="90">
        <v>671</v>
      </c>
      <c r="X1169" s="90">
        <v>0</v>
      </c>
      <c r="Y1169" s="90">
        <v>18</v>
      </c>
      <c r="Z1169" s="90">
        <v>61</v>
      </c>
      <c r="AA1169" s="90">
        <v>21</v>
      </c>
      <c r="AB1169" s="90">
        <v>82</v>
      </c>
      <c r="AC1169" s="91"/>
      <c r="AD1169" s="92">
        <v>0</v>
      </c>
      <c r="AE1169" s="90">
        <v>0</v>
      </c>
      <c r="AF1169" s="90">
        <v>0</v>
      </c>
      <c r="AG1169" s="90">
        <v>0</v>
      </c>
      <c r="AH1169" s="90">
        <v>0</v>
      </c>
      <c r="AI1169" s="90">
        <v>0</v>
      </c>
      <c r="AJ1169" s="90">
        <v>0</v>
      </c>
    </row>
    <row r="1170" spans="1:36" s="63" customFormat="1">
      <c r="A1170" s="88">
        <v>5</v>
      </c>
      <c r="B1170" s="95" t="s">
        <v>226</v>
      </c>
      <c r="C1170" s="96"/>
      <c r="D1170" s="86">
        <v>4</v>
      </c>
      <c r="E1170" s="86" t="s">
        <v>321</v>
      </c>
      <c r="F1170" s="87">
        <v>4902</v>
      </c>
      <c r="G1170" s="86">
        <v>1</v>
      </c>
      <c r="H1170" s="88">
        <v>5</v>
      </c>
      <c r="I1170" s="89"/>
      <c r="J1170" s="90">
        <v>54</v>
      </c>
      <c r="K1170" s="90">
        <v>72</v>
      </c>
      <c r="L1170" s="90">
        <v>60</v>
      </c>
      <c r="M1170" s="91"/>
      <c r="N1170" s="92">
        <v>43</v>
      </c>
      <c r="O1170" s="90">
        <v>636</v>
      </c>
      <c r="P1170" s="90">
        <v>19</v>
      </c>
      <c r="Q1170" s="90">
        <v>28</v>
      </c>
      <c r="R1170" s="90">
        <v>19</v>
      </c>
      <c r="S1170" s="90">
        <v>35</v>
      </c>
      <c r="T1170" s="90">
        <v>54</v>
      </c>
      <c r="U1170" s="91"/>
      <c r="V1170" s="92">
        <v>43</v>
      </c>
      <c r="W1170" s="90">
        <v>715</v>
      </c>
      <c r="X1170" s="90">
        <v>5</v>
      </c>
      <c r="Y1170" s="90">
        <v>23</v>
      </c>
      <c r="Z1170" s="90">
        <v>37</v>
      </c>
      <c r="AA1170" s="90">
        <v>35</v>
      </c>
      <c r="AB1170" s="90">
        <v>72</v>
      </c>
      <c r="AC1170" s="91"/>
      <c r="AD1170" s="92">
        <v>43</v>
      </c>
      <c r="AE1170" s="90">
        <v>214</v>
      </c>
      <c r="AF1170" s="90">
        <v>7</v>
      </c>
      <c r="AG1170" s="90">
        <v>33</v>
      </c>
      <c r="AH1170" s="90">
        <v>44</v>
      </c>
      <c r="AI1170" s="90">
        <v>16</v>
      </c>
      <c r="AJ1170" s="90">
        <v>60</v>
      </c>
    </row>
    <row r="1171" spans="1:36">
      <c r="A1171" s="88">
        <v>6</v>
      </c>
      <c r="B1171" s="95" t="s">
        <v>226</v>
      </c>
      <c r="C1171" s="96"/>
      <c r="D1171" s="86">
        <v>4</v>
      </c>
      <c r="E1171" s="86" t="s">
        <v>35</v>
      </c>
      <c r="F1171" s="87">
        <v>4902</v>
      </c>
      <c r="G1171" s="88">
        <v>1</v>
      </c>
      <c r="H1171" s="88">
        <v>6</v>
      </c>
      <c r="I1171" s="89"/>
      <c r="J1171" s="90">
        <v>84</v>
      </c>
      <c r="K1171" s="90">
        <v>80</v>
      </c>
      <c r="L1171" s="90">
        <v>0</v>
      </c>
      <c r="M1171" s="91"/>
      <c r="N1171" s="92">
        <v>50</v>
      </c>
      <c r="O1171" s="90">
        <v>725</v>
      </c>
      <c r="P1171" s="90">
        <v>2</v>
      </c>
      <c r="Q1171" s="90">
        <v>14</v>
      </c>
      <c r="R1171" s="90">
        <v>34</v>
      </c>
      <c r="S1171" s="90">
        <v>50</v>
      </c>
      <c r="T1171" s="90">
        <v>84</v>
      </c>
      <c r="U1171" s="91"/>
      <c r="V1171" s="92">
        <v>50</v>
      </c>
      <c r="W1171" s="90">
        <v>722</v>
      </c>
      <c r="X1171" s="90">
        <v>6</v>
      </c>
      <c r="Y1171" s="90">
        <v>14</v>
      </c>
      <c r="Z1171" s="90">
        <v>50</v>
      </c>
      <c r="AA1171" s="90">
        <v>30</v>
      </c>
      <c r="AB1171" s="90">
        <v>80</v>
      </c>
      <c r="AC1171" s="91"/>
      <c r="AD1171" s="92">
        <v>0</v>
      </c>
      <c r="AE1171" s="90">
        <v>0</v>
      </c>
      <c r="AF1171" s="90">
        <v>0</v>
      </c>
      <c r="AG1171" s="90">
        <v>0</v>
      </c>
      <c r="AH1171" s="90">
        <v>0</v>
      </c>
      <c r="AI1171" s="90">
        <v>0</v>
      </c>
      <c r="AJ1171" s="90">
        <v>0</v>
      </c>
    </row>
    <row r="1172" spans="1:36">
      <c r="A1172" s="88">
        <v>7</v>
      </c>
      <c r="B1172" s="95" t="s">
        <v>226</v>
      </c>
      <c r="C1172" s="96"/>
      <c r="D1172" s="86">
        <v>4</v>
      </c>
      <c r="E1172" s="86" t="s">
        <v>35</v>
      </c>
      <c r="F1172" s="87">
        <v>4902</v>
      </c>
      <c r="G1172" s="88">
        <v>1</v>
      </c>
      <c r="H1172" s="88">
        <v>7</v>
      </c>
      <c r="I1172" s="89"/>
      <c r="J1172" s="90">
        <v>78</v>
      </c>
      <c r="K1172" s="90">
        <v>74</v>
      </c>
      <c r="L1172" s="90">
        <v>52</v>
      </c>
      <c r="M1172" s="91"/>
      <c r="N1172" s="92">
        <v>46</v>
      </c>
      <c r="O1172" s="90">
        <v>730</v>
      </c>
      <c r="P1172" s="90">
        <v>7</v>
      </c>
      <c r="Q1172" s="90">
        <v>15</v>
      </c>
      <c r="R1172" s="90">
        <v>52</v>
      </c>
      <c r="S1172" s="90">
        <v>26</v>
      </c>
      <c r="T1172" s="90">
        <v>78</v>
      </c>
      <c r="U1172" s="91"/>
      <c r="V1172" s="92">
        <v>46</v>
      </c>
      <c r="W1172" s="90">
        <v>738</v>
      </c>
      <c r="X1172" s="90">
        <v>2</v>
      </c>
      <c r="Y1172" s="90">
        <v>24</v>
      </c>
      <c r="Z1172" s="90">
        <v>54</v>
      </c>
      <c r="AA1172" s="90">
        <v>20</v>
      </c>
      <c r="AB1172" s="90">
        <v>74</v>
      </c>
      <c r="AC1172" s="91"/>
      <c r="AD1172" s="92">
        <v>46</v>
      </c>
      <c r="AE1172" s="90">
        <v>196</v>
      </c>
      <c r="AF1172" s="90">
        <v>11</v>
      </c>
      <c r="AG1172" s="90">
        <v>37</v>
      </c>
      <c r="AH1172" s="90">
        <v>50</v>
      </c>
      <c r="AI1172" s="90">
        <v>2</v>
      </c>
      <c r="AJ1172" s="90">
        <v>52</v>
      </c>
    </row>
    <row r="1173" spans="1:36">
      <c r="A1173" s="88">
        <v>8</v>
      </c>
      <c r="B1173" s="95" t="s">
        <v>226</v>
      </c>
      <c r="C1173" s="96"/>
      <c r="D1173" s="86">
        <v>4</v>
      </c>
      <c r="E1173" s="86" t="s">
        <v>35</v>
      </c>
      <c r="F1173" s="87">
        <v>4902</v>
      </c>
      <c r="G1173" s="86">
        <v>1</v>
      </c>
      <c r="H1173" s="88">
        <v>8</v>
      </c>
      <c r="I1173" s="89"/>
      <c r="J1173" s="90">
        <v>62</v>
      </c>
      <c r="K1173" s="90">
        <v>62</v>
      </c>
      <c r="L1173" s="90">
        <v>0</v>
      </c>
      <c r="M1173" s="91"/>
      <c r="N1173" s="92">
        <v>45</v>
      </c>
      <c r="O1173" s="90">
        <v>722</v>
      </c>
      <c r="P1173" s="90">
        <v>27</v>
      </c>
      <c r="Q1173" s="90">
        <v>11</v>
      </c>
      <c r="R1173" s="90">
        <v>44</v>
      </c>
      <c r="S1173" s="90">
        <v>18</v>
      </c>
      <c r="T1173" s="90">
        <v>62</v>
      </c>
      <c r="U1173" s="91"/>
      <c r="V1173" s="92">
        <v>45</v>
      </c>
      <c r="W1173" s="90">
        <v>752</v>
      </c>
      <c r="X1173" s="90">
        <v>0</v>
      </c>
      <c r="Y1173" s="90">
        <v>38</v>
      </c>
      <c r="Z1173" s="90">
        <v>51</v>
      </c>
      <c r="AA1173" s="90">
        <v>11</v>
      </c>
      <c r="AB1173" s="90">
        <v>62</v>
      </c>
      <c r="AC1173" s="91"/>
      <c r="AD1173" s="92">
        <v>0</v>
      </c>
      <c r="AE1173" s="90">
        <v>0</v>
      </c>
      <c r="AF1173" s="90">
        <v>0</v>
      </c>
      <c r="AG1173" s="90">
        <v>0</v>
      </c>
      <c r="AH1173" s="90">
        <v>0</v>
      </c>
      <c r="AI1173" s="90">
        <v>0</v>
      </c>
      <c r="AJ1173" s="90">
        <v>0</v>
      </c>
    </row>
    <row r="1174" spans="1:36">
      <c r="A1174" s="67" t="s">
        <v>71</v>
      </c>
      <c r="B1174" s="97" t="s">
        <v>226</v>
      </c>
      <c r="C1174" s="98"/>
      <c r="D1174" s="93">
        <v>4</v>
      </c>
      <c r="E1174" s="93" t="s">
        <v>35</v>
      </c>
      <c r="F1174" s="94">
        <v>4902</v>
      </c>
      <c r="G1174" s="67">
        <v>1</v>
      </c>
      <c r="H1174" s="67" t="s">
        <v>71</v>
      </c>
      <c r="I1174" s="68"/>
      <c r="J1174" s="20">
        <v>74.437262357414454</v>
      </c>
      <c r="K1174" s="20">
        <v>73.760456273764262</v>
      </c>
      <c r="L1174" s="20">
        <v>55.865168539325836</v>
      </c>
      <c r="M1174" s="69"/>
      <c r="N1174" s="16">
        <v>263</v>
      </c>
      <c r="O1174" s="20"/>
      <c r="P1174" s="20">
        <v>9.6425855513307983</v>
      </c>
      <c r="Q1174" s="20">
        <v>15.927756653992395</v>
      </c>
      <c r="R1174" s="20">
        <v>40.21292775665399</v>
      </c>
      <c r="S1174" s="20">
        <v>34.224334600760457</v>
      </c>
      <c r="T1174" s="20">
        <v>74.437262357414454</v>
      </c>
      <c r="U1174" s="69"/>
      <c r="V1174" s="16">
        <v>263</v>
      </c>
      <c r="W1174" s="20"/>
      <c r="X1174" s="20">
        <v>4.1787072243346008</v>
      </c>
      <c r="Y1174" s="20">
        <v>22.060836501901143</v>
      </c>
      <c r="Z1174" s="20">
        <v>49.711026615969587</v>
      </c>
      <c r="AA1174" s="20">
        <v>24.049429657794679</v>
      </c>
      <c r="AB1174" s="20">
        <v>73.760456273764262</v>
      </c>
      <c r="AC1174" s="69"/>
      <c r="AD1174" s="16">
        <v>89</v>
      </c>
      <c r="AE1174" s="20"/>
      <c r="AF1174" s="20">
        <v>9.0674157303370784</v>
      </c>
      <c r="AG1174" s="20">
        <v>35.067415730337075</v>
      </c>
      <c r="AH1174" s="20">
        <v>47.101123595505612</v>
      </c>
      <c r="AI1174" s="20">
        <v>8.7640449438202257</v>
      </c>
      <c r="AJ1174" s="20">
        <v>55.865168539325836</v>
      </c>
    </row>
    <row r="1175" spans="1:36">
      <c r="A1175" s="81">
        <v>3</v>
      </c>
      <c r="B1175" s="77" t="s">
        <v>227</v>
      </c>
      <c r="C1175" s="78"/>
      <c r="D1175" s="79">
        <v>1</v>
      </c>
      <c r="E1175" s="79" t="s">
        <v>32</v>
      </c>
      <c r="F1175" s="80">
        <v>303</v>
      </c>
      <c r="G1175" s="86">
        <v>1</v>
      </c>
      <c r="H1175" s="81">
        <v>3</v>
      </c>
      <c r="I1175" s="82"/>
      <c r="J1175" s="83">
        <v>89</v>
      </c>
      <c r="K1175" s="83">
        <v>78</v>
      </c>
      <c r="L1175" s="83">
        <v>0</v>
      </c>
      <c r="M1175" s="84"/>
      <c r="N1175" s="85">
        <v>270</v>
      </c>
      <c r="O1175" s="83">
        <v>604</v>
      </c>
      <c r="P1175" s="83">
        <v>3</v>
      </c>
      <c r="Q1175" s="83">
        <v>8</v>
      </c>
      <c r="R1175" s="83">
        <v>24</v>
      </c>
      <c r="S1175" s="83">
        <v>65</v>
      </c>
      <c r="T1175" s="83">
        <v>89</v>
      </c>
      <c r="U1175" s="84"/>
      <c r="V1175" s="85">
        <v>270</v>
      </c>
      <c r="W1175" s="83">
        <v>606</v>
      </c>
      <c r="X1175" s="83">
        <v>10</v>
      </c>
      <c r="Y1175" s="83">
        <v>13</v>
      </c>
      <c r="Z1175" s="83">
        <v>36</v>
      </c>
      <c r="AA1175" s="83">
        <v>42</v>
      </c>
      <c r="AB1175" s="83">
        <v>78</v>
      </c>
      <c r="AC1175" s="84"/>
      <c r="AD1175" s="85">
        <v>0</v>
      </c>
      <c r="AE1175" s="83">
        <v>0</v>
      </c>
      <c r="AF1175" s="83">
        <v>0</v>
      </c>
      <c r="AG1175" s="83">
        <v>0</v>
      </c>
      <c r="AH1175" s="83">
        <v>0</v>
      </c>
      <c r="AI1175" s="83">
        <v>0</v>
      </c>
      <c r="AJ1175" s="83">
        <v>0</v>
      </c>
    </row>
    <row r="1176" spans="1:36">
      <c r="A1176" s="88">
        <v>4</v>
      </c>
      <c r="B1176" s="95" t="s">
        <v>227</v>
      </c>
      <c r="C1176" s="96"/>
      <c r="D1176" s="86">
        <v>1</v>
      </c>
      <c r="E1176" s="86" t="s">
        <v>32</v>
      </c>
      <c r="F1176" s="87">
        <v>303</v>
      </c>
      <c r="G1176" s="88">
        <v>1</v>
      </c>
      <c r="H1176" s="88">
        <v>4</v>
      </c>
      <c r="I1176" s="89"/>
      <c r="J1176" s="90">
        <v>88</v>
      </c>
      <c r="K1176" s="90">
        <v>84</v>
      </c>
      <c r="L1176" s="90">
        <v>0</v>
      </c>
      <c r="M1176" s="91"/>
      <c r="N1176" s="92">
        <v>321</v>
      </c>
      <c r="O1176" s="90">
        <v>657</v>
      </c>
      <c r="P1176" s="90">
        <v>5</v>
      </c>
      <c r="Q1176" s="90">
        <v>6</v>
      </c>
      <c r="R1176" s="90">
        <v>25</v>
      </c>
      <c r="S1176" s="90">
        <v>63</v>
      </c>
      <c r="T1176" s="90">
        <v>88</v>
      </c>
      <c r="U1176" s="91"/>
      <c r="V1176" s="92">
        <v>321</v>
      </c>
      <c r="W1176" s="90">
        <v>704</v>
      </c>
      <c r="X1176" s="90">
        <v>2</v>
      </c>
      <c r="Y1176" s="90">
        <v>15</v>
      </c>
      <c r="Z1176" s="90">
        <v>40</v>
      </c>
      <c r="AA1176" s="90">
        <v>44</v>
      </c>
      <c r="AB1176" s="90">
        <v>84</v>
      </c>
      <c r="AC1176" s="91"/>
      <c r="AD1176" s="92">
        <v>0</v>
      </c>
      <c r="AE1176" s="90">
        <v>0</v>
      </c>
      <c r="AF1176" s="90">
        <v>0</v>
      </c>
      <c r="AG1176" s="90">
        <v>0</v>
      </c>
      <c r="AH1176" s="90">
        <v>0</v>
      </c>
      <c r="AI1176" s="90">
        <v>0</v>
      </c>
      <c r="AJ1176" s="90">
        <v>0</v>
      </c>
    </row>
    <row r="1177" spans="1:36" s="63" customFormat="1">
      <c r="A1177" s="88">
        <v>5</v>
      </c>
      <c r="B1177" s="95" t="s">
        <v>227</v>
      </c>
      <c r="C1177" s="96"/>
      <c r="D1177" s="86">
        <v>1</v>
      </c>
      <c r="E1177" s="86" t="s">
        <v>32</v>
      </c>
      <c r="F1177" s="87">
        <v>303</v>
      </c>
      <c r="G1177" s="88">
        <v>1</v>
      </c>
      <c r="H1177" s="88">
        <v>5</v>
      </c>
      <c r="I1177" s="89"/>
      <c r="J1177" s="90">
        <v>79</v>
      </c>
      <c r="K1177" s="90">
        <v>77</v>
      </c>
      <c r="L1177" s="90">
        <v>62</v>
      </c>
      <c r="M1177" s="91"/>
      <c r="N1177" s="92">
        <v>293</v>
      </c>
      <c r="O1177" s="90">
        <v>680</v>
      </c>
      <c r="P1177" s="90">
        <v>6</v>
      </c>
      <c r="Q1177" s="90">
        <v>15</v>
      </c>
      <c r="R1177" s="90">
        <v>34</v>
      </c>
      <c r="S1177" s="90">
        <v>45</v>
      </c>
      <c r="T1177" s="90">
        <v>79</v>
      </c>
      <c r="U1177" s="91"/>
      <c r="V1177" s="92">
        <v>293</v>
      </c>
      <c r="W1177" s="90">
        <v>724</v>
      </c>
      <c r="X1177" s="90">
        <v>1</v>
      </c>
      <c r="Y1177" s="90">
        <v>21</v>
      </c>
      <c r="Z1177" s="90">
        <v>42</v>
      </c>
      <c r="AA1177" s="90">
        <v>35</v>
      </c>
      <c r="AB1177" s="90">
        <v>77</v>
      </c>
      <c r="AC1177" s="91"/>
      <c r="AD1177" s="92">
        <v>293</v>
      </c>
      <c r="AE1177" s="90">
        <v>207</v>
      </c>
      <c r="AF1177" s="90">
        <v>7</v>
      </c>
      <c r="AG1177" s="90">
        <v>31</v>
      </c>
      <c r="AH1177" s="90">
        <v>52</v>
      </c>
      <c r="AI1177" s="90">
        <v>10</v>
      </c>
      <c r="AJ1177" s="90">
        <v>62</v>
      </c>
    </row>
    <row r="1178" spans="1:36">
      <c r="A1178" s="88">
        <v>6</v>
      </c>
      <c r="B1178" s="95" t="s">
        <v>227</v>
      </c>
      <c r="C1178" s="96"/>
      <c r="D1178" s="86">
        <v>1</v>
      </c>
      <c r="E1178" s="86" t="s">
        <v>32</v>
      </c>
      <c r="F1178" s="87">
        <v>303</v>
      </c>
      <c r="G1178" s="86">
        <v>1</v>
      </c>
      <c r="H1178" s="88">
        <v>6</v>
      </c>
      <c r="I1178" s="89"/>
      <c r="J1178" s="90">
        <v>85</v>
      </c>
      <c r="K1178" s="90">
        <v>77</v>
      </c>
      <c r="L1178" s="90">
        <v>0</v>
      </c>
      <c r="M1178" s="91"/>
      <c r="N1178" s="92">
        <v>315</v>
      </c>
      <c r="O1178" s="90">
        <v>736</v>
      </c>
      <c r="P1178" s="90">
        <v>5</v>
      </c>
      <c r="Q1178" s="90">
        <v>10</v>
      </c>
      <c r="R1178" s="90">
        <v>28</v>
      </c>
      <c r="S1178" s="90">
        <v>57</v>
      </c>
      <c r="T1178" s="90">
        <v>85</v>
      </c>
      <c r="U1178" s="91"/>
      <c r="V1178" s="92">
        <v>315</v>
      </c>
      <c r="W1178" s="90">
        <v>745</v>
      </c>
      <c r="X1178" s="90">
        <v>3</v>
      </c>
      <c r="Y1178" s="90">
        <v>21</v>
      </c>
      <c r="Z1178" s="90">
        <v>42</v>
      </c>
      <c r="AA1178" s="90">
        <v>35</v>
      </c>
      <c r="AB1178" s="90">
        <v>77</v>
      </c>
      <c r="AC1178" s="91"/>
      <c r="AD1178" s="92">
        <v>0</v>
      </c>
      <c r="AE1178" s="90">
        <v>0</v>
      </c>
      <c r="AF1178" s="90">
        <v>0</v>
      </c>
      <c r="AG1178" s="90">
        <v>0</v>
      </c>
      <c r="AH1178" s="90">
        <v>0</v>
      </c>
      <c r="AI1178" s="90">
        <v>0</v>
      </c>
      <c r="AJ1178" s="90">
        <v>0</v>
      </c>
    </row>
    <row r="1179" spans="1:36">
      <c r="A1179" s="88">
        <v>7</v>
      </c>
      <c r="B1179" s="95" t="s">
        <v>227</v>
      </c>
      <c r="C1179" s="96"/>
      <c r="D1179" s="86">
        <v>1</v>
      </c>
      <c r="E1179" s="86" t="s">
        <v>32</v>
      </c>
      <c r="F1179" s="87">
        <v>303</v>
      </c>
      <c r="G1179" s="86">
        <v>1</v>
      </c>
      <c r="H1179" s="88">
        <v>7</v>
      </c>
      <c r="I1179" s="89"/>
      <c r="J1179" s="90">
        <v>86</v>
      </c>
      <c r="K1179" s="90">
        <v>78</v>
      </c>
      <c r="L1179" s="90">
        <v>44</v>
      </c>
      <c r="M1179" s="91"/>
      <c r="N1179" s="92">
        <v>292</v>
      </c>
      <c r="O1179" s="90">
        <v>758</v>
      </c>
      <c r="P1179" s="90">
        <v>4</v>
      </c>
      <c r="Q1179" s="90">
        <v>10</v>
      </c>
      <c r="R1179" s="90">
        <v>38</v>
      </c>
      <c r="S1179" s="90">
        <v>48</v>
      </c>
      <c r="T1179" s="90">
        <v>86</v>
      </c>
      <c r="U1179" s="91"/>
      <c r="V1179" s="92">
        <v>292</v>
      </c>
      <c r="W1179" s="90">
        <v>760</v>
      </c>
      <c r="X1179" s="90">
        <v>3</v>
      </c>
      <c r="Y1179" s="90">
        <v>19</v>
      </c>
      <c r="Z1179" s="90">
        <v>51</v>
      </c>
      <c r="AA1179" s="90">
        <v>27</v>
      </c>
      <c r="AB1179" s="90">
        <v>78</v>
      </c>
      <c r="AC1179" s="91"/>
      <c r="AD1179" s="92">
        <v>292</v>
      </c>
      <c r="AE1179" s="90">
        <v>194</v>
      </c>
      <c r="AF1179" s="90">
        <v>11</v>
      </c>
      <c r="AG1179" s="90">
        <v>46</v>
      </c>
      <c r="AH1179" s="90">
        <v>35</v>
      </c>
      <c r="AI1179" s="90">
        <v>9</v>
      </c>
      <c r="AJ1179" s="90">
        <v>44</v>
      </c>
    </row>
    <row r="1180" spans="1:36">
      <c r="A1180" s="88">
        <v>8</v>
      </c>
      <c r="B1180" s="95" t="s">
        <v>227</v>
      </c>
      <c r="C1180" s="96"/>
      <c r="D1180" s="86">
        <v>1</v>
      </c>
      <c r="E1180" s="86" t="s">
        <v>32</v>
      </c>
      <c r="F1180" s="87">
        <v>303</v>
      </c>
      <c r="G1180" s="86">
        <v>1</v>
      </c>
      <c r="H1180" s="88">
        <v>8</v>
      </c>
      <c r="I1180" s="89"/>
      <c r="J1180" s="90">
        <v>79</v>
      </c>
      <c r="K1180" s="90">
        <v>87</v>
      </c>
      <c r="L1180" s="90">
        <v>0</v>
      </c>
      <c r="M1180" s="91"/>
      <c r="N1180" s="92">
        <v>291</v>
      </c>
      <c r="O1180" s="90">
        <v>768</v>
      </c>
      <c r="P1180" s="90">
        <v>11</v>
      </c>
      <c r="Q1180" s="90">
        <v>10</v>
      </c>
      <c r="R1180" s="90">
        <v>45</v>
      </c>
      <c r="S1180" s="90">
        <v>34</v>
      </c>
      <c r="T1180" s="90">
        <v>79</v>
      </c>
      <c r="U1180" s="91"/>
      <c r="V1180" s="92">
        <v>291</v>
      </c>
      <c r="W1180" s="90">
        <v>838</v>
      </c>
      <c r="X1180" s="90">
        <v>2</v>
      </c>
      <c r="Y1180" s="90">
        <v>11</v>
      </c>
      <c r="Z1180" s="90">
        <v>54</v>
      </c>
      <c r="AA1180" s="90">
        <v>33</v>
      </c>
      <c r="AB1180" s="90">
        <v>87</v>
      </c>
      <c r="AC1180" s="91"/>
      <c r="AD1180" s="92">
        <v>0</v>
      </c>
      <c r="AE1180" s="90">
        <v>0</v>
      </c>
      <c r="AF1180" s="90">
        <v>0</v>
      </c>
      <c r="AG1180" s="90">
        <v>0</v>
      </c>
      <c r="AH1180" s="90">
        <v>0</v>
      </c>
      <c r="AI1180" s="90">
        <v>0</v>
      </c>
      <c r="AJ1180" s="90">
        <v>0</v>
      </c>
    </row>
    <row r="1181" spans="1:36">
      <c r="A1181" s="67" t="s">
        <v>71</v>
      </c>
      <c r="B1181" s="97" t="s">
        <v>227</v>
      </c>
      <c r="C1181" s="98"/>
      <c r="D1181" s="93">
        <v>1</v>
      </c>
      <c r="E1181" s="93" t="s">
        <v>32</v>
      </c>
      <c r="F1181" s="94">
        <v>303</v>
      </c>
      <c r="G1181" s="67">
        <v>1</v>
      </c>
      <c r="H1181" s="67" t="s">
        <v>71</v>
      </c>
      <c r="I1181" s="68"/>
      <c r="J1181" s="20">
        <v>84.343995510662182</v>
      </c>
      <c r="K1181" s="20">
        <v>80.209315375982044</v>
      </c>
      <c r="L1181" s="20">
        <v>53.015384615384619</v>
      </c>
      <c r="M1181" s="69"/>
      <c r="N1181" s="16">
        <v>1782</v>
      </c>
      <c r="O1181" s="20"/>
      <c r="P1181" s="20">
        <v>5.677328843995511</v>
      </c>
      <c r="Q1181" s="20">
        <v>9.7985409652076321</v>
      </c>
      <c r="R1181" s="20">
        <v>32.254769921436591</v>
      </c>
      <c r="S1181" s="20">
        <v>52.089225589225592</v>
      </c>
      <c r="T1181" s="20">
        <v>84.343995510662182</v>
      </c>
      <c r="U1181" s="69"/>
      <c r="V1181" s="16">
        <v>1782</v>
      </c>
      <c r="W1181" s="20"/>
      <c r="X1181" s="20">
        <v>3.3883277216610552</v>
      </c>
      <c r="Y1181" s="20">
        <v>16.746352413019078</v>
      </c>
      <c r="Z1181" s="20">
        <v>44.164983164983163</v>
      </c>
      <c r="AA1181" s="20">
        <v>36.044332210998874</v>
      </c>
      <c r="AB1181" s="20">
        <v>80.209315375982044</v>
      </c>
      <c r="AC1181" s="69"/>
      <c r="AD1181" s="16">
        <v>585</v>
      </c>
      <c r="AE1181" s="20"/>
      <c r="AF1181" s="20">
        <v>8.9965811965811966</v>
      </c>
      <c r="AG1181" s="20">
        <v>38.487179487179489</v>
      </c>
      <c r="AH1181" s="20">
        <v>43.514529914529916</v>
      </c>
      <c r="AI1181" s="20">
        <v>9.5008547008547009</v>
      </c>
      <c r="AJ1181" s="20">
        <v>53.015384615384619</v>
      </c>
    </row>
    <row r="1182" spans="1:36">
      <c r="A1182" s="81">
        <v>3</v>
      </c>
      <c r="B1182" s="77" t="s">
        <v>228</v>
      </c>
      <c r="C1182" s="78"/>
      <c r="D1182" s="79">
        <v>3</v>
      </c>
      <c r="E1182" s="79" t="s">
        <v>34</v>
      </c>
      <c r="F1182" s="80">
        <v>2607</v>
      </c>
      <c r="G1182" s="86">
        <v>1</v>
      </c>
      <c r="H1182" s="81">
        <v>3</v>
      </c>
      <c r="I1182" s="82"/>
      <c r="J1182" s="83">
        <v>72</v>
      </c>
      <c r="K1182" s="83">
        <v>59</v>
      </c>
      <c r="L1182" s="83">
        <v>0</v>
      </c>
      <c r="M1182" s="84"/>
      <c r="N1182" s="85">
        <v>46</v>
      </c>
      <c r="O1182" s="83">
        <v>552</v>
      </c>
      <c r="P1182" s="83">
        <v>4</v>
      </c>
      <c r="Q1182" s="83">
        <v>24</v>
      </c>
      <c r="R1182" s="83">
        <v>35</v>
      </c>
      <c r="S1182" s="83">
        <v>37</v>
      </c>
      <c r="T1182" s="83">
        <v>72</v>
      </c>
      <c r="U1182" s="84"/>
      <c r="V1182" s="85">
        <v>46</v>
      </c>
      <c r="W1182" s="83">
        <v>513</v>
      </c>
      <c r="X1182" s="83">
        <v>15</v>
      </c>
      <c r="Y1182" s="83">
        <v>26</v>
      </c>
      <c r="Z1182" s="83">
        <v>39</v>
      </c>
      <c r="AA1182" s="83">
        <v>20</v>
      </c>
      <c r="AB1182" s="83">
        <v>59</v>
      </c>
      <c r="AC1182" s="84"/>
      <c r="AD1182" s="85">
        <v>0</v>
      </c>
      <c r="AE1182" s="83">
        <v>0</v>
      </c>
      <c r="AF1182" s="83">
        <v>0</v>
      </c>
      <c r="AG1182" s="83">
        <v>0</v>
      </c>
      <c r="AH1182" s="83">
        <v>0</v>
      </c>
      <c r="AI1182" s="83">
        <v>0</v>
      </c>
      <c r="AJ1182" s="83">
        <v>0</v>
      </c>
    </row>
    <row r="1183" spans="1:36">
      <c r="A1183" s="88">
        <v>4</v>
      </c>
      <c r="B1183" s="95" t="s">
        <v>228</v>
      </c>
      <c r="C1183" s="96"/>
      <c r="D1183" s="86">
        <v>3</v>
      </c>
      <c r="E1183" s="86" t="s">
        <v>34</v>
      </c>
      <c r="F1183" s="87">
        <v>2607</v>
      </c>
      <c r="G1183" s="86">
        <v>1</v>
      </c>
      <c r="H1183" s="88">
        <v>4</v>
      </c>
      <c r="I1183" s="89"/>
      <c r="J1183" s="90">
        <v>70</v>
      </c>
      <c r="K1183" s="90">
        <v>62</v>
      </c>
      <c r="L1183" s="90">
        <v>0</v>
      </c>
      <c r="M1183" s="91"/>
      <c r="N1183" s="92">
        <v>47</v>
      </c>
      <c r="O1183" s="90">
        <v>591</v>
      </c>
      <c r="P1183" s="90">
        <v>17</v>
      </c>
      <c r="Q1183" s="90">
        <v>13</v>
      </c>
      <c r="R1183" s="90">
        <v>38</v>
      </c>
      <c r="S1183" s="90">
        <v>32</v>
      </c>
      <c r="T1183" s="90">
        <v>70</v>
      </c>
      <c r="U1183" s="91"/>
      <c r="V1183" s="92">
        <v>47</v>
      </c>
      <c r="W1183" s="90">
        <v>578</v>
      </c>
      <c r="X1183" s="90">
        <v>13</v>
      </c>
      <c r="Y1183" s="90">
        <v>26</v>
      </c>
      <c r="Z1183" s="90">
        <v>47</v>
      </c>
      <c r="AA1183" s="90">
        <v>15</v>
      </c>
      <c r="AB1183" s="90">
        <v>62</v>
      </c>
      <c r="AC1183" s="91"/>
      <c r="AD1183" s="92">
        <v>0</v>
      </c>
      <c r="AE1183" s="90">
        <v>0</v>
      </c>
      <c r="AF1183" s="90">
        <v>0</v>
      </c>
      <c r="AG1183" s="90">
        <v>0</v>
      </c>
      <c r="AH1183" s="90">
        <v>0</v>
      </c>
      <c r="AI1183" s="90">
        <v>0</v>
      </c>
      <c r="AJ1183" s="90">
        <v>0</v>
      </c>
    </row>
    <row r="1184" spans="1:36" s="63" customFormat="1">
      <c r="A1184" s="88">
        <v>5</v>
      </c>
      <c r="B1184" s="95" t="s">
        <v>228</v>
      </c>
      <c r="C1184" s="96"/>
      <c r="D1184" s="86">
        <v>3</v>
      </c>
      <c r="E1184" s="86" t="s">
        <v>34</v>
      </c>
      <c r="F1184" s="87">
        <v>2607</v>
      </c>
      <c r="G1184" s="86">
        <v>1</v>
      </c>
      <c r="H1184" s="88">
        <v>5</v>
      </c>
      <c r="I1184" s="89"/>
      <c r="J1184" s="90">
        <v>56</v>
      </c>
      <c r="K1184" s="90">
        <v>66</v>
      </c>
      <c r="L1184" s="90">
        <v>61</v>
      </c>
      <c r="M1184" s="91"/>
      <c r="N1184" s="92">
        <v>41</v>
      </c>
      <c r="O1184" s="90">
        <v>622</v>
      </c>
      <c r="P1184" s="90">
        <v>17</v>
      </c>
      <c r="Q1184" s="90">
        <v>27</v>
      </c>
      <c r="R1184" s="90">
        <v>32</v>
      </c>
      <c r="S1184" s="90">
        <v>24</v>
      </c>
      <c r="T1184" s="90">
        <v>56</v>
      </c>
      <c r="U1184" s="91"/>
      <c r="V1184" s="92">
        <v>41</v>
      </c>
      <c r="W1184" s="90">
        <v>652</v>
      </c>
      <c r="X1184" s="90">
        <v>5</v>
      </c>
      <c r="Y1184" s="90">
        <v>29</v>
      </c>
      <c r="Z1184" s="90">
        <v>51</v>
      </c>
      <c r="AA1184" s="90">
        <v>15</v>
      </c>
      <c r="AB1184" s="90">
        <v>66</v>
      </c>
      <c r="AC1184" s="91"/>
      <c r="AD1184" s="92">
        <v>41</v>
      </c>
      <c r="AE1184" s="90">
        <v>199</v>
      </c>
      <c r="AF1184" s="90">
        <v>17</v>
      </c>
      <c r="AG1184" s="90">
        <v>22</v>
      </c>
      <c r="AH1184" s="90">
        <v>54</v>
      </c>
      <c r="AI1184" s="90">
        <v>7</v>
      </c>
      <c r="AJ1184" s="90">
        <v>61</v>
      </c>
    </row>
    <row r="1185" spans="1:36">
      <c r="A1185" s="88">
        <v>6</v>
      </c>
      <c r="B1185" s="95" t="s">
        <v>228</v>
      </c>
      <c r="C1185" s="96"/>
      <c r="D1185" s="86">
        <v>3</v>
      </c>
      <c r="E1185" s="86" t="s">
        <v>34</v>
      </c>
      <c r="F1185" s="87">
        <v>2607</v>
      </c>
      <c r="G1185" s="88">
        <v>1</v>
      </c>
      <c r="H1185" s="88">
        <v>6</v>
      </c>
      <c r="I1185" s="89"/>
      <c r="J1185" s="90">
        <v>56</v>
      </c>
      <c r="K1185" s="90">
        <v>58</v>
      </c>
      <c r="L1185" s="90">
        <v>0</v>
      </c>
      <c r="M1185" s="91"/>
      <c r="N1185" s="92">
        <v>59</v>
      </c>
      <c r="O1185" s="90">
        <v>648</v>
      </c>
      <c r="P1185" s="90">
        <v>14</v>
      </c>
      <c r="Q1185" s="90">
        <v>31</v>
      </c>
      <c r="R1185" s="90">
        <v>41</v>
      </c>
      <c r="S1185" s="90">
        <v>15</v>
      </c>
      <c r="T1185" s="90">
        <v>56</v>
      </c>
      <c r="U1185" s="91"/>
      <c r="V1185" s="92">
        <v>59</v>
      </c>
      <c r="W1185" s="90">
        <v>664</v>
      </c>
      <c r="X1185" s="90">
        <v>5</v>
      </c>
      <c r="Y1185" s="90">
        <v>37</v>
      </c>
      <c r="Z1185" s="90">
        <v>44</v>
      </c>
      <c r="AA1185" s="90">
        <v>14</v>
      </c>
      <c r="AB1185" s="90">
        <v>58</v>
      </c>
      <c r="AC1185" s="91"/>
      <c r="AD1185" s="92">
        <v>0</v>
      </c>
      <c r="AE1185" s="90">
        <v>0</v>
      </c>
      <c r="AF1185" s="90">
        <v>0</v>
      </c>
      <c r="AG1185" s="90">
        <v>0</v>
      </c>
      <c r="AH1185" s="90">
        <v>0</v>
      </c>
      <c r="AI1185" s="90">
        <v>0</v>
      </c>
      <c r="AJ1185" s="90">
        <v>0</v>
      </c>
    </row>
    <row r="1186" spans="1:36">
      <c r="A1186" s="88">
        <v>7</v>
      </c>
      <c r="B1186" s="95" t="s">
        <v>228</v>
      </c>
      <c r="C1186" s="96"/>
      <c r="D1186" s="86">
        <v>3</v>
      </c>
      <c r="E1186" s="86" t="s">
        <v>34</v>
      </c>
      <c r="F1186" s="87">
        <v>2607</v>
      </c>
      <c r="G1186" s="88">
        <v>1</v>
      </c>
      <c r="H1186" s="88">
        <v>7</v>
      </c>
      <c r="I1186" s="89"/>
      <c r="J1186" s="90">
        <v>69</v>
      </c>
      <c r="K1186" s="90">
        <v>61</v>
      </c>
      <c r="L1186" s="90">
        <v>41</v>
      </c>
      <c r="M1186" s="91"/>
      <c r="N1186" s="92">
        <v>46</v>
      </c>
      <c r="O1186" s="90">
        <v>708</v>
      </c>
      <c r="P1186" s="90">
        <v>17</v>
      </c>
      <c r="Q1186" s="90">
        <v>13</v>
      </c>
      <c r="R1186" s="90">
        <v>41</v>
      </c>
      <c r="S1186" s="90">
        <v>28</v>
      </c>
      <c r="T1186" s="90">
        <v>69</v>
      </c>
      <c r="U1186" s="91"/>
      <c r="V1186" s="92">
        <v>46</v>
      </c>
      <c r="W1186" s="90">
        <v>689</v>
      </c>
      <c r="X1186" s="90">
        <v>15</v>
      </c>
      <c r="Y1186" s="90">
        <v>24</v>
      </c>
      <c r="Z1186" s="90">
        <v>35</v>
      </c>
      <c r="AA1186" s="90">
        <v>26</v>
      </c>
      <c r="AB1186" s="90">
        <v>61</v>
      </c>
      <c r="AC1186" s="91"/>
      <c r="AD1186" s="92">
        <v>46</v>
      </c>
      <c r="AE1186" s="90">
        <v>189</v>
      </c>
      <c r="AF1186" s="90">
        <v>15</v>
      </c>
      <c r="AG1186" s="90">
        <v>43</v>
      </c>
      <c r="AH1186" s="90">
        <v>30</v>
      </c>
      <c r="AI1186" s="90">
        <v>11</v>
      </c>
      <c r="AJ1186" s="90">
        <v>41</v>
      </c>
    </row>
    <row r="1187" spans="1:36">
      <c r="A1187" s="88">
        <v>8</v>
      </c>
      <c r="B1187" s="95" t="s">
        <v>228</v>
      </c>
      <c r="C1187" s="96"/>
      <c r="D1187" s="86">
        <v>3</v>
      </c>
      <c r="E1187" s="86" t="s">
        <v>34</v>
      </c>
      <c r="F1187" s="87">
        <v>2607</v>
      </c>
      <c r="G1187" s="86">
        <v>1</v>
      </c>
      <c r="H1187" s="88">
        <v>8</v>
      </c>
      <c r="I1187" s="89"/>
      <c r="J1187" s="90">
        <v>46</v>
      </c>
      <c r="K1187" s="90">
        <v>66</v>
      </c>
      <c r="L1187" s="90">
        <v>0</v>
      </c>
      <c r="M1187" s="91"/>
      <c r="N1187" s="92">
        <v>35</v>
      </c>
      <c r="O1187" s="90">
        <v>690</v>
      </c>
      <c r="P1187" s="90">
        <v>26</v>
      </c>
      <c r="Q1187" s="90">
        <v>29</v>
      </c>
      <c r="R1187" s="90">
        <v>46</v>
      </c>
      <c r="S1187" s="90">
        <v>0</v>
      </c>
      <c r="T1187" s="90">
        <v>46</v>
      </c>
      <c r="U1187" s="91"/>
      <c r="V1187" s="92">
        <v>35</v>
      </c>
      <c r="W1187" s="90">
        <v>763</v>
      </c>
      <c r="X1187" s="90">
        <v>9</v>
      </c>
      <c r="Y1187" s="90">
        <v>26</v>
      </c>
      <c r="Z1187" s="90">
        <v>46</v>
      </c>
      <c r="AA1187" s="90">
        <v>20</v>
      </c>
      <c r="AB1187" s="90">
        <v>66</v>
      </c>
      <c r="AC1187" s="91"/>
      <c r="AD1187" s="92">
        <v>0</v>
      </c>
      <c r="AE1187" s="90">
        <v>0</v>
      </c>
      <c r="AF1187" s="90">
        <v>0</v>
      </c>
      <c r="AG1187" s="90">
        <v>0</v>
      </c>
      <c r="AH1187" s="90">
        <v>0</v>
      </c>
      <c r="AI1187" s="90">
        <v>0</v>
      </c>
      <c r="AJ1187" s="90">
        <v>0</v>
      </c>
    </row>
    <row r="1188" spans="1:36">
      <c r="A1188" s="67" t="s">
        <v>71</v>
      </c>
      <c r="B1188" s="97" t="s">
        <v>228</v>
      </c>
      <c r="C1188" s="98"/>
      <c r="D1188" s="93">
        <v>3</v>
      </c>
      <c r="E1188" s="93" t="s">
        <v>34</v>
      </c>
      <c r="F1188" s="94">
        <v>2607</v>
      </c>
      <c r="G1188" s="93">
        <v>1</v>
      </c>
      <c r="H1188" s="67" t="s">
        <v>71</v>
      </c>
      <c r="I1188" s="68"/>
      <c r="J1188" s="20">
        <v>61.992700729927009</v>
      </c>
      <c r="K1188" s="20">
        <v>61.576642335766422</v>
      </c>
      <c r="L1188" s="20">
        <v>50.425287356321839</v>
      </c>
      <c r="M1188" s="69"/>
      <c r="N1188" s="16">
        <v>274</v>
      </c>
      <c r="O1188" s="20"/>
      <c r="P1188" s="20">
        <v>15.321167883211681</v>
      </c>
      <c r="Q1188" s="20">
        <v>22.861313868613138</v>
      </c>
      <c r="R1188" s="20">
        <v>38.770072992700733</v>
      </c>
      <c r="S1188" s="20">
        <v>23.222627737226276</v>
      </c>
      <c r="T1188" s="20">
        <v>61.992700729927009</v>
      </c>
      <c r="U1188" s="69"/>
      <c r="V1188" s="16">
        <v>274</v>
      </c>
      <c r="W1188" s="20"/>
      <c r="X1188" s="20">
        <v>10.240875912408759</v>
      </c>
      <c r="Y1188" s="20">
        <v>28.481751824817518</v>
      </c>
      <c r="Z1188" s="20">
        <v>43.467153284671525</v>
      </c>
      <c r="AA1188" s="20">
        <v>18.109489051094894</v>
      </c>
      <c r="AB1188" s="20">
        <v>61.576642335766422</v>
      </c>
      <c r="AC1188" s="69"/>
      <c r="AD1188" s="16">
        <v>87</v>
      </c>
      <c r="AE1188" s="20"/>
      <c r="AF1188" s="20">
        <v>15.942528735632184</v>
      </c>
      <c r="AG1188" s="20">
        <v>33.103448275862064</v>
      </c>
      <c r="AH1188" s="20">
        <v>41.310344827586206</v>
      </c>
      <c r="AI1188" s="20">
        <v>9.1149425287356323</v>
      </c>
      <c r="AJ1188" s="20">
        <v>50.425287356321839</v>
      </c>
    </row>
    <row r="1189" spans="1:36">
      <c r="A1189" s="81">
        <v>3</v>
      </c>
      <c r="B1189" s="77" t="s">
        <v>229</v>
      </c>
      <c r="C1189" s="78"/>
      <c r="D1189" s="79">
        <v>2</v>
      </c>
      <c r="E1189" s="79" t="s">
        <v>33</v>
      </c>
      <c r="F1189" s="80">
        <v>6901</v>
      </c>
      <c r="G1189" s="86">
        <v>1</v>
      </c>
      <c r="H1189" s="81">
        <v>3</v>
      </c>
      <c r="I1189" s="82"/>
      <c r="J1189" s="83">
        <v>94</v>
      </c>
      <c r="K1189" s="83">
        <v>81</v>
      </c>
      <c r="L1189" s="83">
        <v>0</v>
      </c>
      <c r="M1189" s="84"/>
      <c r="N1189" s="85">
        <v>128</v>
      </c>
      <c r="O1189" s="83">
        <v>606</v>
      </c>
      <c r="P1189" s="83">
        <v>1</v>
      </c>
      <c r="Q1189" s="83">
        <v>5</v>
      </c>
      <c r="R1189" s="83">
        <v>34</v>
      </c>
      <c r="S1189" s="83">
        <v>60</v>
      </c>
      <c r="T1189" s="83">
        <v>94</v>
      </c>
      <c r="U1189" s="84"/>
      <c r="V1189" s="85">
        <v>128</v>
      </c>
      <c r="W1189" s="83">
        <v>632</v>
      </c>
      <c r="X1189" s="83">
        <v>6</v>
      </c>
      <c r="Y1189" s="83">
        <v>13</v>
      </c>
      <c r="Z1189" s="83">
        <v>33</v>
      </c>
      <c r="AA1189" s="83">
        <v>48</v>
      </c>
      <c r="AB1189" s="83">
        <v>81</v>
      </c>
      <c r="AC1189" s="84"/>
      <c r="AD1189" s="85">
        <v>0</v>
      </c>
      <c r="AE1189" s="83">
        <v>0</v>
      </c>
      <c r="AF1189" s="83">
        <v>0</v>
      </c>
      <c r="AG1189" s="83">
        <v>0</v>
      </c>
      <c r="AH1189" s="83">
        <v>0</v>
      </c>
      <c r="AI1189" s="83">
        <v>0</v>
      </c>
      <c r="AJ1189" s="83">
        <v>0</v>
      </c>
    </row>
    <row r="1190" spans="1:36">
      <c r="A1190" s="88">
        <v>4</v>
      </c>
      <c r="B1190" s="95" t="s">
        <v>229</v>
      </c>
      <c r="C1190" s="96"/>
      <c r="D1190" s="86">
        <v>2</v>
      </c>
      <c r="E1190" s="86" t="s">
        <v>33</v>
      </c>
      <c r="F1190" s="87">
        <v>6901</v>
      </c>
      <c r="G1190" s="86">
        <v>1</v>
      </c>
      <c r="H1190" s="88">
        <v>4</v>
      </c>
      <c r="I1190" s="89"/>
      <c r="J1190" s="90">
        <v>86</v>
      </c>
      <c r="K1190" s="90">
        <v>86</v>
      </c>
      <c r="L1190" s="90">
        <v>0</v>
      </c>
      <c r="M1190" s="91"/>
      <c r="N1190" s="92">
        <v>127</v>
      </c>
      <c r="O1190" s="90">
        <v>641</v>
      </c>
      <c r="P1190" s="90">
        <v>8</v>
      </c>
      <c r="Q1190" s="90">
        <v>6</v>
      </c>
      <c r="R1190" s="90">
        <v>29</v>
      </c>
      <c r="S1190" s="90">
        <v>57</v>
      </c>
      <c r="T1190" s="90">
        <v>86</v>
      </c>
      <c r="U1190" s="91"/>
      <c r="V1190" s="92">
        <v>127</v>
      </c>
      <c r="W1190" s="90">
        <v>729</v>
      </c>
      <c r="X1190" s="90">
        <v>2</v>
      </c>
      <c r="Y1190" s="90">
        <v>11</v>
      </c>
      <c r="Z1190" s="90">
        <v>39</v>
      </c>
      <c r="AA1190" s="90">
        <v>47</v>
      </c>
      <c r="AB1190" s="90">
        <v>86</v>
      </c>
      <c r="AC1190" s="91"/>
      <c r="AD1190" s="92">
        <v>0</v>
      </c>
      <c r="AE1190" s="90">
        <v>0</v>
      </c>
      <c r="AF1190" s="90">
        <v>0</v>
      </c>
      <c r="AG1190" s="90">
        <v>0</v>
      </c>
      <c r="AH1190" s="90">
        <v>0</v>
      </c>
      <c r="AI1190" s="90">
        <v>0</v>
      </c>
      <c r="AJ1190" s="90">
        <v>0</v>
      </c>
    </row>
    <row r="1191" spans="1:36" s="63" customFormat="1">
      <c r="A1191" s="88">
        <v>5</v>
      </c>
      <c r="B1191" s="95" t="s">
        <v>229</v>
      </c>
      <c r="C1191" s="96"/>
      <c r="D1191" s="86">
        <v>2</v>
      </c>
      <c r="E1191" s="86" t="s">
        <v>33</v>
      </c>
      <c r="F1191" s="87">
        <v>6901</v>
      </c>
      <c r="G1191" s="86">
        <v>1</v>
      </c>
      <c r="H1191" s="88">
        <v>5</v>
      </c>
      <c r="I1191" s="89"/>
      <c r="J1191" s="90">
        <v>83</v>
      </c>
      <c r="K1191" s="90">
        <v>82</v>
      </c>
      <c r="L1191" s="90">
        <v>62</v>
      </c>
      <c r="M1191" s="91"/>
      <c r="N1191" s="92">
        <v>149</v>
      </c>
      <c r="O1191" s="90">
        <v>671</v>
      </c>
      <c r="P1191" s="90">
        <v>7</v>
      </c>
      <c r="Q1191" s="90">
        <v>10</v>
      </c>
      <c r="R1191" s="90">
        <v>41</v>
      </c>
      <c r="S1191" s="90">
        <v>42</v>
      </c>
      <c r="T1191" s="90">
        <v>83</v>
      </c>
      <c r="U1191" s="91"/>
      <c r="V1191" s="92">
        <v>149</v>
      </c>
      <c r="W1191" s="90">
        <v>727</v>
      </c>
      <c r="X1191" s="90">
        <v>3</v>
      </c>
      <c r="Y1191" s="90">
        <v>14</v>
      </c>
      <c r="Z1191" s="90">
        <v>48</v>
      </c>
      <c r="AA1191" s="90">
        <v>34</v>
      </c>
      <c r="AB1191" s="90">
        <v>82</v>
      </c>
      <c r="AC1191" s="91"/>
      <c r="AD1191" s="92">
        <v>149</v>
      </c>
      <c r="AE1191" s="90">
        <v>207</v>
      </c>
      <c r="AF1191" s="90">
        <v>5</v>
      </c>
      <c r="AG1191" s="90">
        <v>32</v>
      </c>
      <c r="AH1191" s="90">
        <v>55</v>
      </c>
      <c r="AI1191" s="90">
        <v>7</v>
      </c>
      <c r="AJ1191" s="90">
        <v>62</v>
      </c>
    </row>
    <row r="1192" spans="1:36">
      <c r="A1192" s="88">
        <v>6</v>
      </c>
      <c r="B1192" s="95" t="s">
        <v>229</v>
      </c>
      <c r="C1192" s="96"/>
      <c r="D1192" s="86">
        <v>2</v>
      </c>
      <c r="E1192" s="86" t="s">
        <v>33</v>
      </c>
      <c r="F1192" s="87">
        <v>6901</v>
      </c>
      <c r="G1192" s="86">
        <v>1</v>
      </c>
      <c r="H1192" s="88">
        <v>6</v>
      </c>
      <c r="I1192" s="89"/>
      <c r="J1192" s="90">
        <v>81</v>
      </c>
      <c r="K1192" s="90">
        <v>91</v>
      </c>
      <c r="L1192" s="90">
        <v>0</v>
      </c>
      <c r="M1192" s="91"/>
      <c r="N1192" s="92">
        <v>126</v>
      </c>
      <c r="O1192" s="90">
        <v>719</v>
      </c>
      <c r="P1192" s="90">
        <v>2</v>
      </c>
      <c r="Q1192" s="90">
        <v>17</v>
      </c>
      <c r="R1192" s="90">
        <v>32</v>
      </c>
      <c r="S1192" s="90">
        <v>49</v>
      </c>
      <c r="T1192" s="90">
        <v>81</v>
      </c>
      <c r="U1192" s="91"/>
      <c r="V1192" s="92">
        <v>126</v>
      </c>
      <c r="W1192" s="90">
        <v>795</v>
      </c>
      <c r="X1192" s="90">
        <v>2</v>
      </c>
      <c r="Y1192" s="90">
        <v>8</v>
      </c>
      <c r="Z1192" s="90">
        <v>44</v>
      </c>
      <c r="AA1192" s="90">
        <v>47</v>
      </c>
      <c r="AB1192" s="90">
        <v>91</v>
      </c>
      <c r="AC1192" s="91"/>
      <c r="AD1192" s="92">
        <v>0</v>
      </c>
      <c r="AE1192" s="90">
        <v>0</v>
      </c>
      <c r="AF1192" s="90">
        <v>0</v>
      </c>
      <c r="AG1192" s="90">
        <v>0</v>
      </c>
      <c r="AH1192" s="90">
        <v>0</v>
      </c>
      <c r="AI1192" s="90">
        <v>0</v>
      </c>
      <c r="AJ1192" s="90">
        <v>0</v>
      </c>
    </row>
    <row r="1193" spans="1:36">
      <c r="A1193" s="88">
        <v>7</v>
      </c>
      <c r="B1193" s="95" t="s">
        <v>229</v>
      </c>
      <c r="C1193" s="96"/>
      <c r="D1193" s="86">
        <v>2</v>
      </c>
      <c r="E1193" s="86" t="s">
        <v>33</v>
      </c>
      <c r="F1193" s="87">
        <v>6901</v>
      </c>
      <c r="G1193" s="86">
        <v>1</v>
      </c>
      <c r="H1193" s="88">
        <v>7</v>
      </c>
      <c r="I1193" s="89"/>
      <c r="J1193" s="90">
        <v>91</v>
      </c>
      <c r="K1193" s="90">
        <v>82</v>
      </c>
      <c r="L1193" s="90">
        <v>59</v>
      </c>
      <c r="M1193" s="91"/>
      <c r="N1193" s="92">
        <v>128</v>
      </c>
      <c r="O1193" s="90">
        <v>769</v>
      </c>
      <c r="P1193" s="90">
        <v>5</v>
      </c>
      <c r="Q1193" s="90">
        <v>4</v>
      </c>
      <c r="R1193" s="90">
        <v>34</v>
      </c>
      <c r="S1193" s="90">
        <v>57</v>
      </c>
      <c r="T1193" s="90">
        <v>91</v>
      </c>
      <c r="U1193" s="91"/>
      <c r="V1193" s="92">
        <v>128</v>
      </c>
      <c r="W1193" s="90">
        <v>795</v>
      </c>
      <c r="X1193" s="90">
        <v>4</v>
      </c>
      <c r="Y1193" s="90">
        <v>14</v>
      </c>
      <c r="Z1193" s="90">
        <v>42</v>
      </c>
      <c r="AA1193" s="90">
        <v>40</v>
      </c>
      <c r="AB1193" s="90">
        <v>82</v>
      </c>
      <c r="AC1193" s="91"/>
      <c r="AD1193" s="92">
        <v>128</v>
      </c>
      <c r="AE1193" s="90">
        <v>206</v>
      </c>
      <c r="AF1193" s="90">
        <v>7</v>
      </c>
      <c r="AG1193" s="90">
        <v>34</v>
      </c>
      <c r="AH1193" s="90">
        <v>46</v>
      </c>
      <c r="AI1193" s="90">
        <v>13</v>
      </c>
      <c r="AJ1193" s="90">
        <v>59</v>
      </c>
    </row>
    <row r="1194" spans="1:36">
      <c r="A1194" s="88">
        <v>8</v>
      </c>
      <c r="B1194" s="95" t="s">
        <v>229</v>
      </c>
      <c r="C1194" s="96"/>
      <c r="D1194" s="86">
        <v>2</v>
      </c>
      <c r="E1194" s="86" t="s">
        <v>33</v>
      </c>
      <c r="F1194" s="87">
        <v>6901</v>
      </c>
      <c r="G1194" s="86">
        <v>1</v>
      </c>
      <c r="H1194" s="88">
        <v>8</v>
      </c>
      <c r="I1194" s="89"/>
      <c r="J1194" s="90">
        <v>72</v>
      </c>
      <c r="K1194" s="90">
        <v>82</v>
      </c>
      <c r="L1194" s="90">
        <v>0</v>
      </c>
      <c r="M1194" s="91"/>
      <c r="N1194" s="92">
        <v>139</v>
      </c>
      <c r="O1194" s="90">
        <v>751</v>
      </c>
      <c r="P1194" s="90">
        <v>15</v>
      </c>
      <c r="Q1194" s="90">
        <v>12</v>
      </c>
      <c r="R1194" s="90">
        <v>42</v>
      </c>
      <c r="S1194" s="90">
        <v>30</v>
      </c>
      <c r="T1194" s="90">
        <v>72</v>
      </c>
      <c r="U1194" s="91"/>
      <c r="V1194" s="92">
        <v>139</v>
      </c>
      <c r="W1194" s="90">
        <v>820</v>
      </c>
      <c r="X1194" s="90">
        <v>6</v>
      </c>
      <c r="Y1194" s="90">
        <v>12</v>
      </c>
      <c r="Z1194" s="90">
        <v>46</v>
      </c>
      <c r="AA1194" s="90">
        <v>36</v>
      </c>
      <c r="AB1194" s="90">
        <v>82</v>
      </c>
      <c r="AC1194" s="91"/>
      <c r="AD1194" s="92">
        <v>0</v>
      </c>
      <c r="AE1194" s="90">
        <v>0</v>
      </c>
      <c r="AF1194" s="90">
        <v>0</v>
      </c>
      <c r="AG1194" s="90">
        <v>0</v>
      </c>
      <c r="AH1194" s="90">
        <v>0</v>
      </c>
      <c r="AI1194" s="90">
        <v>0</v>
      </c>
      <c r="AJ1194" s="90">
        <v>0</v>
      </c>
    </row>
    <row r="1195" spans="1:36">
      <c r="A1195" s="67" t="s">
        <v>71</v>
      </c>
      <c r="B1195" s="97" t="s">
        <v>229</v>
      </c>
      <c r="C1195" s="98"/>
      <c r="D1195" s="93">
        <v>2</v>
      </c>
      <c r="E1195" s="93" t="s">
        <v>33</v>
      </c>
      <c r="F1195" s="94">
        <v>6901</v>
      </c>
      <c r="G1195" s="93">
        <v>1</v>
      </c>
      <c r="H1195" s="67" t="s">
        <v>71</v>
      </c>
      <c r="I1195" s="68"/>
      <c r="J1195" s="20">
        <v>84.294855708908415</v>
      </c>
      <c r="K1195" s="20">
        <v>83.89962358845672</v>
      </c>
      <c r="L1195" s="20">
        <v>60.613718411552341</v>
      </c>
      <c r="M1195" s="69"/>
      <c r="N1195" s="16">
        <v>797</v>
      </c>
      <c r="O1195" s="20"/>
      <c r="P1195" s="20">
        <v>6.479297365119197</v>
      </c>
      <c r="Q1195" s="20">
        <v>9.0514429109159344</v>
      </c>
      <c r="R1195" s="20">
        <v>35.590966122961106</v>
      </c>
      <c r="S1195" s="20">
        <v>48.703889585947302</v>
      </c>
      <c r="T1195" s="20">
        <v>84.294855708908415</v>
      </c>
      <c r="U1195" s="69"/>
      <c r="V1195" s="16">
        <v>797</v>
      </c>
      <c r="W1195" s="20"/>
      <c r="X1195" s="20">
        <v>3.8481806775407783</v>
      </c>
      <c r="Y1195" s="20">
        <v>12.063989962358846</v>
      </c>
      <c r="Z1195" s="20">
        <v>42.212045169385199</v>
      </c>
      <c r="AA1195" s="20">
        <v>41.687578419071521</v>
      </c>
      <c r="AB1195" s="20">
        <v>83.89962358845672</v>
      </c>
      <c r="AC1195" s="69"/>
      <c r="AD1195" s="16">
        <v>277</v>
      </c>
      <c r="AE1195" s="20"/>
      <c r="AF1195" s="20">
        <v>5.9241877256317688</v>
      </c>
      <c r="AG1195" s="20">
        <v>32.924187725631768</v>
      </c>
      <c r="AH1195" s="20">
        <v>50.841155234657037</v>
      </c>
      <c r="AI1195" s="20">
        <v>9.7725631768953072</v>
      </c>
      <c r="AJ1195" s="20">
        <v>60.613718411552341</v>
      </c>
    </row>
    <row r="1196" spans="1:36" s="63" customFormat="1">
      <c r="A1196" s="81">
        <v>3</v>
      </c>
      <c r="B1196" s="77" t="s">
        <v>230</v>
      </c>
      <c r="C1196" s="78"/>
      <c r="D1196" s="79">
        <v>1</v>
      </c>
      <c r="E1196" s="79" t="s">
        <v>32</v>
      </c>
      <c r="F1196" s="80">
        <v>1703</v>
      </c>
      <c r="G1196" s="86">
        <v>1</v>
      </c>
      <c r="H1196" s="81">
        <v>3</v>
      </c>
      <c r="I1196" s="82"/>
      <c r="J1196" s="83">
        <v>88</v>
      </c>
      <c r="K1196" s="83">
        <v>72</v>
      </c>
      <c r="L1196" s="83">
        <v>0</v>
      </c>
      <c r="M1196" s="84"/>
      <c r="N1196" s="85">
        <v>55</v>
      </c>
      <c r="O1196" s="83">
        <v>596</v>
      </c>
      <c r="P1196" s="83">
        <v>0</v>
      </c>
      <c r="Q1196" s="83">
        <v>13</v>
      </c>
      <c r="R1196" s="83">
        <v>35</v>
      </c>
      <c r="S1196" s="83">
        <v>53</v>
      </c>
      <c r="T1196" s="83">
        <v>88</v>
      </c>
      <c r="U1196" s="84"/>
      <c r="V1196" s="85">
        <v>55</v>
      </c>
      <c r="W1196" s="83">
        <v>598</v>
      </c>
      <c r="X1196" s="83">
        <v>9</v>
      </c>
      <c r="Y1196" s="83">
        <v>18</v>
      </c>
      <c r="Z1196" s="83">
        <v>25</v>
      </c>
      <c r="AA1196" s="83">
        <v>47</v>
      </c>
      <c r="AB1196" s="83">
        <v>72</v>
      </c>
      <c r="AC1196" s="84"/>
      <c r="AD1196" s="85">
        <v>0</v>
      </c>
      <c r="AE1196" s="83">
        <v>0</v>
      </c>
      <c r="AF1196" s="83">
        <v>0</v>
      </c>
      <c r="AG1196" s="83">
        <v>0</v>
      </c>
      <c r="AH1196" s="83">
        <v>0</v>
      </c>
      <c r="AI1196" s="83">
        <v>0</v>
      </c>
      <c r="AJ1196" s="83">
        <v>0</v>
      </c>
    </row>
    <row r="1197" spans="1:36">
      <c r="A1197" s="88">
        <v>4</v>
      </c>
      <c r="B1197" s="95" t="s">
        <v>230</v>
      </c>
      <c r="C1197" s="96"/>
      <c r="D1197" s="86">
        <v>1</v>
      </c>
      <c r="E1197" s="86" t="s">
        <v>32</v>
      </c>
      <c r="F1197" s="87">
        <v>1703</v>
      </c>
      <c r="G1197" s="88">
        <v>1</v>
      </c>
      <c r="H1197" s="88">
        <v>4</v>
      </c>
      <c r="I1197" s="89"/>
      <c r="J1197" s="90">
        <v>69</v>
      </c>
      <c r="K1197" s="90">
        <v>76</v>
      </c>
      <c r="L1197" s="90">
        <v>0</v>
      </c>
      <c r="M1197" s="91"/>
      <c r="N1197" s="92">
        <v>55</v>
      </c>
      <c r="O1197" s="90">
        <v>616</v>
      </c>
      <c r="P1197" s="90">
        <v>11</v>
      </c>
      <c r="Q1197" s="90">
        <v>20</v>
      </c>
      <c r="R1197" s="90">
        <v>24</v>
      </c>
      <c r="S1197" s="90">
        <v>45</v>
      </c>
      <c r="T1197" s="90">
        <v>69</v>
      </c>
      <c r="U1197" s="91"/>
      <c r="V1197" s="92">
        <v>55</v>
      </c>
      <c r="W1197" s="90">
        <v>672</v>
      </c>
      <c r="X1197" s="90">
        <v>7</v>
      </c>
      <c r="Y1197" s="90">
        <v>16</v>
      </c>
      <c r="Z1197" s="90">
        <v>40</v>
      </c>
      <c r="AA1197" s="90">
        <v>36</v>
      </c>
      <c r="AB1197" s="90">
        <v>76</v>
      </c>
      <c r="AC1197" s="91"/>
      <c r="AD1197" s="92">
        <v>0</v>
      </c>
      <c r="AE1197" s="90">
        <v>0</v>
      </c>
      <c r="AF1197" s="90">
        <v>0</v>
      </c>
      <c r="AG1197" s="90">
        <v>0</v>
      </c>
      <c r="AH1197" s="90">
        <v>0</v>
      </c>
      <c r="AI1197" s="90">
        <v>0</v>
      </c>
      <c r="AJ1197" s="90">
        <v>0</v>
      </c>
    </row>
    <row r="1198" spans="1:36">
      <c r="A1198" s="88">
        <v>5</v>
      </c>
      <c r="B1198" s="95" t="s">
        <v>230</v>
      </c>
      <c r="C1198" s="96"/>
      <c r="D1198" s="86">
        <v>1</v>
      </c>
      <c r="E1198" s="86" t="s">
        <v>32</v>
      </c>
      <c r="F1198" s="87">
        <v>1703</v>
      </c>
      <c r="G1198" s="88">
        <v>1</v>
      </c>
      <c r="H1198" s="88">
        <v>5</v>
      </c>
      <c r="I1198" s="89"/>
      <c r="J1198" s="90">
        <v>85</v>
      </c>
      <c r="K1198" s="90">
        <v>81</v>
      </c>
      <c r="L1198" s="90">
        <v>85</v>
      </c>
      <c r="M1198" s="91"/>
      <c r="N1198" s="92">
        <v>53</v>
      </c>
      <c r="O1198" s="90">
        <v>682</v>
      </c>
      <c r="P1198" s="90">
        <v>6</v>
      </c>
      <c r="Q1198" s="90">
        <v>9</v>
      </c>
      <c r="R1198" s="90">
        <v>34</v>
      </c>
      <c r="S1198" s="90">
        <v>51</v>
      </c>
      <c r="T1198" s="90">
        <v>85</v>
      </c>
      <c r="U1198" s="91"/>
      <c r="V1198" s="92">
        <v>53</v>
      </c>
      <c r="W1198" s="90">
        <v>730</v>
      </c>
      <c r="X1198" s="90">
        <v>2</v>
      </c>
      <c r="Y1198" s="90">
        <v>17</v>
      </c>
      <c r="Z1198" s="90">
        <v>49</v>
      </c>
      <c r="AA1198" s="90">
        <v>32</v>
      </c>
      <c r="AB1198" s="90">
        <v>81</v>
      </c>
      <c r="AC1198" s="91"/>
      <c r="AD1198" s="92">
        <v>53</v>
      </c>
      <c r="AE1198" s="90">
        <v>221</v>
      </c>
      <c r="AF1198" s="90">
        <v>4</v>
      </c>
      <c r="AG1198" s="90">
        <v>11</v>
      </c>
      <c r="AH1198" s="90">
        <v>74</v>
      </c>
      <c r="AI1198" s="90">
        <v>11</v>
      </c>
      <c r="AJ1198" s="90">
        <v>85</v>
      </c>
    </row>
    <row r="1199" spans="1:36">
      <c r="A1199" s="88">
        <v>6</v>
      </c>
      <c r="B1199" s="95" t="s">
        <v>230</v>
      </c>
      <c r="C1199" s="96"/>
      <c r="D1199" s="86">
        <v>1</v>
      </c>
      <c r="E1199" s="86" t="s">
        <v>32</v>
      </c>
      <c r="F1199" s="87">
        <v>1703</v>
      </c>
      <c r="G1199" s="86">
        <v>1</v>
      </c>
      <c r="H1199" s="88">
        <v>6</v>
      </c>
      <c r="I1199" s="89"/>
      <c r="J1199" s="90">
        <v>85</v>
      </c>
      <c r="K1199" s="90">
        <v>83</v>
      </c>
      <c r="L1199" s="90">
        <v>0</v>
      </c>
      <c r="M1199" s="91"/>
      <c r="N1199" s="92">
        <v>54</v>
      </c>
      <c r="O1199" s="90">
        <v>729</v>
      </c>
      <c r="P1199" s="90">
        <v>4</v>
      </c>
      <c r="Q1199" s="90">
        <v>11</v>
      </c>
      <c r="R1199" s="90">
        <v>35</v>
      </c>
      <c r="S1199" s="90">
        <v>50</v>
      </c>
      <c r="T1199" s="90">
        <v>85</v>
      </c>
      <c r="U1199" s="91"/>
      <c r="V1199" s="92">
        <v>54</v>
      </c>
      <c r="W1199" s="90">
        <v>748</v>
      </c>
      <c r="X1199" s="90">
        <v>4</v>
      </c>
      <c r="Y1199" s="90">
        <v>13</v>
      </c>
      <c r="Z1199" s="90">
        <v>52</v>
      </c>
      <c r="AA1199" s="90">
        <v>31</v>
      </c>
      <c r="AB1199" s="90">
        <v>83</v>
      </c>
      <c r="AC1199" s="91"/>
      <c r="AD1199" s="92">
        <v>0</v>
      </c>
      <c r="AE1199" s="90">
        <v>0</v>
      </c>
      <c r="AF1199" s="90">
        <v>0</v>
      </c>
      <c r="AG1199" s="90">
        <v>0</v>
      </c>
      <c r="AH1199" s="90">
        <v>0</v>
      </c>
      <c r="AI1199" s="90">
        <v>0</v>
      </c>
      <c r="AJ1199" s="90">
        <v>0</v>
      </c>
    </row>
    <row r="1200" spans="1:36">
      <c r="A1200" s="88">
        <v>7</v>
      </c>
      <c r="B1200" s="95" t="s">
        <v>230</v>
      </c>
      <c r="C1200" s="96"/>
      <c r="D1200" s="86">
        <v>1</v>
      </c>
      <c r="E1200" s="86" t="s">
        <v>32</v>
      </c>
      <c r="F1200" s="87">
        <v>1703</v>
      </c>
      <c r="G1200" s="86">
        <v>1</v>
      </c>
      <c r="H1200" s="88">
        <v>7</v>
      </c>
      <c r="I1200" s="89"/>
      <c r="J1200" s="90">
        <v>81</v>
      </c>
      <c r="K1200" s="90">
        <v>66</v>
      </c>
      <c r="L1200" s="90">
        <v>29</v>
      </c>
      <c r="M1200" s="91"/>
      <c r="N1200" s="92">
        <v>42</v>
      </c>
      <c r="O1200" s="90">
        <v>749</v>
      </c>
      <c r="P1200" s="90">
        <v>7</v>
      </c>
      <c r="Q1200" s="90">
        <v>12</v>
      </c>
      <c r="R1200" s="90">
        <v>31</v>
      </c>
      <c r="S1200" s="90">
        <v>50</v>
      </c>
      <c r="T1200" s="90">
        <v>81</v>
      </c>
      <c r="U1200" s="91"/>
      <c r="V1200" s="92">
        <v>42</v>
      </c>
      <c r="W1200" s="90">
        <v>739</v>
      </c>
      <c r="X1200" s="90">
        <v>2</v>
      </c>
      <c r="Y1200" s="90">
        <v>31</v>
      </c>
      <c r="Z1200" s="90">
        <v>33</v>
      </c>
      <c r="AA1200" s="90">
        <v>33</v>
      </c>
      <c r="AB1200" s="90">
        <v>66</v>
      </c>
      <c r="AC1200" s="91"/>
      <c r="AD1200" s="92">
        <v>42</v>
      </c>
      <c r="AE1200" s="90">
        <v>166</v>
      </c>
      <c r="AF1200" s="90">
        <v>33</v>
      </c>
      <c r="AG1200" s="90">
        <v>38</v>
      </c>
      <c r="AH1200" s="90">
        <v>29</v>
      </c>
      <c r="AI1200" s="90">
        <v>0</v>
      </c>
      <c r="AJ1200" s="90">
        <v>29</v>
      </c>
    </row>
    <row r="1201" spans="1:36">
      <c r="A1201" s="88">
        <v>8</v>
      </c>
      <c r="B1201" s="95" t="s">
        <v>230</v>
      </c>
      <c r="C1201" s="96"/>
      <c r="D1201" s="86">
        <v>1</v>
      </c>
      <c r="E1201" s="86" t="s">
        <v>32</v>
      </c>
      <c r="F1201" s="87">
        <v>1703</v>
      </c>
      <c r="G1201" s="86">
        <v>1</v>
      </c>
      <c r="H1201" s="88">
        <v>8</v>
      </c>
      <c r="I1201" s="89"/>
      <c r="J1201" s="90">
        <v>76</v>
      </c>
      <c r="K1201" s="90">
        <v>82</v>
      </c>
      <c r="L1201" s="90">
        <v>0</v>
      </c>
      <c r="M1201" s="91"/>
      <c r="N1201" s="92">
        <v>61</v>
      </c>
      <c r="O1201" s="90">
        <v>754</v>
      </c>
      <c r="P1201" s="90">
        <v>15</v>
      </c>
      <c r="Q1201" s="90">
        <v>10</v>
      </c>
      <c r="R1201" s="90">
        <v>43</v>
      </c>
      <c r="S1201" s="90">
        <v>33</v>
      </c>
      <c r="T1201" s="90">
        <v>76</v>
      </c>
      <c r="U1201" s="91"/>
      <c r="V1201" s="92">
        <v>61</v>
      </c>
      <c r="W1201" s="90">
        <v>824</v>
      </c>
      <c r="X1201" s="90">
        <v>3</v>
      </c>
      <c r="Y1201" s="90">
        <v>15</v>
      </c>
      <c r="Z1201" s="90">
        <v>41</v>
      </c>
      <c r="AA1201" s="90">
        <v>41</v>
      </c>
      <c r="AB1201" s="90">
        <v>82</v>
      </c>
      <c r="AC1201" s="91"/>
      <c r="AD1201" s="92">
        <v>0</v>
      </c>
      <c r="AE1201" s="90">
        <v>0</v>
      </c>
      <c r="AF1201" s="90">
        <v>0</v>
      </c>
      <c r="AG1201" s="90">
        <v>0</v>
      </c>
      <c r="AH1201" s="90">
        <v>0</v>
      </c>
      <c r="AI1201" s="90">
        <v>0</v>
      </c>
      <c r="AJ1201" s="90">
        <v>0</v>
      </c>
    </row>
    <row r="1202" spans="1:36">
      <c r="A1202" s="67" t="s">
        <v>71</v>
      </c>
      <c r="B1202" s="97" t="s">
        <v>230</v>
      </c>
      <c r="C1202" s="98"/>
      <c r="D1202" s="93">
        <v>1</v>
      </c>
      <c r="E1202" s="93" t="s">
        <v>32</v>
      </c>
      <c r="F1202" s="94">
        <v>1703</v>
      </c>
      <c r="G1202" s="67">
        <v>1</v>
      </c>
      <c r="H1202" s="67" t="s">
        <v>71</v>
      </c>
      <c r="I1202" s="68"/>
      <c r="J1202" s="20">
        <v>80.525000000000006</v>
      </c>
      <c r="K1202" s="20">
        <v>77.153124999999989</v>
      </c>
      <c r="L1202" s="20">
        <v>60.242105263157896</v>
      </c>
      <c r="M1202" s="69"/>
      <c r="N1202" s="16">
        <v>320</v>
      </c>
      <c r="O1202" s="20"/>
      <c r="P1202" s="20">
        <v>7.3375000000000004</v>
      </c>
      <c r="Q1202" s="20">
        <v>12.499999999999998</v>
      </c>
      <c r="R1202" s="20">
        <v>33.943750000000001</v>
      </c>
      <c r="S1202" s="20">
        <v>46.581249999999997</v>
      </c>
      <c r="T1202" s="20">
        <v>80.525000000000006</v>
      </c>
      <c r="U1202" s="69"/>
      <c r="V1202" s="16">
        <v>320</v>
      </c>
      <c r="W1202" s="20"/>
      <c r="X1202" s="20">
        <v>4.5906250000000002</v>
      </c>
      <c r="Y1202" s="20">
        <v>17.78125</v>
      </c>
      <c r="Z1202" s="20">
        <v>40.209374999999994</v>
      </c>
      <c r="AA1202" s="20">
        <v>36.943750000000001</v>
      </c>
      <c r="AB1202" s="20">
        <v>77.153124999999989</v>
      </c>
      <c r="AC1202" s="69"/>
      <c r="AD1202" s="16">
        <v>95</v>
      </c>
      <c r="AE1202" s="20"/>
      <c r="AF1202" s="20">
        <v>16.821052631578947</v>
      </c>
      <c r="AG1202" s="20">
        <v>22.93684210526316</v>
      </c>
      <c r="AH1202" s="20">
        <v>54.10526315789474</v>
      </c>
      <c r="AI1202" s="20">
        <v>6.1368421052631579</v>
      </c>
      <c r="AJ1202" s="20">
        <v>60.242105263157896</v>
      </c>
    </row>
    <row r="1203" spans="1:36" s="63" customFormat="1">
      <c r="A1203" s="81">
        <v>3</v>
      </c>
      <c r="B1203" s="77" t="s">
        <v>231</v>
      </c>
      <c r="C1203" s="78"/>
      <c r="D1203" s="79">
        <v>3</v>
      </c>
      <c r="E1203" s="79" t="s">
        <v>34</v>
      </c>
      <c r="F1203" s="80">
        <v>2306</v>
      </c>
      <c r="G1203" s="86">
        <v>1</v>
      </c>
      <c r="H1203" s="81">
        <v>3</v>
      </c>
      <c r="I1203" s="82"/>
      <c r="J1203" s="83">
        <v>97</v>
      </c>
      <c r="K1203" s="83">
        <v>90</v>
      </c>
      <c r="L1203" s="83">
        <v>0</v>
      </c>
      <c r="M1203" s="84"/>
      <c r="N1203" s="85">
        <v>31</v>
      </c>
      <c r="O1203" s="83">
        <v>688</v>
      </c>
      <c r="P1203" s="83">
        <v>0</v>
      </c>
      <c r="Q1203" s="83">
        <v>3</v>
      </c>
      <c r="R1203" s="83">
        <v>10</v>
      </c>
      <c r="S1203" s="83">
        <v>87</v>
      </c>
      <c r="T1203" s="83">
        <v>97</v>
      </c>
      <c r="U1203" s="84"/>
      <c r="V1203" s="85">
        <v>31</v>
      </c>
      <c r="W1203" s="83">
        <v>701</v>
      </c>
      <c r="X1203" s="83">
        <v>3</v>
      </c>
      <c r="Y1203" s="83">
        <v>6</v>
      </c>
      <c r="Z1203" s="83">
        <v>19</v>
      </c>
      <c r="AA1203" s="83">
        <v>71</v>
      </c>
      <c r="AB1203" s="83">
        <v>90</v>
      </c>
      <c r="AC1203" s="84"/>
      <c r="AD1203" s="85">
        <v>0</v>
      </c>
      <c r="AE1203" s="83">
        <v>0</v>
      </c>
      <c r="AF1203" s="83">
        <v>0</v>
      </c>
      <c r="AG1203" s="83">
        <v>0</v>
      </c>
      <c r="AH1203" s="83">
        <v>0</v>
      </c>
      <c r="AI1203" s="83">
        <v>0</v>
      </c>
      <c r="AJ1203" s="83">
        <v>0</v>
      </c>
    </row>
    <row r="1204" spans="1:36">
      <c r="A1204" s="88">
        <v>4</v>
      </c>
      <c r="B1204" s="95" t="s">
        <v>231</v>
      </c>
      <c r="C1204" s="96"/>
      <c r="D1204" s="86">
        <v>3</v>
      </c>
      <c r="E1204" s="86" t="s">
        <v>34</v>
      </c>
      <c r="F1204" s="87">
        <v>2306</v>
      </c>
      <c r="G1204" s="86">
        <v>1</v>
      </c>
      <c r="H1204" s="88">
        <v>4</v>
      </c>
      <c r="I1204" s="89"/>
      <c r="J1204" s="90">
        <v>86</v>
      </c>
      <c r="K1204" s="90">
        <v>95</v>
      </c>
      <c r="L1204" s="90">
        <v>0</v>
      </c>
      <c r="M1204" s="91"/>
      <c r="N1204" s="92">
        <v>36</v>
      </c>
      <c r="O1204" s="90">
        <v>659</v>
      </c>
      <c r="P1204" s="90">
        <v>11</v>
      </c>
      <c r="Q1204" s="90">
        <v>3</v>
      </c>
      <c r="R1204" s="90">
        <v>14</v>
      </c>
      <c r="S1204" s="90">
        <v>72</v>
      </c>
      <c r="T1204" s="90">
        <v>86</v>
      </c>
      <c r="U1204" s="91"/>
      <c r="V1204" s="92">
        <v>36</v>
      </c>
      <c r="W1204" s="90">
        <v>759</v>
      </c>
      <c r="X1204" s="90">
        <v>3</v>
      </c>
      <c r="Y1204" s="90">
        <v>3</v>
      </c>
      <c r="Z1204" s="90">
        <v>31</v>
      </c>
      <c r="AA1204" s="90">
        <v>64</v>
      </c>
      <c r="AB1204" s="90">
        <v>95</v>
      </c>
      <c r="AC1204" s="91"/>
      <c r="AD1204" s="92">
        <v>0</v>
      </c>
      <c r="AE1204" s="90">
        <v>0</v>
      </c>
      <c r="AF1204" s="90">
        <v>0</v>
      </c>
      <c r="AG1204" s="90">
        <v>0</v>
      </c>
      <c r="AH1204" s="90">
        <v>0</v>
      </c>
      <c r="AI1204" s="90">
        <v>0</v>
      </c>
      <c r="AJ1204" s="90">
        <v>0</v>
      </c>
    </row>
    <row r="1205" spans="1:36">
      <c r="A1205" s="88">
        <v>5</v>
      </c>
      <c r="B1205" s="95" t="s">
        <v>231</v>
      </c>
      <c r="C1205" s="96"/>
      <c r="D1205" s="86">
        <v>3</v>
      </c>
      <c r="E1205" s="86" t="s">
        <v>34</v>
      </c>
      <c r="F1205" s="87">
        <v>2306</v>
      </c>
      <c r="G1205" s="86">
        <v>1</v>
      </c>
      <c r="H1205" s="88">
        <v>5</v>
      </c>
      <c r="I1205" s="89"/>
      <c r="J1205" s="90">
        <v>70</v>
      </c>
      <c r="K1205" s="90">
        <v>80</v>
      </c>
      <c r="L1205" s="90">
        <v>51</v>
      </c>
      <c r="M1205" s="91"/>
      <c r="N1205" s="92">
        <v>47</v>
      </c>
      <c r="O1205" s="90">
        <v>661</v>
      </c>
      <c r="P1205" s="90">
        <v>11</v>
      </c>
      <c r="Q1205" s="90">
        <v>19</v>
      </c>
      <c r="R1205" s="90">
        <v>32</v>
      </c>
      <c r="S1205" s="90">
        <v>38</v>
      </c>
      <c r="T1205" s="90">
        <v>70</v>
      </c>
      <c r="U1205" s="91"/>
      <c r="V1205" s="92">
        <v>47</v>
      </c>
      <c r="W1205" s="90">
        <v>727</v>
      </c>
      <c r="X1205" s="90">
        <v>6</v>
      </c>
      <c r="Y1205" s="90">
        <v>13</v>
      </c>
      <c r="Z1205" s="90">
        <v>40</v>
      </c>
      <c r="AA1205" s="90">
        <v>40</v>
      </c>
      <c r="AB1205" s="90">
        <v>80</v>
      </c>
      <c r="AC1205" s="91"/>
      <c r="AD1205" s="92">
        <v>47</v>
      </c>
      <c r="AE1205" s="90">
        <v>201</v>
      </c>
      <c r="AF1205" s="90">
        <v>9</v>
      </c>
      <c r="AG1205" s="90">
        <v>40</v>
      </c>
      <c r="AH1205" s="90">
        <v>40</v>
      </c>
      <c r="AI1205" s="90">
        <v>11</v>
      </c>
      <c r="AJ1205" s="90">
        <v>51</v>
      </c>
    </row>
    <row r="1206" spans="1:36">
      <c r="A1206" s="88">
        <v>6</v>
      </c>
      <c r="B1206" s="95" t="s">
        <v>231</v>
      </c>
      <c r="C1206" s="96"/>
      <c r="D1206" s="86">
        <v>3</v>
      </c>
      <c r="E1206" s="86" t="s">
        <v>34</v>
      </c>
      <c r="F1206" s="87">
        <v>2306</v>
      </c>
      <c r="G1206" s="88">
        <v>1</v>
      </c>
      <c r="H1206" s="88">
        <v>6</v>
      </c>
      <c r="I1206" s="89"/>
      <c r="J1206" s="90">
        <v>67</v>
      </c>
      <c r="K1206" s="90">
        <v>84</v>
      </c>
      <c r="L1206" s="90">
        <v>0</v>
      </c>
      <c r="M1206" s="91"/>
      <c r="N1206" s="92">
        <v>30</v>
      </c>
      <c r="O1206" s="90">
        <v>683</v>
      </c>
      <c r="P1206" s="90">
        <v>10</v>
      </c>
      <c r="Q1206" s="90">
        <v>23</v>
      </c>
      <c r="R1206" s="90">
        <v>30</v>
      </c>
      <c r="S1206" s="90">
        <v>37</v>
      </c>
      <c r="T1206" s="90">
        <v>67</v>
      </c>
      <c r="U1206" s="91"/>
      <c r="V1206" s="92">
        <v>30</v>
      </c>
      <c r="W1206" s="90">
        <v>732</v>
      </c>
      <c r="X1206" s="90">
        <v>10</v>
      </c>
      <c r="Y1206" s="90">
        <v>7</v>
      </c>
      <c r="Z1206" s="90">
        <v>47</v>
      </c>
      <c r="AA1206" s="90">
        <v>37</v>
      </c>
      <c r="AB1206" s="90">
        <v>84</v>
      </c>
      <c r="AC1206" s="91"/>
      <c r="AD1206" s="92">
        <v>0</v>
      </c>
      <c r="AE1206" s="90">
        <v>0</v>
      </c>
      <c r="AF1206" s="90">
        <v>0</v>
      </c>
      <c r="AG1206" s="90">
        <v>0</v>
      </c>
      <c r="AH1206" s="90">
        <v>0</v>
      </c>
      <c r="AI1206" s="90">
        <v>0</v>
      </c>
      <c r="AJ1206" s="90">
        <v>0</v>
      </c>
    </row>
    <row r="1207" spans="1:36">
      <c r="A1207" s="88">
        <v>7</v>
      </c>
      <c r="B1207" s="95" t="s">
        <v>231</v>
      </c>
      <c r="C1207" s="96"/>
      <c r="D1207" s="86">
        <v>3</v>
      </c>
      <c r="E1207" s="86" t="s">
        <v>34</v>
      </c>
      <c r="F1207" s="87">
        <v>2306</v>
      </c>
      <c r="G1207" s="88">
        <v>1</v>
      </c>
      <c r="H1207" s="88">
        <v>7</v>
      </c>
      <c r="I1207" s="89"/>
      <c r="J1207" s="90">
        <v>79</v>
      </c>
      <c r="K1207" s="90">
        <v>73</v>
      </c>
      <c r="L1207" s="90">
        <v>41</v>
      </c>
      <c r="M1207" s="91"/>
      <c r="N1207" s="92">
        <v>34</v>
      </c>
      <c r="O1207" s="90">
        <v>735</v>
      </c>
      <c r="P1207" s="90">
        <v>9</v>
      </c>
      <c r="Q1207" s="90">
        <v>12</v>
      </c>
      <c r="R1207" s="90">
        <v>38</v>
      </c>
      <c r="S1207" s="90">
        <v>41</v>
      </c>
      <c r="T1207" s="90">
        <v>79</v>
      </c>
      <c r="U1207" s="91"/>
      <c r="V1207" s="92">
        <v>34</v>
      </c>
      <c r="W1207" s="90">
        <v>770</v>
      </c>
      <c r="X1207" s="90">
        <v>3</v>
      </c>
      <c r="Y1207" s="90">
        <v>24</v>
      </c>
      <c r="Z1207" s="90">
        <v>44</v>
      </c>
      <c r="AA1207" s="90">
        <v>29</v>
      </c>
      <c r="AB1207" s="90">
        <v>73</v>
      </c>
      <c r="AC1207" s="91"/>
      <c r="AD1207" s="92">
        <v>34</v>
      </c>
      <c r="AE1207" s="90">
        <v>188</v>
      </c>
      <c r="AF1207" s="90">
        <v>15</v>
      </c>
      <c r="AG1207" s="90">
        <v>44</v>
      </c>
      <c r="AH1207" s="90">
        <v>32</v>
      </c>
      <c r="AI1207" s="90">
        <v>9</v>
      </c>
      <c r="AJ1207" s="90">
        <v>41</v>
      </c>
    </row>
    <row r="1208" spans="1:36">
      <c r="A1208" s="88">
        <v>8</v>
      </c>
      <c r="B1208" s="95" t="s">
        <v>231</v>
      </c>
      <c r="C1208" s="96"/>
      <c r="D1208" s="86">
        <v>3</v>
      </c>
      <c r="E1208" s="86" t="s">
        <v>34</v>
      </c>
      <c r="F1208" s="87">
        <v>2306</v>
      </c>
      <c r="G1208" s="86">
        <v>1</v>
      </c>
      <c r="H1208" s="88">
        <v>8</v>
      </c>
      <c r="I1208" s="89"/>
      <c r="J1208" s="90">
        <v>76</v>
      </c>
      <c r="K1208" s="90">
        <v>83</v>
      </c>
      <c r="L1208" s="90">
        <v>0</v>
      </c>
      <c r="M1208" s="91"/>
      <c r="N1208" s="92">
        <v>40</v>
      </c>
      <c r="O1208" s="90">
        <v>757</v>
      </c>
      <c r="P1208" s="90">
        <v>13</v>
      </c>
      <c r="Q1208" s="90">
        <v>13</v>
      </c>
      <c r="R1208" s="90">
        <v>43</v>
      </c>
      <c r="S1208" s="90">
        <v>33</v>
      </c>
      <c r="T1208" s="90">
        <v>76</v>
      </c>
      <c r="U1208" s="91"/>
      <c r="V1208" s="92">
        <v>40</v>
      </c>
      <c r="W1208" s="90">
        <v>799</v>
      </c>
      <c r="X1208" s="90">
        <v>5</v>
      </c>
      <c r="Y1208" s="90">
        <v>13</v>
      </c>
      <c r="Z1208" s="90">
        <v>58</v>
      </c>
      <c r="AA1208" s="90">
        <v>25</v>
      </c>
      <c r="AB1208" s="90">
        <v>83</v>
      </c>
      <c r="AC1208" s="91"/>
      <c r="AD1208" s="92">
        <v>0</v>
      </c>
      <c r="AE1208" s="90">
        <v>0</v>
      </c>
      <c r="AF1208" s="90">
        <v>0</v>
      </c>
      <c r="AG1208" s="90">
        <v>0</v>
      </c>
      <c r="AH1208" s="90">
        <v>0</v>
      </c>
      <c r="AI1208" s="90">
        <v>0</v>
      </c>
      <c r="AJ1208" s="90">
        <v>0</v>
      </c>
    </row>
    <row r="1209" spans="1:36">
      <c r="A1209" s="67" t="s">
        <v>71</v>
      </c>
      <c r="B1209" s="97" t="s">
        <v>231</v>
      </c>
      <c r="C1209" s="98"/>
      <c r="D1209" s="93">
        <v>3</v>
      </c>
      <c r="E1209" s="93" t="s">
        <v>34</v>
      </c>
      <c r="F1209" s="94">
        <v>2306</v>
      </c>
      <c r="G1209" s="93">
        <v>1</v>
      </c>
      <c r="H1209" s="67" t="s">
        <v>71</v>
      </c>
      <c r="I1209" s="68"/>
      <c r="J1209" s="20">
        <v>78.573394495412842</v>
      </c>
      <c r="K1209" s="20">
        <v>83.908256880733944</v>
      </c>
      <c r="L1209" s="20">
        <v>46.802469135802468</v>
      </c>
      <c r="M1209" s="69"/>
      <c r="N1209" s="16">
        <v>218</v>
      </c>
      <c r="O1209" s="20"/>
      <c r="P1209" s="20">
        <v>9.3532110091743128</v>
      </c>
      <c r="Q1209" s="20">
        <v>12.440366972477065</v>
      </c>
      <c r="R1209" s="20">
        <v>28.577981651376145</v>
      </c>
      <c r="S1209" s="20">
        <v>49.9954128440367</v>
      </c>
      <c r="T1209" s="20">
        <v>78.573394495412842</v>
      </c>
      <c r="U1209" s="69"/>
      <c r="V1209" s="16">
        <v>218</v>
      </c>
      <c r="W1209" s="20"/>
      <c r="X1209" s="20">
        <v>4.977064220183486</v>
      </c>
      <c r="Y1209" s="20">
        <v>11.243119266055047</v>
      </c>
      <c r="Z1209" s="20">
        <v>40.417431192660551</v>
      </c>
      <c r="AA1209" s="20">
        <v>43.4908256880734</v>
      </c>
      <c r="AB1209" s="20">
        <v>83.908256880733944</v>
      </c>
      <c r="AC1209" s="69"/>
      <c r="AD1209" s="16">
        <v>81</v>
      </c>
      <c r="AE1209" s="20"/>
      <c r="AF1209" s="20">
        <v>11.518518518518519</v>
      </c>
      <c r="AG1209" s="20">
        <v>41.679012345679013</v>
      </c>
      <c r="AH1209" s="20">
        <v>36.641975308641975</v>
      </c>
      <c r="AI1209" s="20">
        <v>10.160493827160494</v>
      </c>
      <c r="AJ1209" s="20">
        <v>46.802469135802468</v>
      </c>
    </row>
    <row r="1210" spans="1:36" s="63" customFormat="1">
      <c r="A1210" s="81">
        <v>3</v>
      </c>
      <c r="B1210" s="77" t="s">
        <v>232</v>
      </c>
      <c r="C1210" s="78"/>
      <c r="D1210" s="79">
        <v>1</v>
      </c>
      <c r="E1210" s="79" t="s">
        <v>32</v>
      </c>
      <c r="F1210" s="80">
        <v>1704</v>
      </c>
      <c r="G1210" s="88">
        <v>1</v>
      </c>
      <c r="H1210" s="81">
        <v>3</v>
      </c>
      <c r="I1210" s="82"/>
      <c r="J1210" s="83">
        <v>56</v>
      </c>
      <c r="K1210" s="83">
        <v>52</v>
      </c>
      <c r="L1210" s="83">
        <v>0</v>
      </c>
      <c r="M1210" s="84"/>
      <c r="N1210" s="85">
        <v>23</v>
      </c>
      <c r="O1210" s="83">
        <v>515</v>
      </c>
      <c r="P1210" s="83">
        <v>9</v>
      </c>
      <c r="Q1210" s="83">
        <v>35</v>
      </c>
      <c r="R1210" s="83">
        <v>26</v>
      </c>
      <c r="S1210" s="83">
        <v>30</v>
      </c>
      <c r="T1210" s="83">
        <v>56</v>
      </c>
      <c r="U1210" s="84"/>
      <c r="V1210" s="85">
        <v>23</v>
      </c>
      <c r="W1210" s="83">
        <v>482</v>
      </c>
      <c r="X1210" s="83">
        <v>35</v>
      </c>
      <c r="Y1210" s="83">
        <v>13</v>
      </c>
      <c r="Z1210" s="83">
        <v>35</v>
      </c>
      <c r="AA1210" s="83">
        <v>17</v>
      </c>
      <c r="AB1210" s="83">
        <v>52</v>
      </c>
      <c r="AC1210" s="84"/>
      <c r="AD1210" s="85">
        <v>0</v>
      </c>
      <c r="AE1210" s="83">
        <v>0</v>
      </c>
      <c r="AF1210" s="83">
        <v>0</v>
      </c>
      <c r="AG1210" s="83">
        <v>0</v>
      </c>
      <c r="AH1210" s="83">
        <v>0</v>
      </c>
      <c r="AI1210" s="83">
        <v>0</v>
      </c>
      <c r="AJ1210" s="83">
        <v>0</v>
      </c>
    </row>
    <row r="1211" spans="1:36">
      <c r="A1211" s="88">
        <v>4</v>
      </c>
      <c r="B1211" s="95" t="s">
        <v>232</v>
      </c>
      <c r="C1211" s="96"/>
      <c r="D1211" s="86">
        <v>1</v>
      </c>
      <c r="E1211" s="86" t="s">
        <v>32</v>
      </c>
      <c r="F1211" s="87">
        <v>1704</v>
      </c>
      <c r="G1211" s="88">
        <v>1</v>
      </c>
      <c r="H1211" s="88">
        <v>4</v>
      </c>
      <c r="I1211" s="89"/>
      <c r="J1211" s="90">
        <v>77</v>
      </c>
      <c r="K1211" s="90">
        <v>70</v>
      </c>
      <c r="L1211" s="90">
        <v>0</v>
      </c>
      <c r="M1211" s="91"/>
      <c r="N1211" s="92">
        <v>27</v>
      </c>
      <c r="O1211" s="90">
        <v>612</v>
      </c>
      <c r="P1211" s="90">
        <v>15</v>
      </c>
      <c r="Q1211" s="90">
        <v>7</v>
      </c>
      <c r="R1211" s="90">
        <v>33</v>
      </c>
      <c r="S1211" s="90">
        <v>44</v>
      </c>
      <c r="T1211" s="90">
        <v>77</v>
      </c>
      <c r="U1211" s="91"/>
      <c r="V1211" s="92">
        <v>27</v>
      </c>
      <c r="W1211" s="90">
        <v>616</v>
      </c>
      <c r="X1211" s="90">
        <v>19</v>
      </c>
      <c r="Y1211" s="90">
        <v>11</v>
      </c>
      <c r="Z1211" s="90">
        <v>44</v>
      </c>
      <c r="AA1211" s="90">
        <v>26</v>
      </c>
      <c r="AB1211" s="90">
        <v>70</v>
      </c>
      <c r="AC1211" s="91"/>
      <c r="AD1211" s="92">
        <v>0</v>
      </c>
      <c r="AE1211" s="90">
        <v>0</v>
      </c>
      <c r="AF1211" s="90">
        <v>0</v>
      </c>
      <c r="AG1211" s="90">
        <v>0</v>
      </c>
      <c r="AH1211" s="90">
        <v>0</v>
      </c>
      <c r="AI1211" s="90">
        <v>0</v>
      </c>
      <c r="AJ1211" s="90">
        <v>0</v>
      </c>
    </row>
    <row r="1212" spans="1:36">
      <c r="A1212" s="88">
        <v>5</v>
      </c>
      <c r="B1212" s="95" t="s">
        <v>232</v>
      </c>
      <c r="C1212" s="96"/>
      <c r="D1212" s="86">
        <v>1</v>
      </c>
      <c r="E1212" s="86" t="s">
        <v>32</v>
      </c>
      <c r="F1212" s="87">
        <v>1704</v>
      </c>
      <c r="G1212" s="86">
        <v>1</v>
      </c>
      <c r="H1212" s="88">
        <v>5</v>
      </c>
      <c r="I1212" s="89"/>
      <c r="J1212" s="90">
        <v>53</v>
      </c>
      <c r="K1212" s="90">
        <v>63</v>
      </c>
      <c r="L1212" s="90">
        <v>40</v>
      </c>
      <c r="M1212" s="91"/>
      <c r="N1212" s="92">
        <v>30</v>
      </c>
      <c r="O1212" s="90">
        <v>604</v>
      </c>
      <c r="P1212" s="90">
        <v>20</v>
      </c>
      <c r="Q1212" s="90">
        <v>27</v>
      </c>
      <c r="R1212" s="90">
        <v>40</v>
      </c>
      <c r="S1212" s="90">
        <v>13</v>
      </c>
      <c r="T1212" s="90">
        <v>53</v>
      </c>
      <c r="U1212" s="91"/>
      <c r="V1212" s="92">
        <v>30</v>
      </c>
      <c r="W1212" s="90">
        <v>675</v>
      </c>
      <c r="X1212" s="90">
        <v>7</v>
      </c>
      <c r="Y1212" s="90">
        <v>30</v>
      </c>
      <c r="Z1212" s="90">
        <v>40</v>
      </c>
      <c r="AA1212" s="90">
        <v>23</v>
      </c>
      <c r="AB1212" s="90">
        <v>63</v>
      </c>
      <c r="AC1212" s="91"/>
      <c r="AD1212" s="92">
        <v>30</v>
      </c>
      <c r="AE1212" s="90">
        <v>185</v>
      </c>
      <c r="AF1212" s="90">
        <v>17</v>
      </c>
      <c r="AG1212" s="90">
        <v>43</v>
      </c>
      <c r="AH1212" s="90">
        <v>37</v>
      </c>
      <c r="AI1212" s="90">
        <v>3</v>
      </c>
      <c r="AJ1212" s="90">
        <v>40</v>
      </c>
    </row>
    <row r="1213" spans="1:36">
      <c r="A1213" s="88">
        <v>6</v>
      </c>
      <c r="B1213" s="95" t="s">
        <v>232</v>
      </c>
      <c r="C1213" s="96"/>
      <c r="D1213" s="86">
        <v>1</v>
      </c>
      <c r="E1213" s="86" t="s">
        <v>32</v>
      </c>
      <c r="F1213" s="87">
        <v>1704</v>
      </c>
      <c r="G1213" s="86">
        <v>1</v>
      </c>
      <c r="H1213" s="88">
        <v>6</v>
      </c>
      <c r="I1213" s="89"/>
      <c r="J1213" s="90">
        <v>60</v>
      </c>
      <c r="K1213" s="90">
        <v>68</v>
      </c>
      <c r="L1213" s="90">
        <v>0</v>
      </c>
      <c r="M1213" s="91"/>
      <c r="N1213" s="92">
        <v>43</v>
      </c>
      <c r="O1213" s="90">
        <v>663</v>
      </c>
      <c r="P1213" s="90">
        <v>9</v>
      </c>
      <c r="Q1213" s="90">
        <v>30</v>
      </c>
      <c r="R1213" s="90">
        <v>37</v>
      </c>
      <c r="S1213" s="90">
        <v>23</v>
      </c>
      <c r="T1213" s="90">
        <v>60</v>
      </c>
      <c r="U1213" s="91"/>
      <c r="V1213" s="92">
        <v>43</v>
      </c>
      <c r="W1213" s="90">
        <v>702</v>
      </c>
      <c r="X1213" s="90">
        <v>2</v>
      </c>
      <c r="Y1213" s="90">
        <v>30</v>
      </c>
      <c r="Z1213" s="90">
        <v>47</v>
      </c>
      <c r="AA1213" s="90">
        <v>21</v>
      </c>
      <c r="AB1213" s="90">
        <v>68</v>
      </c>
      <c r="AC1213" s="91"/>
      <c r="AD1213" s="92">
        <v>0</v>
      </c>
      <c r="AE1213" s="90">
        <v>0</v>
      </c>
      <c r="AF1213" s="90">
        <v>0</v>
      </c>
      <c r="AG1213" s="90">
        <v>0</v>
      </c>
      <c r="AH1213" s="90">
        <v>0</v>
      </c>
      <c r="AI1213" s="90">
        <v>0</v>
      </c>
      <c r="AJ1213" s="90">
        <v>0</v>
      </c>
    </row>
    <row r="1214" spans="1:36">
      <c r="A1214" s="88">
        <v>7</v>
      </c>
      <c r="B1214" s="95" t="s">
        <v>232</v>
      </c>
      <c r="C1214" s="96"/>
      <c r="D1214" s="86">
        <v>1</v>
      </c>
      <c r="E1214" s="86" t="s">
        <v>32</v>
      </c>
      <c r="F1214" s="87">
        <v>1704</v>
      </c>
      <c r="G1214" s="86">
        <v>1</v>
      </c>
      <c r="H1214" s="88">
        <v>7</v>
      </c>
      <c r="I1214" s="89"/>
      <c r="J1214" s="90">
        <v>71</v>
      </c>
      <c r="K1214" s="90">
        <v>62</v>
      </c>
      <c r="L1214" s="90">
        <v>38</v>
      </c>
      <c r="M1214" s="91"/>
      <c r="N1214" s="92">
        <v>31</v>
      </c>
      <c r="O1214" s="90">
        <v>719</v>
      </c>
      <c r="P1214" s="90">
        <v>16</v>
      </c>
      <c r="Q1214" s="90">
        <v>13</v>
      </c>
      <c r="R1214" s="90">
        <v>42</v>
      </c>
      <c r="S1214" s="90">
        <v>29</v>
      </c>
      <c r="T1214" s="90">
        <v>71</v>
      </c>
      <c r="U1214" s="91"/>
      <c r="V1214" s="92">
        <v>31</v>
      </c>
      <c r="W1214" s="90">
        <v>695</v>
      </c>
      <c r="X1214" s="90">
        <v>13</v>
      </c>
      <c r="Y1214" s="90">
        <v>26</v>
      </c>
      <c r="Z1214" s="90">
        <v>39</v>
      </c>
      <c r="AA1214" s="90">
        <v>23</v>
      </c>
      <c r="AB1214" s="90">
        <v>62</v>
      </c>
      <c r="AC1214" s="91"/>
      <c r="AD1214" s="92">
        <v>31</v>
      </c>
      <c r="AE1214" s="90">
        <v>178</v>
      </c>
      <c r="AF1214" s="90">
        <v>19</v>
      </c>
      <c r="AG1214" s="90">
        <v>42</v>
      </c>
      <c r="AH1214" s="90">
        <v>35</v>
      </c>
      <c r="AI1214" s="90">
        <v>3</v>
      </c>
      <c r="AJ1214" s="90">
        <v>38</v>
      </c>
    </row>
    <row r="1215" spans="1:36">
      <c r="A1215" s="88">
        <v>8</v>
      </c>
      <c r="B1215" s="95" t="s">
        <v>232</v>
      </c>
      <c r="C1215" s="96"/>
      <c r="D1215" s="86">
        <v>1</v>
      </c>
      <c r="E1215" s="86" t="s">
        <v>32</v>
      </c>
      <c r="F1215" s="87">
        <v>1704</v>
      </c>
      <c r="G1215" s="88">
        <v>1</v>
      </c>
      <c r="H1215" s="88">
        <v>8</v>
      </c>
      <c r="I1215" s="89"/>
      <c r="J1215" s="90">
        <v>55</v>
      </c>
      <c r="K1215" s="90">
        <v>57</v>
      </c>
      <c r="L1215" s="90">
        <v>0</v>
      </c>
      <c r="M1215" s="91"/>
      <c r="N1215" s="92">
        <v>35</v>
      </c>
      <c r="O1215" s="90">
        <v>705</v>
      </c>
      <c r="P1215" s="90">
        <v>29</v>
      </c>
      <c r="Q1215" s="90">
        <v>17</v>
      </c>
      <c r="R1215" s="90">
        <v>46</v>
      </c>
      <c r="S1215" s="90">
        <v>9</v>
      </c>
      <c r="T1215" s="90">
        <v>55</v>
      </c>
      <c r="U1215" s="91"/>
      <c r="V1215" s="92">
        <v>35</v>
      </c>
      <c r="W1215" s="90">
        <v>699</v>
      </c>
      <c r="X1215" s="90">
        <v>14</v>
      </c>
      <c r="Y1215" s="90">
        <v>29</v>
      </c>
      <c r="Z1215" s="90">
        <v>43</v>
      </c>
      <c r="AA1215" s="90">
        <v>14</v>
      </c>
      <c r="AB1215" s="90">
        <v>57</v>
      </c>
      <c r="AC1215" s="91"/>
      <c r="AD1215" s="92">
        <v>0</v>
      </c>
      <c r="AE1215" s="90">
        <v>0</v>
      </c>
      <c r="AF1215" s="90">
        <v>0</v>
      </c>
      <c r="AG1215" s="90">
        <v>0</v>
      </c>
      <c r="AH1215" s="90">
        <v>0</v>
      </c>
      <c r="AI1215" s="90">
        <v>0</v>
      </c>
      <c r="AJ1215" s="90">
        <v>0</v>
      </c>
    </row>
    <row r="1216" spans="1:36">
      <c r="A1216" s="67" t="s">
        <v>71</v>
      </c>
      <c r="B1216" s="97" t="s">
        <v>232</v>
      </c>
      <c r="C1216" s="98"/>
      <c r="D1216" s="93">
        <v>1</v>
      </c>
      <c r="E1216" s="93" t="s">
        <v>32</v>
      </c>
      <c r="F1216" s="94">
        <v>1704</v>
      </c>
      <c r="G1216" s="93">
        <v>1</v>
      </c>
      <c r="H1216" s="67" t="s">
        <v>71</v>
      </c>
      <c r="I1216" s="68"/>
      <c r="J1216" s="20">
        <v>61.708994708994709</v>
      </c>
      <c r="K1216" s="20">
        <v>62.523809523809518</v>
      </c>
      <c r="L1216" s="20">
        <v>38.983606557377051</v>
      </c>
      <c r="M1216" s="69"/>
      <c r="N1216" s="16">
        <v>189</v>
      </c>
      <c r="O1216" s="20"/>
      <c r="P1216" s="20">
        <v>16.455026455026456</v>
      </c>
      <c r="Q1216" s="20">
        <v>21.650793650793652</v>
      </c>
      <c r="R1216" s="20">
        <v>38.05291005291005</v>
      </c>
      <c r="S1216" s="20">
        <v>23.656084656084658</v>
      </c>
      <c r="T1216" s="20">
        <v>61.708994708994709</v>
      </c>
      <c r="U1216" s="69"/>
      <c r="V1216" s="16">
        <v>189</v>
      </c>
      <c r="W1216" s="20"/>
      <c r="X1216" s="20">
        <v>13.264550264550266</v>
      </c>
      <c r="Y1216" s="20">
        <v>24.375661375661377</v>
      </c>
      <c r="Z1216" s="20">
        <v>41.947089947089943</v>
      </c>
      <c r="AA1216" s="20">
        <v>20.576719576719576</v>
      </c>
      <c r="AB1216" s="20">
        <v>62.523809523809518</v>
      </c>
      <c r="AC1216" s="69"/>
      <c r="AD1216" s="16">
        <v>61</v>
      </c>
      <c r="AE1216" s="20"/>
      <c r="AF1216" s="20">
        <v>18.016393442622952</v>
      </c>
      <c r="AG1216" s="20">
        <v>42.491803278688522</v>
      </c>
      <c r="AH1216" s="20">
        <v>35.983606557377051</v>
      </c>
      <c r="AI1216" s="20">
        <v>3</v>
      </c>
      <c r="AJ1216" s="20">
        <v>38.983606557377051</v>
      </c>
    </row>
    <row r="1217" spans="1:36" s="63" customFormat="1">
      <c r="A1217" s="81">
        <v>3</v>
      </c>
      <c r="B1217" s="77" t="s">
        <v>233</v>
      </c>
      <c r="C1217" s="78"/>
      <c r="D1217" s="79">
        <v>4</v>
      </c>
      <c r="E1217" s="79" t="s">
        <v>35</v>
      </c>
      <c r="F1217" s="80">
        <v>5504</v>
      </c>
      <c r="G1217" s="86">
        <v>1</v>
      </c>
      <c r="H1217" s="81">
        <v>3</v>
      </c>
      <c r="I1217" s="82"/>
      <c r="J1217" s="83">
        <v>76</v>
      </c>
      <c r="K1217" s="83">
        <v>69</v>
      </c>
      <c r="L1217" s="83">
        <v>0</v>
      </c>
      <c r="M1217" s="84"/>
      <c r="N1217" s="85">
        <v>45</v>
      </c>
      <c r="O1217" s="83">
        <v>552</v>
      </c>
      <c r="P1217" s="83">
        <v>2</v>
      </c>
      <c r="Q1217" s="83">
        <v>22</v>
      </c>
      <c r="R1217" s="83">
        <v>40</v>
      </c>
      <c r="S1217" s="83">
        <v>36</v>
      </c>
      <c r="T1217" s="83">
        <v>76</v>
      </c>
      <c r="U1217" s="84"/>
      <c r="V1217" s="85">
        <v>45</v>
      </c>
      <c r="W1217" s="83">
        <v>535</v>
      </c>
      <c r="X1217" s="83">
        <v>13</v>
      </c>
      <c r="Y1217" s="83">
        <v>18</v>
      </c>
      <c r="Z1217" s="83">
        <v>42</v>
      </c>
      <c r="AA1217" s="83">
        <v>27</v>
      </c>
      <c r="AB1217" s="83">
        <v>69</v>
      </c>
      <c r="AC1217" s="84"/>
      <c r="AD1217" s="85">
        <v>0</v>
      </c>
      <c r="AE1217" s="83">
        <v>0</v>
      </c>
      <c r="AF1217" s="83">
        <v>0</v>
      </c>
      <c r="AG1217" s="83">
        <v>0</v>
      </c>
      <c r="AH1217" s="83">
        <v>0</v>
      </c>
      <c r="AI1217" s="83">
        <v>0</v>
      </c>
      <c r="AJ1217" s="83">
        <v>0</v>
      </c>
    </row>
    <row r="1218" spans="1:36">
      <c r="A1218" s="88">
        <v>4</v>
      </c>
      <c r="B1218" s="95" t="s">
        <v>233</v>
      </c>
      <c r="C1218" s="96"/>
      <c r="D1218" s="86">
        <v>4</v>
      </c>
      <c r="E1218" s="86" t="s">
        <v>35</v>
      </c>
      <c r="F1218" s="87">
        <v>5504</v>
      </c>
      <c r="G1218" s="86">
        <v>1</v>
      </c>
      <c r="H1218" s="88">
        <v>4</v>
      </c>
      <c r="I1218" s="89"/>
      <c r="J1218" s="90">
        <v>58</v>
      </c>
      <c r="K1218" s="90">
        <v>68</v>
      </c>
      <c r="L1218" s="90">
        <v>0</v>
      </c>
      <c r="M1218" s="91"/>
      <c r="N1218" s="92">
        <v>28</v>
      </c>
      <c r="O1218" s="90">
        <v>574</v>
      </c>
      <c r="P1218" s="90">
        <v>18</v>
      </c>
      <c r="Q1218" s="90">
        <v>25</v>
      </c>
      <c r="R1218" s="90">
        <v>29</v>
      </c>
      <c r="S1218" s="90">
        <v>29</v>
      </c>
      <c r="T1218" s="90">
        <v>58</v>
      </c>
      <c r="U1218" s="91"/>
      <c r="V1218" s="92">
        <v>28</v>
      </c>
      <c r="W1218" s="90">
        <v>576</v>
      </c>
      <c r="X1218" s="90">
        <v>7</v>
      </c>
      <c r="Y1218" s="90">
        <v>25</v>
      </c>
      <c r="Z1218" s="90">
        <v>50</v>
      </c>
      <c r="AA1218" s="90">
        <v>18</v>
      </c>
      <c r="AB1218" s="90">
        <v>68</v>
      </c>
      <c r="AC1218" s="91"/>
      <c r="AD1218" s="92">
        <v>0</v>
      </c>
      <c r="AE1218" s="90">
        <v>0</v>
      </c>
      <c r="AF1218" s="90">
        <v>0</v>
      </c>
      <c r="AG1218" s="90">
        <v>0</v>
      </c>
      <c r="AH1218" s="90">
        <v>0</v>
      </c>
      <c r="AI1218" s="90">
        <v>0</v>
      </c>
      <c r="AJ1218" s="90">
        <v>0</v>
      </c>
    </row>
    <row r="1219" spans="1:36">
      <c r="A1219" s="88">
        <v>5</v>
      </c>
      <c r="B1219" s="95" t="s">
        <v>233</v>
      </c>
      <c r="C1219" s="96"/>
      <c r="D1219" s="86">
        <v>4</v>
      </c>
      <c r="E1219" s="86" t="s">
        <v>321</v>
      </c>
      <c r="F1219" s="87">
        <v>5504</v>
      </c>
      <c r="G1219" s="86">
        <v>1</v>
      </c>
      <c r="H1219" s="88">
        <v>5</v>
      </c>
      <c r="I1219" s="89"/>
      <c r="J1219" s="90">
        <v>71</v>
      </c>
      <c r="K1219" s="90">
        <v>63</v>
      </c>
      <c r="L1219" s="90">
        <v>66</v>
      </c>
      <c r="M1219" s="91"/>
      <c r="N1219" s="92">
        <v>35</v>
      </c>
      <c r="O1219" s="90">
        <v>656</v>
      </c>
      <c r="P1219" s="90">
        <v>9</v>
      </c>
      <c r="Q1219" s="90">
        <v>20</v>
      </c>
      <c r="R1219" s="90">
        <v>34</v>
      </c>
      <c r="S1219" s="90">
        <v>37</v>
      </c>
      <c r="T1219" s="90">
        <v>71</v>
      </c>
      <c r="U1219" s="91"/>
      <c r="V1219" s="92">
        <v>35</v>
      </c>
      <c r="W1219" s="90">
        <v>698</v>
      </c>
      <c r="X1219" s="90">
        <v>3</v>
      </c>
      <c r="Y1219" s="90">
        <v>34</v>
      </c>
      <c r="Z1219" s="90">
        <v>34</v>
      </c>
      <c r="AA1219" s="90">
        <v>29</v>
      </c>
      <c r="AB1219" s="90">
        <v>63</v>
      </c>
      <c r="AC1219" s="91"/>
      <c r="AD1219" s="92">
        <v>35</v>
      </c>
      <c r="AE1219" s="90">
        <v>212</v>
      </c>
      <c r="AF1219" s="90">
        <v>6</v>
      </c>
      <c r="AG1219" s="90">
        <v>29</v>
      </c>
      <c r="AH1219" s="90">
        <v>57</v>
      </c>
      <c r="AI1219" s="90">
        <v>9</v>
      </c>
      <c r="AJ1219" s="90">
        <v>66</v>
      </c>
    </row>
    <row r="1220" spans="1:36">
      <c r="A1220" s="88">
        <v>6</v>
      </c>
      <c r="B1220" s="95" t="s">
        <v>233</v>
      </c>
      <c r="C1220" s="96"/>
      <c r="D1220" s="86">
        <v>4</v>
      </c>
      <c r="E1220" s="86" t="s">
        <v>35</v>
      </c>
      <c r="F1220" s="87">
        <v>5504</v>
      </c>
      <c r="G1220" s="86">
        <v>1</v>
      </c>
      <c r="H1220" s="88">
        <v>6</v>
      </c>
      <c r="I1220" s="89"/>
      <c r="J1220" s="90">
        <v>69</v>
      </c>
      <c r="K1220" s="90">
        <v>72</v>
      </c>
      <c r="L1220" s="90">
        <v>0</v>
      </c>
      <c r="M1220" s="91"/>
      <c r="N1220" s="92">
        <v>39</v>
      </c>
      <c r="O1220" s="90">
        <v>701</v>
      </c>
      <c r="P1220" s="90">
        <v>10</v>
      </c>
      <c r="Q1220" s="90">
        <v>21</v>
      </c>
      <c r="R1220" s="90">
        <v>23</v>
      </c>
      <c r="S1220" s="90">
        <v>46</v>
      </c>
      <c r="T1220" s="90">
        <v>69</v>
      </c>
      <c r="U1220" s="91"/>
      <c r="V1220" s="92">
        <v>39</v>
      </c>
      <c r="W1220" s="90">
        <v>752</v>
      </c>
      <c r="X1220" s="90">
        <v>5</v>
      </c>
      <c r="Y1220" s="90">
        <v>23</v>
      </c>
      <c r="Z1220" s="90">
        <v>26</v>
      </c>
      <c r="AA1220" s="90">
        <v>46</v>
      </c>
      <c r="AB1220" s="90">
        <v>72</v>
      </c>
      <c r="AC1220" s="91"/>
      <c r="AD1220" s="92">
        <v>0</v>
      </c>
      <c r="AE1220" s="90">
        <v>0</v>
      </c>
      <c r="AF1220" s="90">
        <v>0</v>
      </c>
      <c r="AG1220" s="90">
        <v>0</v>
      </c>
      <c r="AH1220" s="90">
        <v>0</v>
      </c>
      <c r="AI1220" s="90">
        <v>0</v>
      </c>
      <c r="AJ1220" s="90">
        <v>0</v>
      </c>
    </row>
    <row r="1221" spans="1:36">
      <c r="A1221" s="88">
        <v>7</v>
      </c>
      <c r="B1221" s="95" t="s">
        <v>233</v>
      </c>
      <c r="C1221" s="96"/>
      <c r="D1221" s="86">
        <v>4</v>
      </c>
      <c r="E1221" s="86" t="s">
        <v>35</v>
      </c>
      <c r="F1221" s="87">
        <v>5504</v>
      </c>
      <c r="G1221" s="88">
        <v>1</v>
      </c>
      <c r="H1221" s="88">
        <v>7</v>
      </c>
      <c r="I1221" s="89"/>
      <c r="J1221" s="90">
        <v>72</v>
      </c>
      <c r="K1221" s="90">
        <v>59</v>
      </c>
      <c r="L1221" s="90">
        <v>26</v>
      </c>
      <c r="M1221" s="91"/>
      <c r="N1221" s="92">
        <v>42</v>
      </c>
      <c r="O1221" s="90">
        <v>696</v>
      </c>
      <c r="P1221" s="90">
        <v>21</v>
      </c>
      <c r="Q1221" s="90">
        <v>7</v>
      </c>
      <c r="R1221" s="90">
        <v>55</v>
      </c>
      <c r="S1221" s="90">
        <v>17</v>
      </c>
      <c r="T1221" s="90">
        <v>72</v>
      </c>
      <c r="U1221" s="91"/>
      <c r="V1221" s="92">
        <v>42</v>
      </c>
      <c r="W1221" s="90">
        <v>683</v>
      </c>
      <c r="X1221" s="90">
        <v>10</v>
      </c>
      <c r="Y1221" s="90">
        <v>31</v>
      </c>
      <c r="Z1221" s="90">
        <v>52</v>
      </c>
      <c r="AA1221" s="90">
        <v>7</v>
      </c>
      <c r="AB1221" s="90">
        <v>59</v>
      </c>
      <c r="AC1221" s="91"/>
      <c r="AD1221" s="92">
        <v>42</v>
      </c>
      <c r="AE1221" s="90">
        <v>170</v>
      </c>
      <c r="AF1221" s="90">
        <v>26</v>
      </c>
      <c r="AG1221" s="90">
        <v>48</v>
      </c>
      <c r="AH1221" s="90">
        <v>26</v>
      </c>
      <c r="AI1221" s="90">
        <v>0</v>
      </c>
      <c r="AJ1221" s="90">
        <v>26</v>
      </c>
    </row>
    <row r="1222" spans="1:36">
      <c r="A1222" s="88">
        <v>8</v>
      </c>
      <c r="B1222" s="95" t="s">
        <v>233</v>
      </c>
      <c r="C1222" s="96"/>
      <c r="D1222" s="86">
        <v>4</v>
      </c>
      <c r="E1222" s="86" t="s">
        <v>35</v>
      </c>
      <c r="F1222" s="87">
        <v>5504</v>
      </c>
      <c r="G1222" s="86">
        <v>1</v>
      </c>
      <c r="H1222" s="88">
        <v>8</v>
      </c>
      <c r="I1222" s="89"/>
      <c r="J1222" s="90">
        <v>47</v>
      </c>
      <c r="K1222" s="90">
        <v>67</v>
      </c>
      <c r="L1222" s="90">
        <v>0</v>
      </c>
      <c r="M1222" s="91"/>
      <c r="N1222" s="92">
        <v>30</v>
      </c>
      <c r="O1222" s="90">
        <v>689</v>
      </c>
      <c r="P1222" s="90">
        <v>30</v>
      </c>
      <c r="Q1222" s="90">
        <v>23</v>
      </c>
      <c r="R1222" s="90">
        <v>40</v>
      </c>
      <c r="S1222" s="90">
        <v>7</v>
      </c>
      <c r="T1222" s="90">
        <v>47</v>
      </c>
      <c r="U1222" s="91"/>
      <c r="V1222" s="92">
        <v>30</v>
      </c>
      <c r="W1222" s="90">
        <v>761</v>
      </c>
      <c r="X1222" s="90">
        <v>13</v>
      </c>
      <c r="Y1222" s="90">
        <v>20</v>
      </c>
      <c r="Z1222" s="90">
        <v>47</v>
      </c>
      <c r="AA1222" s="90">
        <v>20</v>
      </c>
      <c r="AB1222" s="90">
        <v>67</v>
      </c>
      <c r="AC1222" s="91"/>
      <c r="AD1222" s="92">
        <v>0</v>
      </c>
      <c r="AE1222" s="90">
        <v>0</v>
      </c>
      <c r="AF1222" s="90">
        <v>0</v>
      </c>
      <c r="AG1222" s="90">
        <v>0</v>
      </c>
      <c r="AH1222" s="90">
        <v>0</v>
      </c>
      <c r="AI1222" s="90">
        <v>0</v>
      </c>
      <c r="AJ1222" s="90">
        <v>0</v>
      </c>
    </row>
    <row r="1223" spans="1:36">
      <c r="A1223" s="67" t="s">
        <v>71</v>
      </c>
      <c r="B1223" s="97" t="s">
        <v>233</v>
      </c>
      <c r="C1223" s="98"/>
      <c r="D1223" s="93">
        <v>4</v>
      </c>
      <c r="E1223" s="93" t="s">
        <v>35</v>
      </c>
      <c r="F1223" s="94">
        <v>5504</v>
      </c>
      <c r="G1223" s="93">
        <v>1</v>
      </c>
      <c r="H1223" s="67" t="s">
        <v>71</v>
      </c>
      <c r="I1223" s="68"/>
      <c r="J1223" s="20">
        <v>66.913242009132432</v>
      </c>
      <c r="K1223" s="20">
        <v>66.25570776255708</v>
      </c>
      <c r="L1223" s="20">
        <v>44.181818181818187</v>
      </c>
      <c r="M1223" s="69"/>
      <c r="N1223" s="16">
        <v>219</v>
      </c>
      <c r="O1223" s="20"/>
      <c r="P1223" s="20">
        <v>14.068493150684931</v>
      </c>
      <c r="Q1223" s="20">
        <v>19.146118721461189</v>
      </c>
      <c r="R1223" s="20">
        <v>37.484018264840188</v>
      </c>
      <c r="S1223" s="20">
        <v>29.429223744292237</v>
      </c>
      <c r="T1223" s="20">
        <v>66.913242009132432</v>
      </c>
      <c r="U1223" s="69"/>
      <c r="V1223" s="16">
        <v>219</v>
      </c>
      <c r="W1223" s="20"/>
      <c r="X1223" s="20">
        <v>8.6347031963470311</v>
      </c>
      <c r="Y1223" s="20">
        <v>25.109589041095894</v>
      </c>
      <c r="Z1223" s="20">
        <v>41.497716894977174</v>
      </c>
      <c r="AA1223" s="20">
        <v>24.75799086757991</v>
      </c>
      <c r="AB1223" s="20">
        <v>66.25570776255708</v>
      </c>
      <c r="AC1223" s="69"/>
      <c r="AD1223" s="16">
        <v>77</v>
      </c>
      <c r="AE1223" s="20"/>
      <c r="AF1223" s="20">
        <v>16.90909090909091</v>
      </c>
      <c r="AG1223" s="20">
        <v>39.363636363636367</v>
      </c>
      <c r="AH1223" s="20">
        <v>40.090909090909093</v>
      </c>
      <c r="AI1223" s="20">
        <v>4.0909090909090908</v>
      </c>
      <c r="AJ1223" s="20">
        <v>44.181818181818187</v>
      </c>
    </row>
    <row r="1224" spans="1:36" s="63" customFormat="1">
      <c r="A1224" s="81">
        <v>3</v>
      </c>
      <c r="B1224" s="77" t="s">
        <v>234</v>
      </c>
      <c r="C1224" s="78"/>
      <c r="D1224" s="79">
        <v>4</v>
      </c>
      <c r="E1224" s="79" t="s">
        <v>35</v>
      </c>
      <c r="F1224" s="80">
        <v>3105</v>
      </c>
      <c r="G1224" s="86">
        <v>1</v>
      </c>
      <c r="H1224" s="81">
        <v>3</v>
      </c>
      <c r="I1224" s="82"/>
      <c r="J1224" s="83">
        <v>87</v>
      </c>
      <c r="K1224" s="83">
        <v>79</v>
      </c>
      <c r="L1224" s="83">
        <v>0</v>
      </c>
      <c r="M1224" s="84"/>
      <c r="N1224" s="85">
        <v>119</v>
      </c>
      <c r="O1224" s="83">
        <v>593</v>
      </c>
      <c r="P1224" s="83">
        <v>3</v>
      </c>
      <c r="Q1224" s="83">
        <v>10</v>
      </c>
      <c r="R1224" s="83">
        <v>30</v>
      </c>
      <c r="S1224" s="83">
        <v>57</v>
      </c>
      <c r="T1224" s="83">
        <v>87</v>
      </c>
      <c r="U1224" s="84"/>
      <c r="V1224" s="85">
        <v>119</v>
      </c>
      <c r="W1224" s="83">
        <v>596</v>
      </c>
      <c r="X1224" s="83">
        <v>11</v>
      </c>
      <c r="Y1224" s="83">
        <v>10</v>
      </c>
      <c r="Z1224" s="83">
        <v>35</v>
      </c>
      <c r="AA1224" s="83">
        <v>44</v>
      </c>
      <c r="AB1224" s="83">
        <v>79</v>
      </c>
      <c r="AC1224" s="84"/>
      <c r="AD1224" s="85">
        <v>0</v>
      </c>
      <c r="AE1224" s="83">
        <v>0</v>
      </c>
      <c r="AF1224" s="83">
        <v>0</v>
      </c>
      <c r="AG1224" s="83">
        <v>0</v>
      </c>
      <c r="AH1224" s="83">
        <v>0</v>
      </c>
      <c r="AI1224" s="83">
        <v>0</v>
      </c>
      <c r="AJ1224" s="83">
        <v>0</v>
      </c>
    </row>
    <row r="1225" spans="1:36">
      <c r="A1225" s="88">
        <v>4</v>
      </c>
      <c r="B1225" s="95" t="s">
        <v>234</v>
      </c>
      <c r="C1225" s="96"/>
      <c r="D1225" s="86">
        <v>4</v>
      </c>
      <c r="E1225" s="86" t="s">
        <v>35</v>
      </c>
      <c r="F1225" s="87">
        <v>3105</v>
      </c>
      <c r="G1225" s="86">
        <v>1</v>
      </c>
      <c r="H1225" s="88">
        <v>4</v>
      </c>
      <c r="I1225" s="89"/>
      <c r="J1225" s="90">
        <v>87</v>
      </c>
      <c r="K1225" s="90">
        <v>86</v>
      </c>
      <c r="L1225" s="90">
        <v>0</v>
      </c>
      <c r="M1225" s="91"/>
      <c r="N1225" s="92">
        <v>149</v>
      </c>
      <c r="O1225" s="90">
        <v>649</v>
      </c>
      <c r="P1225" s="90">
        <v>8</v>
      </c>
      <c r="Q1225" s="90">
        <v>5</v>
      </c>
      <c r="R1225" s="90">
        <v>26</v>
      </c>
      <c r="S1225" s="90">
        <v>61</v>
      </c>
      <c r="T1225" s="90">
        <v>87</v>
      </c>
      <c r="U1225" s="91"/>
      <c r="V1225" s="92">
        <v>149</v>
      </c>
      <c r="W1225" s="90">
        <v>689</v>
      </c>
      <c r="X1225" s="90">
        <v>3</v>
      </c>
      <c r="Y1225" s="90">
        <v>11</v>
      </c>
      <c r="Z1225" s="90">
        <v>50</v>
      </c>
      <c r="AA1225" s="90">
        <v>36</v>
      </c>
      <c r="AB1225" s="90">
        <v>86</v>
      </c>
      <c r="AC1225" s="91"/>
      <c r="AD1225" s="92">
        <v>0</v>
      </c>
      <c r="AE1225" s="90">
        <v>0</v>
      </c>
      <c r="AF1225" s="90">
        <v>0</v>
      </c>
      <c r="AG1225" s="90">
        <v>0</v>
      </c>
      <c r="AH1225" s="90">
        <v>0</v>
      </c>
      <c r="AI1225" s="90">
        <v>0</v>
      </c>
      <c r="AJ1225" s="90">
        <v>0</v>
      </c>
    </row>
    <row r="1226" spans="1:36">
      <c r="A1226" s="88">
        <v>5</v>
      </c>
      <c r="B1226" s="95" t="s">
        <v>234</v>
      </c>
      <c r="C1226" s="96"/>
      <c r="D1226" s="86">
        <v>4</v>
      </c>
      <c r="E1226" s="86" t="s">
        <v>321</v>
      </c>
      <c r="F1226" s="87">
        <v>3105</v>
      </c>
      <c r="G1226" s="88">
        <v>1</v>
      </c>
      <c r="H1226" s="88">
        <v>5</v>
      </c>
      <c r="I1226" s="89"/>
      <c r="J1226" s="90">
        <v>81</v>
      </c>
      <c r="K1226" s="90">
        <v>82</v>
      </c>
      <c r="L1226" s="90">
        <v>65</v>
      </c>
      <c r="M1226" s="91"/>
      <c r="N1226" s="92">
        <v>150</v>
      </c>
      <c r="O1226" s="90">
        <v>694</v>
      </c>
      <c r="P1226" s="90">
        <v>10</v>
      </c>
      <c r="Q1226" s="90">
        <v>9</v>
      </c>
      <c r="R1226" s="90">
        <v>27</v>
      </c>
      <c r="S1226" s="90">
        <v>54</v>
      </c>
      <c r="T1226" s="90">
        <v>81</v>
      </c>
      <c r="U1226" s="91"/>
      <c r="V1226" s="92">
        <v>150</v>
      </c>
      <c r="W1226" s="90">
        <v>711</v>
      </c>
      <c r="X1226" s="90">
        <v>6</v>
      </c>
      <c r="Y1226" s="90">
        <v>13</v>
      </c>
      <c r="Z1226" s="90">
        <v>47</v>
      </c>
      <c r="AA1226" s="90">
        <v>35</v>
      </c>
      <c r="AB1226" s="90">
        <v>82</v>
      </c>
      <c r="AC1226" s="91"/>
      <c r="AD1226" s="92">
        <v>150</v>
      </c>
      <c r="AE1226" s="90">
        <v>208</v>
      </c>
      <c r="AF1226" s="90">
        <v>11</v>
      </c>
      <c r="AG1226" s="90">
        <v>25</v>
      </c>
      <c r="AH1226" s="90">
        <v>55</v>
      </c>
      <c r="AI1226" s="90">
        <v>10</v>
      </c>
      <c r="AJ1226" s="90">
        <v>65</v>
      </c>
    </row>
    <row r="1227" spans="1:36">
      <c r="A1227" s="88">
        <v>6</v>
      </c>
      <c r="B1227" s="95" t="s">
        <v>234</v>
      </c>
      <c r="C1227" s="96"/>
      <c r="D1227" s="86">
        <v>4</v>
      </c>
      <c r="E1227" s="86" t="s">
        <v>35</v>
      </c>
      <c r="F1227" s="87">
        <v>3105</v>
      </c>
      <c r="G1227" s="86">
        <v>1</v>
      </c>
      <c r="H1227" s="88">
        <v>6</v>
      </c>
      <c r="I1227" s="89"/>
      <c r="J1227" s="90">
        <v>73</v>
      </c>
      <c r="K1227" s="90">
        <v>56</v>
      </c>
      <c r="L1227" s="90">
        <v>0</v>
      </c>
      <c r="M1227" s="91"/>
      <c r="N1227" s="92">
        <v>126</v>
      </c>
      <c r="O1227" s="90">
        <v>686</v>
      </c>
      <c r="P1227" s="90">
        <v>13</v>
      </c>
      <c r="Q1227" s="90">
        <v>14</v>
      </c>
      <c r="R1227" s="90">
        <v>35</v>
      </c>
      <c r="S1227" s="90">
        <v>38</v>
      </c>
      <c r="T1227" s="90">
        <v>73</v>
      </c>
      <c r="U1227" s="91"/>
      <c r="V1227" s="92">
        <v>126</v>
      </c>
      <c r="W1227" s="90">
        <v>665</v>
      </c>
      <c r="X1227" s="90">
        <v>8</v>
      </c>
      <c r="Y1227" s="90">
        <v>37</v>
      </c>
      <c r="Z1227" s="90">
        <v>36</v>
      </c>
      <c r="AA1227" s="90">
        <v>20</v>
      </c>
      <c r="AB1227" s="90">
        <v>56</v>
      </c>
      <c r="AC1227" s="91"/>
      <c r="AD1227" s="92">
        <v>0</v>
      </c>
      <c r="AE1227" s="90">
        <v>0</v>
      </c>
      <c r="AF1227" s="90">
        <v>0</v>
      </c>
      <c r="AG1227" s="90">
        <v>0</v>
      </c>
      <c r="AH1227" s="90">
        <v>0</v>
      </c>
      <c r="AI1227" s="90">
        <v>0</v>
      </c>
      <c r="AJ1227" s="90">
        <v>0</v>
      </c>
    </row>
    <row r="1228" spans="1:36">
      <c r="A1228" s="88">
        <v>7</v>
      </c>
      <c r="B1228" s="95" t="s">
        <v>234</v>
      </c>
      <c r="C1228" s="96"/>
      <c r="D1228" s="86">
        <v>4</v>
      </c>
      <c r="E1228" s="86" t="s">
        <v>35</v>
      </c>
      <c r="F1228" s="87">
        <v>3105</v>
      </c>
      <c r="G1228" s="86">
        <v>1</v>
      </c>
      <c r="H1228" s="88">
        <v>7</v>
      </c>
      <c r="I1228" s="89"/>
      <c r="J1228" s="90">
        <v>72</v>
      </c>
      <c r="K1228" s="90">
        <v>60</v>
      </c>
      <c r="L1228" s="90">
        <v>20</v>
      </c>
      <c r="M1228" s="91"/>
      <c r="N1228" s="92">
        <v>146</v>
      </c>
      <c r="O1228" s="90">
        <v>734</v>
      </c>
      <c r="P1228" s="90">
        <v>11</v>
      </c>
      <c r="Q1228" s="90">
        <v>16</v>
      </c>
      <c r="R1228" s="90">
        <v>34</v>
      </c>
      <c r="S1228" s="90">
        <v>38</v>
      </c>
      <c r="T1228" s="90">
        <v>72</v>
      </c>
      <c r="U1228" s="91"/>
      <c r="V1228" s="92">
        <v>146</v>
      </c>
      <c r="W1228" s="90">
        <v>702</v>
      </c>
      <c r="X1228" s="90">
        <v>7</v>
      </c>
      <c r="Y1228" s="90">
        <v>33</v>
      </c>
      <c r="Z1228" s="90">
        <v>41</v>
      </c>
      <c r="AA1228" s="90">
        <v>19</v>
      </c>
      <c r="AB1228" s="90">
        <v>60</v>
      </c>
      <c r="AC1228" s="91"/>
      <c r="AD1228" s="92">
        <v>146</v>
      </c>
      <c r="AE1228" s="90">
        <v>165</v>
      </c>
      <c r="AF1228" s="90">
        <v>38</v>
      </c>
      <c r="AG1228" s="90">
        <v>42</v>
      </c>
      <c r="AH1228" s="90">
        <v>17</v>
      </c>
      <c r="AI1228" s="90">
        <v>3</v>
      </c>
      <c r="AJ1228" s="90">
        <v>20</v>
      </c>
    </row>
    <row r="1229" spans="1:36">
      <c r="A1229" s="88">
        <v>8</v>
      </c>
      <c r="B1229" s="95" t="s">
        <v>234</v>
      </c>
      <c r="C1229" s="96"/>
      <c r="D1229" s="86">
        <v>4</v>
      </c>
      <c r="E1229" s="86" t="s">
        <v>35</v>
      </c>
      <c r="F1229" s="87">
        <v>3105</v>
      </c>
      <c r="G1229" s="86">
        <v>1</v>
      </c>
      <c r="H1229" s="88">
        <v>8</v>
      </c>
      <c r="I1229" s="89"/>
      <c r="J1229" s="90">
        <v>61</v>
      </c>
      <c r="K1229" s="90">
        <v>75</v>
      </c>
      <c r="L1229" s="90">
        <v>0</v>
      </c>
      <c r="M1229" s="91"/>
      <c r="N1229" s="92">
        <v>147</v>
      </c>
      <c r="O1229" s="90">
        <v>724</v>
      </c>
      <c r="P1229" s="90">
        <v>22</v>
      </c>
      <c r="Q1229" s="90">
        <v>17</v>
      </c>
      <c r="R1229" s="90">
        <v>39</v>
      </c>
      <c r="S1229" s="90">
        <v>22</v>
      </c>
      <c r="T1229" s="90">
        <v>61</v>
      </c>
      <c r="U1229" s="91"/>
      <c r="V1229" s="92">
        <v>147</v>
      </c>
      <c r="W1229" s="90">
        <v>794</v>
      </c>
      <c r="X1229" s="90">
        <v>5</v>
      </c>
      <c r="Y1229" s="90">
        <v>20</v>
      </c>
      <c r="Z1229" s="90">
        <v>40</v>
      </c>
      <c r="AA1229" s="90">
        <v>35</v>
      </c>
      <c r="AB1229" s="90">
        <v>75</v>
      </c>
      <c r="AC1229" s="91"/>
      <c r="AD1229" s="92">
        <v>0</v>
      </c>
      <c r="AE1229" s="90">
        <v>0</v>
      </c>
      <c r="AF1229" s="90">
        <v>0</v>
      </c>
      <c r="AG1229" s="90">
        <v>0</v>
      </c>
      <c r="AH1229" s="90">
        <v>0</v>
      </c>
      <c r="AI1229" s="90">
        <v>0</v>
      </c>
      <c r="AJ1229" s="90">
        <v>0</v>
      </c>
    </row>
    <row r="1230" spans="1:36">
      <c r="A1230" s="67" t="s">
        <v>71</v>
      </c>
      <c r="B1230" s="97" t="s">
        <v>234</v>
      </c>
      <c r="C1230" s="98"/>
      <c r="D1230" s="93">
        <v>4</v>
      </c>
      <c r="E1230" s="93" t="s">
        <v>35</v>
      </c>
      <c r="F1230" s="94">
        <v>3105</v>
      </c>
      <c r="G1230" s="67">
        <v>1</v>
      </c>
      <c r="H1230" s="67" t="s">
        <v>71</v>
      </c>
      <c r="I1230" s="68"/>
      <c r="J1230" s="20">
        <v>76.634408602150529</v>
      </c>
      <c r="K1230" s="20">
        <v>73.304659498207883</v>
      </c>
      <c r="L1230" s="20">
        <v>42.804054054054056</v>
      </c>
      <c r="M1230" s="69"/>
      <c r="N1230" s="16">
        <v>837</v>
      </c>
      <c r="O1230" s="20"/>
      <c r="P1230" s="20">
        <v>11.382317801672642</v>
      </c>
      <c r="Q1230" s="20">
        <v>11.808841099163677</v>
      </c>
      <c r="R1230" s="20">
        <v>31.781362007168461</v>
      </c>
      <c r="S1230" s="20">
        <v>44.853046594982075</v>
      </c>
      <c r="T1230" s="20">
        <v>76.634408602150529</v>
      </c>
      <c r="U1230" s="69"/>
      <c r="V1230" s="16">
        <v>837</v>
      </c>
      <c r="W1230" s="20"/>
      <c r="X1230" s="20">
        <v>6.4767025089605728</v>
      </c>
      <c r="Y1230" s="20">
        <v>20.548387096774192</v>
      </c>
      <c r="Z1230" s="20">
        <v>41.896057347670251</v>
      </c>
      <c r="AA1230" s="20">
        <v>31.408602150537636</v>
      </c>
      <c r="AB1230" s="20">
        <v>73.304659498207883</v>
      </c>
      <c r="AC1230" s="69"/>
      <c r="AD1230" s="16">
        <v>296</v>
      </c>
      <c r="AE1230" s="20"/>
      <c r="AF1230" s="20">
        <v>24.317567567567565</v>
      </c>
      <c r="AG1230" s="20">
        <v>33.385135135135137</v>
      </c>
      <c r="AH1230" s="20">
        <v>36.256756756756758</v>
      </c>
      <c r="AI1230" s="20">
        <v>6.5472972972972974</v>
      </c>
      <c r="AJ1230" s="20">
        <v>42.804054054054056</v>
      </c>
    </row>
    <row r="1231" spans="1:36" s="63" customFormat="1">
      <c r="A1231" s="81">
        <v>3</v>
      </c>
      <c r="B1231" s="77" t="s">
        <v>235</v>
      </c>
      <c r="C1231" s="78"/>
      <c r="D1231" s="79">
        <v>1</v>
      </c>
      <c r="E1231" s="79" t="s">
        <v>32</v>
      </c>
      <c r="F1231" s="80">
        <v>1503</v>
      </c>
      <c r="G1231" s="88">
        <v>1</v>
      </c>
      <c r="H1231" s="81">
        <v>3</v>
      </c>
      <c r="I1231" s="82"/>
      <c r="J1231" s="83">
        <v>86</v>
      </c>
      <c r="K1231" s="83">
        <v>71</v>
      </c>
      <c r="L1231" s="83">
        <v>0</v>
      </c>
      <c r="M1231" s="84"/>
      <c r="N1231" s="85">
        <v>37</v>
      </c>
      <c r="O1231" s="83">
        <v>574</v>
      </c>
      <c r="P1231" s="83">
        <v>3</v>
      </c>
      <c r="Q1231" s="83">
        <v>11</v>
      </c>
      <c r="R1231" s="83">
        <v>35</v>
      </c>
      <c r="S1231" s="83">
        <v>51</v>
      </c>
      <c r="T1231" s="83">
        <v>86</v>
      </c>
      <c r="U1231" s="84"/>
      <c r="V1231" s="85">
        <v>37</v>
      </c>
      <c r="W1231" s="83">
        <v>593</v>
      </c>
      <c r="X1231" s="83">
        <v>16</v>
      </c>
      <c r="Y1231" s="83">
        <v>14</v>
      </c>
      <c r="Z1231" s="83">
        <v>30</v>
      </c>
      <c r="AA1231" s="83">
        <v>41</v>
      </c>
      <c r="AB1231" s="83">
        <v>71</v>
      </c>
      <c r="AC1231" s="84"/>
      <c r="AD1231" s="85">
        <v>0</v>
      </c>
      <c r="AE1231" s="83">
        <v>0</v>
      </c>
      <c r="AF1231" s="83">
        <v>0</v>
      </c>
      <c r="AG1231" s="83">
        <v>0</v>
      </c>
      <c r="AH1231" s="83">
        <v>0</v>
      </c>
      <c r="AI1231" s="83">
        <v>0</v>
      </c>
      <c r="AJ1231" s="83">
        <v>0</v>
      </c>
    </row>
    <row r="1232" spans="1:36">
      <c r="A1232" s="88">
        <v>4</v>
      </c>
      <c r="B1232" s="95" t="s">
        <v>235</v>
      </c>
      <c r="C1232" s="96"/>
      <c r="D1232" s="86">
        <v>1</v>
      </c>
      <c r="E1232" s="86" t="s">
        <v>32</v>
      </c>
      <c r="F1232" s="87">
        <v>1503</v>
      </c>
      <c r="G1232" s="88">
        <v>1</v>
      </c>
      <c r="H1232" s="88">
        <v>4</v>
      </c>
      <c r="I1232" s="89"/>
      <c r="J1232" s="90">
        <v>84</v>
      </c>
      <c r="K1232" s="90">
        <v>78</v>
      </c>
      <c r="L1232" s="90">
        <v>0</v>
      </c>
      <c r="M1232" s="91"/>
      <c r="N1232" s="92">
        <v>50</v>
      </c>
      <c r="O1232" s="90">
        <v>628</v>
      </c>
      <c r="P1232" s="90">
        <v>10</v>
      </c>
      <c r="Q1232" s="90">
        <v>6</v>
      </c>
      <c r="R1232" s="90">
        <v>28</v>
      </c>
      <c r="S1232" s="90">
        <v>56</v>
      </c>
      <c r="T1232" s="90">
        <v>84</v>
      </c>
      <c r="U1232" s="91"/>
      <c r="V1232" s="92">
        <v>50</v>
      </c>
      <c r="W1232" s="90">
        <v>685</v>
      </c>
      <c r="X1232" s="90">
        <v>6</v>
      </c>
      <c r="Y1232" s="90">
        <v>16</v>
      </c>
      <c r="Z1232" s="90">
        <v>34</v>
      </c>
      <c r="AA1232" s="90">
        <v>44</v>
      </c>
      <c r="AB1232" s="90">
        <v>78</v>
      </c>
      <c r="AC1232" s="91"/>
      <c r="AD1232" s="92">
        <v>0</v>
      </c>
      <c r="AE1232" s="90">
        <v>0</v>
      </c>
      <c r="AF1232" s="90">
        <v>0</v>
      </c>
      <c r="AG1232" s="90">
        <v>0</v>
      </c>
      <c r="AH1232" s="90">
        <v>0</v>
      </c>
      <c r="AI1232" s="90">
        <v>0</v>
      </c>
      <c r="AJ1232" s="90">
        <v>0</v>
      </c>
    </row>
    <row r="1233" spans="1:36">
      <c r="A1233" s="88">
        <v>5</v>
      </c>
      <c r="B1233" s="95" t="s">
        <v>235</v>
      </c>
      <c r="C1233" s="96"/>
      <c r="D1233" s="86">
        <v>1</v>
      </c>
      <c r="E1233" s="86" t="s">
        <v>32</v>
      </c>
      <c r="F1233" s="87">
        <v>1503</v>
      </c>
      <c r="G1233" s="86">
        <v>1</v>
      </c>
      <c r="H1233" s="88">
        <v>5</v>
      </c>
      <c r="I1233" s="89"/>
      <c r="J1233" s="90">
        <v>91</v>
      </c>
      <c r="K1233" s="90">
        <v>78</v>
      </c>
      <c r="L1233" s="90">
        <v>66</v>
      </c>
      <c r="M1233" s="91"/>
      <c r="N1233" s="92">
        <v>32</v>
      </c>
      <c r="O1233" s="90">
        <v>694</v>
      </c>
      <c r="P1233" s="90">
        <v>3</v>
      </c>
      <c r="Q1233" s="90">
        <v>6</v>
      </c>
      <c r="R1233" s="90">
        <v>41</v>
      </c>
      <c r="S1233" s="90">
        <v>50</v>
      </c>
      <c r="T1233" s="90">
        <v>91</v>
      </c>
      <c r="U1233" s="91"/>
      <c r="V1233" s="92">
        <v>32</v>
      </c>
      <c r="W1233" s="90">
        <v>750</v>
      </c>
      <c r="X1233" s="90">
        <v>3</v>
      </c>
      <c r="Y1233" s="90">
        <v>19</v>
      </c>
      <c r="Z1233" s="90">
        <v>34</v>
      </c>
      <c r="AA1233" s="90">
        <v>44</v>
      </c>
      <c r="AB1233" s="90">
        <v>78</v>
      </c>
      <c r="AC1233" s="91"/>
      <c r="AD1233" s="92">
        <v>32</v>
      </c>
      <c r="AE1233" s="90">
        <v>214</v>
      </c>
      <c r="AF1233" s="90">
        <v>0</v>
      </c>
      <c r="AG1233" s="90">
        <v>34</v>
      </c>
      <c r="AH1233" s="90">
        <v>63</v>
      </c>
      <c r="AI1233" s="90">
        <v>3</v>
      </c>
      <c r="AJ1233" s="90">
        <v>66</v>
      </c>
    </row>
    <row r="1234" spans="1:36">
      <c r="A1234" s="88">
        <v>6</v>
      </c>
      <c r="B1234" s="95" t="s">
        <v>235</v>
      </c>
      <c r="C1234" s="96"/>
      <c r="D1234" s="86">
        <v>1</v>
      </c>
      <c r="E1234" s="86" t="s">
        <v>32</v>
      </c>
      <c r="F1234" s="87">
        <v>1503</v>
      </c>
      <c r="G1234" s="86">
        <v>1</v>
      </c>
      <c r="H1234" s="88">
        <v>6</v>
      </c>
      <c r="I1234" s="89"/>
      <c r="J1234" s="90">
        <v>73</v>
      </c>
      <c r="K1234" s="90">
        <v>70</v>
      </c>
      <c r="L1234" s="90">
        <v>0</v>
      </c>
      <c r="M1234" s="91"/>
      <c r="N1234" s="92">
        <v>40</v>
      </c>
      <c r="O1234" s="90">
        <v>700</v>
      </c>
      <c r="P1234" s="90">
        <v>5</v>
      </c>
      <c r="Q1234" s="90">
        <v>23</v>
      </c>
      <c r="R1234" s="90">
        <v>40</v>
      </c>
      <c r="S1234" s="90">
        <v>33</v>
      </c>
      <c r="T1234" s="90">
        <v>73</v>
      </c>
      <c r="U1234" s="91"/>
      <c r="V1234" s="92">
        <v>40</v>
      </c>
      <c r="W1234" s="90">
        <v>706</v>
      </c>
      <c r="X1234" s="90">
        <v>3</v>
      </c>
      <c r="Y1234" s="90">
        <v>28</v>
      </c>
      <c r="Z1234" s="90">
        <v>50</v>
      </c>
      <c r="AA1234" s="90">
        <v>20</v>
      </c>
      <c r="AB1234" s="90">
        <v>70</v>
      </c>
      <c r="AC1234" s="91"/>
      <c r="AD1234" s="92">
        <v>0</v>
      </c>
      <c r="AE1234" s="90">
        <v>0</v>
      </c>
      <c r="AF1234" s="90">
        <v>0</v>
      </c>
      <c r="AG1234" s="90">
        <v>0</v>
      </c>
      <c r="AH1234" s="90">
        <v>0</v>
      </c>
      <c r="AI1234" s="90">
        <v>0</v>
      </c>
      <c r="AJ1234" s="90">
        <v>0</v>
      </c>
    </row>
    <row r="1235" spans="1:36">
      <c r="A1235" s="88">
        <v>7</v>
      </c>
      <c r="B1235" s="95" t="s">
        <v>235</v>
      </c>
      <c r="C1235" s="96"/>
      <c r="D1235" s="86">
        <v>1</v>
      </c>
      <c r="E1235" s="86" t="s">
        <v>32</v>
      </c>
      <c r="F1235" s="87">
        <v>1503</v>
      </c>
      <c r="G1235" s="86">
        <v>1</v>
      </c>
      <c r="H1235" s="88">
        <v>7</v>
      </c>
      <c r="I1235" s="89"/>
      <c r="J1235" s="90">
        <v>89</v>
      </c>
      <c r="K1235" s="90">
        <v>81</v>
      </c>
      <c r="L1235" s="90">
        <v>25</v>
      </c>
      <c r="M1235" s="91"/>
      <c r="N1235" s="92">
        <v>37</v>
      </c>
      <c r="O1235" s="90">
        <v>736</v>
      </c>
      <c r="P1235" s="90">
        <v>5</v>
      </c>
      <c r="Q1235" s="90">
        <v>5</v>
      </c>
      <c r="R1235" s="90">
        <v>51</v>
      </c>
      <c r="S1235" s="90">
        <v>38</v>
      </c>
      <c r="T1235" s="90">
        <v>89</v>
      </c>
      <c r="U1235" s="91"/>
      <c r="V1235" s="92">
        <v>37</v>
      </c>
      <c r="W1235" s="90">
        <v>782</v>
      </c>
      <c r="X1235" s="90">
        <v>0</v>
      </c>
      <c r="Y1235" s="90">
        <v>19</v>
      </c>
      <c r="Z1235" s="90">
        <v>54</v>
      </c>
      <c r="AA1235" s="90">
        <v>27</v>
      </c>
      <c r="AB1235" s="90">
        <v>81</v>
      </c>
      <c r="AC1235" s="91"/>
      <c r="AD1235" s="92">
        <v>37</v>
      </c>
      <c r="AE1235" s="90">
        <v>186</v>
      </c>
      <c r="AF1235" s="90">
        <v>14</v>
      </c>
      <c r="AG1235" s="90">
        <v>62</v>
      </c>
      <c r="AH1235" s="90">
        <v>22</v>
      </c>
      <c r="AI1235" s="90">
        <v>3</v>
      </c>
      <c r="AJ1235" s="90">
        <v>25</v>
      </c>
    </row>
    <row r="1236" spans="1:36">
      <c r="A1236" s="88">
        <v>8</v>
      </c>
      <c r="B1236" s="95" t="s">
        <v>235</v>
      </c>
      <c r="C1236" s="96"/>
      <c r="D1236" s="86">
        <v>1</v>
      </c>
      <c r="E1236" s="86" t="s">
        <v>32</v>
      </c>
      <c r="F1236" s="87">
        <v>1503</v>
      </c>
      <c r="G1236" s="88">
        <v>1</v>
      </c>
      <c r="H1236" s="88">
        <v>8</v>
      </c>
      <c r="I1236" s="89"/>
      <c r="J1236" s="90">
        <v>68</v>
      </c>
      <c r="K1236" s="90">
        <v>80</v>
      </c>
      <c r="L1236" s="90">
        <v>0</v>
      </c>
      <c r="M1236" s="91"/>
      <c r="N1236" s="92">
        <v>35</v>
      </c>
      <c r="O1236" s="90">
        <v>720</v>
      </c>
      <c r="P1236" s="90">
        <v>14</v>
      </c>
      <c r="Q1236" s="90">
        <v>17</v>
      </c>
      <c r="R1236" s="90">
        <v>57</v>
      </c>
      <c r="S1236" s="90">
        <v>11</v>
      </c>
      <c r="T1236" s="90">
        <v>68</v>
      </c>
      <c r="U1236" s="91"/>
      <c r="V1236" s="92">
        <v>35</v>
      </c>
      <c r="W1236" s="90">
        <v>815</v>
      </c>
      <c r="X1236" s="90">
        <v>0</v>
      </c>
      <c r="Y1236" s="90">
        <v>20</v>
      </c>
      <c r="Z1236" s="90">
        <v>54</v>
      </c>
      <c r="AA1236" s="90">
        <v>26</v>
      </c>
      <c r="AB1236" s="90">
        <v>80</v>
      </c>
      <c r="AC1236" s="91"/>
      <c r="AD1236" s="92">
        <v>0</v>
      </c>
      <c r="AE1236" s="90">
        <v>0</v>
      </c>
      <c r="AF1236" s="90">
        <v>0</v>
      </c>
      <c r="AG1236" s="90">
        <v>0</v>
      </c>
      <c r="AH1236" s="90">
        <v>0</v>
      </c>
      <c r="AI1236" s="90">
        <v>0</v>
      </c>
      <c r="AJ1236" s="90">
        <v>0</v>
      </c>
    </row>
    <row r="1237" spans="1:36">
      <c r="A1237" s="67" t="s">
        <v>71</v>
      </c>
      <c r="B1237" s="97" t="s">
        <v>235</v>
      </c>
      <c r="C1237" s="98"/>
      <c r="D1237" s="93">
        <v>1</v>
      </c>
      <c r="E1237" s="93" t="s">
        <v>32</v>
      </c>
      <c r="F1237" s="94">
        <v>1503</v>
      </c>
      <c r="G1237" s="93">
        <v>1</v>
      </c>
      <c r="H1237" s="67" t="s">
        <v>71</v>
      </c>
      <c r="I1237" s="68"/>
      <c r="J1237" s="20">
        <v>81.761904761904759</v>
      </c>
      <c r="K1237" s="20">
        <v>76.277056277056275</v>
      </c>
      <c r="L1237" s="20">
        <v>44.014492753623188</v>
      </c>
      <c r="M1237" s="69"/>
      <c r="N1237" s="16">
        <v>231</v>
      </c>
      <c r="O1237" s="20"/>
      <c r="P1237" s="20">
        <v>6.8484848484848486</v>
      </c>
      <c r="Q1237" s="20">
        <v>11.251082251082252</v>
      </c>
      <c r="R1237" s="20">
        <v>41.077922077922082</v>
      </c>
      <c r="S1237" s="20">
        <v>40.683982683982677</v>
      </c>
      <c r="T1237" s="20">
        <v>81.761904761904759</v>
      </c>
      <c r="U1237" s="69"/>
      <c r="V1237" s="16">
        <v>231</v>
      </c>
      <c r="W1237" s="20"/>
      <c r="X1237" s="20">
        <v>4.7965367965367962</v>
      </c>
      <c r="Y1237" s="20">
        <v>19.259740259740258</v>
      </c>
      <c r="Z1237" s="20">
        <v>42.36363636363636</v>
      </c>
      <c r="AA1237" s="20">
        <v>33.913419913419915</v>
      </c>
      <c r="AB1237" s="20">
        <v>76.277056277056275</v>
      </c>
      <c r="AC1237" s="69"/>
      <c r="AD1237" s="16">
        <v>69</v>
      </c>
      <c r="AE1237" s="20"/>
      <c r="AF1237" s="20">
        <v>7.5072463768115938</v>
      </c>
      <c r="AG1237" s="20">
        <v>49.014492753623188</v>
      </c>
      <c r="AH1237" s="20">
        <v>41.014492753623188</v>
      </c>
      <c r="AI1237" s="20">
        <v>3</v>
      </c>
      <c r="AJ1237" s="20">
        <v>44.014492753623188</v>
      </c>
    </row>
    <row r="1238" spans="1:36" s="63" customFormat="1">
      <c r="A1238" s="81">
        <v>3</v>
      </c>
      <c r="B1238" s="77" t="s">
        <v>236</v>
      </c>
      <c r="C1238" s="78"/>
      <c r="D1238" s="79">
        <v>2</v>
      </c>
      <c r="E1238" s="79" t="s">
        <v>33</v>
      </c>
      <c r="F1238" s="80">
        <v>1611</v>
      </c>
      <c r="G1238" s="88">
        <v>1</v>
      </c>
      <c r="H1238" s="81">
        <v>3</v>
      </c>
      <c r="I1238" s="82"/>
      <c r="J1238" s="83">
        <v>91</v>
      </c>
      <c r="K1238" s="83">
        <v>82</v>
      </c>
      <c r="L1238" s="83">
        <v>0</v>
      </c>
      <c r="M1238" s="84"/>
      <c r="N1238" s="85">
        <v>257</v>
      </c>
      <c r="O1238" s="83">
        <v>624</v>
      </c>
      <c r="P1238" s="83">
        <v>2</v>
      </c>
      <c r="Q1238" s="83">
        <v>7</v>
      </c>
      <c r="R1238" s="83">
        <v>23</v>
      </c>
      <c r="S1238" s="83">
        <v>68</v>
      </c>
      <c r="T1238" s="83">
        <v>91</v>
      </c>
      <c r="U1238" s="84"/>
      <c r="V1238" s="85">
        <v>257</v>
      </c>
      <c r="W1238" s="83">
        <v>636</v>
      </c>
      <c r="X1238" s="83">
        <v>7</v>
      </c>
      <c r="Y1238" s="83">
        <v>11</v>
      </c>
      <c r="Z1238" s="83">
        <v>30</v>
      </c>
      <c r="AA1238" s="83">
        <v>52</v>
      </c>
      <c r="AB1238" s="83">
        <v>82</v>
      </c>
      <c r="AC1238" s="84"/>
      <c r="AD1238" s="85">
        <v>0</v>
      </c>
      <c r="AE1238" s="83">
        <v>0</v>
      </c>
      <c r="AF1238" s="83">
        <v>0</v>
      </c>
      <c r="AG1238" s="83">
        <v>0</v>
      </c>
      <c r="AH1238" s="83">
        <v>0</v>
      </c>
      <c r="AI1238" s="83">
        <v>0</v>
      </c>
      <c r="AJ1238" s="83">
        <v>0</v>
      </c>
    </row>
    <row r="1239" spans="1:36">
      <c r="A1239" s="88">
        <v>4</v>
      </c>
      <c r="B1239" s="95" t="s">
        <v>236</v>
      </c>
      <c r="C1239" s="96"/>
      <c r="D1239" s="86">
        <v>2</v>
      </c>
      <c r="E1239" s="86" t="s">
        <v>33</v>
      </c>
      <c r="F1239" s="87">
        <v>1611</v>
      </c>
      <c r="G1239" s="86">
        <v>1</v>
      </c>
      <c r="H1239" s="88">
        <v>4</v>
      </c>
      <c r="I1239" s="89"/>
      <c r="J1239" s="90">
        <v>81</v>
      </c>
      <c r="K1239" s="90">
        <v>80</v>
      </c>
      <c r="L1239" s="90">
        <v>0</v>
      </c>
      <c r="M1239" s="91"/>
      <c r="N1239" s="92">
        <v>241</v>
      </c>
      <c r="O1239" s="90">
        <v>638</v>
      </c>
      <c r="P1239" s="90">
        <v>8</v>
      </c>
      <c r="Q1239" s="90">
        <v>11</v>
      </c>
      <c r="R1239" s="90">
        <v>24</v>
      </c>
      <c r="S1239" s="90">
        <v>57</v>
      </c>
      <c r="T1239" s="90">
        <v>81</v>
      </c>
      <c r="U1239" s="91"/>
      <c r="V1239" s="92">
        <v>241</v>
      </c>
      <c r="W1239" s="90">
        <v>678</v>
      </c>
      <c r="X1239" s="90">
        <v>4</v>
      </c>
      <c r="Y1239" s="90">
        <v>16</v>
      </c>
      <c r="Z1239" s="90">
        <v>41</v>
      </c>
      <c r="AA1239" s="90">
        <v>39</v>
      </c>
      <c r="AB1239" s="90">
        <v>80</v>
      </c>
      <c r="AC1239" s="91"/>
      <c r="AD1239" s="92">
        <v>0</v>
      </c>
      <c r="AE1239" s="90">
        <v>0</v>
      </c>
      <c r="AF1239" s="90">
        <v>0</v>
      </c>
      <c r="AG1239" s="90">
        <v>0</v>
      </c>
      <c r="AH1239" s="90">
        <v>0</v>
      </c>
      <c r="AI1239" s="90">
        <v>0</v>
      </c>
      <c r="AJ1239" s="90">
        <v>0</v>
      </c>
    </row>
    <row r="1240" spans="1:36">
      <c r="A1240" s="88">
        <v>5</v>
      </c>
      <c r="B1240" s="95" t="s">
        <v>236</v>
      </c>
      <c r="C1240" s="96"/>
      <c r="D1240" s="86">
        <v>2</v>
      </c>
      <c r="E1240" s="86" t="s">
        <v>33</v>
      </c>
      <c r="F1240" s="87">
        <v>1611</v>
      </c>
      <c r="G1240" s="86">
        <v>1</v>
      </c>
      <c r="H1240" s="88">
        <v>5</v>
      </c>
      <c r="I1240" s="89"/>
      <c r="J1240" s="90">
        <v>78</v>
      </c>
      <c r="K1240" s="90">
        <v>79</v>
      </c>
      <c r="L1240" s="90">
        <v>56</v>
      </c>
      <c r="M1240" s="91"/>
      <c r="N1240" s="92">
        <v>233</v>
      </c>
      <c r="O1240" s="90">
        <v>667</v>
      </c>
      <c r="P1240" s="90">
        <v>9</v>
      </c>
      <c r="Q1240" s="90">
        <v>13</v>
      </c>
      <c r="R1240" s="90">
        <v>39</v>
      </c>
      <c r="S1240" s="90">
        <v>39</v>
      </c>
      <c r="T1240" s="90">
        <v>78</v>
      </c>
      <c r="U1240" s="91"/>
      <c r="V1240" s="92">
        <v>233</v>
      </c>
      <c r="W1240" s="90">
        <v>704</v>
      </c>
      <c r="X1240" s="90">
        <v>6</v>
      </c>
      <c r="Y1240" s="90">
        <v>15</v>
      </c>
      <c r="Z1240" s="90">
        <v>50</v>
      </c>
      <c r="AA1240" s="90">
        <v>29</v>
      </c>
      <c r="AB1240" s="90">
        <v>79</v>
      </c>
      <c r="AC1240" s="91"/>
      <c r="AD1240" s="92">
        <v>233</v>
      </c>
      <c r="AE1240" s="90">
        <v>200</v>
      </c>
      <c r="AF1240" s="90">
        <v>8</v>
      </c>
      <c r="AG1240" s="90">
        <v>36</v>
      </c>
      <c r="AH1240" s="90">
        <v>48</v>
      </c>
      <c r="AI1240" s="90">
        <v>8</v>
      </c>
      <c r="AJ1240" s="90">
        <v>56</v>
      </c>
    </row>
    <row r="1241" spans="1:36">
      <c r="A1241" s="88">
        <v>6</v>
      </c>
      <c r="B1241" s="95" t="s">
        <v>236</v>
      </c>
      <c r="C1241" s="96"/>
      <c r="D1241" s="86">
        <v>2</v>
      </c>
      <c r="E1241" s="86" t="s">
        <v>33</v>
      </c>
      <c r="F1241" s="87">
        <v>1611</v>
      </c>
      <c r="G1241" s="86">
        <v>1</v>
      </c>
      <c r="H1241" s="88">
        <v>6</v>
      </c>
      <c r="I1241" s="89"/>
      <c r="J1241" s="90">
        <v>87</v>
      </c>
      <c r="K1241" s="90">
        <v>84</v>
      </c>
      <c r="L1241" s="90">
        <v>0</v>
      </c>
      <c r="M1241" s="91"/>
      <c r="N1241" s="92">
        <v>233</v>
      </c>
      <c r="O1241" s="90">
        <v>737</v>
      </c>
      <c r="P1241" s="90">
        <v>6</v>
      </c>
      <c r="Q1241" s="90">
        <v>7</v>
      </c>
      <c r="R1241" s="90">
        <v>29</v>
      </c>
      <c r="S1241" s="90">
        <v>58</v>
      </c>
      <c r="T1241" s="90">
        <v>87</v>
      </c>
      <c r="U1241" s="91"/>
      <c r="V1241" s="92">
        <v>233</v>
      </c>
      <c r="W1241" s="90">
        <v>781</v>
      </c>
      <c r="X1241" s="90">
        <v>1</v>
      </c>
      <c r="Y1241" s="90">
        <v>14</v>
      </c>
      <c r="Z1241" s="90">
        <v>39</v>
      </c>
      <c r="AA1241" s="90">
        <v>45</v>
      </c>
      <c r="AB1241" s="90">
        <v>84</v>
      </c>
      <c r="AC1241" s="91"/>
      <c r="AD1241" s="92">
        <v>0</v>
      </c>
      <c r="AE1241" s="90">
        <v>0</v>
      </c>
      <c r="AF1241" s="90">
        <v>0</v>
      </c>
      <c r="AG1241" s="90">
        <v>0</v>
      </c>
      <c r="AH1241" s="90">
        <v>0</v>
      </c>
      <c r="AI1241" s="90">
        <v>0</v>
      </c>
      <c r="AJ1241" s="90">
        <v>0</v>
      </c>
    </row>
    <row r="1242" spans="1:36">
      <c r="A1242" s="88">
        <v>7</v>
      </c>
      <c r="B1242" s="95" t="s">
        <v>236</v>
      </c>
      <c r="C1242" s="96"/>
      <c r="D1242" s="86">
        <v>2</v>
      </c>
      <c r="E1242" s="86" t="s">
        <v>33</v>
      </c>
      <c r="F1242" s="87">
        <v>1611</v>
      </c>
      <c r="G1242" s="86">
        <v>1</v>
      </c>
      <c r="H1242" s="88">
        <v>7</v>
      </c>
      <c r="I1242" s="89"/>
      <c r="J1242" s="90">
        <v>79</v>
      </c>
      <c r="K1242" s="90">
        <v>72</v>
      </c>
      <c r="L1242" s="90">
        <v>42</v>
      </c>
      <c r="M1242" s="91"/>
      <c r="N1242" s="92">
        <v>218</v>
      </c>
      <c r="O1242" s="90">
        <v>744</v>
      </c>
      <c r="P1242" s="90">
        <v>9</v>
      </c>
      <c r="Q1242" s="90">
        <v>13</v>
      </c>
      <c r="R1242" s="90">
        <v>33</v>
      </c>
      <c r="S1242" s="90">
        <v>46</v>
      </c>
      <c r="T1242" s="90">
        <v>79</v>
      </c>
      <c r="U1242" s="91"/>
      <c r="V1242" s="92">
        <v>218</v>
      </c>
      <c r="W1242" s="90">
        <v>749</v>
      </c>
      <c r="X1242" s="90">
        <v>5</v>
      </c>
      <c r="Y1242" s="90">
        <v>22</v>
      </c>
      <c r="Z1242" s="90">
        <v>43</v>
      </c>
      <c r="AA1242" s="90">
        <v>29</v>
      </c>
      <c r="AB1242" s="90">
        <v>72</v>
      </c>
      <c r="AC1242" s="91"/>
      <c r="AD1242" s="92">
        <v>218</v>
      </c>
      <c r="AE1242" s="90">
        <v>185</v>
      </c>
      <c r="AF1242" s="90">
        <v>25</v>
      </c>
      <c r="AG1242" s="90">
        <v>33</v>
      </c>
      <c r="AH1242" s="90">
        <v>32</v>
      </c>
      <c r="AI1242" s="90">
        <v>10</v>
      </c>
      <c r="AJ1242" s="90">
        <v>42</v>
      </c>
    </row>
    <row r="1243" spans="1:36">
      <c r="A1243" s="88">
        <v>8</v>
      </c>
      <c r="B1243" s="95" t="s">
        <v>236</v>
      </c>
      <c r="C1243" s="96"/>
      <c r="D1243" s="86">
        <v>2</v>
      </c>
      <c r="E1243" s="86" t="s">
        <v>33</v>
      </c>
      <c r="F1243" s="87">
        <v>1611</v>
      </c>
      <c r="G1243" s="88">
        <v>1</v>
      </c>
      <c r="H1243" s="88">
        <v>8</v>
      </c>
      <c r="I1243" s="89"/>
      <c r="J1243" s="90">
        <v>57</v>
      </c>
      <c r="K1243" s="90">
        <v>75</v>
      </c>
      <c r="L1243" s="90">
        <v>0</v>
      </c>
      <c r="M1243" s="91"/>
      <c r="N1243" s="92">
        <v>224</v>
      </c>
      <c r="O1243" s="90">
        <v>711</v>
      </c>
      <c r="P1243" s="90">
        <v>23</v>
      </c>
      <c r="Q1243" s="90">
        <v>20</v>
      </c>
      <c r="R1243" s="90">
        <v>41</v>
      </c>
      <c r="S1243" s="90">
        <v>16</v>
      </c>
      <c r="T1243" s="90">
        <v>57</v>
      </c>
      <c r="U1243" s="91"/>
      <c r="V1243" s="92">
        <v>224</v>
      </c>
      <c r="W1243" s="90">
        <v>792</v>
      </c>
      <c r="X1243" s="90">
        <v>5</v>
      </c>
      <c r="Y1243" s="90">
        <v>20</v>
      </c>
      <c r="Z1243" s="90">
        <v>46</v>
      </c>
      <c r="AA1243" s="90">
        <v>29</v>
      </c>
      <c r="AB1243" s="90">
        <v>75</v>
      </c>
      <c r="AC1243" s="91"/>
      <c r="AD1243" s="92">
        <v>0</v>
      </c>
      <c r="AE1243" s="90">
        <v>0</v>
      </c>
      <c r="AF1243" s="90">
        <v>0</v>
      </c>
      <c r="AG1243" s="90">
        <v>0</v>
      </c>
      <c r="AH1243" s="90">
        <v>0</v>
      </c>
      <c r="AI1243" s="90">
        <v>0</v>
      </c>
      <c r="AJ1243" s="90">
        <v>0</v>
      </c>
    </row>
    <row r="1244" spans="1:36">
      <c r="A1244" s="67" t="s">
        <v>71</v>
      </c>
      <c r="B1244" s="97" t="s">
        <v>236</v>
      </c>
      <c r="C1244" s="98"/>
      <c r="D1244" s="93">
        <v>2</v>
      </c>
      <c r="E1244" s="93" t="s">
        <v>33</v>
      </c>
      <c r="F1244" s="94">
        <v>1611</v>
      </c>
      <c r="G1244" s="93">
        <v>1</v>
      </c>
      <c r="H1244" s="67" t="s">
        <v>71</v>
      </c>
      <c r="I1244" s="68"/>
      <c r="J1244" s="20">
        <v>79.191322901849219</v>
      </c>
      <c r="K1244" s="20">
        <v>78.825746799431016</v>
      </c>
      <c r="L1244" s="20">
        <v>49.232815964523283</v>
      </c>
      <c r="M1244" s="69"/>
      <c r="N1244" s="16">
        <v>1406</v>
      </c>
      <c r="O1244" s="20"/>
      <c r="P1244" s="20">
        <v>9.2823613086770997</v>
      </c>
      <c r="Q1244" s="20">
        <v>11.681365576102419</v>
      </c>
      <c r="R1244" s="20">
        <v>31.235419630156471</v>
      </c>
      <c r="S1244" s="20">
        <v>47.955903271692748</v>
      </c>
      <c r="T1244" s="20">
        <v>79.191322901849219</v>
      </c>
      <c r="U1244" s="69"/>
      <c r="V1244" s="16">
        <v>1406</v>
      </c>
      <c r="W1244" s="20"/>
      <c r="X1244" s="20">
        <v>4.6970128022759603</v>
      </c>
      <c r="Y1244" s="20">
        <v>16.15647226173542</v>
      </c>
      <c r="Z1244" s="20">
        <v>41.256045519203411</v>
      </c>
      <c r="AA1244" s="20">
        <v>37.569701280227598</v>
      </c>
      <c r="AB1244" s="20">
        <v>78.825746799431016</v>
      </c>
      <c r="AC1244" s="69"/>
      <c r="AD1244" s="16">
        <v>451</v>
      </c>
      <c r="AE1244" s="20"/>
      <c r="AF1244" s="20">
        <v>16.217294900221731</v>
      </c>
      <c r="AG1244" s="20">
        <v>34.549889135254986</v>
      </c>
      <c r="AH1244" s="20">
        <v>40.266075388026607</v>
      </c>
      <c r="AI1244" s="20">
        <v>8.9667405764966741</v>
      </c>
      <c r="AJ1244" s="20">
        <v>49.232815964523283</v>
      </c>
    </row>
    <row r="1245" spans="1:36" s="63" customFormat="1">
      <c r="A1245" s="81">
        <v>3</v>
      </c>
      <c r="B1245" s="77" t="s">
        <v>237</v>
      </c>
      <c r="C1245" s="78"/>
      <c r="D1245" s="79">
        <v>4</v>
      </c>
      <c r="E1245" s="79" t="s">
        <v>35</v>
      </c>
      <c r="F1245" s="80">
        <v>5008</v>
      </c>
      <c r="G1245" s="86">
        <v>1</v>
      </c>
      <c r="H1245" s="81">
        <v>3</v>
      </c>
      <c r="I1245" s="82"/>
      <c r="J1245" s="83">
        <v>92</v>
      </c>
      <c r="K1245" s="83">
        <v>81</v>
      </c>
      <c r="L1245" s="83">
        <v>0</v>
      </c>
      <c r="M1245" s="84"/>
      <c r="N1245" s="85">
        <v>27</v>
      </c>
      <c r="O1245" s="83">
        <v>603</v>
      </c>
      <c r="P1245" s="83">
        <v>0</v>
      </c>
      <c r="Q1245" s="83">
        <v>7</v>
      </c>
      <c r="R1245" s="83">
        <v>33</v>
      </c>
      <c r="S1245" s="83">
        <v>59</v>
      </c>
      <c r="T1245" s="83">
        <v>92</v>
      </c>
      <c r="U1245" s="84"/>
      <c r="V1245" s="85">
        <v>27</v>
      </c>
      <c r="W1245" s="83">
        <v>578</v>
      </c>
      <c r="X1245" s="83">
        <v>7</v>
      </c>
      <c r="Y1245" s="83">
        <v>11</v>
      </c>
      <c r="Z1245" s="83">
        <v>48</v>
      </c>
      <c r="AA1245" s="83">
        <v>33</v>
      </c>
      <c r="AB1245" s="83">
        <v>81</v>
      </c>
      <c r="AC1245" s="84"/>
      <c r="AD1245" s="85">
        <v>0</v>
      </c>
      <c r="AE1245" s="83">
        <v>0</v>
      </c>
      <c r="AF1245" s="83">
        <v>0</v>
      </c>
      <c r="AG1245" s="83">
        <v>0</v>
      </c>
      <c r="AH1245" s="83">
        <v>0</v>
      </c>
      <c r="AI1245" s="83">
        <v>0</v>
      </c>
      <c r="AJ1245" s="83">
        <v>0</v>
      </c>
    </row>
    <row r="1246" spans="1:36">
      <c r="A1246" s="88">
        <v>4</v>
      </c>
      <c r="B1246" s="95" t="s">
        <v>237</v>
      </c>
      <c r="C1246" s="96"/>
      <c r="D1246" s="86">
        <v>4</v>
      </c>
      <c r="E1246" s="86" t="s">
        <v>35</v>
      </c>
      <c r="F1246" s="87">
        <v>5008</v>
      </c>
      <c r="G1246" s="86">
        <v>1</v>
      </c>
      <c r="H1246" s="88">
        <v>4</v>
      </c>
      <c r="I1246" s="89"/>
      <c r="J1246" s="90">
        <v>94</v>
      </c>
      <c r="K1246" s="90">
        <v>88</v>
      </c>
      <c r="L1246" s="90">
        <v>0</v>
      </c>
      <c r="M1246" s="91"/>
      <c r="N1246" s="92">
        <v>33</v>
      </c>
      <c r="O1246" s="90">
        <v>664</v>
      </c>
      <c r="P1246" s="90">
        <v>3</v>
      </c>
      <c r="Q1246" s="90">
        <v>3</v>
      </c>
      <c r="R1246" s="90">
        <v>30</v>
      </c>
      <c r="S1246" s="90">
        <v>64</v>
      </c>
      <c r="T1246" s="90">
        <v>94</v>
      </c>
      <c r="U1246" s="91"/>
      <c r="V1246" s="92">
        <v>33</v>
      </c>
      <c r="W1246" s="90">
        <v>696</v>
      </c>
      <c r="X1246" s="90">
        <v>3</v>
      </c>
      <c r="Y1246" s="90">
        <v>9</v>
      </c>
      <c r="Z1246" s="90">
        <v>58</v>
      </c>
      <c r="AA1246" s="90">
        <v>30</v>
      </c>
      <c r="AB1246" s="90">
        <v>88</v>
      </c>
      <c r="AC1246" s="91"/>
      <c r="AD1246" s="92">
        <v>0</v>
      </c>
      <c r="AE1246" s="90">
        <v>0</v>
      </c>
      <c r="AF1246" s="90">
        <v>0</v>
      </c>
      <c r="AG1246" s="90">
        <v>0</v>
      </c>
      <c r="AH1246" s="90">
        <v>0</v>
      </c>
      <c r="AI1246" s="90">
        <v>0</v>
      </c>
      <c r="AJ1246" s="90">
        <v>0</v>
      </c>
    </row>
    <row r="1247" spans="1:36">
      <c r="A1247" s="88">
        <v>5</v>
      </c>
      <c r="B1247" s="95" t="s">
        <v>237</v>
      </c>
      <c r="C1247" s="96"/>
      <c r="D1247" s="86">
        <v>4</v>
      </c>
      <c r="E1247" s="86" t="s">
        <v>321</v>
      </c>
      <c r="F1247" s="87">
        <v>5008</v>
      </c>
      <c r="G1247" s="86">
        <v>1</v>
      </c>
      <c r="H1247" s="88">
        <v>5</v>
      </c>
      <c r="I1247" s="89"/>
      <c r="J1247" s="90">
        <v>83</v>
      </c>
      <c r="K1247" s="90">
        <v>80</v>
      </c>
      <c r="L1247" s="90">
        <v>35</v>
      </c>
      <c r="M1247" s="91"/>
      <c r="N1247" s="92">
        <v>35</v>
      </c>
      <c r="O1247" s="90">
        <v>689</v>
      </c>
      <c r="P1247" s="90">
        <v>3</v>
      </c>
      <c r="Q1247" s="90">
        <v>14</v>
      </c>
      <c r="R1247" s="90">
        <v>40</v>
      </c>
      <c r="S1247" s="90">
        <v>43</v>
      </c>
      <c r="T1247" s="90">
        <v>83</v>
      </c>
      <c r="U1247" s="91"/>
      <c r="V1247" s="92">
        <v>35</v>
      </c>
      <c r="W1247" s="90">
        <v>697</v>
      </c>
      <c r="X1247" s="90">
        <v>3</v>
      </c>
      <c r="Y1247" s="90">
        <v>17</v>
      </c>
      <c r="Z1247" s="90">
        <v>63</v>
      </c>
      <c r="AA1247" s="90">
        <v>17</v>
      </c>
      <c r="AB1247" s="90">
        <v>80</v>
      </c>
      <c r="AC1247" s="91"/>
      <c r="AD1247" s="92">
        <v>35</v>
      </c>
      <c r="AE1247" s="90">
        <v>198</v>
      </c>
      <c r="AF1247" s="90">
        <v>6</v>
      </c>
      <c r="AG1247" s="90">
        <v>60</v>
      </c>
      <c r="AH1247" s="90">
        <v>29</v>
      </c>
      <c r="AI1247" s="90">
        <v>6</v>
      </c>
      <c r="AJ1247" s="90">
        <v>35</v>
      </c>
    </row>
    <row r="1248" spans="1:36">
      <c r="A1248" s="88">
        <v>6</v>
      </c>
      <c r="B1248" s="95" t="s">
        <v>237</v>
      </c>
      <c r="C1248" s="96"/>
      <c r="D1248" s="86">
        <v>4</v>
      </c>
      <c r="E1248" s="86" t="s">
        <v>35</v>
      </c>
      <c r="F1248" s="87">
        <v>5008</v>
      </c>
      <c r="G1248" s="88">
        <v>1</v>
      </c>
      <c r="H1248" s="88">
        <v>6</v>
      </c>
      <c r="I1248" s="89"/>
      <c r="J1248" s="90">
        <v>68</v>
      </c>
      <c r="K1248" s="90">
        <v>64</v>
      </c>
      <c r="L1248" s="90">
        <v>0</v>
      </c>
      <c r="M1248" s="91"/>
      <c r="N1248" s="92">
        <v>28</v>
      </c>
      <c r="O1248" s="90">
        <v>690</v>
      </c>
      <c r="P1248" s="90">
        <v>14</v>
      </c>
      <c r="Q1248" s="90">
        <v>18</v>
      </c>
      <c r="R1248" s="90">
        <v>29</v>
      </c>
      <c r="S1248" s="90">
        <v>39</v>
      </c>
      <c r="T1248" s="90">
        <v>68</v>
      </c>
      <c r="U1248" s="91"/>
      <c r="V1248" s="92">
        <v>28</v>
      </c>
      <c r="W1248" s="90">
        <v>671</v>
      </c>
      <c r="X1248" s="90">
        <v>7</v>
      </c>
      <c r="Y1248" s="90">
        <v>29</v>
      </c>
      <c r="Z1248" s="90">
        <v>32</v>
      </c>
      <c r="AA1248" s="90">
        <v>32</v>
      </c>
      <c r="AB1248" s="90">
        <v>64</v>
      </c>
      <c r="AC1248" s="91"/>
      <c r="AD1248" s="92">
        <v>0</v>
      </c>
      <c r="AE1248" s="90">
        <v>0</v>
      </c>
      <c r="AF1248" s="90">
        <v>0</v>
      </c>
      <c r="AG1248" s="90">
        <v>0</v>
      </c>
      <c r="AH1248" s="90">
        <v>0</v>
      </c>
      <c r="AI1248" s="90">
        <v>0</v>
      </c>
      <c r="AJ1248" s="90">
        <v>0</v>
      </c>
    </row>
    <row r="1249" spans="1:36">
      <c r="A1249" s="88">
        <v>7</v>
      </c>
      <c r="B1249" s="95" t="s">
        <v>237</v>
      </c>
      <c r="C1249" s="96"/>
      <c r="D1249" s="86">
        <v>4</v>
      </c>
      <c r="E1249" s="86" t="s">
        <v>35</v>
      </c>
      <c r="F1249" s="87">
        <v>5008</v>
      </c>
      <c r="G1249" s="88">
        <v>1</v>
      </c>
      <c r="H1249" s="88">
        <v>7</v>
      </c>
      <c r="I1249" s="89"/>
      <c r="J1249" s="90">
        <v>71</v>
      </c>
      <c r="K1249" s="90">
        <v>46</v>
      </c>
      <c r="L1249" s="90">
        <v>18</v>
      </c>
      <c r="M1249" s="91"/>
      <c r="N1249" s="92">
        <v>28</v>
      </c>
      <c r="O1249" s="90">
        <v>717</v>
      </c>
      <c r="P1249" s="90">
        <v>7</v>
      </c>
      <c r="Q1249" s="90">
        <v>21</v>
      </c>
      <c r="R1249" s="90">
        <v>46</v>
      </c>
      <c r="S1249" s="90">
        <v>25</v>
      </c>
      <c r="T1249" s="90">
        <v>71</v>
      </c>
      <c r="U1249" s="91"/>
      <c r="V1249" s="92">
        <v>28</v>
      </c>
      <c r="W1249" s="90">
        <v>646</v>
      </c>
      <c r="X1249" s="90">
        <v>11</v>
      </c>
      <c r="Y1249" s="90">
        <v>43</v>
      </c>
      <c r="Z1249" s="90">
        <v>39</v>
      </c>
      <c r="AA1249" s="90">
        <v>7</v>
      </c>
      <c r="AB1249" s="90">
        <v>46</v>
      </c>
      <c r="AC1249" s="91"/>
      <c r="AD1249" s="92">
        <v>28</v>
      </c>
      <c r="AE1249" s="90">
        <v>171</v>
      </c>
      <c r="AF1249" s="90">
        <v>25</v>
      </c>
      <c r="AG1249" s="90">
        <v>57</v>
      </c>
      <c r="AH1249" s="90">
        <v>18</v>
      </c>
      <c r="AI1249" s="90">
        <v>0</v>
      </c>
      <c r="AJ1249" s="90">
        <v>18</v>
      </c>
    </row>
    <row r="1250" spans="1:36">
      <c r="A1250" s="88">
        <v>8</v>
      </c>
      <c r="B1250" s="95" t="s">
        <v>237</v>
      </c>
      <c r="C1250" s="96"/>
      <c r="D1250" s="86">
        <v>4</v>
      </c>
      <c r="E1250" s="86" t="s">
        <v>35</v>
      </c>
      <c r="F1250" s="87">
        <v>5008</v>
      </c>
      <c r="G1250" s="86">
        <v>1</v>
      </c>
      <c r="H1250" s="88">
        <v>8</v>
      </c>
      <c r="I1250" s="89"/>
      <c r="J1250" s="90">
        <v>55</v>
      </c>
      <c r="K1250" s="90">
        <v>67</v>
      </c>
      <c r="L1250" s="90">
        <v>0</v>
      </c>
      <c r="M1250" s="91"/>
      <c r="N1250" s="92">
        <v>24</v>
      </c>
      <c r="O1250" s="90">
        <v>702</v>
      </c>
      <c r="P1250" s="90">
        <v>25</v>
      </c>
      <c r="Q1250" s="90">
        <v>21</v>
      </c>
      <c r="R1250" s="90">
        <v>42</v>
      </c>
      <c r="S1250" s="90">
        <v>13</v>
      </c>
      <c r="T1250" s="90">
        <v>55</v>
      </c>
      <c r="U1250" s="91"/>
      <c r="V1250" s="92">
        <v>24</v>
      </c>
      <c r="W1250" s="90">
        <v>736</v>
      </c>
      <c r="X1250" s="90">
        <v>8</v>
      </c>
      <c r="Y1250" s="90">
        <v>25</v>
      </c>
      <c r="Z1250" s="90">
        <v>63</v>
      </c>
      <c r="AA1250" s="90">
        <v>4</v>
      </c>
      <c r="AB1250" s="90">
        <v>67</v>
      </c>
      <c r="AC1250" s="91"/>
      <c r="AD1250" s="92">
        <v>0</v>
      </c>
      <c r="AE1250" s="90">
        <v>0</v>
      </c>
      <c r="AF1250" s="90">
        <v>0</v>
      </c>
      <c r="AG1250" s="90">
        <v>0</v>
      </c>
      <c r="AH1250" s="90">
        <v>0</v>
      </c>
      <c r="AI1250" s="90">
        <v>0</v>
      </c>
      <c r="AJ1250" s="90">
        <v>0</v>
      </c>
    </row>
    <row r="1251" spans="1:36">
      <c r="A1251" s="67" t="s">
        <v>71</v>
      </c>
      <c r="B1251" s="97" t="s">
        <v>237</v>
      </c>
      <c r="C1251" s="98"/>
      <c r="D1251" s="93">
        <v>4</v>
      </c>
      <c r="E1251" s="93" t="s">
        <v>35</v>
      </c>
      <c r="F1251" s="94">
        <v>5008</v>
      </c>
      <c r="G1251" s="67">
        <v>1</v>
      </c>
      <c r="H1251" s="67" t="s">
        <v>71</v>
      </c>
      <c r="I1251" s="68"/>
      <c r="J1251" s="20">
        <v>78.30285714285715</v>
      </c>
      <c r="K1251" s="20">
        <v>71.88</v>
      </c>
      <c r="L1251" s="20">
        <v>27.444444444444443</v>
      </c>
      <c r="M1251" s="69"/>
      <c r="N1251" s="16">
        <v>175</v>
      </c>
      <c r="O1251" s="20"/>
      <c r="P1251" s="20">
        <v>7.9542857142857137</v>
      </c>
      <c r="Q1251" s="20">
        <v>13.565714285714286</v>
      </c>
      <c r="R1251" s="20">
        <v>36.508571428571429</v>
      </c>
      <c r="S1251" s="20">
        <v>41.794285714285721</v>
      </c>
      <c r="T1251" s="20">
        <v>78.30285714285715</v>
      </c>
      <c r="U1251" s="69"/>
      <c r="V1251" s="16">
        <v>175</v>
      </c>
      <c r="W1251" s="20"/>
      <c r="X1251" s="20">
        <v>6.2228571428571433</v>
      </c>
      <c r="Y1251" s="20">
        <v>21.74285714285714</v>
      </c>
      <c r="Z1251" s="20">
        <v>50.942857142857143</v>
      </c>
      <c r="AA1251" s="20">
        <v>20.937142857142859</v>
      </c>
      <c r="AB1251" s="20">
        <v>71.88</v>
      </c>
      <c r="AC1251" s="69"/>
      <c r="AD1251" s="16">
        <v>63</v>
      </c>
      <c r="AE1251" s="20"/>
      <c r="AF1251" s="20">
        <v>14.444444444444445</v>
      </c>
      <c r="AG1251" s="20">
        <v>58.666666666666671</v>
      </c>
      <c r="AH1251" s="20">
        <v>24.111111111111111</v>
      </c>
      <c r="AI1251" s="20">
        <v>3.3333333333333335</v>
      </c>
      <c r="AJ1251" s="20">
        <v>27.444444444444443</v>
      </c>
    </row>
    <row r="1252" spans="1:36" s="63" customFormat="1">
      <c r="A1252" s="81">
        <v>3</v>
      </c>
      <c r="B1252" s="77" t="s">
        <v>238</v>
      </c>
      <c r="C1252" s="78"/>
      <c r="D1252" s="79">
        <v>2</v>
      </c>
      <c r="E1252" s="79" t="s">
        <v>33</v>
      </c>
      <c r="F1252" s="80">
        <v>3403</v>
      </c>
      <c r="G1252" s="86">
        <v>1</v>
      </c>
      <c r="H1252" s="81">
        <v>3</v>
      </c>
      <c r="I1252" s="82"/>
      <c r="J1252" s="83">
        <v>74</v>
      </c>
      <c r="K1252" s="83">
        <v>57</v>
      </c>
      <c r="L1252" s="83">
        <v>0</v>
      </c>
      <c r="M1252" s="84"/>
      <c r="N1252" s="85">
        <v>115</v>
      </c>
      <c r="O1252" s="83">
        <v>561</v>
      </c>
      <c r="P1252" s="83">
        <v>5</v>
      </c>
      <c r="Q1252" s="83">
        <v>21</v>
      </c>
      <c r="R1252" s="83">
        <v>34</v>
      </c>
      <c r="S1252" s="83">
        <v>40</v>
      </c>
      <c r="T1252" s="83">
        <v>74</v>
      </c>
      <c r="U1252" s="84"/>
      <c r="V1252" s="85">
        <v>115</v>
      </c>
      <c r="W1252" s="83">
        <v>516</v>
      </c>
      <c r="X1252" s="83">
        <v>21</v>
      </c>
      <c r="Y1252" s="83">
        <v>22</v>
      </c>
      <c r="Z1252" s="83">
        <v>30</v>
      </c>
      <c r="AA1252" s="83">
        <v>27</v>
      </c>
      <c r="AB1252" s="83">
        <v>57</v>
      </c>
      <c r="AC1252" s="84"/>
      <c r="AD1252" s="85">
        <v>0</v>
      </c>
      <c r="AE1252" s="83">
        <v>0</v>
      </c>
      <c r="AF1252" s="83">
        <v>0</v>
      </c>
      <c r="AG1252" s="83">
        <v>0</v>
      </c>
      <c r="AH1252" s="83">
        <v>0</v>
      </c>
      <c r="AI1252" s="83">
        <v>0</v>
      </c>
      <c r="AJ1252" s="83">
        <v>0</v>
      </c>
    </row>
    <row r="1253" spans="1:36">
      <c r="A1253" s="88">
        <v>4</v>
      </c>
      <c r="B1253" s="95" t="s">
        <v>238</v>
      </c>
      <c r="C1253" s="96"/>
      <c r="D1253" s="86">
        <v>2</v>
      </c>
      <c r="E1253" s="86" t="s">
        <v>33</v>
      </c>
      <c r="F1253" s="87">
        <v>3403</v>
      </c>
      <c r="G1253" s="88">
        <v>1</v>
      </c>
      <c r="H1253" s="88">
        <v>4</v>
      </c>
      <c r="I1253" s="89"/>
      <c r="J1253" s="90">
        <v>76</v>
      </c>
      <c r="K1253" s="90">
        <v>78</v>
      </c>
      <c r="L1253" s="90">
        <v>0</v>
      </c>
      <c r="M1253" s="91"/>
      <c r="N1253" s="92">
        <v>104</v>
      </c>
      <c r="O1253" s="90">
        <v>625</v>
      </c>
      <c r="P1253" s="90">
        <v>13</v>
      </c>
      <c r="Q1253" s="90">
        <v>11</v>
      </c>
      <c r="R1253" s="90">
        <v>28</v>
      </c>
      <c r="S1253" s="90">
        <v>48</v>
      </c>
      <c r="T1253" s="90">
        <v>76</v>
      </c>
      <c r="U1253" s="91"/>
      <c r="V1253" s="92">
        <v>104</v>
      </c>
      <c r="W1253" s="90">
        <v>666</v>
      </c>
      <c r="X1253" s="90">
        <v>4</v>
      </c>
      <c r="Y1253" s="90">
        <v>18</v>
      </c>
      <c r="Z1253" s="90">
        <v>47</v>
      </c>
      <c r="AA1253" s="90">
        <v>31</v>
      </c>
      <c r="AB1253" s="90">
        <v>78</v>
      </c>
      <c r="AC1253" s="91"/>
      <c r="AD1253" s="92">
        <v>0</v>
      </c>
      <c r="AE1253" s="90">
        <v>0</v>
      </c>
      <c r="AF1253" s="90">
        <v>0</v>
      </c>
      <c r="AG1253" s="90">
        <v>0</v>
      </c>
      <c r="AH1253" s="90">
        <v>0</v>
      </c>
      <c r="AI1253" s="90">
        <v>0</v>
      </c>
      <c r="AJ1253" s="90">
        <v>0</v>
      </c>
    </row>
    <row r="1254" spans="1:36">
      <c r="A1254" s="88">
        <v>5</v>
      </c>
      <c r="B1254" s="95" t="s">
        <v>238</v>
      </c>
      <c r="C1254" s="96"/>
      <c r="D1254" s="86">
        <v>2</v>
      </c>
      <c r="E1254" s="86" t="s">
        <v>33</v>
      </c>
      <c r="F1254" s="87">
        <v>3403</v>
      </c>
      <c r="G1254" s="88">
        <v>1</v>
      </c>
      <c r="H1254" s="88">
        <v>5</v>
      </c>
      <c r="I1254" s="89"/>
      <c r="J1254" s="90">
        <v>94</v>
      </c>
      <c r="K1254" s="90">
        <v>76</v>
      </c>
      <c r="L1254" s="90">
        <v>71</v>
      </c>
      <c r="M1254" s="91"/>
      <c r="N1254" s="92">
        <v>85</v>
      </c>
      <c r="O1254" s="90">
        <v>718</v>
      </c>
      <c r="P1254" s="90">
        <v>1</v>
      </c>
      <c r="Q1254" s="90">
        <v>5</v>
      </c>
      <c r="R1254" s="90">
        <v>33</v>
      </c>
      <c r="S1254" s="90">
        <v>61</v>
      </c>
      <c r="T1254" s="90">
        <v>94</v>
      </c>
      <c r="U1254" s="91"/>
      <c r="V1254" s="92">
        <v>85</v>
      </c>
      <c r="W1254" s="90">
        <v>715</v>
      </c>
      <c r="X1254" s="90">
        <v>0</v>
      </c>
      <c r="Y1254" s="90">
        <v>24</v>
      </c>
      <c r="Z1254" s="90">
        <v>48</v>
      </c>
      <c r="AA1254" s="90">
        <v>28</v>
      </c>
      <c r="AB1254" s="90">
        <v>76</v>
      </c>
      <c r="AC1254" s="91"/>
      <c r="AD1254" s="92">
        <v>85</v>
      </c>
      <c r="AE1254" s="90">
        <v>218</v>
      </c>
      <c r="AF1254" s="90">
        <v>2</v>
      </c>
      <c r="AG1254" s="90">
        <v>27</v>
      </c>
      <c r="AH1254" s="90">
        <v>53</v>
      </c>
      <c r="AI1254" s="90">
        <v>18</v>
      </c>
      <c r="AJ1254" s="90">
        <v>71</v>
      </c>
    </row>
    <row r="1255" spans="1:36">
      <c r="A1255" s="88">
        <v>6</v>
      </c>
      <c r="B1255" s="95" t="s">
        <v>238</v>
      </c>
      <c r="C1255" s="96"/>
      <c r="D1255" s="86">
        <v>2</v>
      </c>
      <c r="E1255" s="86" t="s">
        <v>33</v>
      </c>
      <c r="F1255" s="87">
        <v>3403</v>
      </c>
      <c r="G1255" s="86">
        <v>1</v>
      </c>
      <c r="H1255" s="88">
        <v>6</v>
      </c>
      <c r="I1255" s="89"/>
      <c r="J1255" s="90">
        <v>90</v>
      </c>
      <c r="K1255" s="90">
        <v>68</v>
      </c>
      <c r="L1255" s="90">
        <v>0</v>
      </c>
      <c r="M1255" s="91"/>
      <c r="N1255" s="92">
        <v>84</v>
      </c>
      <c r="O1255" s="90">
        <v>722</v>
      </c>
      <c r="P1255" s="90">
        <v>2</v>
      </c>
      <c r="Q1255" s="90">
        <v>8</v>
      </c>
      <c r="R1255" s="90">
        <v>42</v>
      </c>
      <c r="S1255" s="90">
        <v>48</v>
      </c>
      <c r="T1255" s="90">
        <v>90</v>
      </c>
      <c r="U1255" s="91"/>
      <c r="V1255" s="92">
        <v>84</v>
      </c>
      <c r="W1255" s="90">
        <v>702</v>
      </c>
      <c r="X1255" s="90">
        <v>1</v>
      </c>
      <c r="Y1255" s="90">
        <v>31</v>
      </c>
      <c r="Z1255" s="90">
        <v>42</v>
      </c>
      <c r="AA1255" s="90">
        <v>26</v>
      </c>
      <c r="AB1255" s="90">
        <v>68</v>
      </c>
      <c r="AC1255" s="91"/>
      <c r="AD1255" s="92">
        <v>0</v>
      </c>
      <c r="AE1255" s="90">
        <v>0</v>
      </c>
      <c r="AF1255" s="90">
        <v>0</v>
      </c>
      <c r="AG1255" s="90">
        <v>0</v>
      </c>
      <c r="AH1255" s="90">
        <v>0</v>
      </c>
      <c r="AI1255" s="90">
        <v>0</v>
      </c>
      <c r="AJ1255" s="90">
        <v>0</v>
      </c>
    </row>
    <row r="1256" spans="1:36">
      <c r="A1256" s="88">
        <v>7</v>
      </c>
      <c r="B1256" s="95" t="s">
        <v>238</v>
      </c>
      <c r="C1256" s="96"/>
      <c r="D1256" s="86">
        <v>2</v>
      </c>
      <c r="E1256" s="86" t="s">
        <v>33</v>
      </c>
      <c r="F1256" s="87">
        <v>3403</v>
      </c>
      <c r="G1256" s="86">
        <v>1</v>
      </c>
      <c r="H1256" s="88">
        <v>7</v>
      </c>
      <c r="I1256" s="89"/>
      <c r="J1256" s="90">
        <v>71</v>
      </c>
      <c r="K1256" s="90">
        <v>67</v>
      </c>
      <c r="L1256" s="90">
        <v>15</v>
      </c>
      <c r="M1256" s="91"/>
      <c r="N1256" s="92">
        <v>117</v>
      </c>
      <c r="O1256" s="90">
        <v>719</v>
      </c>
      <c r="P1256" s="90">
        <v>10</v>
      </c>
      <c r="Q1256" s="90">
        <v>19</v>
      </c>
      <c r="R1256" s="90">
        <v>40</v>
      </c>
      <c r="S1256" s="90">
        <v>31</v>
      </c>
      <c r="T1256" s="90">
        <v>71</v>
      </c>
      <c r="U1256" s="91"/>
      <c r="V1256" s="92">
        <v>117</v>
      </c>
      <c r="W1256" s="90">
        <v>722</v>
      </c>
      <c r="X1256" s="90">
        <v>3</v>
      </c>
      <c r="Y1256" s="90">
        <v>30</v>
      </c>
      <c r="Z1256" s="90">
        <v>48</v>
      </c>
      <c r="AA1256" s="90">
        <v>19</v>
      </c>
      <c r="AB1256" s="90">
        <v>67</v>
      </c>
      <c r="AC1256" s="91"/>
      <c r="AD1256" s="92">
        <v>117</v>
      </c>
      <c r="AE1256" s="90">
        <v>159</v>
      </c>
      <c r="AF1256" s="90">
        <v>39</v>
      </c>
      <c r="AG1256" s="90">
        <v>46</v>
      </c>
      <c r="AH1256" s="90">
        <v>12</v>
      </c>
      <c r="AI1256" s="90">
        <v>3</v>
      </c>
      <c r="AJ1256" s="90">
        <v>15</v>
      </c>
    </row>
    <row r="1257" spans="1:36">
      <c r="A1257" s="88">
        <v>8</v>
      </c>
      <c r="B1257" s="95" t="s">
        <v>238</v>
      </c>
      <c r="C1257" s="96"/>
      <c r="D1257" s="86">
        <v>2</v>
      </c>
      <c r="E1257" s="86" t="s">
        <v>33</v>
      </c>
      <c r="F1257" s="87">
        <v>3403</v>
      </c>
      <c r="G1257" s="88">
        <v>1</v>
      </c>
      <c r="H1257" s="88">
        <v>8</v>
      </c>
      <c r="I1257" s="89"/>
      <c r="J1257" s="90">
        <v>68</v>
      </c>
      <c r="K1257" s="90">
        <v>73</v>
      </c>
      <c r="L1257" s="90">
        <v>0</v>
      </c>
      <c r="M1257" s="91"/>
      <c r="N1257" s="92">
        <v>116</v>
      </c>
      <c r="O1257" s="90">
        <v>726</v>
      </c>
      <c r="P1257" s="90">
        <v>17</v>
      </c>
      <c r="Q1257" s="90">
        <v>15</v>
      </c>
      <c r="R1257" s="90">
        <v>52</v>
      </c>
      <c r="S1257" s="90">
        <v>16</v>
      </c>
      <c r="T1257" s="90">
        <v>68</v>
      </c>
      <c r="U1257" s="91"/>
      <c r="V1257" s="92">
        <v>116</v>
      </c>
      <c r="W1257" s="90">
        <v>775</v>
      </c>
      <c r="X1257" s="90">
        <v>8</v>
      </c>
      <c r="Y1257" s="90">
        <v>19</v>
      </c>
      <c r="Z1257" s="90">
        <v>51</v>
      </c>
      <c r="AA1257" s="90">
        <v>22</v>
      </c>
      <c r="AB1257" s="90">
        <v>73</v>
      </c>
      <c r="AC1257" s="91"/>
      <c r="AD1257" s="92">
        <v>0</v>
      </c>
      <c r="AE1257" s="90">
        <v>0</v>
      </c>
      <c r="AF1257" s="90">
        <v>0</v>
      </c>
      <c r="AG1257" s="90">
        <v>0</v>
      </c>
      <c r="AH1257" s="90">
        <v>0</v>
      </c>
      <c r="AI1257" s="90">
        <v>0</v>
      </c>
      <c r="AJ1257" s="90">
        <v>0</v>
      </c>
    </row>
    <row r="1258" spans="1:36">
      <c r="A1258" s="67" t="s">
        <v>71</v>
      </c>
      <c r="B1258" s="97" t="s">
        <v>238</v>
      </c>
      <c r="C1258" s="98"/>
      <c r="D1258" s="93">
        <v>2</v>
      </c>
      <c r="E1258" s="93" t="s">
        <v>33</v>
      </c>
      <c r="F1258" s="94">
        <v>3403</v>
      </c>
      <c r="G1258" s="93">
        <v>1</v>
      </c>
      <c r="H1258" s="67" t="s">
        <v>71</v>
      </c>
      <c r="I1258" s="68"/>
      <c r="J1258" s="20">
        <v>77.550724637681157</v>
      </c>
      <c r="K1258" s="20">
        <v>69.478260869565219</v>
      </c>
      <c r="L1258" s="20">
        <v>38.56435643564356</v>
      </c>
      <c r="M1258" s="69"/>
      <c r="N1258" s="16">
        <v>621</v>
      </c>
      <c r="O1258" s="20"/>
      <c r="P1258" s="20">
        <v>8.5700483091787447</v>
      </c>
      <c r="Q1258" s="20">
        <v>13.879227053140097</v>
      </c>
      <c r="R1258" s="20">
        <v>38.433172302737518</v>
      </c>
      <c r="S1258" s="20">
        <v>39.117552334943639</v>
      </c>
      <c r="T1258" s="20">
        <v>77.550724637681157</v>
      </c>
      <c r="U1258" s="69"/>
      <c r="V1258" s="16">
        <v>621</v>
      </c>
      <c r="W1258" s="20"/>
      <c r="X1258" s="20">
        <v>6.7536231884057969</v>
      </c>
      <c r="Y1258" s="20">
        <v>23.768115942028988</v>
      </c>
      <c r="Z1258" s="20">
        <v>44.247987117552341</v>
      </c>
      <c r="AA1258" s="20">
        <v>25.230273752012884</v>
      </c>
      <c r="AB1258" s="20">
        <v>69.478260869565219</v>
      </c>
      <c r="AC1258" s="69"/>
      <c r="AD1258" s="16">
        <v>202</v>
      </c>
      <c r="AE1258" s="20"/>
      <c r="AF1258" s="20">
        <v>23.43069306930693</v>
      </c>
      <c r="AG1258" s="20">
        <v>38.004950495049506</v>
      </c>
      <c r="AH1258" s="20">
        <v>29.252475247524753</v>
      </c>
      <c r="AI1258" s="20">
        <v>9.3118811881188108</v>
      </c>
      <c r="AJ1258" s="20">
        <v>38.56435643564356</v>
      </c>
    </row>
    <row r="1259" spans="1:36" s="63" customFormat="1">
      <c r="A1259" s="81">
        <v>3</v>
      </c>
      <c r="B1259" s="77" t="s">
        <v>239</v>
      </c>
      <c r="C1259" s="78"/>
      <c r="D1259" s="79">
        <v>1</v>
      </c>
      <c r="E1259" s="79" t="s">
        <v>32</v>
      </c>
      <c r="F1259" s="80">
        <v>304</v>
      </c>
      <c r="G1259" s="88">
        <v>1</v>
      </c>
      <c r="H1259" s="81">
        <v>3</v>
      </c>
      <c r="I1259" s="82"/>
      <c r="J1259" s="83">
        <v>95</v>
      </c>
      <c r="K1259" s="83">
        <v>85</v>
      </c>
      <c r="L1259" s="83">
        <v>0</v>
      </c>
      <c r="M1259" s="84"/>
      <c r="N1259" s="85">
        <v>46</v>
      </c>
      <c r="O1259" s="83">
        <v>613</v>
      </c>
      <c r="P1259" s="83">
        <v>2</v>
      </c>
      <c r="Q1259" s="83">
        <v>2</v>
      </c>
      <c r="R1259" s="83">
        <v>28</v>
      </c>
      <c r="S1259" s="83">
        <v>67</v>
      </c>
      <c r="T1259" s="83">
        <v>95</v>
      </c>
      <c r="U1259" s="84"/>
      <c r="V1259" s="85">
        <v>46</v>
      </c>
      <c r="W1259" s="83">
        <v>632</v>
      </c>
      <c r="X1259" s="83">
        <v>4</v>
      </c>
      <c r="Y1259" s="83">
        <v>11</v>
      </c>
      <c r="Z1259" s="83">
        <v>39</v>
      </c>
      <c r="AA1259" s="83">
        <v>46</v>
      </c>
      <c r="AB1259" s="83">
        <v>85</v>
      </c>
      <c r="AC1259" s="84"/>
      <c r="AD1259" s="85">
        <v>0</v>
      </c>
      <c r="AE1259" s="83">
        <v>0</v>
      </c>
      <c r="AF1259" s="83">
        <v>0</v>
      </c>
      <c r="AG1259" s="83">
        <v>0</v>
      </c>
      <c r="AH1259" s="83">
        <v>0</v>
      </c>
      <c r="AI1259" s="83">
        <v>0</v>
      </c>
      <c r="AJ1259" s="83">
        <v>0</v>
      </c>
    </row>
    <row r="1260" spans="1:36">
      <c r="A1260" s="88">
        <v>4</v>
      </c>
      <c r="B1260" s="95" t="s">
        <v>239</v>
      </c>
      <c r="C1260" s="96"/>
      <c r="D1260" s="86">
        <v>1</v>
      </c>
      <c r="E1260" s="86" t="s">
        <v>32</v>
      </c>
      <c r="F1260" s="87">
        <v>304</v>
      </c>
      <c r="G1260" s="88">
        <v>1</v>
      </c>
      <c r="H1260" s="88">
        <v>4</v>
      </c>
      <c r="I1260" s="89"/>
      <c r="J1260" s="90">
        <v>76</v>
      </c>
      <c r="K1260" s="90">
        <v>89</v>
      </c>
      <c r="L1260" s="90">
        <v>0</v>
      </c>
      <c r="M1260" s="91"/>
      <c r="N1260" s="92">
        <v>46</v>
      </c>
      <c r="O1260" s="90">
        <v>625</v>
      </c>
      <c r="P1260" s="90">
        <v>7</v>
      </c>
      <c r="Q1260" s="90">
        <v>17</v>
      </c>
      <c r="R1260" s="90">
        <v>17</v>
      </c>
      <c r="S1260" s="90">
        <v>59</v>
      </c>
      <c r="T1260" s="90">
        <v>76</v>
      </c>
      <c r="U1260" s="91"/>
      <c r="V1260" s="92">
        <v>46</v>
      </c>
      <c r="W1260" s="90">
        <v>699</v>
      </c>
      <c r="X1260" s="90">
        <v>4</v>
      </c>
      <c r="Y1260" s="90">
        <v>7</v>
      </c>
      <c r="Z1260" s="90">
        <v>52</v>
      </c>
      <c r="AA1260" s="90">
        <v>37</v>
      </c>
      <c r="AB1260" s="90">
        <v>89</v>
      </c>
      <c r="AC1260" s="91"/>
      <c r="AD1260" s="92">
        <v>0</v>
      </c>
      <c r="AE1260" s="90">
        <v>0</v>
      </c>
      <c r="AF1260" s="90">
        <v>0</v>
      </c>
      <c r="AG1260" s="90">
        <v>0</v>
      </c>
      <c r="AH1260" s="90">
        <v>0</v>
      </c>
      <c r="AI1260" s="90">
        <v>0</v>
      </c>
      <c r="AJ1260" s="90">
        <v>0</v>
      </c>
    </row>
    <row r="1261" spans="1:36">
      <c r="A1261" s="88">
        <v>5</v>
      </c>
      <c r="B1261" s="95" t="s">
        <v>239</v>
      </c>
      <c r="C1261" s="96"/>
      <c r="D1261" s="86">
        <v>1</v>
      </c>
      <c r="E1261" s="86" t="s">
        <v>32</v>
      </c>
      <c r="F1261" s="87">
        <v>304</v>
      </c>
      <c r="G1261" s="86">
        <v>1</v>
      </c>
      <c r="H1261" s="88">
        <v>5</v>
      </c>
      <c r="I1261" s="89"/>
      <c r="J1261" s="90">
        <v>76</v>
      </c>
      <c r="K1261" s="90">
        <v>96</v>
      </c>
      <c r="L1261" s="90">
        <v>48</v>
      </c>
      <c r="M1261" s="91"/>
      <c r="N1261" s="92">
        <v>29</v>
      </c>
      <c r="O1261" s="90">
        <v>664</v>
      </c>
      <c r="P1261" s="90">
        <v>0</v>
      </c>
      <c r="Q1261" s="90">
        <v>24</v>
      </c>
      <c r="R1261" s="90">
        <v>45</v>
      </c>
      <c r="S1261" s="90">
        <v>31</v>
      </c>
      <c r="T1261" s="90">
        <v>76</v>
      </c>
      <c r="U1261" s="91"/>
      <c r="V1261" s="92">
        <v>29</v>
      </c>
      <c r="W1261" s="90">
        <v>768</v>
      </c>
      <c r="X1261" s="90">
        <v>0</v>
      </c>
      <c r="Y1261" s="90">
        <v>3</v>
      </c>
      <c r="Z1261" s="90">
        <v>55</v>
      </c>
      <c r="AA1261" s="90">
        <v>41</v>
      </c>
      <c r="AB1261" s="90">
        <v>96</v>
      </c>
      <c r="AC1261" s="91"/>
      <c r="AD1261" s="92">
        <v>29</v>
      </c>
      <c r="AE1261" s="90">
        <v>192</v>
      </c>
      <c r="AF1261" s="90">
        <v>10</v>
      </c>
      <c r="AG1261" s="90">
        <v>41</v>
      </c>
      <c r="AH1261" s="90">
        <v>45</v>
      </c>
      <c r="AI1261" s="90">
        <v>3</v>
      </c>
      <c r="AJ1261" s="90">
        <v>48</v>
      </c>
    </row>
    <row r="1262" spans="1:36">
      <c r="A1262" s="88">
        <v>6</v>
      </c>
      <c r="B1262" s="95" t="s">
        <v>239</v>
      </c>
      <c r="C1262" s="96"/>
      <c r="D1262" s="86">
        <v>1</v>
      </c>
      <c r="E1262" s="86" t="s">
        <v>32</v>
      </c>
      <c r="F1262" s="87">
        <v>304</v>
      </c>
      <c r="G1262" s="86">
        <v>1</v>
      </c>
      <c r="H1262" s="88">
        <v>6</v>
      </c>
      <c r="I1262" s="89"/>
      <c r="J1262" s="90">
        <v>79</v>
      </c>
      <c r="K1262" s="90">
        <v>93</v>
      </c>
      <c r="L1262" s="90">
        <v>0</v>
      </c>
      <c r="M1262" s="91"/>
      <c r="N1262" s="92">
        <v>29</v>
      </c>
      <c r="O1262" s="90">
        <v>728</v>
      </c>
      <c r="P1262" s="90">
        <v>0</v>
      </c>
      <c r="Q1262" s="90">
        <v>21</v>
      </c>
      <c r="R1262" s="90">
        <v>31</v>
      </c>
      <c r="S1262" s="90">
        <v>48</v>
      </c>
      <c r="T1262" s="90">
        <v>79</v>
      </c>
      <c r="U1262" s="91"/>
      <c r="V1262" s="92">
        <v>29</v>
      </c>
      <c r="W1262" s="90">
        <v>809</v>
      </c>
      <c r="X1262" s="90">
        <v>0</v>
      </c>
      <c r="Y1262" s="90">
        <v>7</v>
      </c>
      <c r="Z1262" s="90">
        <v>41</v>
      </c>
      <c r="AA1262" s="90">
        <v>52</v>
      </c>
      <c r="AB1262" s="90">
        <v>93</v>
      </c>
      <c r="AC1262" s="91"/>
      <c r="AD1262" s="92">
        <v>0</v>
      </c>
      <c r="AE1262" s="90">
        <v>0</v>
      </c>
      <c r="AF1262" s="90">
        <v>0</v>
      </c>
      <c r="AG1262" s="90">
        <v>0</v>
      </c>
      <c r="AH1262" s="90">
        <v>0</v>
      </c>
      <c r="AI1262" s="90">
        <v>0</v>
      </c>
      <c r="AJ1262" s="90">
        <v>0</v>
      </c>
    </row>
    <row r="1263" spans="1:36">
      <c r="A1263" s="88">
        <v>7</v>
      </c>
      <c r="B1263" s="95" t="s">
        <v>239</v>
      </c>
      <c r="C1263" s="96"/>
      <c r="D1263" s="86">
        <v>1</v>
      </c>
      <c r="E1263" s="86" t="s">
        <v>32</v>
      </c>
      <c r="F1263" s="87">
        <v>304</v>
      </c>
      <c r="G1263" s="86">
        <v>1</v>
      </c>
      <c r="H1263" s="88">
        <v>7</v>
      </c>
      <c r="I1263" s="89"/>
      <c r="J1263" s="90">
        <v>70</v>
      </c>
      <c r="K1263" s="90">
        <v>77</v>
      </c>
      <c r="L1263" s="90">
        <v>54</v>
      </c>
      <c r="M1263" s="91"/>
      <c r="N1263" s="92">
        <v>39</v>
      </c>
      <c r="O1263" s="90">
        <v>698</v>
      </c>
      <c r="P1263" s="90">
        <v>15</v>
      </c>
      <c r="Q1263" s="90">
        <v>15</v>
      </c>
      <c r="R1263" s="90">
        <v>49</v>
      </c>
      <c r="S1263" s="90">
        <v>21</v>
      </c>
      <c r="T1263" s="90">
        <v>70</v>
      </c>
      <c r="U1263" s="91"/>
      <c r="V1263" s="92">
        <v>39</v>
      </c>
      <c r="W1263" s="90">
        <v>735</v>
      </c>
      <c r="X1263" s="90">
        <v>10</v>
      </c>
      <c r="Y1263" s="90">
        <v>13</v>
      </c>
      <c r="Z1263" s="90">
        <v>54</v>
      </c>
      <c r="AA1263" s="90">
        <v>23</v>
      </c>
      <c r="AB1263" s="90">
        <v>77</v>
      </c>
      <c r="AC1263" s="91"/>
      <c r="AD1263" s="92">
        <v>39</v>
      </c>
      <c r="AE1263" s="90">
        <v>190</v>
      </c>
      <c r="AF1263" s="90">
        <v>15</v>
      </c>
      <c r="AG1263" s="90">
        <v>31</v>
      </c>
      <c r="AH1263" s="90">
        <v>49</v>
      </c>
      <c r="AI1263" s="90">
        <v>5</v>
      </c>
      <c r="AJ1263" s="90">
        <v>54</v>
      </c>
    </row>
    <row r="1264" spans="1:36">
      <c r="A1264" s="88">
        <v>8</v>
      </c>
      <c r="B1264" s="95" t="s">
        <v>239</v>
      </c>
      <c r="C1264" s="96"/>
      <c r="D1264" s="86">
        <v>1</v>
      </c>
      <c r="E1264" s="86" t="s">
        <v>32</v>
      </c>
      <c r="F1264" s="87">
        <v>304</v>
      </c>
      <c r="G1264" s="86">
        <v>1</v>
      </c>
      <c r="H1264" s="88">
        <v>8</v>
      </c>
      <c r="I1264" s="89"/>
      <c r="J1264" s="90">
        <v>58</v>
      </c>
      <c r="K1264" s="90">
        <v>76</v>
      </c>
      <c r="L1264" s="90">
        <v>0</v>
      </c>
      <c r="M1264" s="91"/>
      <c r="N1264" s="92">
        <v>26</v>
      </c>
      <c r="O1264" s="90">
        <v>725</v>
      </c>
      <c r="P1264" s="90">
        <v>19</v>
      </c>
      <c r="Q1264" s="90">
        <v>23</v>
      </c>
      <c r="R1264" s="90">
        <v>35</v>
      </c>
      <c r="S1264" s="90">
        <v>23</v>
      </c>
      <c r="T1264" s="90">
        <v>58</v>
      </c>
      <c r="U1264" s="91"/>
      <c r="V1264" s="92">
        <v>26</v>
      </c>
      <c r="W1264" s="90">
        <v>825</v>
      </c>
      <c r="X1264" s="90">
        <v>4</v>
      </c>
      <c r="Y1264" s="90">
        <v>19</v>
      </c>
      <c r="Z1264" s="90">
        <v>38</v>
      </c>
      <c r="AA1264" s="90">
        <v>38</v>
      </c>
      <c r="AB1264" s="90">
        <v>76</v>
      </c>
      <c r="AC1264" s="91"/>
      <c r="AD1264" s="92">
        <v>0</v>
      </c>
      <c r="AE1264" s="90">
        <v>0</v>
      </c>
      <c r="AF1264" s="90">
        <v>0</v>
      </c>
      <c r="AG1264" s="90">
        <v>0</v>
      </c>
      <c r="AH1264" s="90">
        <v>0</v>
      </c>
      <c r="AI1264" s="90">
        <v>0</v>
      </c>
      <c r="AJ1264" s="90">
        <v>0</v>
      </c>
    </row>
    <row r="1265" spans="1:36">
      <c r="A1265" s="67" t="s">
        <v>71</v>
      </c>
      <c r="B1265" s="97" t="s">
        <v>239</v>
      </c>
      <c r="C1265" s="98"/>
      <c r="D1265" s="93">
        <v>1</v>
      </c>
      <c r="E1265" s="93" t="s">
        <v>32</v>
      </c>
      <c r="F1265" s="94">
        <v>304</v>
      </c>
      <c r="G1265" s="93">
        <v>1</v>
      </c>
      <c r="H1265" s="67" t="s">
        <v>71</v>
      </c>
      <c r="I1265" s="68"/>
      <c r="J1265" s="20">
        <v>77.204651162790697</v>
      </c>
      <c r="K1265" s="20">
        <v>85.879069767441848</v>
      </c>
      <c r="L1265" s="20">
        <v>51.441176470588239</v>
      </c>
      <c r="M1265" s="69"/>
      <c r="N1265" s="16">
        <v>215</v>
      </c>
      <c r="O1265" s="20"/>
      <c r="P1265" s="20">
        <v>6.9441860465116276</v>
      </c>
      <c r="Q1265" s="20">
        <v>15.637209302325582</v>
      </c>
      <c r="R1265" s="20">
        <v>33</v>
      </c>
      <c r="S1265" s="20">
        <v>44.204651162790697</v>
      </c>
      <c r="T1265" s="20">
        <v>77.204651162790697</v>
      </c>
      <c r="U1265" s="69"/>
      <c r="V1265" s="16">
        <v>215</v>
      </c>
      <c r="W1265" s="20"/>
      <c r="X1265" s="20">
        <v>4.0093023255813955</v>
      </c>
      <c r="Y1265" s="20">
        <v>9.8558139534883722</v>
      </c>
      <c r="Z1265" s="20">
        <v>46.809302325581392</v>
      </c>
      <c r="AA1265" s="20">
        <v>39.069767441860463</v>
      </c>
      <c r="AB1265" s="20">
        <v>85.879069767441848</v>
      </c>
      <c r="AC1265" s="69"/>
      <c r="AD1265" s="16">
        <v>68</v>
      </c>
      <c r="AE1265" s="20"/>
      <c r="AF1265" s="20">
        <v>12.867647058823529</v>
      </c>
      <c r="AG1265" s="20">
        <v>35.264705882352942</v>
      </c>
      <c r="AH1265" s="20">
        <v>47.294117647058826</v>
      </c>
      <c r="AI1265" s="20">
        <v>4.1470588235294112</v>
      </c>
      <c r="AJ1265" s="20">
        <v>51.441176470588239</v>
      </c>
    </row>
    <row r="1266" spans="1:36" s="63" customFormat="1">
      <c r="A1266" s="81">
        <v>3</v>
      </c>
      <c r="B1266" s="77" t="s">
        <v>240</v>
      </c>
      <c r="C1266" s="78"/>
      <c r="D1266" s="79">
        <v>4</v>
      </c>
      <c r="E1266" s="79" t="s">
        <v>35</v>
      </c>
      <c r="F1266" s="80">
        <v>7006</v>
      </c>
      <c r="G1266" s="88">
        <v>1</v>
      </c>
      <c r="H1266" s="81">
        <v>3</v>
      </c>
      <c r="I1266" s="82"/>
      <c r="J1266" s="83">
        <v>92</v>
      </c>
      <c r="K1266" s="83">
        <v>84</v>
      </c>
      <c r="L1266" s="83">
        <v>0</v>
      </c>
      <c r="M1266" s="84"/>
      <c r="N1266" s="85">
        <v>25</v>
      </c>
      <c r="O1266" s="83">
        <v>587</v>
      </c>
      <c r="P1266" s="83">
        <v>0</v>
      </c>
      <c r="Q1266" s="83">
        <v>8</v>
      </c>
      <c r="R1266" s="83">
        <v>40</v>
      </c>
      <c r="S1266" s="83">
        <v>52</v>
      </c>
      <c r="T1266" s="83">
        <v>92</v>
      </c>
      <c r="U1266" s="84"/>
      <c r="V1266" s="85">
        <v>25</v>
      </c>
      <c r="W1266" s="83">
        <v>626</v>
      </c>
      <c r="X1266" s="83">
        <v>4</v>
      </c>
      <c r="Y1266" s="83">
        <v>12</v>
      </c>
      <c r="Z1266" s="83">
        <v>44</v>
      </c>
      <c r="AA1266" s="83">
        <v>40</v>
      </c>
      <c r="AB1266" s="83">
        <v>84</v>
      </c>
      <c r="AC1266" s="84"/>
      <c r="AD1266" s="85">
        <v>0</v>
      </c>
      <c r="AE1266" s="83">
        <v>0</v>
      </c>
      <c r="AF1266" s="83">
        <v>0</v>
      </c>
      <c r="AG1266" s="83">
        <v>0</v>
      </c>
      <c r="AH1266" s="83">
        <v>0</v>
      </c>
      <c r="AI1266" s="83">
        <v>0</v>
      </c>
      <c r="AJ1266" s="83">
        <v>0</v>
      </c>
    </row>
    <row r="1267" spans="1:36">
      <c r="A1267" s="88">
        <v>4</v>
      </c>
      <c r="B1267" s="95" t="s">
        <v>240</v>
      </c>
      <c r="C1267" s="96"/>
      <c r="D1267" s="86">
        <v>4</v>
      </c>
      <c r="E1267" s="86" t="s">
        <v>35</v>
      </c>
      <c r="F1267" s="87">
        <v>7006</v>
      </c>
      <c r="G1267" s="86">
        <v>1</v>
      </c>
      <c r="H1267" s="88">
        <v>4</v>
      </c>
      <c r="I1267" s="89"/>
      <c r="J1267" s="90">
        <v>79</v>
      </c>
      <c r="K1267" s="90">
        <v>86</v>
      </c>
      <c r="L1267" s="90">
        <v>0</v>
      </c>
      <c r="M1267" s="91"/>
      <c r="N1267" s="92">
        <v>29</v>
      </c>
      <c r="O1267" s="90">
        <v>650</v>
      </c>
      <c r="P1267" s="90">
        <v>17</v>
      </c>
      <c r="Q1267" s="90">
        <v>3</v>
      </c>
      <c r="R1267" s="90">
        <v>17</v>
      </c>
      <c r="S1267" s="90">
        <v>62</v>
      </c>
      <c r="T1267" s="90">
        <v>79</v>
      </c>
      <c r="U1267" s="91"/>
      <c r="V1267" s="92">
        <v>29</v>
      </c>
      <c r="W1267" s="90">
        <v>720</v>
      </c>
      <c r="X1267" s="90">
        <v>0</v>
      </c>
      <c r="Y1267" s="90">
        <v>14</v>
      </c>
      <c r="Z1267" s="90">
        <v>41</v>
      </c>
      <c r="AA1267" s="90">
        <v>45</v>
      </c>
      <c r="AB1267" s="90">
        <v>86</v>
      </c>
      <c r="AC1267" s="91"/>
      <c r="AD1267" s="92">
        <v>0</v>
      </c>
      <c r="AE1267" s="90">
        <v>0</v>
      </c>
      <c r="AF1267" s="90">
        <v>0</v>
      </c>
      <c r="AG1267" s="90">
        <v>0</v>
      </c>
      <c r="AH1267" s="90">
        <v>0</v>
      </c>
      <c r="AI1267" s="90">
        <v>0</v>
      </c>
      <c r="AJ1267" s="90">
        <v>0</v>
      </c>
    </row>
    <row r="1268" spans="1:36">
      <c r="A1268" s="88">
        <v>5</v>
      </c>
      <c r="B1268" s="95" t="s">
        <v>240</v>
      </c>
      <c r="C1268" s="96"/>
      <c r="D1268" s="86">
        <v>4</v>
      </c>
      <c r="E1268" s="86" t="s">
        <v>321</v>
      </c>
      <c r="F1268" s="87">
        <v>7006</v>
      </c>
      <c r="G1268" s="86">
        <v>1</v>
      </c>
      <c r="H1268" s="88">
        <v>5</v>
      </c>
      <c r="I1268" s="89"/>
      <c r="J1268" s="90">
        <v>57</v>
      </c>
      <c r="K1268" s="90">
        <v>67</v>
      </c>
      <c r="L1268" s="90">
        <v>10</v>
      </c>
      <c r="M1268" s="91"/>
      <c r="N1268" s="92">
        <v>39</v>
      </c>
      <c r="O1268" s="90">
        <v>631</v>
      </c>
      <c r="P1268" s="90">
        <v>18</v>
      </c>
      <c r="Q1268" s="90">
        <v>26</v>
      </c>
      <c r="R1268" s="90">
        <v>26</v>
      </c>
      <c r="S1268" s="90">
        <v>31</v>
      </c>
      <c r="T1268" s="90">
        <v>57</v>
      </c>
      <c r="U1268" s="91"/>
      <c r="V1268" s="92">
        <v>39</v>
      </c>
      <c r="W1268" s="90">
        <v>656</v>
      </c>
      <c r="X1268" s="90">
        <v>8</v>
      </c>
      <c r="Y1268" s="90">
        <v>26</v>
      </c>
      <c r="Z1268" s="90">
        <v>44</v>
      </c>
      <c r="AA1268" s="90">
        <v>23</v>
      </c>
      <c r="AB1268" s="90">
        <v>67</v>
      </c>
      <c r="AC1268" s="91"/>
      <c r="AD1268" s="92">
        <v>39</v>
      </c>
      <c r="AE1268" s="90">
        <v>162</v>
      </c>
      <c r="AF1268" s="90">
        <v>46</v>
      </c>
      <c r="AG1268" s="90">
        <v>44</v>
      </c>
      <c r="AH1268" s="90">
        <v>10</v>
      </c>
      <c r="AI1268" s="90">
        <v>0</v>
      </c>
      <c r="AJ1268" s="90">
        <v>10</v>
      </c>
    </row>
    <row r="1269" spans="1:36">
      <c r="A1269" s="88">
        <v>6</v>
      </c>
      <c r="B1269" s="95" t="s">
        <v>240</v>
      </c>
      <c r="C1269" s="96"/>
      <c r="D1269" s="86">
        <v>4</v>
      </c>
      <c r="E1269" s="86" t="s">
        <v>35</v>
      </c>
      <c r="F1269" s="87">
        <v>7006</v>
      </c>
      <c r="G1269" s="86">
        <v>1</v>
      </c>
      <c r="H1269" s="88">
        <v>6</v>
      </c>
      <c r="I1269" s="89"/>
      <c r="J1269" s="90">
        <v>59</v>
      </c>
      <c r="K1269" s="90">
        <v>58</v>
      </c>
      <c r="L1269" s="90">
        <v>0</v>
      </c>
      <c r="M1269" s="91"/>
      <c r="N1269" s="92">
        <v>41</v>
      </c>
      <c r="O1269" s="90">
        <v>670</v>
      </c>
      <c r="P1269" s="90">
        <v>15</v>
      </c>
      <c r="Q1269" s="90">
        <v>27</v>
      </c>
      <c r="R1269" s="90">
        <v>32</v>
      </c>
      <c r="S1269" s="90">
        <v>27</v>
      </c>
      <c r="T1269" s="90">
        <v>59</v>
      </c>
      <c r="U1269" s="91"/>
      <c r="V1269" s="92">
        <v>41</v>
      </c>
      <c r="W1269" s="90">
        <v>628</v>
      </c>
      <c r="X1269" s="90">
        <v>17</v>
      </c>
      <c r="Y1269" s="90">
        <v>24</v>
      </c>
      <c r="Z1269" s="90">
        <v>46</v>
      </c>
      <c r="AA1269" s="90">
        <v>12</v>
      </c>
      <c r="AB1269" s="90">
        <v>58</v>
      </c>
      <c r="AC1269" s="91"/>
      <c r="AD1269" s="92">
        <v>0</v>
      </c>
      <c r="AE1269" s="90">
        <v>0</v>
      </c>
      <c r="AF1269" s="90">
        <v>0</v>
      </c>
      <c r="AG1269" s="90">
        <v>0</v>
      </c>
      <c r="AH1269" s="90">
        <v>0</v>
      </c>
      <c r="AI1269" s="90">
        <v>0</v>
      </c>
      <c r="AJ1269" s="90">
        <v>0</v>
      </c>
    </row>
    <row r="1270" spans="1:36">
      <c r="A1270" s="88">
        <v>7</v>
      </c>
      <c r="B1270" s="95" t="s">
        <v>240</v>
      </c>
      <c r="C1270" s="96"/>
      <c r="D1270" s="86">
        <v>4</v>
      </c>
      <c r="E1270" s="86" t="s">
        <v>35</v>
      </c>
      <c r="F1270" s="87">
        <v>7006</v>
      </c>
      <c r="G1270" s="86">
        <v>1</v>
      </c>
      <c r="H1270" s="88">
        <v>7</v>
      </c>
      <c r="I1270" s="89"/>
      <c r="J1270" s="90">
        <v>61</v>
      </c>
      <c r="K1270" s="90">
        <v>61</v>
      </c>
      <c r="L1270" s="90">
        <v>19</v>
      </c>
      <c r="M1270" s="91"/>
      <c r="N1270" s="92">
        <v>31</v>
      </c>
      <c r="O1270" s="90">
        <v>703</v>
      </c>
      <c r="P1270" s="90">
        <v>23</v>
      </c>
      <c r="Q1270" s="90">
        <v>16</v>
      </c>
      <c r="R1270" s="90">
        <v>26</v>
      </c>
      <c r="S1270" s="90">
        <v>35</v>
      </c>
      <c r="T1270" s="90">
        <v>61</v>
      </c>
      <c r="U1270" s="91"/>
      <c r="V1270" s="92">
        <v>31</v>
      </c>
      <c r="W1270" s="90">
        <v>704</v>
      </c>
      <c r="X1270" s="90">
        <v>6</v>
      </c>
      <c r="Y1270" s="90">
        <v>32</v>
      </c>
      <c r="Z1270" s="90">
        <v>42</v>
      </c>
      <c r="AA1270" s="90">
        <v>19</v>
      </c>
      <c r="AB1270" s="90">
        <v>61</v>
      </c>
      <c r="AC1270" s="91"/>
      <c r="AD1270" s="92">
        <v>31</v>
      </c>
      <c r="AE1270" s="90">
        <v>163</v>
      </c>
      <c r="AF1270" s="90">
        <v>32</v>
      </c>
      <c r="AG1270" s="90">
        <v>48</v>
      </c>
      <c r="AH1270" s="90">
        <v>16</v>
      </c>
      <c r="AI1270" s="90">
        <v>3</v>
      </c>
      <c r="AJ1270" s="90">
        <v>19</v>
      </c>
    </row>
    <row r="1271" spans="1:36">
      <c r="A1271" s="88">
        <v>8</v>
      </c>
      <c r="B1271" s="95" t="s">
        <v>240</v>
      </c>
      <c r="C1271" s="96"/>
      <c r="D1271" s="86">
        <v>4</v>
      </c>
      <c r="E1271" s="86" t="s">
        <v>35</v>
      </c>
      <c r="F1271" s="87">
        <v>7006</v>
      </c>
      <c r="G1271" s="86">
        <v>1</v>
      </c>
      <c r="H1271" s="88">
        <v>8</v>
      </c>
      <c r="I1271" s="89"/>
      <c r="J1271" s="90">
        <v>78</v>
      </c>
      <c r="K1271" s="90">
        <v>79</v>
      </c>
      <c r="L1271" s="90">
        <v>0</v>
      </c>
      <c r="M1271" s="91"/>
      <c r="N1271" s="92">
        <v>33</v>
      </c>
      <c r="O1271" s="90">
        <v>753</v>
      </c>
      <c r="P1271" s="90">
        <v>9</v>
      </c>
      <c r="Q1271" s="90">
        <v>12</v>
      </c>
      <c r="R1271" s="90">
        <v>48</v>
      </c>
      <c r="S1271" s="90">
        <v>30</v>
      </c>
      <c r="T1271" s="90">
        <v>78</v>
      </c>
      <c r="U1271" s="91"/>
      <c r="V1271" s="92">
        <v>33</v>
      </c>
      <c r="W1271" s="90">
        <v>799</v>
      </c>
      <c r="X1271" s="90">
        <v>3</v>
      </c>
      <c r="Y1271" s="90">
        <v>18</v>
      </c>
      <c r="Z1271" s="90">
        <v>64</v>
      </c>
      <c r="AA1271" s="90">
        <v>15</v>
      </c>
      <c r="AB1271" s="90">
        <v>79</v>
      </c>
      <c r="AC1271" s="91"/>
      <c r="AD1271" s="92">
        <v>0</v>
      </c>
      <c r="AE1271" s="90">
        <v>0</v>
      </c>
      <c r="AF1271" s="90">
        <v>0</v>
      </c>
      <c r="AG1271" s="90">
        <v>0</v>
      </c>
      <c r="AH1271" s="90">
        <v>0</v>
      </c>
      <c r="AI1271" s="90">
        <v>0</v>
      </c>
      <c r="AJ1271" s="90">
        <v>0</v>
      </c>
    </row>
    <row r="1272" spans="1:36">
      <c r="A1272" s="67" t="s">
        <v>71</v>
      </c>
      <c r="B1272" s="97" t="s">
        <v>240</v>
      </c>
      <c r="C1272" s="98"/>
      <c r="D1272" s="93">
        <v>4</v>
      </c>
      <c r="E1272" s="93" t="s">
        <v>35</v>
      </c>
      <c r="F1272" s="94">
        <v>7006</v>
      </c>
      <c r="G1272" s="67">
        <v>1</v>
      </c>
      <c r="H1272" s="67" t="s">
        <v>71</v>
      </c>
      <c r="I1272" s="68"/>
      <c r="J1272" s="20">
        <v>69.181818181818187</v>
      </c>
      <c r="K1272" s="20">
        <v>71.12626262626263</v>
      </c>
      <c r="L1272" s="20">
        <v>13.985714285714286</v>
      </c>
      <c r="M1272" s="69"/>
      <c r="N1272" s="16">
        <v>198</v>
      </c>
      <c r="O1272" s="20"/>
      <c r="P1272" s="20">
        <v>14.242424242424242</v>
      </c>
      <c r="Q1272" s="20">
        <v>16.666666666666668</v>
      </c>
      <c r="R1272" s="20">
        <v>31.358585858585862</v>
      </c>
      <c r="S1272" s="20">
        <v>37.823232323232325</v>
      </c>
      <c r="T1272" s="20">
        <v>69.181818181818187</v>
      </c>
      <c r="U1272" s="69"/>
      <c r="V1272" s="16">
        <v>198</v>
      </c>
      <c r="W1272" s="20"/>
      <c r="X1272" s="20">
        <v>7.0404040404040407</v>
      </c>
      <c r="Y1272" s="20">
        <v>21.666666666666668</v>
      </c>
      <c r="Z1272" s="20">
        <v>46.994949494949495</v>
      </c>
      <c r="AA1272" s="20">
        <v>24.131313131313131</v>
      </c>
      <c r="AB1272" s="20">
        <v>71.12626262626263</v>
      </c>
      <c r="AC1272" s="69"/>
      <c r="AD1272" s="16">
        <v>70</v>
      </c>
      <c r="AE1272" s="20"/>
      <c r="AF1272" s="20">
        <v>39.799999999999997</v>
      </c>
      <c r="AG1272" s="20">
        <v>45.771428571428572</v>
      </c>
      <c r="AH1272" s="20">
        <v>12.657142857142857</v>
      </c>
      <c r="AI1272" s="20">
        <v>1.3285714285714285</v>
      </c>
      <c r="AJ1272" s="20">
        <v>13.985714285714286</v>
      </c>
    </row>
    <row r="1273" spans="1:36" s="63" customFormat="1">
      <c r="A1273" s="81">
        <v>3</v>
      </c>
      <c r="B1273" s="77" t="s">
        <v>241</v>
      </c>
      <c r="C1273" s="78"/>
      <c r="D1273" s="79">
        <v>3</v>
      </c>
      <c r="E1273" s="79" t="s">
        <v>34</v>
      </c>
      <c r="F1273" s="80">
        <v>6002</v>
      </c>
      <c r="G1273" s="86">
        <v>1</v>
      </c>
      <c r="H1273" s="81">
        <v>3</v>
      </c>
      <c r="I1273" s="82"/>
      <c r="J1273" s="83">
        <v>71</v>
      </c>
      <c r="K1273" s="83">
        <v>60</v>
      </c>
      <c r="L1273" s="83">
        <v>0</v>
      </c>
      <c r="M1273" s="84"/>
      <c r="N1273" s="85">
        <v>652</v>
      </c>
      <c r="O1273" s="83">
        <v>564</v>
      </c>
      <c r="P1273" s="83">
        <v>6</v>
      </c>
      <c r="Q1273" s="83">
        <v>23</v>
      </c>
      <c r="R1273" s="83">
        <v>28</v>
      </c>
      <c r="S1273" s="83">
        <v>43</v>
      </c>
      <c r="T1273" s="83">
        <v>71</v>
      </c>
      <c r="U1273" s="84"/>
      <c r="V1273" s="85">
        <v>652</v>
      </c>
      <c r="W1273" s="83">
        <v>539</v>
      </c>
      <c r="X1273" s="83">
        <v>16</v>
      </c>
      <c r="Y1273" s="83">
        <v>24</v>
      </c>
      <c r="Z1273" s="83">
        <v>32</v>
      </c>
      <c r="AA1273" s="83">
        <v>28</v>
      </c>
      <c r="AB1273" s="83">
        <v>60</v>
      </c>
      <c r="AC1273" s="84"/>
      <c r="AD1273" s="85">
        <v>0</v>
      </c>
      <c r="AE1273" s="83">
        <v>0</v>
      </c>
      <c r="AF1273" s="83">
        <v>0</v>
      </c>
      <c r="AG1273" s="83">
        <v>0</v>
      </c>
      <c r="AH1273" s="83">
        <v>0</v>
      </c>
      <c r="AI1273" s="83">
        <v>0</v>
      </c>
      <c r="AJ1273" s="83">
        <v>0</v>
      </c>
    </row>
    <row r="1274" spans="1:36">
      <c r="A1274" s="88">
        <v>4</v>
      </c>
      <c r="B1274" s="95" t="s">
        <v>241</v>
      </c>
      <c r="C1274" s="96"/>
      <c r="D1274" s="86">
        <v>3</v>
      </c>
      <c r="E1274" s="86" t="s">
        <v>34</v>
      </c>
      <c r="F1274" s="87">
        <v>6002</v>
      </c>
      <c r="G1274" s="88">
        <v>1</v>
      </c>
      <c r="H1274" s="88">
        <v>4</v>
      </c>
      <c r="I1274" s="89"/>
      <c r="J1274" s="90">
        <v>64</v>
      </c>
      <c r="K1274" s="90">
        <v>65</v>
      </c>
      <c r="L1274" s="90">
        <v>0</v>
      </c>
      <c r="M1274" s="91"/>
      <c r="N1274" s="92">
        <v>699</v>
      </c>
      <c r="O1274" s="90">
        <v>601</v>
      </c>
      <c r="P1274" s="90">
        <v>19</v>
      </c>
      <c r="Q1274" s="90">
        <v>18</v>
      </c>
      <c r="R1274" s="90">
        <v>24</v>
      </c>
      <c r="S1274" s="90">
        <v>40</v>
      </c>
      <c r="T1274" s="90">
        <v>64</v>
      </c>
      <c r="U1274" s="91"/>
      <c r="V1274" s="92">
        <v>699</v>
      </c>
      <c r="W1274" s="90">
        <v>629</v>
      </c>
      <c r="X1274" s="90">
        <v>5</v>
      </c>
      <c r="Y1274" s="90">
        <v>29</v>
      </c>
      <c r="Z1274" s="90">
        <v>39</v>
      </c>
      <c r="AA1274" s="90">
        <v>26</v>
      </c>
      <c r="AB1274" s="90">
        <v>65</v>
      </c>
      <c r="AC1274" s="91"/>
      <c r="AD1274" s="92">
        <v>0</v>
      </c>
      <c r="AE1274" s="90">
        <v>0</v>
      </c>
      <c r="AF1274" s="90">
        <v>0</v>
      </c>
      <c r="AG1274" s="90">
        <v>0</v>
      </c>
      <c r="AH1274" s="90">
        <v>0</v>
      </c>
      <c r="AI1274" s="90">
        <v>0</v>
      </c>
      <c r="AJ1274" s="90">
        <v>0</v>
      </c>
    </row>
    <row r="1275" spans="1:36">
      <c r="A1275" s="88">
        <v>5</v>
      </c>
      <c r="B1275" s="95" t="s">
        <v>241</v>
      </c>
      <c r="C1275" s="96"/>
      <c r="D1275" s="86">
        <v>3</v>
      </c>
      <c r="E1275" s="86" t="s">
        <v>34</v>
      </c>
      <c r="F1275" s="87">
        <v>6002</v>
      </c>
      <c r="G1275" s="88">
        <v>1</v>
      </c>
      <c r="H1275" s="88">
        <v>5</v>
      </c>
      <c r="I1275" s="89"/>
      <c r="J1275" s="90">
        <v>63</v>
      </c>
      <c r="K1275" s="90">
        <v>68</v>
      </c>
      <c r="L1275" s="90">
        <v>41</v>
      </c>
      <c r="M1275" s="91"/>
      <c r="N1275" s="92">
        <v>654</v>
      </c>
      <c r="O1275" s="90">
        <v>634</v>
      </c>
      <c r="P1275" s="90">
        <v>18</v>
      </c>
      <c r="Q1275" s="90">
        <v>19</v>
      </c>
      <c r="R1275" s="90">
        <v>36</v>
      </c>
      <c r="S1275" s="90">
        <v>27</v>
      </c>
      <c r="T1275" s="90">
        <v>63</v>
      </c>
      <c r="U1275" s="91"/>
      <c r="V1275" s="92">
        <v>654</v>
      </c>
      <c r="W1275" s="90">
        <v>670</v>
      </c>
      <c r="X1275" s="90">
        <v>6</v>
      </c>
      <c r="Y1275" s="90">
        <v>27</v>
      </c>
      <c r="Z1275" s="90">
        <v>45</v>
      </c>
      <c r="AA1275" s="90">
        <v>23</v>
      </c>
      <c r="AB1275" s="90">
        <v>68</v>
      </c>
      <c r="AC1275" s="91"/>
      <c r="AD1275" s="92">
        <v>654</v>
      </c>
      <c r="AE1275" s="90">
        <v>190</v>
      </c>
      <c r="AF1275" s="90">
        <v>21</v>
      </c>
      <c r="AG1275" s="90">
        <v>39</v>
      </c>
      <c r="AH1275" s="90">
        <v>33</v>
      </c>
      <c r="AI1275" s="90">
        <v>8</v>
      </c>
      <c r="AJ1275" s="90">
        <v>41</v>
      </c>
    </row>
    <row r="1276" spans="1:36">
      <c r="A1276" s="88">
        <v>6</v>
      </c>
      <c r="B1276" s="95" t="s">
        <v>241</v>
      </c>
      <c r="C1276" s="96"/>
      <c r="D1276" s="86">
        <v>3</v>
      </c>
      <c r="E1276" s="86" t="s">
        <v>34</v>
      </c>
      <c r="F1276" s="87">
        <v>6002</v>
      </c>
      <c r="G1276" s="86">
        <v>1</v>
      </c>
      <c r="H1276" s="88">
        <v>6</v>
      </c>
      <c r="I1276" s="89"/>
      <c r="J1276" s="90">
        <v>60</v>
      </c>
      <c r="K1276" s="90">
        <v>55</v>
      </c>
      <c r="L1276" s="90">
        <v>0</v>
      </c>
      <c r="M1276" s="91"/>
      <c r="N1276" s="92">
        <v>611</v>
      </c>
      <c r="O1276" s="90">
        <v>674</v>
      </c>
      <c r="P1276" s="90">
        <v>14</v>
      </c>
      <c r="Q1276" s="90">
        <v>26</v>
      </c>
      <c r="R1276" s="90">
        <v>26</v>
      </c>
      <c r="S1276" s="90">
        <v>34</v>
      </c>
      <c r="T1276" s="90">
        <v>60</v>
      </c>
      <c r="U1276" s="91"/>
      <c r="V1276" s="92">
        <v>611</v>
      </c>
      <c r="W1276" s="90">
        <v>665</v>
      </c>
      <c r="X1276" s="90">
        <v>8</v>
      </c>
      <c r="Y1276" s="90">
        <v>37</v>
      </c>
      <c r="Z1276" s="90">
        <v>33</v>
      </c>
      <c r="AA1276" s="90">
        <v>22</v>
      </c>
      <c r="AB1276" s="90">
        <v>55</v>
      </c>
      <c r="AC1276" s="91"/>
      <c r="AD1276" s="92">
        <v>0</v>
      </c>
      <c r="AE1276" s="90">
        <v>0</v>
      </c>
      <c r="AF1276" s="90">
        <v>0</v>
      </c>
      <c r="AG1276" s="90">
        <v>0</v>
      </c>
      <c r="AH1276" s="90">
        <v>0</v>
      </c>
      <c r="AI1276" s="90">
        <v>0</v>
      </c>
      <c r="AJ1276" s="90">
        <v>0</v>
      </c>
    </row>
    <row r="1277" spans="1:36">
      <c r="A1277" s="88">
        <v>7</v>
      </c>
      <c r="B1277" s="95" t="s">
        <v>241</v>
      </c>
      <c r="C1277" s="96"/>
      <c r="D1277" s="86">
        <v>3</v>
      </c>
      <c r="E1277" s="86" t="s">
        <v>34</v>
      </c>
      <c r="F1277" s="87">
        <v>6002</v>
      </c>
      <c r="G1277" s="86">
        <v>1</v>
      </c>
      <c r="H1277" s="88">
        <v>7</v>
      </c>
      <c r="I1277" s="89"/>
      <c r="J1277" s="90">
        <v>63</v>
      </c>
      <c r="K1277" s="90">
        <v>58</v>
      </c>
      <c r="L1277" s="90">
        <v>22</v>
      </c>
      <c r="M1277" s="91"/>
      <c r="N1277" s="92">
        <v>610</v>
      </c>
      <c r="O1277" s="90">
        <v>708</v>
      </c>
      <c r="P1277" s="90">
        <v>17</v>
      </c>
      <c r="Q1277" s="90">
        <v>20</v>
      </c>
      <c r="R1277" s="90">
        <v>33</v>
      </c>
      <c r="S1277" s="90">
        <v>30</v>
      </c>
      <c r="T1277" s="90">
        <v>63</v>
      </c>
      <c r="U1277" s="91"/>
      <c r="V1277" s="92">
        <v>610</v>
      </c>
      <c r="W1277" s="90">
        <v>706</v>
      </c>
      <c r="X1277" s="90">
        <v>6</v>
      </c>
      <c r="Y1277" s="90">
        <v>36</v>
      </c>
      <c r="Z1277" s="90">
        <v>34</v>
      </c>
      <c r="AA1277" s="90">
        <v>24</v>
      </c>
      <c r="AB1277" s="90">
        <v>58</v>
      </c>
      <c r="AC1277" s="91"/>
      <c r="AD1277" s="92">
        <v>610</v>
      </c>
      <c r="AE1277" s="90">
        <v>158</v>
      </c>
      <c r="AF1277" s="90">
        <v>46</v>
      </c>
      <c r="AG1277" s="90">
        <v>31</v>
      </c>
      <c r="AH1277" s="90">
        <v>19</v>
      </c>
      <c r="AI1277" s="90">
        <v>3</v>
      </c>
      <c r="AJ1277" s="90">
        <v>22</v>
      </c>
    </row>
    <row r="1278" spans="1:36">
      <c r="A1278" s="88">
        <v>8</v>
      </c>
      <c r="B1278" s="95" t="s">
        <v>241</v>
      </c>
      <c r="C1278" s="96"/>
      <c r="D1278" s="86">
        <v>3</v>
      </c>
      <c r="E1278" s="86" t="s">
        <v>34</v>
      </c>
      <c r="F1278" s="87">
        <v>6002</v>
      </c>
      <c r="G1278" s="88">
        <v>1</v>
      </c>
      <c r="H1278" s="88">
        <v>8</v>
      </c>
      <c r="I1278" s="89"/>
      <c r="J1278" s="90">
        <v>55</v>
      </c>
      <c r="K1278" s="90">
        <v>71</v>
      </c>
      <c r="L1278" s="90">
        <v>0</v>
      </c>
      <c r="M1278" s="91"/>
      <c r="N1278" s="92">
        <v>652</v>
      </c>
      <c r="O1278" s="90">
        <v>714</v>
      </c>
      <c r="P1278" s="90">
        <v>28</v>
      </c>
      <c r="Q1278" s="90">
        <v>17</v>
      </c>
      <c r="R1278" s="90">
        <v>35</v>
      </c>
      <c r="S1278" s="90">
        <v>20</v>
      </c>
      <c r="T1278" s="90">
        <v>55</v>
      </c>
      <c r="U1278" s="91"/>
      <c r="V1278" s="92">
        <v>652</v>
      </c>
      <c r="W1278" s="90">
        <v>771</v>
      </c>
      <c r="X1278" s="90">
        <v>8</v>
      </c>
      <c r="Y1278" s="90">
        <v>21</v>
      </c>
      <c r="Z1278" s="90">
        <v>43</v>
      </c>
      <c r="AA1278" s="90">
        <v>28</v>
      </c>
      <c r="AB1278" s="90">
        <v>71</v>
      </c>
      <c r="AC1278" s="91"/>
      <c r="AD1278" s="92">
        <v>0</v>
      </c>
      <c r="AE1278" s="90">
        <v>0</v>
      </c>
      <c r="AF1278" s="90">
        <v>0</v>
      </c>
      <c r="AG1278" s="90">
        <v>0</v>
      </c>
      <c r="AH1278" s="90">
        <v>0</v>
      </c>
      <c r="AI1278" s="90">
        <v>0</v>
      </c>
      <c r="AJ1278" s="90">
        <v>0</v>
      </c>
    </row>
    <row r="1279" spans="1:36">
      <c r="A1279" s="67" t="s">
        <v>71</v>
      </c>
      <c r="B1279" s="97" t="s">
        <v>241</v>
      </c>
      <c r="C1279" s="98"/>
      <c r="D1279" s="93">
        <v>3</v>
      </c>
      <c r="E1279" s="93" t="s">
        <v>34</v>
      </c>
      <c r="F1279" s="94">
        <v>6002</v>
      </c>
      <c r="G1279" s="93">
        <v>1</v>
      </c>
      <c r="H1279" s="67" t="s">
        <v>71</v>
      </c>
      <c r="I1279" s="68"/>
      <c r="J1279" s="20">
        <v>62.707581227436826</v>
      </c>
      <c r="K1279" s="20">
        <v>62.997421351211962</v>
      </c>
      <c r="L1279" s="20">
        <v>31.830696202531641</v>
      </c>
      <c r="M1279" s="69"/>
      <c r="N1279" s="16">
        <v>3878</v>
      </c>
      <c r="O1279" s="20"/>
      <c r="P1279" s="20">
        <v>17.056472408457967</v>
      </c>
      <c r="Q1279" s="20">
        <v>20.416193914388863</v>
      </c>
      <c r="R1279" s="20">
        <v>30.276431150077364</v>
      </c>
      <c r="S1279" s="20">
        <v>32.431150077359462</v>
      </c>
      <c r="T1279" s="20">
        <v>62.707581227436826</v>
      </c>
      <c r="U1279" s="69"/>
      <c r="V1279" s="16">
        <v>3878</v>
      </c>
      <c r="W1279" s="20"/>
      <c r="X1279" s="20">
        <v>8.1523981433728725</v>
      </c>
      <c r="Y1279" s="20">
        <v>28.838576585869003</v>
      </c>
      <c r="Z1279" s="20">
        <v>37.775657555440944</v>
      </c>
      <c r="AA1279" s="20">
        <v>25.221763795771018</v>
      </c>
      <c r="AB1279" s="20">
        <v>62.997421351211962</v>
      </c>
      <c r="AC1279" s="69"/>
      <c r="AD1279" s="16">
        <v>1264</v>
      </c>
      <c r="AE1279" s="20"/>
      <c r="AF1279" s="20">
        <v>33.064873417721515</v>
      </c>
      <c r="AG1279" s="20">
        <v>35.139240506329116</v>
      </c>
      <c r="AH1279" s="20">
        <v>26.243670886075947</v>
      </c>
      <c r="AI1279" s="20">
        <v>5.587025316455696</v>
      </c>
      <c r="AJ1279" s="20">
        <v>31.830696202531641</v>
      </c>
    </row>
    <row r="1280" spans="1:36" s="63" customFormat="1">
      <c r="A1280" s="81">
        <v>3</v>
      </c>
      <c r="B1280" s="77" t="s">
        <v>242</v>
      </c>
      <c r="C1280" s="78"/>
      <c r="D1280" s="79">
        <v>1</v>
      </c>
      <c r="E1280" s="79" t="s">
        <v>32</v>
      </c>
      <c r="F1280" s="80">
        <v>504</v>
      </c>
      <c r="G1280" s="86">
        <v>1</v>
      </c>
      <c r="H1280" s="81">
        <v>3</v>
      </c>
      <c r="I1280" s="82"/>
      <c r="J1280" s="83">
        <v>92</v>
      </c>
      <c r="K1280" s="83">
        <v>83</v>
      </c>
      <c r="L1280" s="83">
        <v>0</v>
      </c>
      <c r="M1280" s="84"/>
      <c r="N1280" s="85">
        <v>34</v>
      </c>
      <c r="O1280" s="83">
        <v>633</v>
      </c>
      <c r="P1280" s="83">
        <v>3</v>
      </c>
      <c r="Q1280" s="83">
        <v>6</v>
      </c>
      <c r="R1280" s="83">
        <v>21</v>
      </c>
      <c r="S1280" s="83">
        <v>71</v>
      </c>
      <c r="T1280" s="83">
        <v>92</v>
      </c>
      <c r="U1280" s="84"/>
      <c r="V1280" s="85">
        <v>34</v>
      </c>
      <c r="W1280" s="83">
        <v>633</v>
      </c>
      <c r="X1280" s="83">
        <v>15</v>
      </c>
      <c r="Y1280" s="83">
        <v>3</v>
      </c>
      <c r="Z1280" s="83">
        <v>24</v>
      </c>
      <c r="AA1280" s="83">
        <v>59</v>
      </c>
      <c r="AB1280" s="83">
        <v>83</v>
      </c>
      <c r="AC1280" s="84"/>
      <c r="AD1280" s="85">
        <v>0</v>
      </c>
      <c r="AE1280" s="83">
        <v>0</v>
      </c>
      <c r="AF1280" s="83">
        <v>0</v>
      </c>
      <c r="AG1280" s="83">
        <v>0</v>
      </c>
      <c r="AH1280" s="83">
        <v>0</v>
      </c>
      <c r="AI1280" s="83">
        <v>0</v>
      </c>
      <c r="AJ1280" s="83">
        <v>0</v>
      </c>
    </row>
    <row r="1281" spans="1:37">
      <c r="A1281" s="88">
        <v>4</v>
      </c>
      <c r="B1281" s="95" t="s">
        <v>242</v>
      </c>
      <c r="C1281" s="96"/>
      <c r="D1281" s="86">
        <v>1</v>
      </c>
      <c r="E1281" s="86" t="s">
        <v>32</v>
      </c>
      <c r="F1281" s="87">
        <v>504</v>
      </c>
      <c r="G1281" s="86">
        <v>1</v>
      </c>
      <c r="H1281" s="88">
        <v>4</v>
      </c>
      <c r="I1281" s="89"/>
      <c r="J1281" s="90">
        <v>95</v>
      </c>
      <c r="K1281" s="90">
        <v>91</v>
      </c>
      <c r="L1281" s="90">
        <v>0</v>
      </c>
      <c r="M1281" s="91"/>
      <c r="N1281" s="92">
        <v>34</v>
      </c>
      <c r="O1281" s="90">
        <v>677</v>
      </c>
      <c r="P1281" s="90">
        <v>0</v>
      </c>
      <c r="Q1281" s="90">
        <v>6</v>
      </c>
      <c r="R1281" s="90">
        <v>21</v>
      </c>
      <c r="S1281" s="90">
        <v>74</v>
      </c>
      <c r="T1281" s="90">
        <v>95</v>
      </c>
      <c r="U1281" s="91"/>
      <c r="V1281" s="92">
        <v>34</v>
      </c>
      <c r="W1281" s="90">
        <v>729</v>
      </c>
      <c r="X1281" s="90">
        <v>0</v>
      </c>
      <c r="Y1281" s="90">
        <v>9</v>
      </c>
      <c r="Z1281" s="90">
        <v>53</v>
      </c>
      <c r="AA1281" s="90">
        <v>38</v>
      </c>
      <c r="AB1281" s="90">
        <v>91</v>
      </c>
      <c r="AC1281" s="91"/>
      <c r="AD1281" s="92">
        <v>0</v>
      </c>
      <c r="AE1281" s="90">
        <v>0</v>
      </c>
      <c r="AF1281" s="90">
        <v>0</v>
      </c>
      <c r="AG1281" s="90">
        <v>0</v>
      </c>
      <c r="AH1281" s="90">
        <v>0</v>
      </c>
      <c r="AI1281" s="90">
        <v>0</v>
      </c>
      <c r="AJ1281" s="90">
        <v>0</v>
      </c>
    </row>
    <row r="1282" spans="1:37">
      <c r="A1282" s="88">
        <v>5</v>
      </c>
      <c r="B1282" s="95" t="s">
        <v>242</v>
      </c>
      <c r="C1282" s="96"/>
      <c r="D1282" s="86">
        <v>1</v>
      </c>
      <c r="E1282" s="86" t="s">
        <v>32</v>
      </c>
      <c r="F1282" s="87">
        <v>504</v>
      </c>
      <c r="G1282" s="86">
        <v>1</v>
      </c>
      <c r="H1282" s="88">
        <v>5</v>
      </c>
      <c r="I1282" s="89"/>
      <c r="J1282" s="90">
        <v>75</v>
      </c>
      <c r="K1282" s="90">
        <v>91</v>
      </c>
      <c r="L1282" s="90">
        <v>54</v>
      </c>
      <c r="M1282" s="91"/>
      <c r="N1282" s="92">
        <v>33</v>
      </c>
      <c r="O1282" s="90">
        <v>668</v>
      </c>
      <c r="P1282" s="90">
        <v>12</v>
      </c>
      <c r="Q1282" s="90">
        <v>12</v>
      </c>
      <c r="R1282" s="90">
        <v>39</v>
      </c>
      <c r="S1282" s="90">
        <v>36</v>
      </c>
      <c r="T1282" s="90">
        <v>75</v>
      </c>
      <c r="U1282" s="91"/>
      <c r="V1282" s="92">
        <v>33</v>
      </c>
      <c r="W1282" s="90">
        <v>743</v>
      </c>
      <c r="X1282" s="90">
        <v>3</v>
      </c>
      <c r="Y1282" s="90">
        <v>6</v>
      </c>
      <c r="Z1282" s="90">
        <v>55</v>
      </c>
      <c r="AA1282" s="90">
        <v>36</v>
      </c>
      <c r="AB1282" s="90">
        <v>91</v>
      </c>
      <c r="AC1282" s="91"/>
      <c r="AD1282" s="92">
        <v>33</v>
      </c>
      <c r="AE1282" s="90">
        <v>201</v>
      </c>
      <c r="AF1282" s="90">
        <v>3</v>
      </c>
      <c r="AG1282" s="90">
        <v>42</v>
      </c>
      <c r="AH1282" s="90">
        <v>48</v>
      </c>
      <c r="AI1282" s="90">
        <v>6</v>
      </c>
      <c r="AJ1282" s="90">
        <v>54</v>
      </c>
    </row>
    <row r="1283" spans="1:37">
      <c r="A1283" s="88">
        <v>6</v>
      </c>
      <c r="B1283" s="95" t="s">
        <v>242</v>
      </c>
      <c r="C1283" s="96"/>
      <c r="D1283" s="86">
        <v>1</v>
      </c>
      <c r="E1283" s="86" t="s">
        <v>32</v>
      </c>
      <c r="F1283" s="87">
        <v>504</v>
      </c>
      <c r="G1283" s="86">
        <v>1</v>
      </c>
      <c r="H1283" s="88">
        <v>6</v>
      </c>
      <c r="I1283" s="89"/>
      <c r="J1283" s="90">
        <v>80</v>
      </c>
      <c r="K1283" s="90">
        <v>83</v>
      </c>
      <c r="L1283" s="90">
        <v>0</v>
      </c>
      <c r="M1283" s="91"/>
      <c r="N1283" s="92">
        <v>48</v>
      </c>
      <c r="O1283" s="90">
        <v>699</v>
      </c>
      <c r="P1283" s="90">
        <v>8</v>
      </c>
      <c r="Q1283" s="90">
        <v>13</v>
      </c>
      <c r="R1283" s="90">
        <v>38</v>
      </c>
      <c r="S1283" s="90">
        <v>42</v>
      </c>
      <c r="T1283" s="90">
        <v>80</v>
      </c>
      <c r="U1283" s="91"/>
      <c r="V1283" s="92">
        <v>48</v>
      </c>
      <c r="W1283" s="90">
        <v>755</v>
      </c>
      <c r="X1283" s="90">
        <v>2</v>
      </c>
      <c r="Y1283" s="90">
        <v>15</v>
      </c>
      <c r="Z1283" s="90">
        <v>50</v>
      </c>
      <c r="AA1283" s="90">
        <v>33</v>
      </c>
      <c r="AB1283" s="90">
        <v>83</v>
      </c>
      <c r="AC1283" s="91"/>
      <c r="AD1283" s="92">
        <v>0</v>
      </c>
      <c r="AE1283" s="90">
        <v>0</v>
      </c>
      <c r="AF1283" s="90">
        <v>0</v>
      </c>
      <c r="AG1283" s="90">
        <v>0</v>
      </c>
      <c r="AH1283" s="90">
        <v>0</v>
      </c>
      <c r="AI1283" s="90">
        <v>0</v>
      </c>
      <c r="AJ1283" s="90">
        <v>0</v>
      </c>
    </row>
    <row r="1284" spans="1:37">
      <c r="A1284" s="88">
        <v>7</v>
      </c>
      <c r="B1284" s="95" t="s">
        <v>242</v>
      </c>
      <c r="C1284" s="96"/>
      <c r="D1284" s="86">
        <v>1</v>
      </c>
      <c r="E1284" s="86" t="s">
        <v>32</v>
      </c>
      <c r="F1284" s="87">
        <v>504</v>
      </c>
      <c r="G1284" s="86">
        <v>1</v>
      </c>
      <c r="H1284" s="88">
        <v>7</v>
      </c>
      <c r="I1284" s="89"/>
      <c r="J1284" s="90">
        <v>75</v>
      </c>
      <c r="K1284" s="90">
        <v>71</v>
      </c>
      <c r="L1284" s="90">
        <v>33</v>
      </c>
      <c r="M1284" s="91"/>
      <c r="N1284" s="92">
        <v>28</v>
      </c>
      <c r="O1284" s="90">
        <v>708</v>
      </c>
      <c r="P1284" s="90">
        <v>18</v>
      </c>
      <c r="Q1284" s="90">
        <v>7</v>
      </c>
      <c r="R1284" s="90">
        <v>46</v>
      </c>
      <c r="S1284" s="90">
        <v>29</v>
      </c>
      <c r="T1284" s="90">
        <v>75</v>
      </c>
      <c r="U1284" s="91"/>
      <c r="V1284" s="92">
        <v>28</v>
      </c>
      <c r="W1284" s="90">
        <v>716</v>
      </c>
      <c r="X1284" s="90">
        <v>4</v>
      </c>
      <c r="Y1284" s="90">
        <v>25</v>
      </c>
      <c r="Z1284" s="90">
        <v>57</v>
      </c>
      <c r="AA1284" s="90">
        <v>14</v>
      </c>
      <c r="AB1284" s="90">
        <v>71</v>
      </c>
      <c r="AC1284" s="91"/>
      <c r="AD1284" s="92">
        <v>28</v>
      </c>
      <c r="AE1284" s="90">
        <v>181</v>
      </c>
      <c r="AF1284" s="90">
        <v>18</v>
      </c>
      <c r="AG1284" s="90">
        <v>50</v>
      </c>
      <c r="AH1284" s="90">
        <v>29</v>
      </c>
      <c r="AI1284" s="90">
        <v>4</v>
      </c>
      <c r="AJ1284" s="90">
        <v>33</v>
      </c>
    </row>
    <row r="1285" spans="1:37">
      <c r="A1285" s="88">
        <v>8</v>
      </c>
      <c r="B1285" s="95" t="s">
        <v>242</v>
      </c>
      <c r="C1285" s="96"/>
      <c r="D1285" s="86">
        <v>1</v>
      </c>
      <c r="E1285" s="86" t="s">
        <v>32</v>
      </c>
      <c r="F1285" s="87">
        <v>504</v>
      </c>
      <c r="G1285" s="88">
        <v>1</v>
      </c>
      <c r="H1285" s="88">
        <v>8</v>
      </c>
      <c r="I1285" s="89"/>
      <c r="J1285" s="90">
        <v>55</v>
      </c>
      <c r="K1285" s="90">
        <v>78</v>
      </c>
      <c r="L1285" s="90">
        <v>0</v>
      </c>
      <c r="M1285" s="91"/>
      <c r="N1285" s="92">
        <v>36</v>
      </c>
      <c r="O1285" s="90">
        <v>708</v>
      </c>
      <c r="P1285" s="90">
        <v>28</v>
      </c>
      <c r="Q1285" s="90">
        <v>17</v>
      </c>
      <c r="R1285" s="90">
        <v>44</v>
      </c>
      <c r="S1285" s="90">
        <v>11</v>
      </c>
      <c r="T1285" s="90">
        <v>55</v>
      </c>
      <c r="U1285" s="91"/>
      <c r="V1285" s="92">
        <v>36</v>
      </c>
      <c r="W1285" s="90">
        <v>772</v>
      </c>
      <c r="X1285" s="90">
        <v>8</v>
      </c>
      <c r="Y1285" s="90">
        <v>14</v>
      </c>
      <c r="Z1285" s="90">
        <v>61</v>
      </c>
      <c r="AA1285" s="90">
        <v>17</v>
      </c>
      <c r="AB1285" s="90">
        <v>78</v>
      </c>
      <c r="AC1285" s="91"/>
      <c r="AD1285" s="92">
        <v>0</v>
      </c>
      <c r="AE1285" s="90">
        <v>0</v>
      </c>
      <c r="AF1285" s="90">
        <v>0</v>
      </c>
      <c r="AG1285" s="90">
        <v>0</v>
      </c>
      <c r="AH1285" s="90">
        <v>0</v>
      </c>
      <c r="AI1285" s="90">
        <v>0</v>
      </c>
      <c r="AJ1285" s="90">
        <v>0</v>
      </c>
    </row>
    <row r="1286" spans="1:37">
      <c r="A1286" s="67" t="s">
        <v>71</v>
      </c>
      <c r="B1286" s="97" t="s">
        <v>242</v>
      </c>
      <c r="C1286" s="98"/>
      <c r="D1286" s="93">
        <v>1</v>
      </c>
      <c r="E1286" s="93" t="s">
        <v>32</v>
      </c>
      <c r="F1286" s="94">
        <v>504</v>
      </c>
      <c r="G1286" s="93">
        <v>1</v>
      </c>
      <c r="H1286" s="67" t="s">
        <v>71</v>
      </c>
      <c r="I1286" s="68"/>
      <c r="J1286" s="20">
        <v>78.652582159624416</v>
      </c>
      <c r="K1286" s="20">
        <v>83.09389671361501</v>
      </c>
      <c r="L1286" s="20">
        <v>44.360655737704917</v>
      </c>
      <c r="M1286" s="69"/>
      <c r="N1286" s="16">
        <v>213</v>
      </c>
      <c r="O1286" s="20"/>
      <c r="P1286" s="20">
        <v>11.239436619718308</v>
      </c>
      <c r="Q1286" s="20">
        <v>10.497652582159624</v>
      </c>
      <c r="R1286" s="20">
        <v>34.793427230046944</v>
      </c>
      <c r="S1286" s="20">
        <v>43.859154929577464</v>
      </c>
      <c r="T1286" s="20">
        <v>78.652582159624416</v>
      </c>
      <c r="U1286" s="69"/>
      <c r="V1286" s="16">
        <v>213</v>
      </c>
      <c r="W1286" s="20"/>
      <c r="X1286" s="20">
        <v>5.1877934272300461</v>
      </c>
      <c r="Y1286" s="20">
        <v>11.87793427230047</v>
      </c>
      <c r="Z1286" s="20">
        <v>49.882629107981217</v>
      </c>
      <c r="AA1286" s="20">
        <v>33.2112676056338</v>
      </c>
      <c r="AB1286" s="20">
        <v>83.09389671361501</v>
      </c>
      <c r="AC1286" s="69"/>
      <c r="AD1286" s="16">
        <v>61</v>
      </c>
      <c r="AE1286" s="20"/>
      <c r="AF1286" s="20">
        <v>9.8852459016393439</v>
      </c>
      <c r="AG1286" s="20">
        <v>45.672131147540981</v>
      </c>
      <c r="AH1286" s="20">
        <v>39.278688524590166</v>
      </c>
      <c r="AI1286" s="20">
        <v>5.081967213114754</v>
      </c>
      <c r="AJ1286" s="20">
        <v>44.360655737704917</v>
      </c>
    </row>
    <row r="1287" spans="1:37" s="63" customFormat="1">
      <c r="A1287" s="81">
        <v>3</v>
      </c>
      <c r="B1287" s="77" t="s">
        <v>243</v>
      </c>
      <c r="C1287" s="78"/>
      <c r="D1287" s="79">
        <v>2</v>
      </c>
      <c r="E1287" s="79" t="s">
        <v>33</v>
      </c>
      <c r="F1287" s="80">
        <v>4713</v>
      </c>
      <c r="G1287" s="86">
        <v>1</v>
      </c>
      <c r="H1287" s="81">
        <v>3</v>
      </c>
      <c r="I1287" s="82"/>
      <c r="J1287" s="83">
        <v>60</v>
      </c>
      <c r="K1287" s="83">
        <v>42</v>
      </c>
      <c r="L1287" s="83">
        <v>0</v>
      </c>
      <c r="M1287" s="84"/>
      <c r="N1287" s="85">
        <v>140</v>
      </c>
      <c r="O1287" s="83">
        <v>520</v>
      </c>
      <c r="P1287" s="83">
        <v>6</v>
      </c>
      <c r="Q1287" s="83">
        <v>34</v>
      </c>
      <c r="R1287" s="83">
        <v>34</v>
      </c>
      <c r="S1287" s="83">
        <v>26</v>
      </c>
      <c r="T1287" s="83">
        <v>60</v>
      </c>
      <c r="U1287" s="84"/>
      <c r="V1287" s="85">
        <v>140</v>
      </c>
      <c r="W1287" s="83">
        <v>456</v>
      </c>
      <c r="X1287" s="83">
        <v>31</v>
      </c>
      <c r="Y1287" s="83">
        <v>27</v>
      </c>
      <c r="Z1287" s="83">
        <v>28</v>
      </c>
      <c r="AA1287" s="83">
        <v>14</v>
      </c>
      <c r="AB1287" s="83">
        <v>42</v>
      </c>
      <c r="AC1287" s="84"/>
      <c r="AD1287" s="85">
        <v>0</v>
      </c>
      <c r="AE1287" s="83">
        <v>0</v>
      </c>
      <c r="AF1287" s="83">
        <v>0</v>
      </c>
      <c r="AG1287" s="83">
        <v>0</v>
      </c>
      <c r="AH1287" s="83">
        <v>0</v>
      </c>
      <c r="AI1287" s="83">
        <v>0</v>
      </c>
      <c r="AJ1287" s="83">
        <v>0</v>
      </c>
      <c r="AK1287" s="5"/>
    </row>
    <row r="1288" spans="1:37">
      <c r="A1288" s="88">
        <v>4</v>
      </c>
      <c r="B1288" s="95" t="s">
        <v>243</v>
      </c>
      <c r="C1288" s="96"/>
      <c r="D1288" s="86">
        <v>2</v>
      </c>
      <c r="E1288" s="86" t="s">
        <v>33</v>
      </c>
      <c r="F1288" s="87">
        <v>4713</v>
      </c>
      <c r="G1288" s="86">
        <v>1</v>
      </c>
      <c r="H1288" s="88">
        <v>4</v>
      </c>
      <c r="I1288" s="89"/>
      <c r="J1288" s="90">
        <v>57</v>
      </c>
      <c r="K1288" s="90">
        <v>60</v>
      </c>
      <c r="L1288" s="90">
        <v>0</v>
      </c>
      <c r="M1288" s="91"/>
      <c r="N1288" s="92">
        <v>112</v>
      </c>
      <c r="O1288" s="90">
        <v>578</v>
      </c>
      <c r="P1288" s="90">
        <v>16</v>
      </c>
      <c r="Q1288" s="90">
        <v>27</v>
      </c>
      <c r="R1288" s="90">
        <v>29</v>
      </c>
      <c r="S1288" s="90">
        <v>28</v>
      </c>
      <c r="T1288" s="90">
        <v>57</v>
      </c>
      <c r="U1288" s="91"/>
      <c r="V1288" s="92">
        <v>112</v>
      </c>
      <c r="W1288" s="90">
        <v>585</v>
      </c>
      <c r="X1288" s="90">
        <v>6</v>
      </c>
      <c r="Y1288" s="90">
        <v>33</v>
      </c>
      <c r="Z1288" s="90">
        <v>47</v>
      </c>
      <c r="AA1288" s="90">
        <v>13</v>
      </c>
      <c r="AB1288" s="90">
        <v>60</v>
      </c>
      <c r="AC1288" s="91"/>
      <c r="AD1288" s="92">
        <v>0</v>
      </c>
      <c r="AE1288" s="90">
        <v>0</v>
      </c>
      <c r="AF1288" s="90">
        <v>0</v>
      </c>
      <c r="AG1288" s="90">
        <v>0</v>
      </c>
      <c r="AH1288" s="90">
        <v>0</v>
      </c>
      <c r="AI1288" s="90">
        <v>0</v>
      </c>
      <c r="AJ1288" s="90">
        <v>0</v>
      </c>
    </row>
    <row r="1289" spans="1:37">
      <c r="A1289" s="88">
        <v>5</v>
      </c>
      <c r="B1289" s="95" t="s">
        <v>243</v>
      </c>
      <c r="C1289" s="96"/>
      <c r="D1289" s="86">
        <v>2</v>
      </c>
      <c r="E1289" s="86" t="s">
        <v>33</v>
      </c>
      <c r="F1289" s="87">
        <v>4713</v>
      </c>
      <c r="G1289" s="86">
        <v>1</v>
      </c>
      <c r="H1289" s="88">
        <v>5</v>
      </c>
      <c r="I1289" s="89"/>
      <c r="J1289" s="90">
        <v>62</v>
      </c>
      <c r="K1289" s="90">
        <v>51</v>
      </c>
      <c r="L1289" s="90">
        <v>22</v>
      </c>
      <c r="M1289" s="91"/>
      <c r="N1289" s="92">
        <v>109</v>
      </c>
      <c r="O1289" s="90">
        <v>616</v>
      </c>
      <c r="P1289" s="90">
        <v>15</v>
      </c>
      <c r="Q1289" s="90">
        <v>24</v>
      </c>
      <c r="R1289" s="90">
        <v>50</v>
      </c>
      <c r="S1289" s="90">
        <v>12</v>
      </c>
      <c r="T1289" s="90">
        <v>62</v>
      </c>
      <c r="U1289" s="91"/>
      <c r="V1289" s="92">
        <v>109</v>
      </c>
      <c r="W1289" s="90">
        <v>623</v>
      </c>
      <c r="X1289" s="90">
        <v>3</v>
      </c>
      <c r="Y1289" s="90">
        <v>46</v>
      </c>
      <c r="Z1289" s="90">
        <v>41</v>
      </c>
      <c r="AA1289" s="90">
        <v>10</v>
      </c>
      <c r="AB1289" s="90">
        <v>51</v>
      </c>
      <c r="AC1289" s="91"/>
      <c r="AD1289" s="92">
        <v>109</v>
      </c>
      <c r="AE1289" s="90">
        <v>177</v>
      </c>
      <c r="AF1289" s="90">
        <v>22</v>
      </c>
      <c r="AG1289" s="90">
        <v>56</v>
      </c>
      <c r="AH1289" s="90">
        <v>22</v>
      </c>
      <c r="AI1289" s="90">
        <v>0</v>
      </c>
      <c r="AJ1289" s="90">
        <v>22</v>
      </c>
    </row>
    <row r="1290" spans="1:37">
      <c r="A1290" s="88">
        <v>6</v>
      </c>
      <c r="B1290" s="95" t="s">
        <v>243</v>
      </c>
      <c r="C1290" s="96"/>
      <c r="D1290" s="86">
        <v>2</v>
      </c>
      <c r="E1290" s="86" t="s">
        <v>33</v>
      </c>
      <c r="F1290" s="87">
        <v>4713</v>
      </c>
      <c r="G1290" s="88">
        <v>1</v>
      </c>
      <c r="H1290" s="88">
        <v>6</v>
      </c>
      <c r="I1290" s="89"/>
      <c r="J1290" s="90">
        <v>46</v>
      </c>
      <c r="K1290" s="90">
        <v>54</v>
      </c>
      <c r="L1290" s="90">
        <v>0</v>
      </c>
      <c r="M1290" s="91"/>
      <c r="N1290" s="92">
        <v>107</v>
      </c>
      <c r="O1290" s="90">
        <v>646</v>
      </c>
      <c r="P1290" s="90">
        <v>25</v>
      </c>
      <c r="Q1290" s="90">
        <v>28</v>
      </c>
      <c r="R1290" s="90">
        <v>25</v>
      </c>
      <c r="S1290" s="90">
        <v>21</v>
      </c>
      <c r="T1290" s="90">
        <v>46</v>
      </c>
      <c r="U1290" s="91"/>
      <c r="V1290" s="92">
        <v>107</v>
      </c>
      <c r="W1290" s="90">
        <v>642</v>
      </c>
      <c r="X1290" s="90">
        <v>7</v>
      </c>
      <c r="Y1290" s="90">
        <v>39</v>
      </c>
      <c r="Z1290" s="90">
        <v>40</v>
      </c>
      <c r="AA1290" s="90">
        <v>14</v>
      </c>
      <c r="AB1290" s="90">
        <v>54</v>
      </c>
      <c r="AC1290" s="91"/>
      <c r="AD1290" s="92">
        <v>0</v>
      </c>
      <c r="AE1290" s="90">
        <v>0</v>
      </c>
      <c r="AF1290" s="90">
        <v>0</v>
      </c>
      <c r="AG1290" s="90">
        <v>0</v>
      </c>
      <c r="AH1290" s="90">
        <v>0</v>
      </c>
      <c r="AI1290" s="90">
        <v>0</v>
      </c>
      <c r="AJ1290" s="90">
        <v>0</v>
      </c>
    </row>
    <row r="1291" spans="1:37">
      <c r="A1291" s="88">
        <v>7</v>
      </c>
      <c r="B1291" s="95" t="s">
        <v>243</v>
      </c>
      <c r="C1291" s="96"/>
      <c r="D1291" s="86">
        <v>2</v>
      </c>
      <c r="E1291" s="86" t="s">
        <v>33</v>
      </c>
      <c r="F1291" s="87">
        <v>4713</v>
      </c>
      <c r="G1291" s="88">
        <v>1</v>
      </c>
      <c r="H1291" s="88">
        <v>7</v>
      </c>
      <c r="I1291" s="89"/>
      <c r="J1291" s="90">
        <v>38</v>
      </c>
      <c r="K1291" s="90">
        <v>41</v>
      </c>
      <c r="L1291" s="90">
        <v>9</v>
      </c>
      <c r="M1291" s="91"/>
      <c r="N1291" s="92">
        <v>118</v>
      </c>
      <c r="O1291" s="90">
        <v>651</v>
      </c>
      <c r="P1291" s="90">
        <v>38</v>
      </c>
      <c r="Q1291" s="90">
        <v>24</v>
      </c>
      <c r="R1291" s="90">
        <v>25</v>
      </c>
      <c r="S1291" s="90">
        <v>13</v>
      </c>
      <c r="T1291" s="90">
        <v>38</v>
      </c>
      <c r="U1291" s="91"/>
      <c r="V1291" s="92">
        <v>118</v>
      </c>
      <c r="W1291" s="90">
        <v>622</v>
      </c>
      <c r="X1291" s="90">
        <v>11</v>
      </c>
      <c r="Y1291" s="90">
        <v>47</v>
      </c>
      <c r="Z1291" s="90">
        <v>36</v>
      </c>
      <c r="AA1291" s="90">
        <v>5</v>
      </c>
      <c r="AB1291" s="90">
        <v>41</v>
      </c>
      <c r="AC1291" s="91"/>
      <c r="AD1291" s="92">
        <v>118</v>
      </c>
      <c r="AE1291" s="90">
        <v>138</v>
      </c>
      <c r="AF1291" s="90">
        <v>62</v>
      </c>
      <c r="AG1291" s="90">
        <v>29</v>
      </c>
      <c r="AH1291" s="90">
        <v>9</v>
      </c>
      <c r="AI1291" s="90">
        <v>0</v>
      </c>
      <c r="AJ1291" s="90">
        <v>9</v>
      </c>
      <c r="AK1291" s="63"/>
    </row>
    <row r="1292" spans="1:37">
      <c r="A1292" s="88">
        <v>8</v>
      </c>
      <c r="B1292" s="95" t="s">
        <v>243</v>
      </c>
      <c r="C1292" s="96"/>
      <c r="D1292" s="86">
        <v>2</v>
      </c>
      <c r="E1292" s="86" t="s">
        <v>33</v>
      </c>
      <c r="F1292" s="87">
        <v>4713</v>
      </c>
      <c r="G1292" s="86">
        <v>1</v>
      </c>
      <c r="H1292" s="88">
        <v>8</v>
      </c>
      <c r="I1292" s="89"/>
      <c r="J1292" s="90">
        <v>30</v>
      </c>
      <c r="K1292" s="90">
        <v>49</v>
      </c>
      <c r="L1292" s="90">
        <v>0</v>
      </c>
      <c r="M1292" s="91"/>
      <c r="N1292" s="92">
        <v>94</v>
      </c>
      <c r="O1292" s="90">
        <v>657</v>
      </c>
      <c r="P1292" s="90">
        <v>54</v>
      </c>
      <c r="Q1292" s="90">
        <v>16</v>
      </c>
      <c r="R1292" s="90">
        <v>29</v>
      </c>
      <c r="S1292" s="90">
        <v>1</v>
      </c>
      <c r="T1292" s="90">
        <v>30</v>
      </c>
      <c r="U1292" s="91"/>
      <c r="V1292" s="92">
        <v>94</v>
      </c>
      <c r="W1292" s="90">
        <v>681</v>
      </c>
      <c r="X1292" s="90">
        <v>16</v>
      </c>
      <c r="Y1292" s="90">
        <v>35</v>
      </c>
      <c r="Z1292" s="90">
        <v>40</v>
      </c>
      <c r="AA1292" s="90">
        <v>9</v>
      </c>
      <c r="AB1292" s="90">
        <v>49</v>
      </c>
      <c r="AC1292" s="91"/>
      <c r="AD1292" s="92">
        <v>0</v>
      </c>
      <c r="AE1292" s="90">
        <v>0</v>
      </c>
      <c r="AF1292" s="90">
        <v>0</v>
      </c>
      <c r="AG1292" s="90">
        <v>0</v>
      </c>
      <c r="AH1292" s="90">
        <v>0</v>
      </c>
      <c r="AI1292" s="90">
        <v>0</v>
      </c>
      <c r="AJ1292" s="90">
        <v>0</v>
      </c>
    </row>
    <row r="1293" spans="1:37">
      <c r="A1293" s="67" t="s">
        <v>71</v>
      </c>
      <c r="B1293" s="97" t="s">
        <v>243</v>
      </c>
      <c r="C1293" s="98"/>
      <c r="D1293" s="93">
        <v>2</v>
      </c>
      <c r="E1293" s="93" t="s">
        <v>33</v>
      </c>
      <c r="F1293" s="94">
        <v>4713</v>
      </c>
      <c r="G1293" s="67">
        <v>1</v>
      </c>
      <c r="H1293" s="67" t="s">
        <v>71</v>
      </c>
      <c r="I1293" s="68"/>
      <c r="J1293" s="20">
        <v>49.658823529411762</v>
      </c>
      <c r="K1293" s="20">
        <v>49.089705882352945</v>
      </c>
      <c r="L1293" s="20">
        <v>15.242290748898679</v>
      </c>
      <c r="M1293" s="69"/>
      <c r="N1293" s="16">
        <v>680</v>
      </c>
      <c r="O1293" s="20"/>
      <c r="P1293" s="20">
        <v>24.267647058823531</v>
      </c>
      <c r="Q1293" s="20">
        <v>26.076470588235296</v>
      </c>
      <c r="R1293" s="20">
        <v>32.07205882352941</v>
      </c>
      <c r="S1293" s="20">
        <v>17.586764705882352</v>
      </c>
      <c r="T1293" s="20">
        <v>49.658823529411762</v>
      </c>
      <c r="U1293" s="69"/>
      <c r="V1293" s="16">
        <v>680</v>
      </c>
      <c r="W1293" s="20"/>
      <c r="X1293" s="20">
        <v>13.073529411764707</v>
      </c>
      <c r="Y1293" s="20">
        <v>37.4985294117647</v>
      </c>
      <c r="Z1293" s="20">
        <v>38.148529411764706</v>
      </c>
      <c r="AA1293" s="20">
        <v>10.941176470588236</v>
      </c>
      <c r="AB1293" s="20">
        <v>49.089705882352945</v>
      </c>
      <c r="AC1293" s="69"/>
      <c r="AD1293" s="16">
        <v>227</v>
      </c>
      <c r="AE1293" s="20"/>
      <c r="AF1293" s="20">
        <v>42.792951541850215</v>
      </c>
      <c r="AG1293" s="20">
        <v>41.964757709251103</v>
      </c>
      <c r="AH1293" s="20">
        <v>15.242290748898679</v>
      </c>
      <c r="AI1293" s="20">
        <v>0</v>
      </c>
      <c r="AJ1293" s="20">
        <v>15.242290748898679</v>
      </c>
    </row>
    <row r="1294" spans="1:37" s="63" customFormat="1">
      <c r="A1294" s="88">
        <v>7</v>
      </c>
      <c r="B1294" s="95" t="s">
        <v>15</v>
      </c>
      <c r="C1294" s="96"/>
      <c r="D1294" s="86">
        <v>2</v>
      </c>
      <c r="E1294" s="86" t="s">
        <v>33</v>
      </c>
      <c r="F1294" s="87">
        <v>4740</v>
      </c>
      <c r="G1294" s="86">
        <v>2</v>
      </c>
      <c r="H1294" s="88">
        <v>7</v>
      </c>
      <c r="I1294" s="89"/>
      <c r="J1294" s="90" t="s">
        <v>1</v>
      </c>
      <c r="K1294" s="90" t="s">
        <v>1</v>
      </c>
      <c r="L1294" s="90" t="s">
        <v>1</v>
      </c>
      <c r="M1294" s="91"/>
      <c r="N1294" s="92" t="s">
        <v>1</v>
      </c>
      <c r="O1294" s="90" t="s">
        <v>1</v>
      </c>
      <c r="P1294" s="90" t="s">
        <v>1</v>
      </c>
      <c r="Q1294" s="90" t="s">
        <v>1</v>
      </c>
      <c r="R1294" s="90" t="s">
        <v>1</v>
      </c>
      <c r="S1294" s="90" t="s">
        <v>1</v>
      </c>
      <c r="T1294" s="90" t="s">
        <v>1</v>
      </c>
      <c r="U1294" s="91"/>
      <c r="V1294" s="92" t="s">
        <v>1</v>
      </c>
      <c r="W1294" s="90" t="s">
        <v>1</v>
      </c>
      <c r="X1294" s="90" t="s">
        <v>1</v>
      </c>
      <c r="Y1294" s="90" t="s">
        <v>1</v>
      </c>
      <c r="Z1294" s="90" t="s">
        <v>1</v>
      </c>
      <c r="AA1294" s="90" t="s">
        <v>1</v>
      </c>
      <c r="AB1294" s="90" t="s">
        <v>1</v>
      </c>
      <c r="AC1294" s="91"/>
      <c r="AD1294" s="92" t="s">
        <v>1</v>
      </c>
      <c r="AE1294" s="90" t="s">
        <v>1</v>
      </c>
      <c r="AF1294" s="90" t="s">
        <v>1</v>
      </c>
      <c r="AG1294" s="90" t="s">
        <v>1</v>
      </c>
      <c r="AH1294" s="90" t="s">
        <v>1</v>
      </c>
      <c r="AI1294" s="90" t="s">
        <v>1</v>
      </c>
      <c r="AJ1294" s="90" t="s">
        <v>1</v>
      </c>
    </row>
    <row r="1295" spans="1:37">
      <c r="A1295" s="88">
        <v>8</v>
      </c>
      <c r="B1295" s="95" t="s">
        <v>15</v>
      </c>
      <c r="C1295" s="96"/>
      <c r="D1295" s="86">
        <v>2</v>
      </c>
      <c r="E1295" s="86" t="s">
        <v>33</v>
      </c>
      <c r="F1295" s="87">
        <v>4740</v>
      </c>
      <c r="G1295" s="86">
        <v>2</v>
      </c>
      <c r="H1295" s="88">
        <v>8</v>
      </c>
      <c r="I1295" s="89"/>
      <c r="J1295" s="90">
        <v>24</v>
      </c>
      <c r="K1295" s="90">
        <v>71</v>
      </c>
      <c r="L1295" s="90">
        <v>0</v>
      </c>
      <c r="M1295" s="91"/>
      <c r="N1295" s="92">
        <v>17</v>
      </c>
      <c r="O1295" s="90">
        <v>673</v>
      </c>
      <c r="P1295" s="90">
        <v>35</v>
      </c>
      <c r="Q1295" s="90">
        <v>41</v>
      </c>
      <c r="R1295" s="90">
        <v>24</v>
      </c>
      <c r="S1295" s="90">
        <v>0</v>
      </c>
      <c r="T1295" s="90">
        <v>24</v>
      </c>
      <c r="U1295" s="91"/>
      <c r="V1295" s="92">
        <v>17</v>
      </c>
      <c r="W1295" s="90">
        <v>717</v>
      </c>
      <c r="X1295" s="90">
        <v>6</v>
      </c>
      <c r="Y1295" s="90">
        <v>24</v>
      </c>
      <c r="Z1295" s="90">
        <v>71</v>
      </c>
      <c r="AA1295" s="90">
        <v>0</v>
      </c>
      <c r="AB1295" s="90">
        <v>71</v>
      </c>
      <c r="AC1295" s="91"/>
      <c r="AD1295" s="92">
        <v>0</v>
      </c>
      <c r="AE1295" s="90">
        <v>0</v>
      </c>
      <c r="AF1295" s="90">
        <v>0</v>
      </c>
      <c r="AG1295" s="90">
        <v>0</v>
      </c>
      <c r="AH1295" s="90">
        <v>0</v>
      </c>
      <c r="AI1295" s="90">
        <v>0</v>
      </c>
      <c r="AJ1295" s="90">
        <v>0</v>
      </c>
    </row>
    <row r="1296" spans="1:37">
      <c r="A1296" s="67" t="s">
        <v>71</v>
      </c>
      <c r="B1296" s="97" t="s">
        <v>15</v>
      </c>
      <c r="C1296" s="98"/>
      <c r="D1296" s="93">
        <v>2</v>
      </c>
      <c r="E1296" s="93" t="s">
        <v>33</v>
      </c>
      <c r="F1296" s="94">
        <v>4740</v>
      </c>
      <c r="G1296" s="67">
        <v>2</v>
      </c>
      <c r="H1296" s="67" t="s">
        <v>71</v>
      </c>
      <c r="I1296" s="68"/>
      <c r="J1296" s="20" t="s">
        <v>1</v>
      </c>
      <c r="K1296" s="20" t="s">
        <v>1</v>
      </c>
      <c r="L1296" s="20" t="s">
        <v>1</v>
      </c>
      <c r="M1296" s="69"/>
      <c r="N1296" s="16" t="s">
        <v>1</v>
      </c>
      <c r="O1296" s="20" t="s">
        <v>1</v>
      </c>
      <c r="P1296" s="20" t="s">
        <v>1</v>
      </c>
      <c r="Q1296" s="20" t="s">
        <v>1</v>
      </c>
      <c r="R1296" s="20" t="s">
        <v>1</v>
      </c>
      <c r="S1296" s="20" t="s">
        <v>1</v>
      </c>
      <c r="T1296" s="20" t="s">
        <v>1</v>
      </c>
      <c r="U1296" s="69"/>
      <c r="V1296" s="16" t="s">
        <v>1</v>
      </c>
      <c r="W1296" s="20" t="s">
        <v>1</v>
      </c>
      <c r="X1296" s="20" t="s">
        <v>1</v>
      </c>
      <c r="Y1296" s="20" t="s">
        <v>1</v>
      </c>
      <c r="Z1296" s="20" t="s">
        <v>1</v>
      </c>
      <c r="AA1296" s="20" t="s">
        <v>1</v>
      </c>
      <c r="AB1296" s="20" t="s">
        <v>1</v>
      </c>
      <c r="AC1296" s="69"/>
      <c r="AD1296" s="16" t="s">
        <v>1</v>
      </c>
      <c r="AE1296" s="20" t="s">
        <v>1</v>
      </c>
      <c r="AF1296" s="20" t="s">
        <v>1</v>
      </c>
      <c r="AG1296" s="20" t="s">
        <v>1</v>
      </c>
      <c r="AH1296" s="20" t="s">
        <v>1</v>
      </c>
      <c r="AI1296" s="20" t="s">
        <v>1</v>
      </c>
      <c r="AJ1296" s="20" t="s">
        <v>1</v>
      </c>
    </row>
    <row r="1297" spans="1:36">
      <c r="A1297" s="81">
        <v>3</v>
      </c>
      <c r="B1297" s="77" t="s">
        <v>245</v>
      </c>
      <c r="C1297" s="78"/>
      <c r="D1297" s="79">
        <v>3</v>
      </c>
      <c r="E1297" s="79" t="s">
        <v>34</v>
      </c>
      <c r="F1297" s="80">
        <v>3005</v>
      </c>
      <c r="G1297" s="86">
        <v>1</v>
      </c>
      <c r="H1297" s="81">
        <v>3</v>
      </c>
      <c r="I1297" s="82"/>
      <c r="J1297" s="83">
        <v>69</v>
      </c>
      <c r="K1297" s="83">
        <v>62</v>
      </c>
      <c r="L1297" s="83">
        <v>0</v>
      </c>
      <c r="M1297" s="84"/>
      <c r="N1297" s="85">
        <v>29</v>
      </c>
      <c r="O1297" s="83">
        <v>564</v>
      </c>
      <c r="P1297" s="83">
        <v>14</v>
      </c>
      <c r="Q1297" s="83">
        <v>17</v>
      </c>
      <c r="R1297" s="83">
        <v>31</v>
      </c>
      <c r="S1297" s="83">
        <v>38</v>
      </c>
      <c r="T1297" s="83">
        <v>69</v>
      </c>
      <c r="U1297" s="84"/>
      <c r="V1297" s="85">
        <v>29</v>
      </c>
      <c r="W1297" s="83">
        <v>550</v>
      </c>
      <c r="X1297" s="83">
        <v>21</v>
      </c>
      <c r="Y1297" s="83">
        <v>17</v>
      </c>
      <c r="Z1297" s="83">
        <v>24</v>
      </c>
      <c r="AA1297" s="83">
        <v>38</v>
      </c>
      <c r="AB1297" s="83">
        <v>62</v>
      </c>
      <c r="AC1297" s="84"/>
      <c r="AD1297" s="85">
        <v>0</v>
      </c>
      <c r="AE1297" s="83">
        <v>0</v>
      </c>
      <c r="AF1297" s="83">
        <v>0</v>
      </c>
      <c r="AG1297" s="83">
        <v>0</v>
      </c>
      <c r="AH1297" s="83">
        <v>0</v>
      </c>
      <c r="AI1297" s="83">
        <v>0</v>
      </c>
      <c r="AJ1297" s="83">
        <v>0</v>
      </c>
    </row>
    <row r="1298" spans="1:36">
      <c r="A1298" s="88">
        <v>4</v>
      </c>
      <c r="B1298" s="95" t="s">
        <v>245</v>
      </c>
      <c r="C1298" s="96"/>
      <c r="D1298" s="86">
        <v>3</v>
      </c>
      <c r="E1298" s="86" t="s">
        <v>34</v>
      </c>
      <c r="F1298" s="87">
        <v>3005</v>
      </c>
      <c r="G1298" s="86">
        <v>1</v>
      </c>
      <c r="H1298" s="88">
        <v>4</v>
      </c>
      <c r="I1298" s="89"/>
      <c r="J1298" s="90">
        <v>88</v>
      </c>
      <c r="K1298" s="90">
        <v>85</v>
      </c>
      <c r="L1298" s="90">
        <v>0</v>
      </c>
      <c r="M1298" s="91"/>
      <c r="N1298" s="92">
        <v>41</v>
      </c>
      <c r="O1298" s="90">
        <v>658</v>
      </c>
      <c r="P1298" s="90">
        <v>5</v>
      </c>
      <c r="Q1298" s="90">
        <v>7</v>
      </c>
      <c r="R1298" s="90">
        <v>29</v>
      </c>
      <c r="S1298" s="90">
        <v>59</v>
      </c>
      <c r="T1298" s="90">
        <v>88</v>
      </c>
      <c r="U1298" s="91"/>
      <c r="V1298" s="92">
        <v>41</v>
      </c>
      <c r="W1298" s="90">
        <v>679</v>
      </c>
      <c r="X1298" s="90">
        <v>2</v>
      </c>
      <c r="Y1298" s="90">
        <v>12</v>
      </c>
      <c r="Z1298" s="90">
        <v>56</v>
      </c>
      <c r="AA1298" s="90">
        <v>29</v>
      </c>
      <c r="AB1298" s="90">
        <v>85</v>
      </c>
      <c r="AC1298" s="91"/>
      <c r="AD1298" s="92">
        <v>0</v>
      </c>
      <c r="AE1298" s="90">
        <v>0</v>
      </c>
      <c r="AF1298" s="90">
        <v>0</v>
      </c>
      <c r="AG1298" s="90">
        <v>0</v>
      </c>
      <c r="AH1298" s="90">
        <v>0</v>
      </c>
      <c r="AI1298" s="90">
        <v>0</v>
      </c>
      <c r="AJ1298" s="90">
        <v>0</v>
      </c>
    </row>
    <row r="1299" spans="1:36">
      <c r="A1299" s="88">
        <v>5</v>
      </c>
      <c r="B1299" s="95" t="s">
        <v>245</v>
      </c>
      <c r="C1299" s="96"/>
      <c r="D1299" s="86">
        <v>3</v>
      </c>
      <c r="E1299" s="86" t="s">
        <v>34</v>
      </c>
      <c r="F1299" s="87">
        <v>3005</v>
      </c>
      <c r="G1299" s="86">
        <v>1</v>
      </c>
      <c r="H1299" s="88">
        <v>5</v>
      </c>
      <c r="I1299" s="89"/>
      <c r="J1299" s="90">
        <v>66</v>
      </c>
      <c r="K1299" s="90">
        <v>84</v>
      </c>
      <c r="L1299" s="90">
        <v>58</v>
      </c>
      <c r="M1299" s="91"/>
      <c r="N1299" s="92">
        <v>38</v>
      </c>
      <c r="O1299" s="90">
        <v>657</v>
      </c>
      <c r="P1299" s="90">
        <v>13</v>
      </c>
      <c r="Q1299" s="90">
        <v>21</v>
      </c>
      <c r="R1299" s="90">
        <v>24</v>
      </c>
      <c r="S1299" s="90">
        <v>42</v>
      </c>
      <c r="T1299" s="90">
        <v>66</v>
      </c>
      <c r="U1299" s="91"/>
      <c r="V1299" s="92">
        <v>38</v>
      </c>
      <c r="W1299" s="90">
        <v>721</v>
      </c>
      <c r="X1299" s="90">
        <v>3</v>
      </c>
      <c r="Y1299" s="90">
        <v>13</v>
      </c>
      <c r="Z1299" s="90">
        <v>47</v>
      </c>
      <c r="AA1299" s="90">
        <v>37</v>
      </c>
      <c r="AB1299" s="90">
        <v>84</v>
      </c>
      <c r="AC1299" s="91"/>
      <c r="AD1299" s="92">
        <v>38</v>
      </c>
      <c r="AE1299" s="90">
        <v>208</v>
      </c>
      <c r="AF1299" s="90">
        <v>5</v>
      </c>
      <c r="AG1299" s="90">
        <v>37</v>
      </c>
      <c r="AH1299" s="90">
        <v>47</v>
      </c>
      <c r="AI1299" s="90">
        <v>11</v>
      </c>
      <c r="AJ1299" s="90">
        <v>58</v>
      </c>
    </row>
    <row r="1300" spans="1:36">
      <c r="A1300" s="88">
        <v>6</v>
      </c>
      <c r="B1300" s="95" t="s">
        <v>245</v>
      </c>
      <c r="C1300" s="96"/>
      <c r="D1300" s="86">
        <v>3</v>
      </c>
      <c r="E1300" s="86" t="s">
        <v>34</v>
      </c>
      <c r="F1300" s="87">
        <v>3005</v>
      </c>
      <c r="G1300" s="88">
        <v>1</v>
      </c>
      <c r="H1300" s="88">
        <v>6</v>
      </c>
      <c r="I1300" s="89"/>
      <c r="J1300" s="90">
        <v>81</v>
      </c>
      <c r="K1300" s="90">
        <v>88</v>
      </c>
      <c r="L1300" s="90">
        <v>0</v>
      </c>
      <c r="M1300" s="91"/>
      <c r="N1300" s="92">
        <v>40</v>
      </c>
      <c r="O1300" s="90">
        <v>690</v>
      </c>
      <c r="P1300" s="90">
        <v>5</v>
      </c>
      <c r="Q1300" s="90">
        <v>15</v>
      </c>
      <c r="R1300" s="90">
        <v>43</v>
      </c>
      <c r="S1300" s="90">
        <v>38</v>
      </c>
      <c r="T1300" s="90">
        <v>81</v>
      </c>
      <c r="U1300" s="91"/>
      <c r="V1300" s="92">
        <v>40</v>
      </c>
      <c r="W1300" s="90">
        <v>766</v>
      </c>
      <c r="X1300" s="90">
        <v>3</v>
      </c>
      <c r="Y1300" s="90">
        <v>10</v>
      </c>
      <c r="Z1300" s="90">
        <v>50</v>
      </c>
      <c r="AA1300" s="90">
        <v>38</v>
      </c>
      <c r="AB1300" s="90">
        <v>88</v>
      </c>
      <c r="AC1300" s="91"/>
      <c r="AD1300" s="92">
        <v>0</v>
      </c>
      <c r="AE1300" s="90">
        <v>0</v>
      </c>
      <c r="AF1300" s="90">
        <v>0</v>
      </c>
      <c r="AG1300" s="90">
        <v>0</v>
      </c>
      <c r="AH1300" s="90">
        <v>0</v>
      </c>
      <c r="AI1300" s="90">
        <v>0</v>
      </c>
      <c r="AJ1300" s="90">
        <v>0</v>
      </c>
    </row>
    <row r="1301" spans="1:36" s="63" customFormat="1">
      <c r="A1301" s="88">
        <v>7</v>
      </c>
      <c r="B1301" s="95" t="s">
        <v>245</v>
      </c>
      <c r="C1301" s="96"/>
      <c r="D1301" s="86">
        <v>3</v>
      </c>
      <c r="E1301" s="86" t="s">
        <v>34</v>
      </c>
      <c r="F1301" s="87">
        <v>3005</v>
      </c>
      <c r="G1301" s="88">
        <v>1</v>
      </c>
      <c r="H1301" s="88">
        <v>7</v>
      </c>
      <c r="I1301" s="89"/>
      <c r="J1301" s="90">
        <v>62</v>
      </c>
      <c r="K1301" s="90">
        <v>68</v>
      </c>
      <c r="L1301" s="90">
        <v>23</v>
      </c>
      <c r="M1301" s="91"/>
      <c r="N1301" s="92">
        <v>31</v>
      </c>
      <c r="O1301" s="90">
        <v>692</v>
      </c>
      <c r="P1301" s="90">
        <v>19</v>
      </c>
      <c r="Q1301" s="90">
        <v>19</v>
      </c>
      <c r="R1301" s="90">
        <v>39</v>
      </c>
      <c r="S1301" s="90">
        <v>23</v>
      </c>
      <c r="T1301" s="90">
        <v>62</v>
      </c>
      <c r="U1301" s="91"/>
      <c r="V1301" s="92">
        <v>31</v>
      </c>
      <c r="W1301" s="90">
        <v>696</v>
      </c>
      <c r="X1301" s="90">
        <v>10</v>
      </c>
      <c r="Y1301" s="90">
        <v>23</v>
      </c>
      <c r="Z1301" s="90">
        <v>52</v>
      </c>
      <c r="AA1301" s="90">
        <v>16</v>
      </c>
      <c r="AB1301" s="90">
        <v>68</v>
      </c>
      <c r="AC1301" s="91"/>
      <c r="AD1301" s="92">
        <v>31</v>
      </c>
      <c r="AE1301" s="90">
        <v>169</v>
      </c>
      <c r="AF1301" s="90">
        <v>26</v>
      </c>
      <c r="AG1301" s="90">
        <v>52</v>
      </c>
      <c r="AH1301" s="90">
        <v>23</v>
      </c>
      <c r="AI1301" s="90">
        <v>0</v>
      </c>
      <c r="AJ1301" s="90">
        <v>23</v>
      </c>
    </row>
    <row r="1302" spans="1:36">
      <c r="A1302" s="88">
        <v>8</v>
      </c>
      <c r="B1302" s="95" t="s">
        <v>245</v>
      </c>
      <c r="C1302" s="96"/>
      <c r="D1302" s="86">
        <v>3</v>
      </c>
      <c r="E1302" s="86" t="s">
        <v>34</v>
      </c>
      <c r="F1302" s="87">
        <v>3005</v>
      </c>
      <c r="G1302" s="86">
        <v>1</v>
      </c>
      <c r="H1302" s="88">
        <v>8</v>
      </c>
      <c r="I1302" s="89"/>
      <c r="J1302" s="90">
        <v>71</v>
      </c>
      <c r="K1302" s="90">
        <v>75</v>
      </c>
      <c r="L1302" s="90">
        <v>0</v>
      </c>
      <c r="M1302" s="91"/>
      <c r="N1302" s="92">
        <v>41</v>
      </c>
      <c r="O1302" s="90">
        <v>736</v>
      </c>
      <c r="P1302" s="90">
        <v>15</v>
      </c>
      <c r="Q1302" s="90">
        <v>15</v>
      </c>
      <c r="R1302" s="90">
        <v>51</v>
      </c>
      <c r="S1302" s="90">
        <v>20</v>
      </c>
      <c r="T1302" s="90">
        <v>71</v>
      </c>
      <c r="U1302" s="91"/>
      <c r="V1302" s="92">
        <v>41</v>
      </c>
      <c r="W1302" s="90">
        <v>799</v>
      </c>
      <c r="X1302" s="90">
        <v>0</v>
      </c>
      <c r="Y1302" s="90">
        <v>24</v>
      </c>
      <c r="Z1302" s="90">
        <v>51</v>
      </c>
      <c r="AA1302" s="90">
        <v>24</v>
      </c>
      <c r="AB1302" s="90">
        <v>75</v>
      </c>
      <c r="AC1302" s="91"/>
      <c r="AD1302" s="92">
        <v>0</v>
      </c>
      <c r="AE1302" s="90">
        <v>0</v>
      </c>
      <c r="AF1302" s="90">
        <v>0</v>
      </c>
      <c r="AG1302" s="90">
        <v>0</v>
      </c>
      <c r="AH1302" s="90">
        <v>0</v>
      </c>
      <c r="AI1302" s="90">
        <v>0</v>
      </c>
      <c r="AJ1302" s="90">
        <v>0</v>
      </c>
    </row>
    <row r="1303" spans="1:36">
      <c r="A1303" s="67" t="s">
        <v>71</v>
      </c>
      <c r="B1303" s="97" t="s">
        <v>245</v>
      </c>
      <c r="C1303" s="98"/>
      <c r="D1303" s="93">
        <v>3</v>
      </c>
      <c r="E1303" s="93" t="s">
        <v>34</v>
      </c>
      <c r="F1303" s="94">
        <v>3005</v>
      </c>
      <c r="G1303" s="93">
        <v>1</v>
      </c>
      <c r="H1303" s="67" t="s">
        <v>71</v>
      </c>
      <c r="I1303" s="68"/>
      <c r="J1303" s="20">
        <v>73.590909090909093</v>
      </c>
      <c r="K1303" s="20">
        <v>78.081818181818178</v>
      </c>
      <c r="L1303" s="20">
        <v>42.275362318840578</v>
      </c>
      <c r="M1303" s="69"/>
      <c r="N1303" s="16">
        <v>220</v>
      </c>
      <c r="O1303" s="20"/>
      <c r="P1303" s="20">
        <v>11.404545454545454</v>
      </c>
      <c r="Q1303" s="20">
        <v>15.372727272727271</v>
      </c>
      <c r="R1303" s="20">
        <v>36.454545454545453</v>
      </c>
      <c r="S1303" s="20">
        <v>37.136363636363633</v>
      </c>
      <c r="T1303" s="20">
        <v>73.590909090909093</v>
      </c>
      <c r="U1303" s="69"/>
      <c r="V1303" s="16">
        <v>220</v>
      </c>
      <c r="W1303" s="20"/>
      <c r="X1303" s="20">
        <v>5.6136363636363633</v>
      </c>
      <c r="Y1303" s="20">
        <v>16.254545454545454</v>
      </c>
      <c r="Z1303" s="20">
        <v>47.640909090909091</v>
      </c>
      <c r="AA1303" s="20">
        <v>30.440909090909091</v>
      </c>
      <c r="AB1303" s="20">
        <v>78.081818181818178</v>
      </c>
      <c r="AC1303" s="69"/>
      <c r="AD1303" s="16">
        <v>69</v>
      </c>
      <c r="AE1303" s="20"/>
      <c r="AF1303" s="20">
        <v>14.434782608695652</v>
      </c>
      <c r="AG1303" s="20">
        <v>43.739130434782609</v>
      </c>
      <c r="AH1303" s="20">
        <v>36.217391304347828</v>
      </c>
      <c r="AI1303" s="20">
        <v>6.0579710144927539</v>
      </c>
      <c r="AJ1303" s="20">
        <v>42.275362318840578</v>
      </c>
    </row>
    <row r="1304" spans="1:36">
      <c r="A1304" s="81">
        <v>3</v>
      </c>
      <c r="B1304" s="77" t="s">
        <v>244</v>
      </c>
      <c r="C1304" s="78"/>
      <c r="D1304" s="79">
        <v>4</v>
      </c>
      <c r="E1304" s="79" t="s">
        <v>35</v>
      </c>
      <c r="F1304" s="80">
        <v>5706</v>
      </c>
      <c r="G1304" s="86">
        <v>1</v>
      </c>
      <c r="H1304" s="81">
        <v>3</v>
      </c>
      <c r="I1304" s="82"/>
      <c r="J1304" s="83">
        <v>90</v>
      </c>
      <c r="K1304" s="83">
        <v>80</v>
      </c>
      <c r="L1304" s="83">
        <v>0</v>
      </c>
      <c r="M1304" s="84"/>
      <c r="N1304" s="85">
        <v>49</v>
      </c>
      <c r="O1304" s="83">
        <v>603</v>
      </c>
      <c r="P1304" s="83">
        <v>2</v>
      </c>
      <c r="Q1304" s="83">
        <v>8</v>
      </c>
      <c r="R1304" s="83">
        <v>29</v>
      </c>
      <c r="S1304" s="83">
        <v>61</v>
      </c>
      <c r="T1304" s="83">
        <v>90</v>
      </c>
      <c r="U1304" s="84"/>
      <c r="V1304" s="85">
        <v>49</v>
      </c>
      <c r="W1304" s="83">
        <v>621</v>
      </c>
      <c r="X1304" s="83">
        <v>12</v>
      </c>
      <c r="Y1304" s="83">
        <v>8</v>
      </c>
      <c r="Z1304" s="83">
        <v>33</v>
      </c>
      <c r="AA1304" s="83">
        <v>47</v>
      </c>
      <c r="AB1304" s="83">
        <v>80</v>
      </c>
      <c r="AC1304" s="84"/>
      <c r="AD1304" s="85">
        <v>0</v>
      </c>
      <c r="AE1304" s="83">
        <v>0</v>
      </c>
      <c r="AF1304" s="83">
        <v>0</v>
      </c>
      <c r="AG1304" s="83">
        <v>0</v>
      </c>
      <c r="AH1304" s="83">
        <v>0</v>
      </c>
      <c r="AI1304" s="83">
        <v>0</v>
      </c>
      <c r="AJ1304" s="83">
        <v>0</v>
      </c>
    </row>
    <row r="1305" spans="1:36">
      <c r="A1305" s="88">
        <v>4</v>
      </c>
      <c r="B1305" s="95" t="s">
        <v>244</v>
      </c>
      <c r="C1305" s="96"/>
      <c r="D1305" s="86">
        <v>4</v>
      </c>
      <c r="E1305" s="86" t="s">
        <v>35</v>
      </c>
      <c r="F1305" s="87">
        <v>5706</v>
      </c>
      <c r="G1305" s="86">
        <v>1</v>
      </c>
      <c r="H1305" s="88">
        <v>4</v>
      </c>
      <c r="I1305" s="89"/>
      <c r="J1305" s="90">
        <v>95</v>
      </c>
      <c r="K1305" s="90">
        <v>90</v>
      </c>
      <c r="L1305" s="90">
        <v>0</v>
      </c>
      <c r="M1305" s="91"/>
      <c r="N1305" s="92">
        <v>56</v>
      </c>
      <c r="O1305" s="90">
        <v>662</v>
      </c>
      <c r="P1305" s="90">
        <v>0</v>
      </c>
      <c r="Q1305" s="90">
        <v>5</v>
      </c>
      <c r="R1305" s="90">
        <v>34</v>
      </c>
      <c r="S1305" s="90">
        <v>61</v>
      </c>
      <c r="T1305" s="90">
        <v>95</v>
      </c>
      <c r="U1305" s="91"/>
      <c r="V1305" s="92">
        <v>56</v>
      </c>
      <c r="W1305" s="90">
        <v>721</v>
      </c>
      <c r="X1305" s="90">
        <v>0</v>
      </c>
      <c r="Y1305" s="90">
        <v>11</v>
      </c>
      <c r="Z1305" s="90">
        <v>45</v>
      </c>
      <c r="AA1305" s="90">
        <v>45</v>
      </c>
      <c r="AB1305" s="90">
        <v>90</v>
      </c>
      <c r="AC1305" s="91"/>
      <c r="AD1305" s="92">
        <v>0</v>
      </c>
      <c r="AE1305" s="90">
        <v>0</v>
      </c>
      <c r="AF1305" s="90">
        <v>0</v>
      </c>
      <c r="AG1305" s="90">
        <v>0</v>
      </c>
      <c r="AH1305" s="90">
        <v>0</v>
      </c>
      <c r="AI1305" s="90">
        <v>0</v>
      </c>
      <c r="AJ1305" s="90">
        <v>0</v>
      </c>
    </row>
    <row r="1306" spans="1:36">
      <c r="A1306" s="88">
        <v>5</v>
      </c>
      <c r="B1306" s="95" t="s">
        <v>244</v>
      </c>
      <c r="C1306" s="96"/>
      <c r="D1306" s="86">
        <v>4</v>
      </c>
      <c r="E1306" s="86" t="s">
        <v>321</v>
      </c>
      <c r="F1306" s="87">
        <v>5706</v>
      </c>
      <c r="G1306" s="86">
        <v>1</v>
      </c>
      <c r="H1306" s="88">
        <v>5</v>
      </c>
      <c r="I1306" s="89"/>
      <c r="J1306" s="90">
        <v>88</v>
      </c>
      <c r="K1306" s="90">
        <v>75</v>
      </c>
      <c r="L1306" s="90">
        <v>40</v>
      </c>
      <c r="M1306" s="91"/>
      <c r="N1306" s="92">
        <v>52</v>
      </c>
      <c r="O1306" s="90">
        <v>682</v>
      </c>
      <c r="P1306" s="90">
        <v>4</v>
      </c>
      <c r="Q1306" s="90">
        <v>8</v>
      </c>
      <c r="R1306" s="90">
        <v>46</v>
      </c>
      <c r="S1306" s="90">
        <v>42</v>
      </c>
      <c r="T1306" s="90">
        <v>88</v>
      </c>
      <c r="U1306" s="91"/>
      <c r="V1306" s="92">
        <v>52</v>
      </c>
      <c r="W1306" s="90">
        <v>686</v>
      </c>
      <c r="X1306" s="90">
        <v>4</v>
      </c>
      <c r="Y1306" s="90">
        <v>21</v>
      </c>
      <c r="Z1306" s="90">
        <v>52</v>
      </c>
      <c r="AA1306" s="90">
        <v>23</v>
      </c>
      <c r="AB1306" s="90">
        <v>75</v>
      </c>
      <c r="AC1306" s="91"/>
      <c r="AD1306" s="92">
        <v>52</v>
      </c>
      <c r="AE1306" s="90">
        <v>198</v>
      </c>
      <c r="AF1306" s="90">
        <v>10</v>
      </c>
      <c r="AG1306" s="90">
        <v>50</v>
      </c>
      <c r="AH1306" s="90">
        <v>38</v>
      </c>
      <c r="AI1306" s="90">
        <v>2</v>
      </c>
      <c r="AJ1306" s="90">
        <v>40</v>
      </c>
    </row>
    <row r="1307" spans="1:36">
      <c r="A1307" s="88">
        <v>6</v>
      </c>
      <c r="B1307" s="95" t="s">
        <v>244</v>
      </c>
      <c r="C1307" s="96"/>
      <c r="D1307" s="86">
        <v>4</v>
      </c>
      <c r="E1307" s="86" t="s">
        <v>35</v>
      </c>
      <c r="F1307" s="87">
        <v>5706</v>
      </c>
      <c r="G1307" s="88">
        <v>1</v>
      </c>
      <c r="H1307" s="88">
        <v>6</v>
      </c>
      <c r="I1307" s="89"/>
      <c r="J1307" s="90">
        <v>72</v>
      </c>
      <c r="K1307" s="90">
        <v>72</v>
      </c>
      <c r="L1307" s="90">
        <v>0</v>
      </c>
      <c r="M1307" s="91"/>
      <c r="N1307" s="92">
        <v>62</v>
      </c>
      <c r="O1307" s="90">
        <v>707</v>
      </c>
      <c r="P1307" s="90">
        <v>8</v>
      </c>
      <c r="Q1307" s="90">
        <v>19</v>
      </c>
      <c r="R1307" s="90">
        <v>27</v>
      </c>
      <c r="S1307" s="90">
        <v>45</v>
      </c>
      <c r="T1307" s="90">
        <v>72</v>
      </c>
      <c r="U1307" s="91"/>
      <c r="V1307" s="92">
        <v>62</v>
      </c>
      <c r="W1307" s="90">
        <v>704</v>
      </c>
      <c r="X1307" s="90">
        <v>6</v>
      </c>
      <c r="Y1307" s="90">
        <v>21</v>
      </c>
      <c r="Z1307" s="90">
        <v>48</v>
      </c>
      <c r="AA1307" s="90">
        <v>24</v>
      </c>
      <c r="AB1307" s="90">
        <v>72</v>
      </c>
      <c r="AC1307" s="91"/>
      <c r="AD1307" s="92">
        <v>0</v>
      </c>
      <c r="AE1307" s="90">
        <v>0</v>
      </c>
      <c r="AF1307" s="90">
        <v>0</v>
      </c>
      <c r="AG1307" s="90">
        <v>0</v>
      </c>
      <c r="AH1307" s="90">
        <v>0</v>
      </c>
      <c r="AI1307" s="90">
        <v>0</v>
      </c>
      <c r="AJ1307" s="90">
        <v>0</v>
      </c>
    </row>
    <row r="1308" spans="1:36" s="63" customFormat="1">
      <c r="A1308" s="88">
        <v>7</v>
      </c>
      <c r="B1308" s="95" t="s">
        <v>244</v>
      </c>
      <c r="C1308" s="96"/>
      <c r="D1308" s="86">
        <v>4</v>
      </c>
      <c r="E1308" s="86" t="s">
        <v>35</v>
      </c>
      <c r="F1308" s="87">
        <v>5706</v>
      </c>
      <c r="G1308" s="86">
        <v>1</v>
      </c>
      <c r="H1308" s="88">
        <v>7</v>
      </c>
      <c r="I1308" s="89"/>
      <c r="J1308" s="90">
        <v>70</v>
      </c>
      <c r="K1308" s="90">
        <v>71</v>
      </c>
      <c r="L1308" s="90">
        <v>45</v>
      </c>
      <c r="M1308" s="91"/>
      <c r="N1308" s="92">
        <v>63</v>
      </c>
      <c r="O1308" s="90">
        <v>711</v>
      </c>
      <c r="P1308" s="90">
        <v>13</v>
      </c>
      <c r="Q1308" s="90">
        <v>17</v>
      </c>
      <c r="R1308" s="90">
        <v>43</v>
      </c>
      <c r="S1308" s="90">
        <v>27</v>
      </c>
      <c r="T1308" s="90">
        <v>70</v>
      </c>
      <c r="U1308" s="91"/>
      <c r="V1308" s="92">
        <v>63</v>
      </c>
      <c r="W1308" s="90">
        <v>726</v>
      </c>
      <c r="X1308" s="90">
        <v>5</v>
      </c>
      <c r="Y1308" s="90">
        <v>24</v>
      </c>
      <c r="Z1308" s="90">
        <v>46</v>
      </c>
      <c r="AA1308" s="90">
        <v>25</v>
      </c>
      <c r="AB1308" s="90">
        <v>71</v>
      </c>
      <c r="AC1308" s="91"/>
      <c r="AD1308" s="92">
        <v>63</v>
      </c>
      <c r="AE1308" s="90">
        <v>191</v>
      </c>
      <c r="AF1308" s="90">
        <v>16</v>
      </c>
      <c r="AG1308" s="90">
        <v>40</v>
      </c>
      <c r="AH1308" s="90">
        <v>35</v>
      </c>
      <c r="AI1308" s="90">
        <v>10</v>
      </c>
      <c r="AJ1308" s="90">
        <v>45</v>
      </c>
    </row>
    <row r="1309" spans="1:36">
      <c r="A1309" s="88">
        <v>8</v>
      </c>
      <c r="B1309" s="95" t="s">
        <v>244</v>
      </c>
      <c r="C1309" s="96"/>
      <c r="D1309" s="86">
        <v>4</v>
      </c>
      <c r="E1309" s="86" t="s">
        <v>35</v>
      </c>
      <c r="F1309" s="87">
        <v>5706</v>
      </c>
      <c r="G1309" s="86">
        <v>1</v>
      </c>
      <c r="H1309" s="88">
        <v>8</v>
      </c>
      <c r="I1309" s="89"/>
      <c r="J1309" s="90">
        <v>63</v>
      </c>
      <c r="K1309" s="90">
        <v>77</v>
      </c>
      <c r="L1309" s="90">
        <v>0</v>
      </c>
      <c r="M1309" s="91"/>
      <c r="N1309" s="92">
        <v>58</v>
      </c>
      <c r="O1309" s="90">
        <v>718</v>
      </c>
      <c r="P1309" s="90">
        <v>24</v>
      </c>
      <c r="Q1309" s="90">
        <v>14</v>
      </c>
      <c r="R1309" s="90">
        <v>47</v>
      </c>
      <c r="S1309" s="90">
        <v>16</v>
      </c>
      <c r="T1309" s="90">
        <v>63</v>
      </c>
      <c r="U1309" s="91"/>
      <c r="V1309" s="92">
        <v>58</v>
      </c>
      <c r="W1309" s="90">
        <v>793</v>
      </c>
      <c r="X1309" s="90">
        <v>5</v>
      </c>
      <c r="Y1309" s="90">
        <v>17</v>
      </c>
      <c r="Z1309" s="90">
        <v>53</v>
      </c>
      <c r="AA1309" s="90">
        <v>24</v>
      </c>
      <c r="AB1309" s="90">
        <v>77</v>
      </c>
      <c r="AC1309" s="91"/>
      <c r="AD1309" s="92">
        <v>0</v>
      </c>
      <c r="AE1309" s="90">
        <v>0</v>
      </c>
      <c r="AF1309" s="90">
        <v>0</v>
      </c>
      <c r="AG1309" s="90">
        <v>0</v>
      </c>
      <c r="AH1309" s="90">
        <v>0</v>
      </c>
      <c r="AI1309" s="90">
        <v>0</v>
      </c>
      <c r="AJ1309" s="90">
        <v>0</v>
      </c>
    </row>
    <row r="1310" spans="1:36">
      <c r="A1310" s="67" t="s">
        <v>71</v>
      </c>
      <c r="B1310" s="97" t="s">
        <v>244</v>
      </c>
      <c r="C1310" s="98"/>
      <c r="D1310" s="93">
        <v>4</v>
      </c>
      <c r="E1310" s="93" t="s">
        <v>35</v>
      </c>
      <c r="F1310" s="94">
        <v>5706</v>
      </c>
      <c r="G1310" s="93">
        <v>1</v>
      </c>
      <c r="H1310" s="67" t="s">
        <v>71</v>
      </c>
      <c r="I1310" s="68"/>
      <c r="J1310" s="20">
        <v>78.92352941176469</v>
      </c>
      <c r="K1310" s="20">
        <v>77.244117647058829</v>
      </c>
      <c r="L1310" s="20">
        <v>42.739130434782609</v>
      </c>
      <c r="M1310" s="69"/>
      <c r="N1310" s="16">
        <v>340</v>
      </c>
      <c r="O1310" s="20"/>
      <c r="P1310" s="20">
        <v>8.8617647058823525</v>
      </c>
      <c r="Q1310" s="20">
        <v>12.202941176470588</v>
      </c>
      <c r="R1310" s="20">
        <v>37.723529411764702</v>
      </c>
      <c r="S1310" s="20">
        <v>41.199999999999989</v>
      </c>
      <c r="T1310" s="20">
        <v>78.92352941176469</v>
      </c>
      <c r="U1310" s="69"/>
      <c r="V1310" s="16">
        <v>340</v>
      </c>
      <c r="W1310" s="20"/>
      <c r="X1310" s="20">
        <v>5.2147058823529413</v>
      </c>
      <c r="Y1310" s="20">
        <v>17.352941176470587</v>
      </c>
      <c r="Z1310" s="20">
        <v>46.438235294117646</v>
      </c>
      <c r="AA1310" s="20">
        <v>30.805882352941175</v>
      </c>
      <c r="AB1310" s="20">
        <v>77.244117647058829</v>
      </c>
      <c r="AC1310" s="69"/>
      <c r="AD1310" s="16">
        <v>115</v>
      </c>
      <c r="AE1310" s="20"/>
      <c r="AF1310" s="20">
        <v>13.286956521739128</v>
      </c>
      <c r="AG1310" s="20">
        <v>44.521739130434781</v>
      </c>
      <c r="AH1310" s="20">
        <v>36.356521739130436</v>
      </c>
      <c r="AI1310" s="20">
        <v>6.3826086956521744</v>
      </c>
      <c r="AJ1310" s="20">
        <v>42.739130434782609</v>
      </c>
    </row>
    <row r="1311" spans="1:36">
      <c r="A1311" s="81">
        <v>3</v>
      </c>
      <c r="B1311" s="77" t="s">
        <v>247</v>
      </c>
      <c r="C1311" s="78"/>
      <c r="D1311" s="79">
        <v>1</v>
      </c>
      <c r="E1311" s="79" t="s">
        <v>32</v>
      </c>
      <c r="F1311" s="80">
        <v>2404</v>
      </c>
      <c r="G1311" s="88">
        <v>1</v>
      </c>
      <c r="H1311" s="81">
        <v>3</v>
      </c>
      <c r="I1311" s="82"/>
      <c r="J1311" s="83">
        <v>94</v>
      </c>
      <c r="K1311" s="83">
        <v>78</v>
      </c>
      <c r="L1311" s="83">
        <v>0</v>
      </c>
      <c r="M1311" s="84"/>
      <c r="N1311" s="85">
        <v>160</v>
      </c>
      <c r="O1311" s="83">
        <v>625</v>
      </c>
      <c r="P1311" s="83">
        <v>1</v>
      </c>
      <c r="Q1311" s="83">
        <v>5</v>
      </c>
      <c r="R1311" s="83">
        <v>25</v>
      </c>
      <c r="S1311" s="83">
        <v>69</v>
      </c>
      <c r="T1311" s="83">
        <v>94</v>
      </c>
      <c r="U1311" s="84"/>
      <c r="V1311" s="85">
        <v>160</v>
      </c>
      <c r="W1311" s="83">
        <v>605</v>
      </c>
      <c r="X1311" s="83">
        <v>8</v>
      </c>
      <c r="Y1311" s="83">
        <v>14</v>
      </c>
      <c r="Z1311" s="83">
        <v>37</v>
      </c>
      <c r="AA1311" s="83">
        <v>41</v>
      </c>
      <c r="AB1311" s="83">
        <v>78</v>
      </c>
      <c r="AC1311" s="84"/>
      <c r="AD1311" s="85">
        <v>0</v>
      </c>
      <c r="AE1311" s="83">
        <v>0</v>
      </c>
      <c r="AF1311" s="83">
        <v>0</v>
      </c>
      <c r="AG1311" s="83">
        <v>0</v>
      </c>
      <c r="AH1311" s="83">
        <v>0</v>
      </c>
      <c r="AI1311" s="83">
        <v>0</v>
      </c>
      <c r="AJ1311" s="83">
        <v>0</v>
      </c>
    </row>
    <row r="1312" spans="1:36">
      <c r="A1312" s="88">
        <v>4</v>
      </c>
      <c r="B1312" s="95" t="s">
        <v>247</v>
      </c>
      <c r="C1312" s="96"/>
      <c r="D1312" s="86">
        <v>1</v>
      </c>
      <c r="E1312" s="86" t="s">
        <v>32</v>
      </c>
      <c r="F1312" s="87">
        <v>2404</v>
      </c>
      <c r="G1312" s="88">
        <v>1</v>
      </c>
      <c r="H1312" s="88">
        <v>4</v>
      </c>
      <c r="I1312" s="89"/>
      <c r="J1312" s="90">
        <v>91</v>
      </c>
      <c r="K1312" s="90">
        <v>87</v>
      </c>
      <c r="L1312" s="90">
        <v>0</v>
      </c>
      <c r="M1312" s="91"/>
      <c r="N1312" s="92">
        <v>121</v>
      </c>
      <c r="O1312" s="90">
        <v>668</v>
      </c>
      <c r="P1312" s="90">
        <v>4</v>
      </c>
      <c r="Q1312" s="90">
        <v>5</v>
      </c>
      <c r="R1312" s="90">
        <v>22</v>
      </c>
      <c r="S1312" s="90">
        <v>69</v>
      </c>
      <c r="T1312" s="90">
        <v>91</v>
      </c>
      <c r="U1312" s="91"/>
      <c r="V1312" s="92">
        <v>121</v>
      </c>
      <c r="W1312" s="90">
        <v>694</v>
      </c>
      <c r="X1312" s="90">
        <v>1</v>
      </c>
      <c r="Y1312" s="90">
        <v>12</v>
      </c>
      <c r="Z1312" s="90">
        <v>48</v>
      </c>
      <c r="AA1312" s="90">
        <v>39</v>
      </c>
      <c r="AB1312" s="90">
        <v>87</v>
      </c>
      <c r="AC1312" s="91"/>
      <c r="AD1312" s="92">
        <v>0</v>
      </c>
      <c r="AE1312" s="90">
        <v>0</v>
      </c>
      <c r="AF1312" s="90">
        <v>0</v>
      </c>
      <c r="AG1312" s="90">
        <v>0</v>
      </c>
      <c r="AH1312" s="90">
        <v>0</v>
      </c>
      <c r="AI1312" s="90">
        <v>0</v>
      </c>
      <c r="AJ1312" s="90">
        <v>0</v>
      </c>
    </row>
    <row r="1313" spans="1:36">
      <c r="A1313" s="88">
        <v>5</v>
      </c>
      <c r="B1313" s="95" t="s">
        <v>247</v>
      </c>
      <c r="C1313" s="96"/>
      <c r="D1313" s="86">
        <v>1</v>
      </c>
      <c r="E1313" s="86" t="s">
        <v>32</v>
      </c>
      <c r="F1313" s="87">
        <v>2404</v>
      </c>
      <c r="G1313" s="86">
        <v>1</v>
      </c>
      <c r="H1313" s="88">
        <v>5</v>
      </c>
      <c r="I1313" s="89"/>
      <c r="J1313" s="90">
        <v>78</v>
      </c>
      <c r="K1313" s="90">
        <v>76</v>
      </c>
      <c r="L1313" s="90">
        <v>56</v>
      </c>
      <c r="M1313" s="91"/>
      <c r="N1313" s="92">
        <v>137</v>
      </c>
      <c r="O1313" s="90">
        <v>665</v>
      </c>
      <c r="P1313" s="90">
        <v>11</v>
      </c>
      <c r="Q1313" s="90">
        <v>12</v>
      </c>
      <c r="R1313" s="90">
        <v>39</v>
      </c>
      <c r="S1313" s="90">
        <v>39</v>
      </c>
      <c r="T1313" s="90">
        <v>78</v>
      </c>
      <c r="U1313" s="91"/>
      <c r="V1313" s="92">
        <v>137</v>
      </c>
      <c r="W1313" s="90">
        <v>712</v>
      </c>
      <c r="X1313" s="90">
        <v>3</v>
      </c>
      <c r="Y1313" s="90">
        <v>20</v>
      </c>
      <c r="Z1313" s="90">
        <v>45</v>
      </c>
      <c r="AA1313" s="90">
        <v>31</v>
      </c>
      <c r="AB1313" s="90">
        <v>76</v>
      </c>
      <c r="AC1313" s="91"/>
      <c r="AD1313" s="92">
        <v>137</v>
      </c>
      <c r="AE1313" s="90">
        <v>202</v>
      </c>
      <c r="AF1313" s="90">
        <v>9</v>
      </c>
      <c r="AG1313" s="90">
        <v>35</v>
      </c>
      <c r="AH1313" s="90">
        <v>52</v>
      </c>
      <c r="AI1313" s="90">
        <v>4</v>
      </c>
      <c r="AJ1313" s="90">
        <v>56</v>
      </c>
    </row>
    <row r="1314" spans="1:36">
      <c r="A1314" s="88">
        <v>6</v>
      </c>
      <c r="B1314" s="95" t="s">
        <v>247</v>
      </c>
      <c r="C1314" s="96"/>
      <c r="D1314" s="86">
        <v>1</v>
      </c>
      <c r="E1314" s="86" t="s">
        <v>32</v>
      </c>
      <c r="F1314" s="87">
        <v>2404</v>
      </c>
      <c r="G1314" s="86">
        <v>1</v>
      </c>
      <c r="H1314" s="88">
        <v>6</v>
      </c>
      <c r="I1314" s="89"/>
      <c r="J1314" s="90">
        <v>84</v>
      </c>
      <c r="K1314" s="90">
        <v>72</v>
      </c>
      <c r="L1314" s="90">
        <v>0</v>
      </c>
      <c r="M1314" s="91"/>
      <c r="N1314" s="92">
        <v>146</v>
      </c>
      <c r="O1314" s="90">
        <v>728</v>
      </c>
      <c r="P1314" s="90">
        <v>4</v>
      </c>
      <c r="Q1314" s="90">
        <v>11</v>
      </c>
      <c r="R1314" s="90">
        <v>29</v>
      </c>
      <c r="S1314" s="90">
        <v>55</v>
      </c>
      <c r="T1314" s="90">
        <v>84</v>
      </c>
      <c r="U1314" s="91"/>
      <c r="V1314" s="92">
        <v>146</v>
      </c>
      <c r="W1314" s="90">
        <v>702</v>
      </c>
      <c r="X1314" s="90">
        <v>5</v>
      </c>
      <c r="Y1314" s="90">
        <v>23</v>
      </c>
      <c r="Z1314" s="90">
        <v>50</v>
      </c>
      <c r="AA1314" s="90">
        <v>22</v>
      </c>
      <c r="AB1314" s="90">
        <v>72</v>
      </c>
      <c r="AC1314" s="91"/>
      <c r="AD1314" s="92">
        <v>0</v>
      </c>
      <c r="AE1314" s="90">
        <v>0</v>
      </c>
      <c r="AF1314" s="90">
        <v>0</v>
      </c>
      <c r="AG1314" s="90">
        <v>0</v>
      </c>
      <c r="AH1314" s="90">
        <v>0</v>
      </c>
      <c r="AI1314" s="90">
        <v>0</v>
      </c>
      <c r="AJ1314" s="90">
        <v>0</v>
      </c>
    </row>
    <row r="1315" spans="1:36" s="63" customFormat="1">
      <c r="A1315" s="88">
        <v>7</v>
      </c>
      <c r="B1315" s="95" t="s">
        <v>247</v>
      </c>
      <c r="C1315" s="96"/>
      <c r="D1315" s="86">
        <v>1</v>
      </c>
      <c r="E1315" s="86" t="s">
        <v>32</v>
      </c>
      <c r="F1315" s="87">
        <v>2404</v>
      </c>
      <c r="G1315" s="86">
        <v>1</v>
      </c>
      <c r="H1315" s="88">
        <v>7</v>
      </c>
      <c r="I1315" s="89"/>
      <c r="J1315" s="90">
        <v>89</v>
      </c>
      <c r="K1315" s="90">
        <v>76</v>
      </c>
      <c r="L1315" s="90">
        <v>26</v>
      </c>
      <c r="M1315" s="91"/>
      <c r="N1315" s="92">
        <v>139</v>
      </c>
      <c r="O1315" s="90">
        <v>781</v>
      </c>
      <c r="P1315" s="90">
        <v>4</v>
      </c>
      <c r="Q1315" s="90">
        <v>6</v>
      </c>
      <c r="R1315" s="90">
        <v>22</v>
      </c>
      <c r="S1315" s="90">
        <v>67</v>
      </c>
      <c r="T1315" s="90">
        <v>89</v>
      </c>
      <c r="U1315" s="91"/>
      <c r="V1315" s="92">
        <v>139</v>
      </c>
      <c r="W1315" s="90">
        <v>776</v>
      </c>
      <c r="X1315" s="90">
        <v>2</v>
      </c>
      <c r="Y1315" s="90">
        <v>22</v>
      </c>
      <c r="Z1315" s="90">
        <v>42</v>
      </c>
      <c r="AA1315" s="90">
        <v>34</v>
      </c>
      <c r="AB1315" s="90">
        <v>76</v>
      </c>
      <c r="AC1315" s="91"/>
      <c r="AD1315" s="92">
        <v>139</v>
      </c>
      <c r="AE1315" s="90">
        <v>175</v>
      </c>
      <c r="AF1315" s="90">
        <v>27</v>
      </c>
      <c r="AG1315" s="90">
        <v>47</v>
      </c>
      <c r="AH1315" s="90">
        <v>22</v>
      </c>
      <c r="AI1315" s="90">
        <v>4</v>
      </c>
      <c r="AJ1315" s="90">
        <v>26</v>
      </c>
    </row>
    <row r="1316" spans="1:36">
      <c r="A1316" s="88">
        <v>8</v>
      </c>
      <c r="B1316" s="95" t="s">
        <v>247</v>
      </c>
      <c r="C1316" s="96"/>
      <c r="D1316" s="86">
        <v>1</v>
      </c>
      <c r="E1316" s="86" t="s">
        <v>32</v>
      </c>
      <c r="F1316" s="87">
        <v>2404</v>
      </c>
      <c r="G1316" s="88">
        <v>1</v>
      </c>
      <c r="H1316" s="88">
        <v>8</v>
      </c>
      <c r="I1316" s="89"/>
      <c r="J1316" s="90">
        <v>72</v>
      </c>
      <c r="K1316" s="90">
        <v>83</v>
      </c>
      <c r="L1316" s="90">
        <v>0</v>
      </c>
      <c r="M1316" s="91"/>
      <c r="N1316" s="92">
        <v>130</v>
      </c>
      <c r="O1316" s="90">
        <v>744</v>
      </c>
      <c r="P1316" s="90">
        <v>17</v>
      </c>
      <c r="Q1316" s="90">
        <v>12</v>
      </c>
      <c r="R1316" s="90">
        <v>44</v>
      </c>
      <c r="S1316" s="90">
        <v>28</v>
      </c>
      <c r="T1316" s="90">
        <v>72</v>
      </c>
      <c r="U1316" s="91"/>
      <c r="V1316" s="92">
        <v>130</v>
      </c>
      <c r="W1316" s="90">
        <v>827</v>
      </c>
      <c r="X1316" s="90">
        <v>1</v>
      </c>
      <c r="Y1316" s="90">
        <v>17</v>
      </c>
      <c r="Z1316" s="90">
        <v>51</v>
      </c>
      <c r="AA1316" s="90">
        <v>32</v>
      </c>
      <c r="AB1316" s="90">
        <v>83</v>
      </c>
      <c r="AC1316" s="91"/>
      <c r="AD1316" s="92">
        <v>0</v>
      </c>
      <c r="AE1316" s="90">
        <v>0</v>
      </c>
      <c r="AF1316" s="90">
        <v>0</v>
      </c>
      <c r="AG1316" s="90">
        <v>0</v>
      </c>
      <c r="AH1316" s="90">
        <v>0</v>
      </c>
      <c r="AI1316" s="90">
        <v>0</v>
      </c>
      <c r="AJ1316" s="90">
        <v>0</v>
      </c>
    </row>
    <row r="1317" spans="1:36">
      <c r="A1317" s="67" t="s">
        <v>71</v>
      </c>
      <c r="B1317" s="97" t="s">
        <v>247</v>
      </c>
      <c r="C1317" s="98"/>
      <c r="D1317" s="93">
        <v>1</v>
      </c>
      <c r="E1317" s="93" t="s">
        <v>32</v>
      </c>
      <c r="F1317" s="94">
        <v>2404</v>
      </c>
      <c r="G1317" s="93">
        <v>1</v>
      </c>
      <c r="H1317" s="67" t="s">
        <v>71</v>
      </c>
      <c r="I1317" s="68"/>
      <c r="J1317" s="20">
        <v>84.912364945978382</v>
      </c>
      <c r="K1317" s="20">
        <v>78.373349339735896</v>
      </c>
      <c r="L1317" s="20">
        <v>40.891304347826086</v>
      </c>
      <c r="M1317" s="69"/>
      <c r="N1317" s="16">
        <v>833</v>
      </c>
      <c r="O1317" s="20"/>
      <c r="P1317" s="20">
        <v>6.6038415366146461</v>
      </c>
      <c r="Q1317" s="20">
        <v>8.46218487394958</v>
      </c>
      <c r="R1317" s="20">
        <v>30.032412965186072</v>
      </c>
      <c r="S1317" s="20">
        <v>54.879951980792313</v>
      </c>
      <c r="T1317" s="20">
        <v>84.912364945978382</v>
      </c>
      <c r="U1317" s="69"/>
      <c r="V1317" s="16">
        <v>833</v>
      </c>
      <c r="W1317" s="20"/>
      <c r="X1317" s="20">
        <v>3.5414165666266508</v>
      </c>
      <c r="Y1317" s="20">
        <v>18.076830732292919</v>
      </c>
      <c r="Z1317" s="20">
        <v>45.211284513805531</v>
      </c>
      <c r="AA1317" s="20">
        <v>33.162064825930365</v>
      </c>
      <c r="AB1317" s="20">
        <v>78.373349339735896</v>
      </c>
      <c r="AC1317" s="69"/>
      <c r="AD1317" s="16">
        <v>276</v>
      </c>
      <c r="AE1317" s="20"/>
      <c r="AF1317" s="20">
        <v>18.065217391304348</v>
      </c>
      <c r="AG1317" s="20">
        <v>41.043478260869563</v>
      </c>
      <c r="AH1317" s="20">
        <v>36.891304347826086</v>
      </c>
      <c r="AI1317" s="20">
        <v>4</v>
      </c>
      <c r="AJ1317" s="20">
        <v>40.891304347826086</v>
      </c>
    </row>
    <row r="1318" spans="1:36">
      <c r="A1318" s="81">
        <v>3</v>
      </c>
      <c r="B1318" s="77" t="s">
        <v>246</v>
      </c>
      <c r="C1318" s="78"/>
      <c r="D1318" s="79">
        <v>1</v>
      </c>
      <c r="E1318" s="79" t="s">
        <v>32</v>
      </c>
      <c r="F1318" s="80">
        <v>6505</v>
      </c>
      <c r="G1318" s="88">
        <v>1</v>
      </c>
      <c r="H1318" s="81">
        <v>3</v>
      </c>
      <c r="I1318" s="82"/>
      <c r="J1318" s="83">
        <v>79</v>
      </c>
      <c r="K1318" s="83">
        <v>55</v>
      </c>
      <c r="L1318" s="83">
        <v>0</v>
      </c>
      <c r="M1318" s="84"/>
      <c r="N1318" s="85">
        <v>54</v>
      </c>
      <c r="O1318" s="83">
        <v>563</v>
      </c>
      <c r="P1318" s="83">
        <v>6</v>
      </c>
      <c r="Q1318" s="83">
        <v>15</v>
      </c>
      <c r="R1318" s="83">
        <v>31</v>
      </c>
      <c r="S1318" s="83">
        <v>48</v>
      </c>
      <c r="T1318" s="83">
        <v>79</v>
      </c>
      <c r="U1318" s="84"/>
      <c r="V1318" s="85">
        <v>54</v>
      </c>
      <c r="W1318" s="83">
        <v>514</v>
      </c>
      <c r="X1318" s="83">
        <v>15</v>
      </c>
      <c r="Y1318" s="83">
        <v>30</v>
      </c>
      <c r="Z1318" s="83">
        <v>33</v>
      </c>
      <c r="AA1318" s="83">
        <v>22</v>
      </c>
      <c r="AB1318" s="83">
        <v>55</v>
      </c>
      <c r="AC1318" s="84"/>
      <c r="AD1318" s="85">
        <v>0</v>
      </c>
      <c r="AE1318" s="83">
        <v>0</v>
      </c>
      <c r="AF1318" s="83">
        <v>0</v>
      </c>
      <c r="AG1318" s="83">
        <v>0</v>
      </c>
      <c r="AH1318" s="83">
        <v>0</v>
      </c>
      <c r="AI1318" s="83">
        <v>0</v>
      </c>
      <c r="AJ1318" s="83">
        <v>0</v>
      </c>
    </row>
    <row r="1319" spans="1:36">
      <c r="A1319" s="88">
        <v>4</v>
      </c>
      <c r="B1319" s="95" t="s">
        <v>246</v>
      </c>
      <c r="C1319" s="96"/>
      <c r="D1319" s="86">
        <v>1</v>
      </c>
      <c r="E1319" s="86" t="s">
        <v>32</v>
      </c>
      <c r="F1319" s="87">
        <v>6505</v>
      </c>
      <c r="G1319" s="88">
        <v>1</v>
      </c>
      <c r="H1319" s="88">
        <v>4</v>
      </c>
      <c r="I1319" s="89"/>
      <c r="J1319" s="90">
        <v>73</v>
      </c>
      <c r="K1319" s="90">
        <v>79</v>
      </c>
      <c r="L1319" s="90">
        <v>0</v>
      </c>
      <c r="M1319" s="91"/>
      <c r="N1319" s="92">
        <v>44</v>
      </c>
      <c r="O1319" s="90">
        <v>623</v>
      </c>
      <c r="P1319" s="90">
        <v>5</v>
      </c>
      <c r="Q1319" s="90">
        <v>23</v>
      </c>
      <c r="R1319" s="90">
        <v>18</v>
      </c>
      <c r="S1319" s="90">
        <v>55</v>
      </c>
      <c r="T1319" s="90">
        <v>73</v>
      </c>
      <c r="U1319" s="91"/>
      <c r="V1319" s="92">
        <v>44</v>
      </c>
      <c r="W1319" s="90">
        <v>654</v>
      </c>
      <c r="X1319" s="90">
        <v>2</v>
      </c>
      <c r="Y1319" s="90">
        <v>18</v>
      </c>
      <c r="Z1319" s="90">
        <v>52</v>
      </c>
      <c r="AA1319" s="90">
        <v>27</v>
      </c>
      <c r="AB1319" s="90">
        <v>79</v>
      </c>
      <c r="AC1319" s="91"/>
      <c r="AD1319" s="92">
        <v>0</v>
      </c>
      <c r="AE1319" s="90">
        <v>0</v>
      </c>
      <c r="AF1319" s="90">
        <v>0</v>
      </c>
      <c r="AG1319" s="90">
        <v>0</v>
      </c>
      <c r="AH1319" s="90">
        <v>0</v>
      </c>
      <c r="AI1319" s="90">
        <v>0</v>
      </c>
      <c r="AJ1319" s="90">
        <v>0</v>
      </c>
    </row>
    <row r="1320" spans="1:36">
      <c r="A1320" s="88">
        <v>5</v>
      </c>
      <c r="B1320" s="95" t="s">
        <v>246</v>
      </c>
      <c r="C1320" s="96"/>
      <c r="D1320" s="86">
        <v>1</v>
      </c>
      <c r="E1320" s="86" t="s">
        <v>32</v>
      </c>
      <c r="F1320" s="87">
        <v>6505</v>
      </c>
      <c r="G1320" s="86">
        <v>1</v>
      </c>
      <c r="H1320" s="88">
        <v>5</v>
      </c>
      <c r="I1320" s="89"/>
      <c r="J1320" s="90">
        <v>77</v>
      </c>
      <c r="K1320" s="90">
        <v>75</v>
      </c>
      <c r="L1320" s="90">
        <v>45</v>
      </c>
      <c r="M1320" s="91"/>
      <c r="N1320" s="92">
        <v>43</v>
      </c>
      <c r="O1320" s="90">
        <v>656</v>
      </c>
      <c r="P1320" s="90">
        <v>9</v>
      </c>
      <c r="Q1320" s="90">
        <v>14</v>
      </c>
      <c r="R1320" s="90">
        <v>51</v>
      </c>
      <c r="S1320" s="90">
        <v>26</v>
      </c>
      <c r="T1320" s="90">
        <v>77</v>
      </c>
      <c r="U1320" s="91"/>
      <c r="V1320" s="92">
        <v>43</v>
      </c>
      <c r="W1320" s="90">
        <v>686</v>
      </c>
      <c r="X1320" s="90">
        <v>5</v>
      </c>
      <c r="Y1320" s="90">
        <v>21</v>
      </c>
      <c r="Z1320" s="90">
        <v>49</v>
      </c>
      <c r="AA1320" s="90">
        <v>26</v>
      </c>
      <c r="AB1320" s="90">
        <v>75</v>
      </c>
      <c r="AC1320" s="91"/>
      <c r="AD1320" s="92">
        <v>43</v>
      </c>
      <c r="AE1320" s="90">
        <v>194</v>
      </c>
      <c r="AF1320" s="90">
        <v>7</v>
      </c>
      <c r="AG1320" s="90">
        <v>49</v>
      </c>
      <c r="AH1320" s="90">
        <v>40</v>
      </c>
      <c r="AI1320" s="90">
        <v>5</v>
      </c>
      <c r="AJ1320" s="90">
        <v>45</v>
      </c>
    </row>
    <row r="1321" spans="1:36">
      <c r="A1321" s="88">
        <v>6</v>
      </c>
      <c r="B1321" s="95" t="s">
        <v>246</v>
      </c>
      <c r="C1321" s="96"/>
      <c r="D1321" s="86">
        <v>1</v>
      </c>
      <c r="E1321" s="86" t="s">
        <v>32</v>
      </c>
      <c r="F1321" s="87">
        <v>6505</v>
      </c>
      <c r="G1321" s="86">
        <v>1</v>
      </c>
      <c r="H1321" s="88">
        <v>6</v>
      </c>
      <c r="I1321" s="89"/>
      <c r="J1321" s="90">
        <v>69</v>
      </c>
      <c r="K1321" s="90">
        <v>73</v>
      </c>
      <c r="L1321" s="90">
        <v>0</v>
      </c>
      <c r="M1321" s="91"/>
      <c r="N1321" s="92">
        <v>55</v>
      </c>
      <c r="O1321" s="90">
        <v>700</v>
      </c>
      <c r="P1321" s="90">
        <v>5</v>
      </c>
      <c r="Q1321" s="90">
        <v>25</v>
      </c>
      <c r="R1321" s="90">
        <v>25</v>
      </c>
      <c r="S1321" s="90">
        <v>44</v>
      </c>
      <c r="T1321" s="90">
        <v>69</v>
      </c>
      <c r="U1321" s="91"/>
      <c r="V1321" s="92">
        <v>55</v>
      </c>
      <c r="W1321" s="90">
        <v>713</v>
      </c>
      <c r="X1321" s="90">
        <v>4</v>
      </c>
      <c r="Y1321" s="90">
        <v>24</v>
      </c>
      <c r="Z1321" s="90">
        <v>44</v>
      </c>
      <c r="AA1321" s="90">
        <v>29</v>
      </c>
      <c r="AB1321" s="90">
        <v>73</v>
      </c>
      <c r="AC1321" s="91"/>
      <c r="AD1321" s="92">
        <v>0</v>
      </c>
      <c r="AE1321" s="90">
        <v>0</v>
      </c>
      <c r="AF1321" s="90">
        <v>0</v>
      </c>
      <c r="AG1321" s="90">
        <v>0</v>
      </c>
      <c r="AH1321" s="90">
        <v>0</v>
      </c>
      <c r="AI1321" s="90">
        <v>0</v>
      </c>
      <c r="AJ1321" s="90">
        <v>0</v>
      </c>
    </row>
    <row r="1322" spans="1:36" s="63" customFormat="1">
      <c r="A1322" s="88">
        <v>7</v>
      </c>
      <c r="B1322" s="95" t="s">
        <v>246</v>
      </c>
      <c r="C1322" s="96"/>
      <c r="D1322" s="86">
        <v>1</v>
      </c>
      <c r="E1322" s="86" t="s">
        <v>32</v>
      </c>
      <c r="F1322" s="87">
        <v>6505</v>
      </c>
      <c r="G1322" s="86">
        <v>1</v>
      </c>
      <c r="H1322" s="88">
        <v>7</v>
      </c>
      <c r="I1322" s="89"/>
      <c r="J1322" s="90">
        <v>62</v>
      </c>
      <c r="K1322" s="90">
        <v>70</v>
      </c>
      <c r="L1322" s="90">
        <v>29</v>
      </c>
      <c r="M1322" s="91"/>
      <c r="N1322" s="92">
        <v>66</v>
      </c>
      <c r="O1322" s="90">
        <v>699</v>
      </c>
      <c r="P1322" s="90">
        <v>26</v>
      </c>
      <c r="Q1322" s="90">
        <v>12</v>
      </c>
      <c r="R1322" s="90">
        <v>33</v>
      </c>
      <c r="S1322" s="90">
        <v>29</v>
      </c>
      <c r="T1322" s="90">
        <v>62</v>
      </c>
      <c r="U1322" s="91"/>
      <c r="V1322" s="92">
        <v>66</v>
      </c>
      <c r="W1322" s="90">
        <v>739</v>
      </c>
      <c r="X1322" s="90">
        <v>2</v>
      </c>
      <c r="Y1322" s="90">
        <v>29</v>
      </c>
      <c r="Z1322" s="90">
        <v>47</v>
      </c>
      <c r="AA1322" s="90">
        <v>23</v>
      </c>
      <c r="AB1322" s="90">
        <v>70</v>
      </c>
      <c r="AC1322" s="91"/>
      <c r="AD1322" s="92">
        <v>66</v>
      </c>
      <c r="AE1322" s="90">
        <v>179</v>
      </c>
      <c r="AF1322" s="90">
        <v>20</v>
      </c>
      <c r="AG1322" s="90">
        <v>52</v>
      </c>
      <c r="AH1322" s="90">
        <v>27</v>
      </c>
      <c r="AI1322" s="90">
        <v>2</v>
      </c>
      <c r="AJ1322" s="90">
        <v>29</v>
      </c>
    </row>
    <row r="1323" spans="1:36">
      <c r="A1323" s="88">
        <v>8</v>
      </c>
      <c r="B1323" s="95" t="s">
        <v>246</v>
      </c>
      <c r="C1323" s="96"/>
      <c r="D1323" s="86">
        <v>1</v>
      </c>
      <c r="E1323" s="86" t="s">
        <v>32</v>
      </c>
      <c r="F1323" s="87">
        <v>6505</v>
      </c>
      <c r="G1323" s="88">
        <v>1</v>
      </c>
      <c r="H1323" s="88">
        <v>8</v>
      </c>
      <c r="I1323" s="89"/>
      <c r="J1323" s="90">
        <v>57</v>
      </c>
      <c r="K1323" s="90">
        <v>78</v>
      </c>
      <c r="L1323" s="90">
        <v>0</v>
      </c>
      <c r="M1323" s="91"/>
      <c r="N1323" s="92">
        <v>49</v>
      </c>
      <c r="O1323" s="90">
        <v>709</v>
      </c>
      <c r="P1323" s="90">
        <v>22</v>
      </c>
      <c r="Q1323" s="90">
        <v>20</v>
      </c>
      <c r="R1323" s="90">
        <v>49</v>
      </c>
      <c r="S1323" s="90">
        <v>8</v>
      </c>
      <c r="T1323" s="90">
        <v>57</v>
      </c>
      <c r="U1323" s="91"/>
      <c r="V1323" s="92">
        <v>49</v>
      </c>
      <c r="W1323" s="90">
        <v>799</v>
      </c>
      <c r="X1323" s="90">
        <v>6</v>
      </c>
      <c r="Y1323" s="90">
        <v>16</v>
      </c>
      <c r="Z1323" s="90">
        <v>45</v>
      </c>
      <c r="AA1323" s="90">
        <v>33</v>
      </c>
      <c r="AB1323" s="90">
        <v>78</v>
      </c>
      <c r="AC1323" s="91"/>
      <c r="AD1323" s="92">
        <v>0</v>
      </c>
      <c r="AE1323" s="90">
        <v>0</v>
      </c>
      <c r="AF1323" s="90">
        <v>0</v>
      </c>
      <c r="AG1323" s="90">
        <v>0</v>
      </c>
      <c r="AH1323" s="90">
        <v>0</v>
      </c>
      <c r="AI1323" s="90">
        <v>0</v>
      </c>
      <c r="AJ1323" s="90">
        <v>0</v>
      </c>
    </row>
    <row r="1324" spans="1:36">
      <c r="A1324" s="67" t="s">
        <v>71</v>
      </c>
      <c r="B1324" s="97" t="s">
        <v>246</v>
      </c>
      <c r="C1324" s="98"/>
      <c r="D1324" s="93">
        <v>1</v>
      </c>
      <c r="E1324" s="93" t="s">
        <v>32</v>
      </c>
      <c r="F1324" s="94">
        <v>6505</v>
      </c>
      <c r="G1324" s="67">
        <v>1</v>
      </c>
      <c r="H1324" s="67" t="s">
        <v>71</v>
      </c>
      <c r="I1324" s="68"/>
      <c r="J1324" s="20">
        <v>69.032154340836016</v>
      </c>
      <c r="K1324" s="20">
        <v>71.151125401929264</v>
      </c>
      <c r="L1324" s="20">
        <v>35.311926605504588</v>
      </c>
      <c r="M1324" s="69"/>
      <c r="N1324" s="16">
        <v>311</v>
      </c>
      <c r="O1324" s="20"/>
      <c r="P1324" s="20">
        <v>12.861736334405144</v>
      </c>
      <c r="Q1324" s="20">
        <v>17.913183279742764</v>
      </c>
      <c r="R1324" s="20">
        <v>34.125401929260448</v>
      </c>
      <c r="S1324" s="20">
        <v>34.906752411575567</v>
      </c>
      <c r="T1324" s="20">
        <v>69.032154340836016</v>
      </c>
      <c r="U1324" s="69"/>
      <c r="V1324" s="16">
        <v>311</v>
      </c>
      <c r="W1324" s="20"/>
      <c r="X1324" s="20">
        <v>5.655948553054662</v>
      </c>
      <c r="Y1324" s="20">
        <v>23.578778135048232</v>
      </c>
      <c r="Z1324" s="20">
        <v>44.707395498392287</v>
      </c>
      <c r="AA1324" s="20">
        <v>26.443729903536976</v>
      </c>
      <c r="AB1324" s="20">
        <v>71.151125401929264</v>
      </c>
      <c r="AC1324" s="69"/>
      <c r="AD1324" s="16">
        <v>109</v>
      </c>
      <c r="AE1324" s="20"/>
      <c r="AF1324" s="20">
        <v>14.871559633027523</v>
      </c>
      <c r="AG1324" s="20">
        <v>50.816513761467888</v>
      </c>
      <c r="AH1324" s="20">
        <v>32.128440366972477</v>
      </c>
      <c r="AI1324" s="20">
        <v>3.1834862385321099</v>
      </c>
      <c r="AJ1324" s="20">
        <v>35.311926605504588</v>
      </c>
    </row>
    <row r="1325" spans="1:36">
      <c r="A1325" s="81">
        <v>3</v>
      </c>
      <c r="B1325" s="77" t="s">
        <v>74</v>
      </c>
      <c r="C1325" s="78"/>
      <c r="D1325" s="79">
        <v>2</v>
      </c>
      <c r="E1325" s="79" t="s">
        <v>33</v>
      </c>
      <c r="F1325" s="80">
        <v>6205</v>
      </c>
      <c r="G1325" s="88">
        <v>1</v>
      </c>
      <c r="H1325" s="81">
        <v>3</v>
      </c>
      <c r="I1325" s="82"/>
      <c r="J1325" s="83">
        <v>68</v>
      </c>
      <c r="K1325" s="83">
        <v>55</v>
      </c>
      <c r="L1325" s="83">
        <v>0</v>
      </c>
      <c r="M1325" s="84"/>
      <c r="N1325" s="85">
        <v>40</v>
      </c>
      <c r="O1325" s="83">
        <v>549</v>
      </c>
      <c r="P1325" s="83">
        <v>13</v>
      </c>
      <c r="Q1325" s="83">
        <v>20</v>
      </c>
      <c r="R1325" s="83">
        <v>30</v>
      </c>
      <c r="S1325" s="83">
        <v>38</v>
      </c>
      <c r="T1325" s="83">
        <v>68</v>
      </c>
      <c r="U1325" s="84"/>
      <c r="V1325" s="85">
        <v>40</v>
      </c>
      <c r="W1325" s="83">
        <v>496</v>
      </c>
      <c r="X1325" s="83">
        <v>23</v>
      </c>
      <c r="Y1325" s="83">
        <v>23</v>
      </c>
      <c r="Z1325" s="83">
        <v>30</v>
      </c>
      <c r="AA1325" s="83">
        <v>25</v>
      </c>
      <c r="AB1325" s="83">
        <v>55</v>
      </c>
      <c r="AC1325" s="84"/>
      <c r="AD1325" s="85">
        <v>0</v>
      </c>
      <c r="AE1325" s="83">
        <v>0</v>
      </c>
      <c r="AF1325" s="83">
        <v>0</v>
      </c>
      <c r="AG1325" s="83">
        <v>0</v>
      </c>
      <c r="AH1325" s="83">
        <v>0</v>
      </c>
      <c r="AI1325" s="83">
        <v>0</v>
      </c>
      <c r="AJ1325" s="83">
        <v>0</v>
      </c>
    </row>
    <row r="1326" spans="1:36">
      <c r="A1326" s="88">
        <v>4</v>
      </c>
      <c r="B1326" s="77" t="s">
        <v>74</v>
      </c>
      <c r="C1326" s="78"/>
      <c r="D1326" s="86">
        <v>2</v>
      </c>
      <c r="E1326" s="86" t="s">
        <v>33</v>
      </c>
      <c r="F1326" s="87">
        <v>6205</v>
      </c>
      <c r="G1326" s="88">
        <v>1</v>
      </c>
      <c r="H1326" s="88">
        <v>4</v>
      </c>
      <c r="I1326" s="89"/>
      <c r="J1326" s="90">
        <v>70</v>
      </c>
      <c r="K1326" s="90">
        <v>64</v>
      </c>
      <c r="L1326" s="90">
        <v>0</v>
      </c>
      <c r="M1326" s="91"/>
      <c r="N1326" s="92">
        <v>50</v>
      </c>
      <c r="O1326" s="90">
        <v>606</v>
      </c>
      <c r="P1326" s="90">
        <v>10</v>
      </c>
      <c r="Q1326" s="90">
        <v>20</v>
      </c>
      <c r="R1326" s="90">
        <v>34</v>
      </c>
      <c r="S1326" s="90">
        <v>36</v>
      </c>
      <c r="T1326" s="90">
        <v>70</v>
      </c>
      <c r="U1326" s="91"/>
      <c r="V1326" s="92">
        <v>50</v>
      </c>
      <c r="W1326" s="90">
        <v>603</v>
      </c>
      <c r="X1326" s="90">
        <v>14</v>
      </c>
      <c r="Y1326" s="90">
        <v>22</v>
      </c>
      <c r="Z1326" s="90">
        <v>40</v>
      </c>
      <c r="AA1326" s="90">
        <v>24</v>
      </c>
      <c r="AB1326" s="90">
        <v>64</v>
      </c>
      <c r="AC1326" s="91"/>
      <c r="AD1326" s="92">
        <v>0</v>
      </c>
      <c r="AE1326" s="90">
        <v>0</v>
      </c>
      <c r="AF1326" s="90">
        <v>0</v>
      </c>
      <c r="AG1326" s="90">
        <v>0</v>
      </c>
      <c r="AH1326" s="90">
        <v>0</v>
      </c>
      <c r="AI1326" s="90">
        <v>0</v>
      </c>
      <c r="AJ1326" s="90">
        <v>0</v>
      </c>
    </row>
    <row r="1327" spans="1:36">
      <c r="A1327" s="88">
        <v>5</v>
      </c>
      <c r="B1327" s="77" t="s">
        <v>74</v>
      </c>
      <c r="C1327" s="78"/>
      <c r="D1327" s="86">
        <v>2</v>
      </c>
      <c r="E1327" s="86" t="s">
        <v>33</v>
      </c>
      <c r="F1327" s="87">
        <v>6205</v>
      </c>
      <c r="G1327" s="86">
        <v>1</v>
      </c>
      <c r="H1327" s="88">
        <v>5</v>
      </c>
      <c r="I1327" s="89"/>
      <c r="J1327" s="90">
        <v>60</v>
      </c>
      <c r="K1327" s="90">
        <v>56</v>
      </c>
      <c r="L1327" s="90">
        <v>25</v>
      </c>
      <c r="M1327" s="91"/>
      <c r="N1327" s="92">
        <v>55</v>
      </c>
      <c r="O1327" s="90">
        <v>607</v>
      </c>
      <c r="P1327" s="90">
        <v>24</v>
      </c>
      <c r="Q1327" s="90">
        <v>16</v>
      </c>
      <c r="R1327" s="90">
        <v>51</v>
      </c>
      <c r="S1327" s="90">
        <v>9</v>
      </c>
      <c r="T1327" s="90">
        <v>60</v>
      </c>
      <c r="U1327" s="91"/>
      <c r="V1327" s="92">
        <v>55</v>
      </c>
      <c r="W1327" s="90">
        <v>610</v>
      </c>
      <c r="X1327" s="90">
        <v>7</v>
      </c>
      <c r="Y1327" s="90">
        <v>36</v>
      </c>
      <c r="Z1327" s="90">
        <v>51</v>
      </c>
      <c r="AA1327" s="90">
        <v>5</v>
      </c>
      <c r="AB1327" s="90">
        <v>56</v>
      </c>
      <c r="AC1327" s="91"/>
      <c r="AD1327" s="92">
        <v>55</v>
      </c>
      <c r="AE1327" s="90">
        <v>171</v>
      </c>
      <c r="AF1327" s="90">
        <v>27</v>
      </c>
      <c r="AG1327" s="90">
        <v>47</v>
      </c>
      <c r="AH1327" s="90">
        <v>25</v>
      </c>
      <c r="AI1327" s="90">
        <v>0</v>
      </c>
      <c r="AJ1327" s="90">
        <v>25</v>
      </c>
    </row>
    <row r="1328" spans="1:36">
      <c r="A1328" s="88">
        <v>6</v>
      </c>
      <c r="B1328" s="77" t="s">
        <v>74</v>
      </c>
      <c r="C1328" s="78"/>
      <c r="D1328" s="86">
        <v>2</v>
      </c>
      <c r="E1328" s="86" t="s">
        <v>33</v>
      </c>
      <c r="F1328" s="87">
        <v>6205</v>
      </c>
      <c r="G1328" s="86">
        <v>1</v>
      </c>
      <c r="H1328" s="88">
        <v>6</v>
      </c>
      <c r="I1328" s="89"/>
      <c r="J1328" s="90">
        <v>59</v>
      </c>
      <c r="K1328" s="90">
        <v>58</v>
      </c>
      <c r="L1328" s="90">
        <v>0</v>
      </c>
      <c r="M1328" s="91"/>
      <c r="N1328" s="92">
        <v>46</v>
      </c>
      <c r="O1328" s="90">
        <v>670</v>
      </c>
      <c r="P1328" s="90">
        <v>15</v>
      </c>
      <c r="Q1328" s="90">
        <v>26</v>
      </c>
      <c r="R1328" s="90">
        <v>33</v>
      </c>
      <c r="S1328" s="90">
        <v>26</v>
      </c>
      <c r="T1328" s="90">
        <v>59</v>
      </c>
      <c r="U1328" s="91"/>
      <c r="V1328" s="92">
        <v>46</v>
      </c>
      <c r="W1328" s="90">
        <v>646</v>
      </c>
      <c r="X1328" s="90">
        <v>11</v>
      </c>
      <c r="Y1328" s="90">
        <v>30</v>
      </c>
      <c r="Z1328" s="90">
        <v>41</v>
      </c>
      <c r="AA1328" s="90">
        <v>17</v>
      </c>
      <c r="AB1328" s="90">
        <v>58</v>
      </c>
      <c r="AC1328" s="91"/>
      <c r="AD1328" s="92">
        <v>0</v>
      </c>
      <c r="AE1328" s="90">
        <v>0</v>
      </c>
      <c r="AF1328" s="90">
        <v>0</v>
      </c>
      <c r="AG1328" s="90">
        <v>0</v>
      </c>
      <c r="AH1328" s="90">
        <v>0</v>
      </c>
      <c r="AI1328" s="90">
        <v>0</v>
      </c>
      <c r="AJ1328" s="90">
        <v>0</v>
      </c>
    </row>
    <row r="1329" spans="1:36" s="63" customFormat="1">
      <c r="A1329" s="88">
        <v>7</v>
      </c>
      <c r="B1329" s="77" t="s">
        <v>74</v>
      </c>
      <c r="C1329" s="78"/>
      <c r="D1329" s="86">
        <v>2</v>
      </c>
      <c r="E1329" s="86" t="s">
        <v>33</v>
      </c>
      <c r="F1329" s="87">
        <v>6205</v>
      </c>
      <c r="G1329" s="86">
        <v>1</v>
      </c>
      <c r="H1329" s="88">
        <v>7</v>
      </c>
      <c r="I1329" s="89"/>
      <c r="J1329" s="90">
        <v>64</v>
      </c>
      <c r="K1329" s="90">
        <v>57</v>
      </c>
      <c r="L1329" s="90">
        <v>22</v>
      </c>
      <c r="M1329" s="91"/>
      <c r="N1329" s="92">
        <v>56</v>
      </c>
      <c r="O1329" s="90">
        <v>695</v>
      </c>
      <c r="P1329" s="90">
        <v>16</v>
      </c>
      <c r="Q1329" s="90">
        <v>20</v>
      </c>
      <c r="R1329" s="90">
        <v>48</v>
      </c>
      <c r="S1329" s="90">
        <v>16</v>
      </c>
      <c r="T1329" s="90">
        <v>64</v>
      </c>
      <c r="U1329" s="91"/>
      <c r="V1329" s="92">
        <v>56</v>
      </c>
      <c r="W1329" s="90">
        <v>685</v>
      </c>
      <c r="X1329" s="90">
        <v>11</v>
      </c>
      <c r="Y1329" s="90">
        <v>32</v>
      </c>
      <c r="Z1329" s="90">
        <v>36</v>
      </c>
      <c r="AA1329" s="90">
        <v>21</v>
      </c>
      <c r="AB1329" s="90">
        <v>57</v>
      </c>
      <c r="AC1329" s="91"/>
      <c r="AD1329" s="92">
        <v>56</v>
      </c>
      <c r="AE1329" s="90">
        <v>163</v>
      </c>
      <c r="AF1329" s="90">
        <v>32</v>
      </c>
      <c r="AG1329" s="90">
        <v>46</v>
      </c>
      <c r="AH1329" s="90">
        <v>20</v>
      </c>
      <c r="AI1329" s="90">
        <v>2</v>
      </c>
      <c r="AJ1329" s="90">
        <v>22</v>
      </c>
    </row>
    <row r="1330" spans="1:36">
      <c r="A1330" s="88">
        <v>8</v>
      </c>
      <c r="B1330" s="77" t="s">
        <v>74</v>
      </c>
      <c r="C1330" s="78"/>
      <c r="D1330" s="86">
        <v>2</v>
      </c>
      <c r="E1330" s="86" t="s">
        <v>33</v>
      </c>
      <c r="F1330" s="87">
        <v>6205</v>
      </c>
      <c r="G1330" s="88">
        <v>1</v>
      </c>
      <c r="H1330" s="88">
        <v>8</v>
      </c>
      <c r="I1330" s="89"/>
      <c r="J1330" s="90">
        <v>45</v>
      </c>
      <c r="K1330" s="90">
        <v>73</v>
      </c>
      <c r="L1330" s="90">
        <v>0</v>
      </c>
      <c r="M1330" s="91"/>
      <c r="N1330" s="92">
        <v>52</v>
      </c>
      <c r="O1330" s="90">
        <v>672</v>
      </c>
      <c r="P1330" s="90">
        <v>42</v>
      </c>
      <c r="Q1330" s="90">
        <v>13</v>
      </c>
      <c r="R1330" s="90">
        <v>37</v>
      </c>
      <c r="S1330" s="90">
        <v>8</v>
      </c>
      <c r="T1330" s="90">
        <v>45</v>
      </c>
      <c r="U1330" s="91"/>
      <c r="V1330" s="92">
        <v>52</v>
      </c>
      <c r="W1330" s="90">
        <v>758</v>
      </c>
      <c r="X1330" s="90">
        <v>12</v>
      </c>
      <c r="Y1330" s="90">
        <v>15</v>
      </c>
      <c r="Z1330" s="90">
        <v>50</v>
      </c>
      <c r="AA1330" s="90">
        <v>23</v>
      </c>
      <c r="AB1330" s="90">
        <v>73</v>
      </c>
      <c r="AC1330" s="91"/>
      <c r="AD1330" s="92">
        <v>0</v>
      </c>
      <c r="AE1330" s="90">
        <v>0</v>
      </c>
      <c r="AF1330" s="90">
        <v>0</v>
      </c>
      <c r="AG1330" s="90">
        <v>0</v>
      </c>
      <c r="AH1330" s="90">
        <v>0</v>
      </c>
      <c r="AI1330" s="90">
        <v>0</v>
      </c>
      <c r="AJ1330" s="90">
        <v>0</v>
      </c>
    </row>
    <row r="1331" spans="1:36">
      <c r="A1331" s="67" t="s">
        <v>71</v>
      </c>
      <c r="B1331" s="97" t="s">
        <v>74</v>
      </c>
      <c r="C1331" s="98"/>
      <c r="D1331" s="93">
        <v>2</v>
      </c>
      <c r="E1331" s="93" t="s">
        <v>33</v>
      </c>
      <c r="F1331" s="94">
        <v>6205</v>
      </c>
      <c r="G1331" s="67">
        <v>1</v>
      </c>
      <c r="H1331" s="67" t="s">
        <v>71</v>
      </c>
      <c r="I1331" s="68"/>
      <c r="J1331" s="20">
        <v>60.72909698996655</v>
      </c>
      <c r="K1331" s="20">
        <v>60.655518394648823</v>
      </c>
      <c r="L1331" s="20">
        <v>23.486486486486488</v>
      </c>
      <c r="M1331" s="69"/>
      <c r="N1331" s="16">
        <v>299</v>
      </c>
      <c r="O1331" s="20"/>
      <c r="P1331" s="20">
        <v>20.434782608695649</v>
      </c>
      <c r="Q1331" s="20">
        <v>18.969899665551839</v>
      </c>
      <c r="R1331" s="20">
        <v>39.581939799331096</v>
      </c>
      <c r="S1331" s="20">
        <v>21.147157190635454</v>
      </c>
      <c r="T1331" s="20">
        <v>60.72909698996655</v>
      </c>
      <c r="U1331" s="69"/>
      <c r="V1331" s="16">
        <v>299</v>
      </c>
      <c r="W1331" s="20"/>
      <c r="X1331" s="20">
        <v>12.545150501672243</v>
      </c>
      <c r="Y1331" s="20">
        <v>26.595317725752508</v>
      </c>
      <c r="Z1331" s="20">
        <v>41.829431438127088</v>
      </c>
      <c r="AA1331" s="20">
        <v>18.826086956521738</v>
      </c>
      <c r="AB1331" s="20">
        <v>60.655518394648823</v>
      </c>
      <c r="AC1331" s="69"/>
      <c r="AD1331" s="16">
        <v>111</v>
      </c>
      <c r="AE1331" s="20"/>
      <c r="AF1331" s="20">
        <v>29.522522522522522</v>
      </c>
      <c r="AG1331" s="20">
        <v>46.495495495495497</v>
      </c>
      <c r="AH1331" s="20">
        <v>22.477477477477478</v>
      </c>
      <c r="AI1331" s="20">
        <v>1.0090090090090089</v>
      </c>
      <c r="AJ1331" s="20">
        <v>23.486486486486488</v>
      </c>
    </row>
    <row r="1332" spans="1:36">
      <c r="A1332" s="81">
        <v>3</v>
      </c>
      <c r="B1332" s="77" t="s">
        <v>248</v>
      </c>
      <c r="C1332" s="78"/>
      <c r="D1332" s="79">
        <v>2</v>
      </c>
      <c r="E1332" s="79" t="s">
        <v>33</v>
      </c>
      <c r="F1332" s="80">
        <v>7309</v>
      </c>
      <c r="G1332" s="88">
        <v>1</v>
      </c>
      <c r="H1332" s="81">
        <v>3</v>
      </c>
      <c r="I1332" s="82"/>
      <c r="J1332" s="83">
        <v>81</v>
      </c>
      <c r="K1332" s="83">
        <v>76</v>
      </c>
      <c r="L1332" s="83">
        <v>0</v>
      </c>
      <c r="M1332" s="84"/>
      <c r="N1332" s="85">
        <v>60</v>
      </c>
      <c r="O1332" s="83">
        <v>609</v>
      </c>
      <c r="P1332" s="83">
        <v>7</v>
      </c>
      <c r="Q1332" s="83">
        <v>12</v>
      </c>
      <c r="R1332" s="83">
        <v>13</v>
      </c>
      <c r="S1332" s="83">
        <v>68</v>
      </c>
      <c r="T1332" s="83">
        <v>81</v>
      </c>
      <c r="U1332" s="84"/>
      <c r="V1332" s="85">
        <v>60</v>
      </c>
      <c r="W1332" s="83">
        <v>599</v>
      </c>
      <c r="X1332" s="83">
        <v>12</v>
      </c>
      <c r="Y1332" s="83">
        <v>12</v>
      </c>
      <c r="Z1332" s="83">
        <v>38</v>
      </c>
      <c r="AA1332" s="83">
        <v>38</v>
      </c>
      <c r="AB1332" s="83">
        <v>76</v>
      </c>
      <c r="AC1332" s="84"/>
      <c r="AD1332" s="85">
        <v>0</v>
      </c>
      <c r="AE1332" s="83">
        <v>0</v>
      </c>
      <c r="AF1332" s="83">
        <v>0</v>
      </c>
      <c r="AG1332" s="83">
        <v>0</v>
      </c>
      <c r="AH1332" s="83">
        <v>0</v>
      </c>
      <c r="AI1332" s="83">
        <v>0</v>
      </c>
      <c r="AJ1332" s="83">
        <v>0</v>
      </c>
    </row>
    <row r="1333" spans="1:36">
      <c r="A1333" s="88">
        <v>4</v>
      </c>
      <c r="B1333" s="95" t="s">
        <v>248</v>
      </c>
      <c r="C1333" s="96"/>
      <c r="D1333" s="86">
        <v>2</v>
      </c>
      <c r="E1333" s="86" t="s">
        <v>33</v>
      </c>
      <c r="F1333" s="87">
        <v>7309</v>
      </c>
      <c r="G1333" s="88">
        <v>1</v>
      </c>
      <c r="H1333" s="88">
        <v>4</v>
      </c>
      <c r="I1333" s="89"/>
      <c r="J1333" s="90">
        <v>76</v>
      </c>
      <c r="K1333" s="90">
        <v>78</v>
      </c>
      <c r="L1333" s="90">
        <v>0</v>
      </c>
      <c r="M1333" s="91"/>
      <c r="N1333" s="92">
        <v>60</v>
      </c>
      <c r="O1333" s="90">
        <v>622</v>
      </c>
      <c r="P1333" s="90">
        <v>3</v>
      </c>
      <c r="Q1333" s="90">
        <v>20</v>
      </c>
      <c r="R1333" s="90">
        <v>28</v>
      </c>
      <c r="S1333" s="90">
        <v>48</v>
      </c>
      <c r="T1333" s="90">
        <v>76</v>
      </c>
      <c r="U1333" s="91"/>
      <c r="V1333" s="92">
        <v>60</v>
      </c>
      <c r="W1333" s="90">
        <v>654</v>
      </c>
      <c r="X1333" s="90">
        <v>5</v>
      </c>
      <c r="Y1333" s="90">
        <v>17</v>
      </c>
      <c r="Z1333" s="90">
        <v>55</v>
      </c>
      <c r="AA1333" s="90">
        <v>23</v>
      </c>
      <c r="AB1333" s="90">
        <v>78</v>
      </c>
      <c r="AC1333" s="91"/>
      <c r="AD1333" s="92">
        <v>0</v>
      </c>
      <c r="AE1333" s="90">
        <v>0</v>
      </c>
      <c r="AF1333" s="90">
        <v>0</v>
      </c>
      <c r="AG1333" s="90">
        <v>0</v>
      </c>
      <c r="AH1333" s="90">
        <v>0</v>
      </c>
      <c r="AI1333" s="90">
        <v>0</v>
      </c>
      <c r="AJ1333" s="90">
        <v>0</v>
      </c>
    </row>
    <row r="1334" spans="1:36">
      <c r="A1334" s="88">
        <v>5</v>
      </c>
      <c r="B1334" s="95" t="s">
        <v>248</v>
      </c>
      <c r="C1334" s="96"/>
      <c r="D1334" s="86">
        <v>2</v>
      </c>
      <c r="E1334" s="86" t="s">
        <v>33</v>
      </c>
      <c r="F1334" s="87">
        <v>7309</v>
      </c>
      <c r="G1334" s="86">
        <v>1</v>
      </c>
      <c r="H1334" s="88">
        <v>5</v>
      </c>
      <c r="I1334" s="89"/>
      <c r="J1334" s="90">
        <v>79</v>
      </c>
      <c r="K1334" s="90">
        <v>83</v>
      </c>
      <c r="L1334" s="90">
        <v>66</v>
      </c>
      <c r="M1334" s="91"/>
      <c r="N1334" s="92">
        <v>53</v>
      </c>
      <c r="O1334" s="90">
        <v>658</v>
      </c>
      <c r="P1334" s="90">
        <v>9</v>
      </c>
      <c r="Q1334" s="90">
        <v>11</v>
      </c>
      <c r="R1334" s="90">
        <v>45</v>
      </c>
      <c r="S1334" s="90">
        <v>34</v>
      </c>
      <c r="T1334" s="90">
        <v>79</v>
      </c>
      <c r="U1334" s="91"/>
      <c r="V1334" s="92">
        <v>53</v>
      </c>
      <c r="W1334" s="90">
        <v>694</v>
      </c>
      <c r="X1334" s="90">
        <v>4</v>
      </c>
      <c r="Y1334" s="90">
        <v>13</v>
      </c>
      <c r="Z1334" s="90">
        <v>60</v>
      </c>
      <c r="AA1334" s="90">
        <v>23</v>
      </c>
      <c r="AB1334" s="90">
        <v>83</v>
      </c>
      <c r="AC1334" s="91"/>
      <c r="AD1334" s="92">
        <v>53</v>
      </c>
      <c r="AE1334" s="90">
        <v>210</v>
      </c>
      <c r="AF1334" s="90">
        <v>4</v>
      </c>
      <c r="AG1334" s="90">
        <v>30</v>
      </c>
      <c r="AH1334" s="90">
        <v>55</v>
      </c>
      <c r="AI1334" s="90">
        <v>11</v>
      </c>
      <c r="AJ1334" s="90">
        <v>66</v>
      </c>
    </row>
    <row r="1335" spans="1:36">
      <c r="A1335" s="88">
        <v>6</v>
      </c>
      <c r="B1335" s="95" t="s">
        <v>248</v>
      </c>
      <c r="C1335" s="96"/>
      <c r="D1335" s="86">
        <v>2</v>
      </c>
      <c r="E1335" s="86" t="s">
        <v>33</v>
      </c>
      <c r="F1335" s="87">
        <v>7309</v>
      </c>
      <c r="G1335" s="86">
        <v>1</v>
      </c>
      <c r="H1335" s="88">
        <v>6</v>
      </c>
      <c r="I1335" s="89"/>
      <c r="J1335" s="90">
        <v>77</v>
      </c>
      <c r="K1335" s="90">
        <v>74</v>
      </c>
      <c r="L1335" s="90">
        <v>0</v>
      </c>
      <c r="M1335" s="91"/>
      <c r="N1335" s="92">
        <v>62</v>
      </c>
      <c r="O1335" s="90">
        <v>704</v>
      </c>
      <c r="P1335" s="90">
        <v>3</v>
      </c>
      <c r="Q1335" s="90">
        <v>19</v>
      </c>
      <c r="R1335" s="90">
        <v>42</v>
      </c>
      <c r="S1335" s="90">
        <v>35</v>
      </c>
      <c r="T1335" s="90">
        <v>77</v>
      </c>
      <c r="U1335" s="91"/>
      <c r="V1335" s="92">
        <v>62</v>
      </c>
      <c r="W1335" s="90">
        <v>737</v>
      </c>
      <c r="X1335" s="90">
        <v>0</v>
      </c>
      <c r="Y1335" s="90">
        <v>26</v>
      </c>
      <c r="Z1335" s="90">
        <v>48</v>
      </c>
      <c r="AA1335" s="90">
        <v>26</v>
      </c>
      <c r="AB1335" s="90">
        <v>74</v>
      </c>
      <c r="AC1335" s="91"/>
      <c r="AD1335" s="92">
        <v>0</v>
      </c>
      <c r="AE1335" s="90">
        <v>0</v>
      </c>
      <c r="AF1335" s="90">
        <v>0</v>
      </c>
      <c r="AG1335" s="90">
        <v>0</v>
      </c>
      <c r="AH1335" s="90">
        <v>0</v>
      </c>
      <c r="AI1335" s="90">
        <v>0</v>
      </c>
      <c r="AJ1335" s="90">
        <v>0</v>
      </c>
    </row>
    <row r="1336" spans="1:36" s="63" customFormat="1">
      <c r="A1336" s="88">
        <v>7</v>
      </c>
      <c r="B1336" s="95" t="s">
        <v>248</v>
      </c>
      <c r="C1336" s="96"/>
      <c r="D1336" s="86">
        <v>2</v>
      </c>
      <c r="E1336" s="86" t="s">
        <v>33</v>
      </c>
      <c r="F1336" s="87">
        <v>7309</v>
      </c>
      <c r="G1336" s="86">
        <v>1</v>
      </c>
      <c r="H1336" s="88">
        <v>7</v>
      </c>
      <c r="I1336" s="89"/>
      <c r="J1336" s="90">
        <v>71</v>
      </c>
      <c r="K1336" s="90">
        <v>57</v>
      </c>
      <c r="L1336" s="90">
        <v>40</v>
      </c>
      <c r="M1336" s="91"/>
      <c r="N1336" s="92">
        <v>52</v>
      </c>
      <c r="O1336" s="90">
        <v>712</v>
      </c>
      <c r="P1336" s="90">
        <v>8</v>
      </c>
      <c r="Q1336" s="90">
        <v>21</v>
      </c>
      <c r="R1336" s="90">
        <v>44</v>
      </c>
      <c r="S1336" s="90">
        <v>27</v>
      </c>
      <c r="T1336" s="90">
        <v>71</v>
      </c>
      <c r="U1336" s="91"/>
      <c r="V1336" s="92">
        <v>52</v>
      </c>
      <c r="W1336" s="90">
        <v>704</v>
      </c>
      <c r="X1336" s="90">
        <v>0</v>
      </c>
      <c r="Y1336" s="90">
        <v>42</v>
      </c>
      <c r="Z1336" s="90">
        <v>44</v>
      </c>
      <c r="AA1336" s="90">
        <v>13</v>
      </c>
      <c r="AB1336" s="90">
        <v>57</v>
      </c>
      <c r="AC1336" s="91"/>
      <c r="AD1336" s="92">
        <v>52</v>
      </c>
      <c r="AE1336" s="90">
        <v>196</v>
      </c>
      <c r="AF1336" s="90">
        <v>23</v>
      </c>
      <c r="AG1336" s="90">
        <v>37</v>
      </c>
      <c r="AH1336" s="90">
        <v>25</v>
      </c>
      <c r="AI1336" s="90">
        <v>15</v>
      </c>
      <c r="AJ1336" s="90">
        <v>40</v>
      </c>
    </row>
    <row r="1337" spans="1:36">
      <c r="A1337" s="88">
        <v>8</v>
      </c>
      <c r="B1337" s="95" t="s">
        <v>248</v>
      </c>
      <c r="C1337" s="96"/>
      <c r="D1337" s="86">
        <v>2</v>
      </c>
      <c r="E1337" s="86" t="s">
        <v>33</v>
      </c>
      <c r="F1337" s="87">
        <v>7309</v>
      </c>
      <c r="G1337" s="88">
        <v>1</v>
      </c>
      <c r="H1337" s="88">
        <v>8</v>
      </c>
      <c r="I1337" s="89"/>
      <c r="J1337" s="90">
        <v>53</v>
      </c>
      <c r="K1337" s="90">
        <v>75</v>
      </c>
      <c r="L1337" s="90">
        <v>0</v>
      </c>
      <c r="M1337" s="91"/>
      <c r="N1337" s="92">
        <v>56</v>
      </c>
      <c r="O1337" s="90">
        <v>708</v>
      </c>
      <c r="P1337" s="90">
        <v>13</v>
      </c>
      <c r="Q1337" s="90">
        <v>34</v>
      </c>
      <c r="R1337" s="90">
        <v>48</v>
      </c>
      <c r="S1337" s="90">
        <v>5</v>
      </c>
      <c r="T1337" s="90">
        <v>53</v>
      </c>
      <c r="U1337" s="91"/>
      <c r="V1337" s="92">
        <v>56</v>
      </c>
      <c r="W1337" s="90">
        <v>800</v>
      </c>
      <c r="X1337" s="90">
        <v>2</v>
      </c>
      <c r="Y1337" s="90">
        <v>23</v>
      </c>
      <c r="Z1337" s="90">
        <v>54</v>
      </c>
      <c r="AA1337" s="90">
        <v>21</v>
      </c>
      <c r="AB1337" s="90">
        <v>75</v>
      </c>
      <c r="AC1337" s="91"/>
      <c r="AD1337" s="92">
        <v>0</v>
      </c>
      <c r="AE1337" s="90">
        <v>0</v>
      </c>
      <c r="AF1337" s="90">
        <v>0</v>
      </c>
      <c r="AG1337" s="90">
        <v>0</v>
      </c>
      <c r="AH1337" s="90">
        <v>0</v>
      </c>
      <c r="AI1337" s="90">
        <v>0</v>
      </c>
      <c r="AJ1337" s="90">
        <v>0</v>
      </c>
    </row>
    <row r="1338" spans="1:36">
      <c r="A1338" s="67" t="s">
        <v>71</v>
      </c>
      <c r="B1338" s="97" t="s">
        <v>248</v>
      </c>
      <c r="C1338" s="98"/>
      <c r="D1338" s="93">
        <v>2</v>
      </c>
      <c r="E1338" s="93" t="s">
        <v>33</v>
      </c>
      <c r="F1338" s="94">
        <v>7309</v>
      </c>
      <c r="G1338" s="67">
        <v>1</v>
      </c>
      <c r="H1338" s="67" t="s">
        <v>71</v>
      </c>
      <c r="I1338" s="68"/>
      <c r="J1338" s="20">
        <v>73.005830903790084</v>
      </c>
      <c r="K1338" s="20">
        <v>74.026239067055386</v>
      </c>
      <c r="L1338" s="20">
        <v>53.123809523809527</v>
      </c>
      <c r="M1338" s="69"/>
      <c r="N1338" s="16">
        <v>343</v>
      </c>
      <c r="O1338" s="20"/>
      <c r="P1338" s="20">
        <v>7.017492711370263</v>
      </c>
      <c r="Q1338" s="20">
        <v>19.466472303206995</v>
      </c>
      <c r="R1338" s="20">
        <v>36.224489795918366</v>
      </c>
      <c r="S1338" s="20">
        <v>36.781341107871718</v>
      </c>
      <c r="T1338" s="20">
        <v>73.005830903790084</v>
      </c>
      <c r="U1338" s="69"/>
      <c r="V1338" s="16">
        <v>343</v>
      </c>
      <c r="W1338" s="20"/>
      <c r="X1338" s="20">
        <v>3.9183673469387754</v>
      </c>
      <c r="Y1338" s="20">
        <v>21.903790087463555</v>
      </c>
      <c r="Z1338" s="20">
        <v>49.702623906705533</v>
      </c>
      <c r="AA1338" s="20">
        <v>24.323615160349849</v>
      </c>
      <c r="AB1338" s="20">
        <v>74.026239067055386</v>
      </c>
      <c r="AC1338" s="69"/>
      <c r="AD1338" s="16">
        <v>105</v>
      </c>
      <c r="AE1338" s="20"/>
      <c r="AF1338" s="20">
        <v>13.40952380952381</v>
      </c>
      <c r="AG1338" s="20">
        <v>33.466666666666669</v>
      </c>
      <c r="AH1338" s="20">
        <v>40.142857142857146</v>
      </c>
      <c r="AI1338" s="20">
        <v>12.980952380952381</v>
      </c>
      <c r="AJ1338" s="20">
        <v>53.123809523809527</v>
      </c>
    </row>
    <row r="1339" spans="1:36">
      <c r="A1339" s="81">
        <v>3</v>
      </c>
      <c r="B1339" s="77" t="s">
        <v>249</v>
      </c>
      <c r="C1339" s="78"/>
      <c r="D1339" s="79">
        <v>2</v>
      </c>
      <c r="E1339" s="79" t="s">
        <v>33</v>
      </c>
      <c r="F1339" s="80">
        <v>2808</v>
      </c>
      <c r="G1339" s="88">
        <v>1</v>
      </c>
      <c r="H1339" s="81">
        <v>3</v>
      </c>
      <c r="I1339" s="82"/>
      <c r="J1339" s="83">
        <v>85</v>
      </c>
      <c r="K1339" s="83">
        <v>69</v>
      </c>
      <c r="L1339" s="83">
        <v>0</v>
      </c>
      <c r="M1339" s="84"/>
      <c r="N1339" s="85">
        <v>221</v>
      </c>
      <c r="O1339" s="83">
        <v>591</v>
      </c>
      <c r="P1339" s="83">
        <v>1</v>
      </c>
      <c r="Q1339" s="83">
        <v>14</v>
      </c>
      <c r="R1339" s="83">
        <v>35</v>
      </c>
      <c r="S1339" s="83">
        <v>50</v>
      </c>
      <c r="T1339" s="83">
        <v>85</v>
      </c>
      <c r="U1339" s="84"/>
      <c r="V1339" s="85">
        <v>221</v>
      </c>
      <c r="W1339" s="83">
        <v>565</v>
      </c>
      <c r="X1339" s="83">
        <v>15</v>
      </c>
      <c r="Y1339" s="83">
        <v>15</v>
      </c>
      <c r="Z1339" s="83">
        <v>37</v>
      </c>
      <c r="AA1339" s="83">
        <v>32</v>
      </c>
      <c r="AB1339" s="83">
        <v>69</v>
      </c>
      <c r="AC1339" s="84"/>
      <c r="AD1339" s="85">
        <v>0</v>
      </c>
      <c r="AE1339" s="83">
        <v>0</v>
      </c>
      <c r="AF1339" s="83">
        <v>0</v>
      </c>
      <c r="AG1339" s="83">
        <v>0</v>
      </c>
      <c r="AH1339" s="83">
        <v>0</v>
      </c>
      <c r="AI1339" s="83">
        <v>0</v>
      </c>
      <c r="AJ1339" s="83">
        <v>0</v>
      </c>
    </row>
    <row r="1340" spans="1:36">
      <c r="A1340" s="88">
        <v>4</v>
      </c>
      <c r="B1340" s="95" t="s">
        <v>249</v>
      </c>
      <c r="C1340" s="96"/>
      <c r="D1340" s="86">
        <v>2</v>
      </c>
      <c r="E1340" s="86" t="s">
        <v>33</v>
      </c>
      <c r="F1340" s="87">
        <v>2808</v>
      </c>
      <c r="G1340" s="86">
        <v>1</v>
      </c>
      <c r="H1340" s="88">
        <v>4</v>
      </c>
      <c r="I1340" s="89"/>
      <c r="J1340" s="90">
        <v>84</v>
      </c>
      <c r="K1340" s="90">
        <v>76</v>
      </c>
      <c r="L1340" s="90">
        <v>0</v>
      </c>
      <c r="M1340" s="91"/>
      <c r="N1340" s="92">
        <v>219</v>
      </c>
      <c r="O1340" s="90">
        <v>638</v>
      </c>
      <c r="P1340" s="90">
        <v>8</v>
      </c>
      <c r="Q1340" s="90">
        <v>9</v>
      </c>
      <c r="R1340" s="90">
        <v>31</v>
      </c>
      <c r="S1340" s="90">
        <v>53</v>
      </c>
      <c r="T1340" s="90">
        <v>84</v>
      </c>
      <c r="U1340" s="91"/>
      <c r="V1340" s="92">
        <v>219</v>
      </c>
      <c r="W1340" s="90">
        <v>662</v>
      </c>
      <c r="X1340" s="90">
        <v>3</v>
      </c>
      <c r="Y1340" s="90">
        <v>21</v>
      </c>
      <c r="Z1340" s="90">
        <v>45</v>
      </c>
      <c r="AA1340" s="90">
        <v>31</v>
      </c>
      <c r="AB1340" s="90">
        <v>76</v>
      </c>
      <c r="AC1340" s="91"/>
      <c r="AD1340" s="92">
        <v>0</v>
      </c>
      <c r="AE1340" s="90">
        <v>0</v>
      </c>
      <c r="AF1340" s="90">
        <v>0</v>
      </c>
      <c r="AG1340" s="90">
        <v>0</v>
      </c>
      <c r="AH1340" s="90">
        <v>0</v>
      </c>
      <c r="AI1340" s="90">
        <v>0</v>
      </c>
      <c r="AJ1340" s="90">
        <v>0</v>
      </c>
    </row>
    <row r="1341" spans="1:36">
      <c r="A1341" s="88">
        <v>5</v>
      </c>
      <c r="B1341" s="95" t="s">
        <v>249</v>
      </c>
      <c r="C1341" s="96"/>
      <c r="D1341" s="86">
        <v>2</v>
      </c>
      <c r="E1341" s="86" t="s">
        <v>33</v>
      </c>
      <c r="F1341" s="87">
        <v>2808</v>
      </c>
      <c r="G1341" s="86">
        <v>1</v>
      </c>
      <c r="H1341" s="88">
        <v>5</v>
      </c>
      <c r="I1341" s="89"/>
      <c r="J1341" s="90">
        <v>68</v>
      </c>
      <c r="K1341" s="90">
        <v>76</v>
      </c>
      <c r="L1341" s="90">
        <v>45</v>
      </c>
      <c r="M1341" s="91"/>
      <c r="N1341" s="92">
        <v>214</v>
      </c>
      <c r="O1341" s="90">
        <v>642</v>
      </c>
      <c r="P1341" s="90">
        <v>14</v>
      </c>
      <c r="Q1341" s="90">
        <v>19</v>
      </c>
      <c r="R1341" s="90">
        <v>36</v>
      </c>
      <c r="S1341" s="90">
        <v>32</v>
      </c>
      <c r="T1341" s="90">
        <v>68</v>
      </c>
      <c r="U1341" s="91"/>
      <c r="V1341" s="92">
        <v>214</v>
      </c>
      <c r="W1341" s="90">
        <v>689</v>
      </c>
      <c r="X1341" s="90">
        <v>6</v>
      </c>
      <c r="Y1341" s="90">
        <v>19</v>
      </c>
      <c r="Z1341" s="90">
        <v>48</v>
      </c>
      <c r="AA1341" s="90">
        <v>28</v>
      </c>
      <c r="AB1341" s="90">
        <v>76</v>
      </c>
      <c r="AC1341" s="91"/>
      <c r="AD1341" s="92">
        <v>214</v>
      </c>
      <c r="AE1341" s="90">
        <v>191</v>
      </c>
      <c r="AF1341" s="90">
        <v>12</v>
      </c>
      <c r="AG1341" s="90">
        <v>43</v>
      </c>
      <c r="AH1341" s="90">
        <v>44</v>
      </c>
      <c r="AI1341" s="90">
        <v>1</v>
      </c>
      <c r="AJ1341" s="90">
        <v>45</v>
      </c>
    </row>
    <row r="1342" spans="1:36">
      <c r="A1342" s="88">
        <v>6</v>
      </c>
      <c r="B1342" s="95" t="s">
        <v>249</v>
      </c>
      <c r="C1342" s="96"/>
      <c r="D1342" s="86">
        <v>2</v>
      </c>
      <c r="E1342" s="86" t="s">
        <v>33</v>
      </c>
      <c r="F1342" s="87">
        <v>2808</v>
      </c>
      <c r="G1342" s="86">
        <v>1</v>
      </c>
      <c r="H1342" s="88">
        <v>6</v>
      </c>
      <c r="I1342" s="89"/>
      <c r="J1342" s="90">
        <v>78</v>
      </c>
      <c r="K1342" s="90">
        <v>79</v>
      </c>
      <c r="L1342" s="90">
        <v>0</v>
      </c>
      <c r="M1342" s="91"/>
      <c r="N1342" s="92">
        <v>207</v>
      </c>
      <c r="O1342" s="90">
        <v>695</v>
      </c>
      <c r="P1342" s="90">
        <v>4</v>
      </c>
      <c r="Q1342" s="90">
        <v>18</v>
      </c>
      <c r="R1342" s="90">
        <v>43</v>
      </c>
      <c r="S1342" s="90">
        <v>35</v>
      </c>
      <c r="T1342" s="90">
        <v>78</v>
      </c>
      <c r="U1342" s="91"/>
      <c r="V1342" s="92">
        <v>207</v>
      </c>
      <c r="W1342" s="90">
        <v>754</v>
      </c>
      <c r="X1342" s="90">
        <v>1</v>
      </c>
      <c r="Y1342" s="90">
        <v>19</v>
      </c>
      <c r="Z1342" s="90">
        <v>46</v>
      </c>
      <c r="AA1342" s="90">
        <v>33</v>
      </c>
      <c r="AB1342" s="90">
        <v>79</v>
      </c>
      <c r="AC1342" s="91"/>
      <c r="AD1342" s="92">
        <v>0</v>
      </c>
      <c r="AE1342" s="90">
        <v>0</v>
      </c>
      <c r="AF1342" s="90">
        <v>0</v>
      </c>
      <c r="AG1342" s="90">
        <v>0</v>
      </c>
      <c r="AH1342" s="90">
        <v>0</v>
      </c>
      <c r="AI1342" s="90">
        <v>0</v>
      </c>
      <c r="AJ1342" s="90">
        <v>0</v>
      </c>
    </row>
    <row r="1343" spans="1:36" s="63" customFormat="1">
      <c r="A1343" s="88">
        <v>7</v>
      </c>
      <c r="B1343" s="95" t="s">
        <v>249</v>
      </c>
      <c r="C1343" s="96"/>
      <c r="D1343" s="86">
        <v>2</v>
      </c>
      <c r="E1343" s="86" t="s">
        <v>33</v>
      </c>
      <c r="F1343" s="87">
        <v>2808</v>
      </c>
      <c r="G1343" s="86">
        <v>1</v>
      </c>
      <c r="H1343" s="88">
        <v>7</v>
      </c>
      <c r="I1343" s="89"/>
      <c r="J1343" s="90">
        <v>74</v>
      </c>
      <c r="K1343" s="90">
        <v>70</v>
      </c>
      <c r="L1343" s="90">
        <v>37</v>
      </c>
      <c r="M1343" s="91"/>
      <c r="N1343" s="92">
        <v>196</v>
      </c>
      <c r="O1343" s="90">
        <v>738</v>
      </c>
      <c r="P1343" s="90">
        <v>14</v>
      </c>
      <c r="Q1343" s="90">
        <v>13</v>
      </c>
      <c r="R1343" s="90">
        <v>30</v>
      </c>
      <c r="S1343" s="90">
        <v>44</v>
      </c>
      <c r="T1343" s="90">
        <v>74</v>
      </c>
      <c r="U1343" s="91"/>
      <c r="V1343" s="92">
        <v>196</v>
      </c>
      <c r="W1343" s="90">
        <v>747</v>
      </c>
      <c r="X1343" s="90">
        <v>7</v>
      </c>
      <c r="Y1343" s="90">
        <v>23</v>
      </c>
      <c r="Z1343" s="90">
        <v>36</v>
      </c>
      <c r="AA1343" s="90">
        <v>34</v>
      </c>
      <c r="AB1343" s="90">
        <v>70</v>
      </c>
      <c r="AC1343" s="91"/>
      <c r="AD1343" s="92">
        <v>196</v>
      </c>
      <c r="AE1343" s="90">
        <v>179</v>
      </c>
      <c r="AF1343" s="90">
        <v>26</v>
      </c>
      <c r="AG1343" s="90">
        <v>37</v>
      </c>
      <c r="AH1343" s="90">
        <v>33</v>
      </c>
      <c r="AI1343" s="90">
        <v>4</v>
      </c>
      <c r="AJ1343" s="90">
        <v>37</v>
      </c>
    </row>
    <row r="1344" spans="1:36">
      <c r="A1344" s="88">
        <v>8</v>
      </c>
      <c r="B1344" s="95" t="s">
        <v>249</v>
      </c>
      <c r="C1344" s="96"/>
      <c r="D1344" s="86">
        <v>2</v>
      </c>
      <c r="E1344" s="86" t="s">
        <v>33</v>
      </c>
      <c r="F1344" s="87">
        <v>2808</v>
      </c>
      <c r="G1344" s="86">
        <v>1</v>
      </c>
      <c r="H1344" s="88">
        <v>8</v>
      </c>
      <c r="I1344" s="89"/>
      <c r="J1344" s="90">
        <v>69</v>
      </c>
      <c r="K1344" s="90">
        <v>81</v>
      </c>
      <c r="L1344" s="90">
        <v>0</v>
      </c>
      <c r="M1344" s="91"/>
      <c r="N1344" s="92">
        <v>227</v>
      </c>
      <c r="O1344" s="90">
        <v>742</v>
      </c>
      <c r="P1344" s="90">
        <v>12</v>
      </c>
      <c r="Q1344" s="90">
        <v>19</v>
      </c>
      <c r="R1344" s="90">
        <v>47</v>
      </c>
      <c r="S1344" s="90">
        <v>22</v>
      </c>
      <c r="T1344" s="90">
        <v>69</v>
      </c>
      <c r="U1344" s="91"/>
      <c r="V1344" s="92">
        <v>227</v>
      </c>
      <c r="W1344" s="90">
        <v>820</v>
      </c>
      <c r="X1344" s="90">
        <v>4</v>
      </c>
      <c r="Y1344" s="90">
        <v>15</v>
      </c>
      <c r="Z1344" s="90">
        <v>46</v>
      </c>
      <c r="AA1344" s="90">
        <v>35</v>
      </c>
      <c r="AB1344" s="90">
        <v>81</v>
      </c>
      <c r="AC1344" s="91"/>
      <c r="AD1344" s="92">
        <v>0</v>
      </c>
      <c r="AE1344" s="90">
        <v>0</v>
      </c>
      <c r="AF1344" s="90">
        <v>0</v>
      </c>
      <c r="AG1344" s="90">
        <v>0</v>
      </c>
      <c r="AH1344" s="90">
        <v>0</v>
      </c>
      <c r="AI1344" s="90">
        <v>0</v>
      </c>
      <c r="AJ1344" s="90">
        <v>0</v>
      </c>
    </row>
    <row r="1345" spans="1:36">
      <c r="A1345" s="67" t="s">
        <v>71</v>
      </c>
      <c r="B1345" s="97" t="s">
        <v>249</v>
      </c>
      <c r="C1345" s="98"/>
      <c r="D1345" s="93">
        <v>2</v>
      </c>
      <c r="E1345" s="93" t="s">
        <v>33</v>
      </c>
      <c r="F1345" s="94">
        <v>2808</v>
      </c>
      <c r="G1345" s="93">
        <v>1</v>
      </c>
      <c r="H1345" s="67" t="s">
        <v>71</v>
      </c>
      <c r="I1345" s="68"/>
      <c r="J1345" s="20">
        <v>76.359813084112147</v>
      </c>
      <c r="K1345" s="20">
        <v>75.246884735202485</v>
      </c>
      <c r="L1345" s="20">
        <v>41.175609756097565</v>
      </c>
      <c r="M1345" s="69"/>
      <c r="N1345" s="16">
        <v>1284</v>
      </c>
      <c r="O1345" s="20"/>
      <c r="P1345" s="20">
        <v>8.7733644859813076</v>
      </c>
      <c r="Q1345" s="20">
        <v>15.356697819314642</v>
      </c>
      <c r="R1345" s="20">
        <v>37.13239875389408</v>
      </c>
      <c r="S1345" s="20">
        <v>39.227414330218068</v>
      </c>
      <c r="T1345" s="20">
        <v>76.359813084112147</v>
      </c>
      <c r="U1345" s="69"/>
      <c r="V1345" s="16">
        <v>1284</v>
      </c>
      <c r="W1345" s="20"/>
      <c r="X1345" s="20">
        <v>6.0303738317757007</v>
      </c>
      <c r="Y1345" s="20">
        <v>18.556074766355138</v>
      </c>
      <c r="Z1345" s="20">
        <v>43.087227414330215</v>
      </c>
      <c r="AA1345" s="20">
        <v>32.159657320872277</v>
      </c>
      <c r="AB1345" s="20">
        <v>75.246884735202485</v>
      </c>
      <c r="AC1345" s="69"/>
      <c r="AD1345" s="16">
        <v>410</v>
      </c>
      <c r="AE1345" s="20"/>
      <c r="AF1345" s="20">
        <v>18.692682926829271</v>
      </c>
      <c r="AG1345" s="20">
        <v>40.131707317073172</v>
      </c>
      <c r="AH1345" s="20">
        <v>38.741463414634147</v>
      </c>
      <c r="AI1345" s="20">
        <v>2.4341463414634146</v>
      </c>
      <c r="AJ1345" s="20">
        <v>41.175609756097565</v>
      </c>
    </row>
    <row r="1346" spans="1:36">
      <c r="A1346" s="81">
        <v>3</v>
      </c>
      <c r="B1346" s="77" t="s">
        <v>250</v>
      </c>
      <c r="C1346" s="78"/>
      <c r="D1346" s="79">
        <v>1</v>
      </c>
      <c r="E1346" s="79" t="s">
        <v>32</v>
      </c>
      <c r="F1346" s="80">
        <v>4203</v>
      </c>
      <c r="G1346" s="86">
        <v>1</v>
      </c>
      <c r="H1346" s="81">
        <v>3</v>
      </c>
      <c r="I1346" s="82"/>
      <c r="J1346" s="83">
        <v>85</v>
      </c>
      <c r="K1346" s="83">
        <v>73</v>
      </c>
      <c r="L1346" s="83">
        <v>0</v>
      </c>
      <c r="M1346" s="84"/>
      <c r="N1346" s="85">
        <v>89</v>
      </c>
      <c r="O1346" s="83">
        <v>587</v>
      </c>
      <c r="P1346" s="83">
        <v>2</v>
      </c>
      <c r="Q1346" s="83">
        <v>12</v>
      </c>
      <c r="R1346" s="83">
        <v>31</v>
      </c>
      <c r="S1346" s="83">
        <v>54</v>
      </c>
      <c r="T1346" s="83">
        <v>85</v>
      </c>
      <c r="U1346" s="84"/>
      <c r="V1346" s="85">
        <v>89</v>
      </c>
      <c r="W1346" s="83">
        <v>602</v>
      </c>
      <c r="X1346" s="83">
        <v>11</v>
      </c>
      <c r="Y1346" s="83">
        <v>16</v>
      </c>
      <c r="Z1346" s="83">
        <v>33</v>
      </c>
      <c r="AA1346" s="83">
        <v>40</v>
      </c>
      <c r="AB1346" s="83">
        <v>73</v>
      </c>
      <c r="AC1346" s="84"/>
      <c r="AD1346" s="85">
        <v>0</v>
      </c>
      <c r="AE1346" s="83">
        <v>0</v>
      </c>
      <c r="AF1346" s="83">
        <v>0</v>
      </c>
      <c r="AG1346" s="83">
        <v>0</v>
      </c>
      <c r="AH1346" s="83">
        <v>0</v>
      </c>
      <c r="AI1346" s="83">
        <v>0</v>
      </c>
      <c r="AJ1346" s="83">
        <v>0</v>
      </c>
    </row>
    <row r="1347" spans="1:36">
      <c r="A1347" s="88">
        <v>4</v>
      </c>
      <c r="B1347" s="95" t="s">
        <v>250</v>
      </c>
      <c r="C1347" s="96"/>
      <c r="D1347" s="86">
        <v>1</v>
      </c>
      <c r="E1347" s="86" t="s">
        <v>32</v>
      </c>
      <c r="F1347" s="87">
        <v>4203</v>
      </c>
      <c r="G1347" s="88">
        <v>1</v>
      </c>
      <c r="H1347" s="88">
        <v>4</v>
      </c>
      <c r="I1347" s="89"/>
      <c r="J1347" s="90">
        <v>84</v>
      </c>
      <c r="K1347" s="90">
        <v>86</v>
      </c>
      <c r="L1347" s="90">
        <v>0</v>
      </c>
      <c r="M1347" s="91"/>
      <c r="N1347" s="92">
        <v>76</v>
      </c>
      <c r="O1347" s="90">
        <v>650</v>
      </c>
      <c r="P1347" s="90">
        <v>7</v>
      </c>
      <c r="Q1347" s="90">
        <v>9</v>
      </c>
      <c r="R1347" s="90">
        <v>21</v>
      </c>
      <c r="S1347" s="90">
        <v>63</v>
      </c>
      <c r="T1347" s="90">
        <v>84</v>
      </c>
      <c r="U1347" s="91"/>
      <c r="V1347" s="92">
        <v>76</v>
      </c>
      <c r="W1347" s="90">
        <v>725</v>
      </c>
      <c r="X1347" s="90">
        <v>1</v>
      </c>
      <c r="Y1347" s="90">
        <v>13</v>
      </c>
      <c r="Z1347" s="90">
        <v>37</v>
      </c>
      <c r="AA1347" s="90">
        <v>49</v>
      </c>
      <c r="AB1347" s="90">
        <v>86</v>
      </c>
      <c r="AC1347" s="91"/>
      <c r="AD1347" s="92">
        <v>0</v>
      </c>
      <c r="AE1347" s="90">
        <v>0</v>
      </c>
      <c r="AF1347" s="90">
        <v>0</v>
      </c>
      <c r="AG1347" s="90">
        <v>0</v>
      </c>
      <c r="AH1347" s="90">
        <v>0</v>
      </c>
      <c r="AI1347" s="90">
        <v>0</v>
      </c>
      <c r="AJ1347" s="90">
        <v>0</v>
      </c>
    </row>
    <row r="1348" spans="1:36">
      <c r="A1348" s="88">
        <v>5</v>
      </c>
      <c r="B1348" s="95" t="s">
        <v>250</v>
      </c>
      <c r="C1348" s="96"/>
      <c r="D1348" s="86">
        <v>1</v>
      </c>
      <c r="E1348" s="86" t="s">
        <v>32</v>
      </c>
      <c r="F1348" s="87">
        <v>4203</v>
      </c>
      <c r="G1348" s="88">
        <v>1</v>
      </c>
      <c r="H1348" s="88">
        <v>5</v>
      </c>
      <c r="I1348" s="89"/>
      <c r="J1348" s="90">
        <v>77</v>
      </c>
      <c r="K1348" s="90">
        <v>78</v>
      </c>
      <c r="L1348" s="90">
        <v>60</v>
      </c>
      <c r="M1348" s="91"/>
      <c r="N1348" s="92">
        <v>105</v>
      </c>
      <c r="O1348" s="90">
        <v>668</v>
      </c>
      <c r="P1348" s="90">
        <v>7</v>
      </c>
      <c r="Q1348" s="90">
        <v>16</v>
      </c>
      <c r="R1348" s="90">
        <v>37</v>
      </c>
      <c r="S1348" s="90">
        <v>40</v>
      </c>
      <c r="T1348" s="90">
        <v>77</v>
      </c>
      <c r="U1348" s="91"/>
      <c r="V1348" s="92">
        <v>105</v>
      </c>
      <c r="W1348" s="90">
        <v>700</v>
      </c>
      <c r="X1348" s="90">
        <v>4</v>
      </c>
      <c r="Y1348" s="90">
        <v>19</v>
      </c>
      <c r="Z1348" s="90">
        <v>49</v>
      </c>
      <c r="AA1348" s="90">
        <v>29</v>
      </c>
      <c r="AB1348" s="90">
        <v>78</v>
      </c>
      <c r="AC1348" s="91"/>
      <c r="AD1348" s="92">
        <v>105</v>
      </c>
      <c r="AE1348" s="90">
        <v>209</v>
      </c>
      <c r="AF1348" s="90">
        <v>6</v>
      </c>
      <c r="AG1348" s="90">
        <v>34</v>
      </c>
      <c r="AH1348" s="90">
        <v>50</v>
      </c>
      <c r="AI1348" s="90">
        <v>10</v>
      </c>
      <c r="AJ1348" s="90">
        <v>60</v>
      </c>
    </row>
    <row r="1349" spans="1:36">
      <c r="A1349" s="88">
        <v>6</v>
      </c>
      <c r="B1349" s="95" t="s">
        <v>250</v>
      </c>
      <c r="C1349" s="96"/>
      <c r="D1349" s="86">
        <v>1</v>
      </c>
      <c r="E1349" s="86" t="s">
        <v>32</v>
      </c>
      <c r="F1349" s="87">
        <v>4203</v>
      </c>
      <c r="G1349" s="86">
        <v>1</v>
      </c>
      <c r="H1349" s="88">
        <v>6</v>
      </c>
      <c r="I1349" s="89"/>
      <c r="J1349" s="90">
        <v>77</v>
      </c>
      <c r="K1349" s="90">
        <v>68</v>
      </c>
      <c r="L1349" s="90">
        <v>0</v>
      </c>
      <c r="M1349" s="91"/>
      <c r="N1349" s="92">
        <v>85</v>
      </c>
      <c r="O1349" s="90">
        <v>698</v>
      </c>
      <c r="P1349" s="90">
        <v>7</v>
      </c>
      <c r="Q1349" s="90">
        <v>16</v>
      </c>
      <c r="R1349" s="90">
        <v>32</v>
      </c>
      <c r="S1349" s="90">
        <v>45</v>
      </c>
      <c r="T1349" s="90">
        <v>77</v>
      </c>
      <c r="U1349" s="91"/>
      <c r="V1349" s="92">
        <v>85</v>
      </c>
      <c r="W1349" s="90">
        <v>701</v>
      </c>
      <c r="X1349" s="90">
        <v>8</v>
      </c>
      <c r="Y1349" s="90">
        <v>24</v>
      </c>
      <c r="Z1349" s="90">
        <v>41</v>
      </c>
      <c r="AA1349" s="90">
        <v>27</v>
      </c>
      <c r="AB1349" s="90">
        <v>68</v>
      </c>
      <c r="AC1349" s="91"/>
      <c r="AD1349" s="92">
        <v>0</v>
      </c>
      <c r="AE1349" s="90">
        <v>0</v>
      </c>
      <c r="AF1349" s="90">
        <v>0</v>
      </c>
      <c r="AG1349" s="90">
        <v>0</v>
      </c>
      <c r="AH1349" s="90">
        <v>0</v>
      </c>
      <c r="AI1349" s="90">
        <v>0</v>
      </c>
      <c r="AJ1349" s="90">
        <v>0</v>
      </c>
    </row>
    <row r="1350" spans="1:36" s="63" customFormat="1">
      <c r="A1350" s="88">
        <v>7</v>
      </c>
      <c r="B1350" s="95" t="s">
        <v>250</v>
      </c>
      <c r="C1350" s="96"/>
      <c r="D1350" s="86">
        <v>1</v>
      </c>
      <c r="E1350" s="86" t="s">
        <v>32</v>
      </c>
      <c r="F1350" s="87">
        <v>4203</v>
      </c>
      <c r="G1350" s="86">
        <v>1</v>
      </c>
      <c r="H1350" s="88">
        <v>7</v>
      </c>
      <c r="I1350" s="89"/>
      <c r="J1350" s="90">
        <v>87</v>
      </c>
      <c r="K1350" s="90">
        <v>56</v>
      </c>
      <c r="L1350" s="90">
        <v>29</v>
      </c>
      <c r="M1350" s="91"/>
      <c r="N1350" s="92">
        <v>86</v>
      </c>
      <c r="O1350" s="90">
        <v>747</v>
      </c>
      <c r="P1350" s="90">
        <v>2</v>
      </c>
      <c r="Q1350" s="90">
        <v>10</v>
      </c>
      <c r="R1350" s="90">
        <v>49</v>
      </c>
      <c r="S1350" s="90">
        <v>38</v>
      </c>
      <c r="T1350" s="90">
        <v>87</v>
      </c>
      <c r="U1350" s="91"/>
      <c r="V1350" s="92">
        <v>86</v>
      </c>
      <c r="W1350" s="90">
        <v>715</v>
      </c>
      <c r="X1350" s="90">
        <v>5</v>
      </c>
      <c r="Y1350" s="90">
        <v>40</v>
      </c>
      <c r="Z1350" s="90">
        <v>30</v>
      </c>
      <c r="AA1350" s="90">
        <v>26</v>
      </c>
      <c r="AB1350" s="90">
        <v>56</v>
      </c>
      <c r="AC1350" s="91"/>
      <c r="AD1350" s="92">
        <v>86</v>
      </c>
      <c r="AE1350" s="90">
        <v>173</v>
      </c>
      <c r="AF1350" s="90">
        <v>30</v>
      </c>
      <c r="AG1350" s="90">
        <v>41</v>
      </c>
      <c r="AH1350" s="90">
        <v>26</v>
      </c>
      <c r="AI1350" s="90">
        <v>3</v>
      </c>
      <c r="AJ1350" s="90">
        <v>29</v>
      </c>
    </row>
    <row r="1351" spans="1:36">
      <c r="A1351" s="88">
        <v>8</v>
      </c>
      <c r="B1351" s="95" t="s">
        <v>250</v>
      </c>
      <c r="C1351" s="96"/>
      <c r="D1351" s="86">
        <v>1</v>
      </c>
      <c r="E1351" s="86" t="s">
        <v>32</v>
      </c>
      <c r="F1351" s="87">
        <v>4203</v>
      </c>
      <c r="G1351" s="88">
        <v>1</v>
      </c>
      <c r="H1351" s="88">
        <v>8</v>
      </c>
      <c r="I1351" s="89"/>
      <c r="J1351" s="90">
        <v>84</v>
      </c>
      <c r="K1351" s="90">
        <v>84</v>
      </c>
      <c r="L1351" s="90">
        <v>0</v>
      </c>
      <c r="M1351" s="91"/>
      <c r="N1351" s="92">
        <v>80</v>
      </c>
      <c r="O1351" s="90">
        <v>773</v>
      </c>
      <c r="P1351" s="90">
        <v>5</v>
      </c>
      <c r="Q1351" s="90">
        <v>11</v>
      </c>
      <c r="R1351" s="90">
        <v>43</v>
      </c>
      <c r="S1351" s="90">
        <v>41</v>
      </c>
      <c r="T1351" s="90">
        <v>84</v>
      </c>
      <c r="U1351" s="91"/>
      <c r="V1351" s="92">
        <v>80</v>
      </c>
      <c r="W1351" s="90">
        <v>804</v>
      </c>
      <c r="X1351" s="90">
        <v>3</v>
      </c>
      <c r="Y1351" s="90">
        <v>14</v>
      </c>
      <c r="Z1351" s="90">
        <v>54</v>
      </c>
      <c r="AA1351" s="90">
        <v>30</v>
      </c>
      <c r="AB1351" s="90">
        <v>84</v>
      </c>
      <c r="AC1351" s="91"/>
      <c r="AD1351" s="92">
        <v>0</v>
      </c>
      <c r="AE1351" s="90">
        <v>0</v>
      </c>
      <c r="AF1351" s="90">
        <v>0</v>
      </c>
      <c r="AG1351" s="90">
        <v>0</v>
      </c>
      <c r="AH1351" s="90">
        <v>0</v>
      </c>
      <c r="AI1351" s="90">
        <v>0</v>
      </c>
      <c r="AJ1351" s="90">
        <v>0</v>
      </c>
    </row>
    <row r="1352" spans="1:36">
      <c r="A1352" s="67" t="s">
        <v>71</v>
      </c>
      <c r="B1352" s="97" t="s">
        <v>250</v>
      </c>
      <c r="C1352" s="98"/>
      <c r="D1352" s="93">
        <v>1</v>
      </c>
      <c r="E1352" s="93" t="s">
        <v>32</v>
      </c>
      <c r="F1352" s="94">
        <v>4203</v>
      </c>
      <c r="G1352" s="93">
        <v>1</v>
      </c>
      <c r="H1352" s="67" t="s">
        <v>71</v>
      </c>
      <c r="I1352" s="68"/>
      <c r="J1352" s="20">
        <v>82.113243761996159</v>
      </c>
      <c r="K1352" s="20">
        <v>73.971209213051822</v>
      </c>
      <c r="L1352" s="20">
        <v>46.041884816753928</v>
      </c>
      <c r="M1352" s="69"/>
      <c r="N1352" s="16">
        <v>521</v>
      </c>
      <c r="O1352" s="20"/>
      <c r="P1352" s="20">
        <v>5.0134357005758154</v>
      </c>
      <c r="Q1352" s="20">
        <v>12.53742802303263</v>
      </c>
      <c r="R1352" s="20">
        <v>35.727447216890596</v>
      </c>
      <c r="S1352" s="20">
        <v>46.385796545105563</v>
      </c>
      <c r="T1352" s="20">
        <v>82.113243761996159</v>
      </c>
      <c r="U1352" s="69"/>
      <c r="V1352" s="16">
        <v>521</v>
      </c>
      <c r="W1352" s="20"/>
      <c r="X1352" s="20">
        <v>5.4222648752399234</v>
      </c>
      <c r="Y1352" s="20">
        <v>21.126679462571975</v>
      </c>
      <c r="Z1352" s="20">
        <v>40.842610364683296</v>
      </c>
      <c r="AA1352" s="20">
        <v>33.128598848368526</v>
      </c>
      <c r="AB1352" s="20">
        <v>73.971209213051822</v>
      </c>
      <c r="AC1352" s="69"/>
      <c r="AD1352" s="16">
        <v>191</v>
      </c>
      <c r="AE1352" s="20"/>
      <c r="AF1352" s="20">
        <v>16.806282722513089</v>
      </c>
      <c r="AG1352" s="20">
        <v>37.15183246073299</v>
      </c>
      <c r="AH1352" s="20">
        <v>39.193717277486911</v>
      </c>
      <c r="AI1352" s="20">
        <v>6.848167539267016</v>
      </c>
      <c r="AJ1352" s="20">
        <v>46.041884816753928</v>
      </c>
    </row>
    <row r="1353" spans="1:36">
      <c r="A1353" s="81">
        <v>3</v>
      </c>
      <c r="B1353" s="77" t="s">
        <v>251</v>
      </c>
      <c r="C1353" s="78"/>
      <c r="D1353" s="79">
        <v>4</v>
      </c>
      <c r="E1353" s="79" t="s">
        <v>35</v>
      </c>
      <c r="F1353" s="80">
        <v>7007</v>
      </c>
      <c r="G1353" s="86">
        <v>1</v>
      </c>
      <c r="H1353" s="81">
        <v>3</v>
      </c>
      <c r="I1353" s="82"/>
      <c r="J1353" s="83">
        <v>98</v>
      </c>
      <c r="K1353" s="83">
        <v>89</v>
      </c>
      <c r="L1353" s="83">
        <v>0</v>
      </c>
      <c r="M1353" s="84"/>
      <c r="N1353" s="85">
        <v>49</v>
      </c>
      <c r="O1353" s="83">
        <v>636</v>
      </c>
      <c r="P1353" s="83">
        <v>0</v>
      </c>
      <c r="Q1353" s="83">
        <v>2</v>
      </c>
      <c r="R1353" s="83">
        <v>18</v>
      </c>
      <c r="S1353" s="83">
        <v>80</v>
      </c>
      <c r="T1353" s="83">
        <v>98</v>
      </c>
      <c r="U1353" s="84"/>
      <c r="V1353" s="85">
        <v>49</v>
      </c>
      <c r="W1353" s="83">
        <v>696</v>
      </c>
      <c r="X1353" s="83">
        <v>0</v>
      </c>
      <c r="Y1353" s="83">
        <v>10</v>
      </c>
      <c r="Z1353" s="83">
        <v>24</v>
      </c>
      <c r="AA1353" s="83">
        <v>65</v>
      </c>
      <c r="AB1353" s="83">
        <v>89</v>
      </c>
      <c r="AC1353" s="84"/>
      <c r="AD1353" s="85">
        <v>0</v>
      </c>
      <c r="AE1353" s="83">
        <v>0</v>
      </c>
      <c r="AF1353" s="83">
        <v>0</v>
      </c>
      <c r="AG1353" s="83">
        <v>0</v>
      </c>
      <c r="AH1353" s="83">
        <v>0</v>
      </c>
      <c r="AI1353" s="83">
        <v>0</v>
      </c>
      <c r="AJ1353" s="83">
        <v>0</v>
      </c>
    </row>
    <row r="1354" spans="1:36">
      <c r="A1354" s="88">
        <v>4</v>
      </c>
      <c r="B1354" s="95" t="s">
        <v>251</v>
      </c>
      <c r="C1354" s="96"/>
      <c r="D1354" s="86">
        <v>4</v>
      </c>
      <c r="E1354" s="86" t="s">
        <v>35</v>
      </c>
      <c r="F1354" s="87">
        <v>7007</v>
      </c>
      <c r="G1354" s="86">
        <v>1</v>
      </c>
      <c r="H1354" s="88">
        <v>4</v>
      </c>
      <c r="I1354" s="89"/>
      <c r="J1354" s="90">
        <v>88</v>
      </c>
      <c r="K1354" s="90">
        <v>88</v>
      </c>
      <c r="L1354" s="90">
        <v>0</v>
      </c>
      <c r="M1354" s="91"/>
      <c r="N1354" s="92">
        <v>52</v>
      </c>
      <c r="O1354" s="90">
        <v>680</v>
      </c>
      <c r="P1354" s="90">
        <v>0</v>
      </c>
      <c r="Q1354" s="90">
        <v>12</v>
      </c>
      <c r="R1354" s="90">
        <v>13</v>
      </c>
      <c r="S1354" s="90">
        <v>75</v>
      </c>
      <c r="T1354" s="90">
        <v>88</v>
      </c>
      <c r="U1354" s="91"/>
      <c r="V1354" s="92">
        <v>52</v>
      </c>
      <c r="W1354" s="90">
        <v>723</v>
      </c>
      <c r="X1354" s="90">
        <v>2</v>
      </c>
      <c r="Y1354" s="90">
        <v>10</v>
      </c>
      <c r="Z1354" s="90">
        <v>50</v>
      </c>
      <c r="AA1354" s="90">
        <v>38</v>
      </c>
      <c r="AB1354" s="90">
        <v>88</v>
      </c>
      <c r="AC1354" s="91"/>
      <c r="AD1354" s="92">
        <v>0</v>
      </c>
      <c r="AE1354" s="90">
        <v>0</v>
      </c>
      <c r="AF1354" s="90">
        <v>0</v>
      </c>
      <c r="AG1354" s="90">
        <v>0</v>
      </c>
      <c r="AH1354" s="90">
        <v>0</v>
      </c>
      <c r="AI1354" s="90">
        <v>0</v>
      </c>
      <c r="AJ1354" s="90">
        <v>0</v>
      </c>
    </row>
    <row r="1355" spans="1:36">
      <c r="A1355" s="88">
        <v>5</v>
      </c>
      <c r="B1355" s="95" t="s">
        <v>251</v>
      </c>
      <c r="C1355" s="96"/>
      <c r="D1355" s="86">
        <v>4</v>
      </c>
      <c r="E1355" s="86" t="s">
        <v>321</v>
      </c>
      <c r="F1355" s="87">
        <v>7007</v>
      </c>
      <c r="G1355" s="86">
        <v>1</v>
      </c>
      <c r="H1355" s="88">
        <v>5</v>
      </c>
      <c r="I1355" s="89"/>
      <c r="J1355" s="90">
        <v>97</v>
      </c>
      <c r="K1355" s="90">
        <v>91</v>
      </c>
      <c r="L1355" s="90">
        <v>83</v>
      </c>
      <c r="M1355" s="91"/>
      <c r="N1355" s="92">
        <v>59</v>
      </c>
      <c r="O1355" s="90">
        <v>754</v>
      </c>
      <c r="P1355" s="90">
        <v>0</v>
      </c>
      <c r="Q1355" s="90">
        <v>3</v>
      </c>
      <c r="R1355" s="90">
        <v>7</v>
      </c>
      <c r="S1355" s="90">
        <v>90</v>
      </c>
      <c r="T1355" s="90">
        <v>97</v>
      </c>
      <c r="U1355" s="91"/>
      <c r="V1355" s="92">
        <v>59</v>
      </c>
      <c r="W1355" s="90">
        <v>753</v>
      </c>
      <c r="X1355" s="90">
        <v>0</v>
      </c>
      <c r="Y1355" s="90">
        <v>8</v>
      </c>
      <c r="Z1355" s="90">
        <v>54</v>
      </c>
      <c r="AA1355" s="90">
        <v>37</v>
      </c>
      <c r="AB1355" s="90">
        <v>91</v>
      </c>
      <c r="AC1355" s="91"/>
      <c r="AD1355" s="92">
        <v>59</v>
      </c>
      <c r="AE1355" s="90">
        <v>220</v>
      </c>
      <c r="AF1355" s="90">
        <v>0</v>
      </c>
      <c r="AG1355" s="90">
        <v>17</v>
      </c>
      <c r="AH1355" s="90">
        <v>71</v>
      </c>
      <c r="AI1355" s="90">
        <v>12</v>
      </c>
      <c r="AJ1355" s="90">
        <v>83</v>
      </c>
    </row>
    <row r="1356" spans="1:36">
      <c r="A1356" s="88">
        <v>6</v>
      </c>
      <c r="B1356" s="95" t="s">
        <v>251</v>
      </c>
      <c r="C1356" s="96"/>
      <c r="D1356" s="86">
        <v>4</v>
      </c>
      <c r="E1356" s="86" t="s">
        <v>35</v>
      </c>
      <c r="F1356" s="87">
        <v>7007</v>
      </c>
      <c r="G1356" s="86">
        <v>1</v>
      </c>
      <c r="H1356" s="88">
        <v>6</v>
      </c>
      <c r="I1356" s="89"/>
      <c r="J1356" s="90">
        <v>88</v>
      </c>
      <c r="K1356" s="90">
        <v>71</v>
      </c>
      <c r="L1356" s="90">
        <v>0</v>
      </c>
      <c r="M1356" s="91"/>
      <c r="N1356" s="92">
        <v>44</v>
      </c>
      <c r="O1356" s="90">
        <v>738</v>
      </c>
      <c r="P1356" s="90">
        <v>2</v>
      </c>
      <c r="Q1356" s="90">
        <v>9</v>
      </c>
      <c r="R1356" s="90">
        <v>27</v>
      </c>
      <c r="S1356" s="90">
        <v>61</v>
      </c>
      <c r="T1356" s="90">
        <v>88</v>
      </c>
      <c r="U1356" s="91"/>
      <c r="V1356" s="92">
        <v>44</v>
      </c>
      <c r="W1356" s="90">
        <v>727</v>
      </c>
      <c r="X1356" s="90">
        <v>5</v>
      </c>
      <c r="Y1356" s="90">
        <v>25</v>
      </c>
      <c r="Z1356" s="90">
        <v>41</v>
      </c>
      <c r="AA1356" s="90">
        <v>30</v>
      </c>
      <c r="AB1356" s="90">
        <v>71</v>
      </c>
      <c r="AC1356" s="91"/>
      <c r="AD1356" s="92">
        <v>0</v>
      </c>
      <c r="AE1356" s="90">
        <v>0</v>
      </c>
      <c r="AF1356" s="90">
        <v>0</v>
      </c>
      <c r="AG1356" s="90">
        <v>0</v>
      </c>
      <c r="AH1356" s="90">
        <v>0</v>
      </c>
      <c r="AI1356" s="90">
        <v>0</v>
      </c>
      <c r="AJ1356" s="90">
        <v>0</v>
      </c>
    </row>
    <row r="1357" spans="1:36" s="63" customFormat="1">
      <c r="A1357" s="88">
        <v>7</v>
      </c>
      <c r="B1357" s="95" t="s">
        <v>251</v>
      </c>
      <c r="C1357" s="96"/>
      <c r="D1357" s="86">
        <v>4</v>
      </c>
      <c r="E1357" s="86" t="s">
        <v>35</v>
      </c>
      <c r="F1357" s="87">
        <v>7007</v>
      </c>
      <c r="G1357" s="86">
        <v>1</v>
      </c>
      <c r="H1357" s="88">
        <v>7</v>
      </c>
      <c r="I1357" s="89"/>
      <c r="J1357" s="90">
        <v>84</v>
      </c>
      <c r="K1357" s="90">
        <v>81</v>
      </c>
      <c r="L1357" s="90">
        <v>31</v>
      </c>
      <c r="M1357" s="91"/>
      <c r="N1357" s="92">
        <v>62</v>
      </c>
      <c r="O1357" s="90">
        <v>779</v>
      </c>
      <c r="P1357" s="90">
        <v>6</v>
      </c>
      <c r="Q1357" s="90">
        <v>10</v>
      </c>
      <c r="R1357" s="90">
        <v>13</v>
      </c>
      <c r="S1357" s="90">
        <v>71</v>
      </c>
      <c r="T1357" s="90">
        <v>84</v>
      </c>
      <c r="U1357" s="91"/>
      <c r="V1357" s="92">
        <v>62</v>
      </c>
      <c r="W1357" s="90">
        <v>784</v>
      </c>
      <c r="X1357" s="90">
        <v>2</v>
      </c>
      <c r="Y1357" s="90">
        <v>18</v>
      </c>
      <c r="Z1357" s="90">
        <v>44</v>
      </c>
      <c r="AA1357" s="90">
        <v>37</v>
      </c>
      <c r="AB1357" s="90">
        <v>81</v>
      </c>
      <c r="AC1357" s="91"/>
      <c r="AD1357" s="92">
        <v>62</v>
      </c>
      <c r="AE1357" s="90">
        <v>177</v>
      </c>
      <c r="AF1357" s="90">
        <v>16</v>
      </c>
      <c r="AG1357" s="90">
        <v>53</v>
      </c>
      <c r="AH1357" s="90">
        <v>31</v>
      </c>
      <c r="AI1357" s="90">
        <v>0</v>
      </c>
      <c r="AJ1357" s="90">
        <v>31</v>
      </c>
    </row>
    <row r="1358" spans="1:36">
      <c r="A1358" s="88">
        <v>8</v>
      </c>
      <c r="B1358" s="95" t="s">
        <v>251</v>
      </c>
      <c r="C1358" s="96"/>
      <c r="D1358" s="86">
        <v>4</v>
      </c>
      <c r="E1358" s="86" t="s">
        <v>35</v>
      </c>
      <c r="F1358" s="87">
        <v>7007</v>
      </c>
      <c r="G1358" s="86">
        <v>1</v>
      </c>
      <c r="H1358" s="88">
        <v>8</v>
      </c>
      <c r="I1358" s="89"/>
      <c r="J1358" s="90">
        <v>87</v>
      </c>
      <c r="K1358" s="90">
        <v>85</v>
      </c>
      <c r="L1358" s="90">
        <v>0</v>
      </c>
      <c r="M1358" s="91"/>
      <c r="N1358" s="92">
        <v>48</v>
      </c>
      <c r="O1358" s="90">
        <v>777</v>
      </c>
      <c r="P1358" s="90">
        <v>6</v>
      </c>
      <c r="Q1358" s="90">
        <v>6</v>
      </c>
      <c r="R1358" s="90">
        <v>56</v>
      </c>
      <c r="S1358" s="90">
        <v>31</v>
      </c>
      <c r="T1358" s="90">
        <v>87</v>
      </c>
      <c r="U1358" s="91"/>
      <c r="V1358" s="92">
        <v>48</v>
      </c>
      <c r="W1358" s="90">
        <v>855</v>
      </c>
      <c r="X1358" s="90">
        <v>0</v>
      </c>
      <c r="Y1358" s="90">
        <v>15</v>
      </c>
      <c r="Z1358" s="90">
        <v>35</v>
      </c>
      <c r="AA1358" s="90">
        <v>50</v>
      </c>
      <c r="AB1358" s="90">
        <v>85</v>
      </c>
      <c r="AC1358" s="91"/>
      <c r="AD1358" s="92">
        <v>0</v>
      </c>
      <c r="AE1358" s="90">
        <v>0</v>
      </c>
      <c r="AF1358" s="90">
        <v>0</v>
      </c>
      <c r="AG1358" s="90">
        <v>0</v>
      </c>
      <c r="AH1358" s="90">
        <v>0</v>
      </c>
      <c r="AI1358" s="90">
        <v>0</v>
      </c>
      <c r="AJ1358" s="90">
        <v>0</v>
      </c>
    </row>
    <row r="1359" spans="1:36">
      <c r="A1359" s="67" t="s">
        <v>71</v>
      </c>
      <c r="B1359" s="97" t="s">
        <v>251</v>
      </c>
      <c r="C1359" s="98"/>
      <c r="D1359" s="93">
        <v>4</v>
      </c>
      <c r="E1359" s="93" t="s">
        <v>35</v>
      </c>
      <c r="F1359" s="94">
        <v>7007</v>
      </c>
      <c r="G1359" s="93">
        <v>1</v>
      </c>
      <c r="H1359" s="67" t="s">
        <v>71</v>
      </c>
      <c r="I1359" s="68"/>
      <c r="J1359" s="20">
        <v>90.308917197452217</v>
      </c>
      <c r="K1359" s="20">
        <v>84.496815286624212</v>
      </c>
      <c r="L1359" s="20">
        <v>56.355371900826448</v>
      </c>
      <c r="M1359" s="69"/>
      <c r="N1359" s="16">
        <v>314</v>
      </c>
      <c r="O1359" s="20"/>
      <c r="P1359" s="20">
        <v>2.3821656050955413</v>
      </c>
      <c r="Q1359" s="20">
        <v>7.015923566878981</v>
      </c>
      <c r="R1359" s="20">
        <v>21.187898089171973</v>
      </c>
      <c r="S1359" s="20">
        <v>69.121019108280251</v>
      </c>
      <c r="T1359" s="20">
        <v>90.308917197452217</v>
      </c>
      <c r="U1359" s="69"/>
      <c r="V1359" s="16">
        <v>314</v>
      </c>
      <c r="W1359" s="20"/>
      <c r="X1359" s="20">
        <v>1.426751592356688</v>
      </c>
      <c r="Y1359" s="20">
        <v>14.070063694267517</v>
      </c>
      <c r="Z1359" s="20">
        <v>41.955414012738856</v>
      </c>
      <c r="AA1359" s="20">
        <v>42.541401273885349</v>
      </c>
      <c r="AB1359" s="20">
        <v>84.496815286624212</v>
      </c>
      <c r="AC1359" s="69"/>
      <c r="AD1359" s="16">
        <v>121</v>
      </c>
      <c r="AE1359" s="20"/>
      <c r="AF1359" s="20">
        <v>8.1983471074380159</v>
      </c>
      <c r="AG1359" s="20">
        <v>35.446280991735534</v>
      </c>
      <c r="AH1359" s="20">
        <v>50.504132231404959</v>
      </c>
      <c r="AI1359" s="20">
        <v>5.8512396694214877</v>
      </c>
      <c r="AJ1359" s="20">
        <v>56.355371900826448</v>
      </c>
    </row>
    <row r="1360" spans="1:36">
      <c r="A1360" s="81">
        <v>3</v>
      </c>
      <c r="B1360" s="77" t="s">
        <v>252</v>
      </c>
      <c r="C1360" s="78"/>
      <c r="D1360" s="79">
        <v>1</v>
      </c>
      <c r="E1360" s="79" t="s">
        <v>32</v>
      </c>
      <c r="F1360" s="80">
        <v>407</v>
      </c>
      <c r="G1360" s="88">
        <v>1</v>
      </c>
      <c r="H1360" s="81">
        <v>3</v>
      </c>
      <c r="I1360" s="82"/>
      <c r="J1360" s="83">
        <v>85</v>
      </c>
      <c r="K1360" s="83">
        <v>72</v>
      </c>
      <c r="L1360" s="83">
        <v>0</v>
      </c>
      <c r="M1360" s="84"/>
      <c r="N1360" s="85">
        <v>128</v>
      </c>
      <c r="O1360" s="83">
        <v>601</v>
      </c>
      <c r="P1360" s="83">
        <v>1</v>
      </c>
      <c r="Q1360" s="83">
        <v>14</v>
      </c>
      <c r="R1360" s="83">
        <v>30</v>
      </c>
      <c r="S1360" s="83">
        <v>55</v>
      </c>
      <c r="T1360" s="83">
        <v>85</v>
      </c>
      <c r="U1360" s="84"/>
      <c r="V1360" s="85">
        <v>128</v>
      </c>
      <c r="W1360" s="83">
        <v>601</v>
      </c>
      <c r="X1360" s="83">
        <v>8</v>
      </c>
      <c r="Y1360" s="83">
        <v>20</v>
      </c>
      <c r="Z1360" s="83">
        <v>31</v>
      </c>
      <c r="AA1360" s="83">
        <v>41</v>
      </c>
      <c r="AB1360" s="83">
        <v>72</v>
      </c>
      <c r="AC1360" s="84"/>
      <c r="AD1360" s="85">
        <v>0</v>
      </c>
      <c r="AE1360" s="83">
        <v>0</v>
      </c>
      <c r="AF1360" s="83">
        <v>0</v>
      </c>
      <c r="AG1360" s="83">
        <v>0</v>
      </c>
      <c r="AH1360" s="83">
        <v>0</v>
      </c>
      <c r="AI1360" s="83">
        <v>0</v>
      </c>
      <c r="AJ1360" s="83">
        <v>0</v>
      </c>
    </row>
    <row r="1361" spans="1:36">
      <c r="A1361" s="88">
        <v>4</v>
      </c>
      <c r="B1361" s="95" t="s">
        <v>252</v>
      </c>
      <c r="C1361" s="96"/>
      <c r="D1361" s="86">
        <v>1</v>
      </c>
      <c r="E1361" s="86" t="s">
        <v>32</v>
      </c>
      <c r="F1361" s="87">
        <v>407</v>
      </c>
      <c r="G1361" s="88">
        <v>1</v>
      </c>
      <c r="H1361" s="88">
        <v>4</v>
      </c>
      <c r="I1361" s="89"/>
      <c r="J1361" s="90">
        <v>85</v>
      </c>
      <c r="K1361" s="90">
        <v>79</v>
      </c>
      <c r="L1361" s="90">
        <v>0</v>
      </c>
      <c r="M1361" s="91"/>
      <c r="N1361" s="92">
        <v>128</v>
      </c>
      <c r="O1361" s="90">
        <v>642</v>
      </c>
      <c r="P1361" s="90">
        <v>6</v>
      </c>
      <c r="Q1361" s="90">
        <v>9</v>
      </c>
      <c r="R1361" s="90">
        <v>26</v>
      </c>
      <c r="S1361" s="90">
        <v>59</v>
      </c>
      <c r="T1361" s="90">
        <v>85</v>
      </c>
      <c r="U1361" s="91"/>
      <c r="V1361" s="92">
        <v>128</v>
      </c>
      <c r="W1361" s="90">
        <v>659</v>
      </c>
      <c r="X1361" s="90">
        <v>3</v>
      </c>
      <c r="Y1361" s="90">
        <v>19</v>
      </c>
      <c r="Z1361" s="90">
        <v>52</v>
      </c>
      <c r="AA1361" s="90">
        <v>27</v>
      </c>
      <c r="AB1361" s="90">
        <v>79</v>
      </c>
      <c r="AC1361" s="91"/>
      <c r="AD1361" s="92">
        <v>0</v>
      </c>
      <c r="AE1361" s="90">
        <v>0</v>
      </c>
      <c r="AF1361" s="90">
        <v>0</v>
      </c>
      <c r="AG1361" s="90">
        <v>0</v>
      </c>
      <c r="AH1361" s="90">
        <v>0</v>
      </c>
      <c r="AI1361" s="90">
        <v>0</v>
      </c>
      <c r="AJ1361" s="90">
        <v>0</v>
      </c>
    </row>
    <row r="1362" spans="1:36">
      <c r="A1362" s="88">
        <v>5</v>
      </c>
      <c r="B1362" s="95" t="s">
        <v>252</v>
      </c>
      <c r="C1362" s="96"/>
      <c r="D1362" s="86">
        <v>1</v>
      </c>
      <c r="E1362" s="86" t="s">
        <v>32</v>
      </c>
      <c r="F1362" s="87">
        <v>407</v>
      </c>
      <c r="G1362" s="86">
        <v>1</v>
      </c>
      <c r="H1362" s="88">
        <v>5</v>
      </c>
      <c r="I1362" s="89"/>
      <c r="J1362" s="90">
        <v>92</v>
      </c>
      <c r="K1362" s="90">
        <v>89</v>
      </c>
      <c r="L1362" s="90">
        <v>71</v>
      </c>
      <c r="M1362" s="91"/>
      <c r="N1362" s="92">
        <v>133</v>
      </c>
      <c r="O1362" s="90">
        <v>722</v>
      </c>
      <c r="P1362" s="90">
        <v>2</v>
      </c>
      <c r="Q1362" s="90">
        <v>5</v>
      </c>
      <c r="R1362" s="90">
        <v>26</v>
      </c>
      <c r="S1362" s="90">
        <v>66</v>
      </c>
      <c r="T1362" s="90">
        <v>92</v>
      </c>
      <c r="U1362" s="91"/>
      <c r="V1362" s="92">
        <v>133</v>
      </c>
      <c r="W1362" s="90">
        <v>756</v>
      </c>
      <c r="X1362" s="90">
        <v>3</v>
      </c>
      <c r="Y1362" s="90">
        <v>8</v>
      </c>
      <c r="Z1362" s="90">
        <v>45</v>
      </c>
      <c r="AA1362" s="90">
        <v>44</v>
      </c>
      <c r="AB1362" s="90">
        <v>89</v>
      </c>
      <c r="AC1362" s="91"/>
      <c r="AD1362" s="92">
        <v>133</v>
      </c>
      <c r="AE1362" s="90">
        <v>214</v>
      </c>
      <c r="AF1362" s="90">
        <v>5</v>
      </c>
      <c r="AG1362" s="90">
        <v>25</v>
      </c>
      <c r="AH1362" s="90">
        <v>59</v>
      </c>
      <c r="AI1362" s="90">
        <v>12</v>
      </c>
      <c r="AJ1362" s="90">
        <v>71</v>
      </c>
    </row>
    <row r="1363" spans="1:36">
      <c r="A1363" s="88">
        <v>6</v>
      </c>
      <c r="B1363" s="95" t="s">
        <v>252</v>
      </c>
      <c r="C1363" s="96"/>
      <c r="D1363" s="86">
        <v>1</v>
      </c>
      <c r="E1363" s="86" t="s">
        <v>32</v>
      </c>
      <c r="F1363" s="87">
        <v>407</v>
      </c>
      <c r="G1363" s="86">
        <v>1</v>
      </c>
      <c r="H1363" s="88">
        <v>6</v>
      </c>
      <c r="I1363" s="89"/>
      <c r="J1363" s="90">
        <v>97</v>
      </c>
      <c r="K1363" s="90">
        <v>84</v>
      </c>
      <c r="L1363" s="90">
        <v>0</v>
      </c>
      <c r="M1363" s="91"/>
      <c r="N1363" s="92">
        <v>120</v>
      </c>
      <c r="O1363" s="90">
        <v>805</v>
      </c>
      <c r="P1363" s="90">
        <v>1</v>
      </c>
      <c r="Q1363" s="90">
        <v>3</v>
      </c>
      <c r="R1363" s="90">
        <v>10</v>
      </c>
      <c r="S1363" s="90">
        <v>87</v>
      </c>
      <c r="T1363" s="90">
        <v>97</v>
      </c>
      <c r="U1363" s="91"/>
      <c r="V1363" s="92">
        <v>120</v>
      </c>
      <c r="W1363" s="90">
        <v>781</v>
      </c>
      <c r="X1363" s="90">
        <v>0</v>
      </c>
      <c r="Y1363" s="90">
        <v>17</v>
      </c>
      <c r="Z1363" s="90">
        <v>43</v>
      </c>
      <c r="AA1363" s="90">
        <v>41</v>
      </c>
      <c r="AB1363" s="90">
        <v>84</v>
      </c>
      <c r="AC1363" s="91"/>
      <c r="AD1363" s="92">
        <v>0</v>
      </c>
      <c r="AE1363" s="90">
        <v>0</v>
      </c>
      <c r="AF1363" s="90">
        <v>0</v>
      </c>
      <c r="AG1363" s="90">
        <v>0</v>
      </c>
      <c r="AH1363" s="90">
        <v>0</v>
      </c>
      <c r="AI1363" s="90">
        <v>0</v>
      </c>
      <c r="AJ1363" s="90">
        <v>0</v>
      </c>
    </row>
    <row r="1364" spans="1:36" s="63" customFormat="1">
      <c r="A1364" s="88">
        <v>7</v>
      </c>
      <c r="B1364" s="95" t="s">
        <v>252</v>
      </c>
      <c r="C1364" s="96"/>
      <c r="D1364" s="86">
        <v>1</v>
      </c>
      <c r="E1364" s="86" t="s">
        <v>32</v>
      </c>
      <c r="F1364" s="87">
        <v>407</v>
      </c>
      <c r="G1364" s="86">
        <v>1</v>
      </c>
      <c r="H1364" s="88">
        <v>7</v>
      </c>
      <c r="I1364" s="89"/>
      <c r="J1364" s="90">
        <v>93</v>
      </c>
      <c r="K1364" s="90">
        <v>85</v>
      </c>
      <c r="L1364" s="90">
        <v>25</v>
      </c>
      <c r="M1364" s="91"/>
      <c r="N1364" s="92">
        <v>134</v>
      </c>
      <c r="O1364" s="90">
        <v>821</v>
      </c>
      <c r="P1364" s="90">
        <v>2</v>
      </c>
      <c r="Q1364" s="90">
        <v>5</v>
      </c>
      <c r="R1364" s="90">
        <v>12</v>
      </c>
      <c r="S1364" s="90">
        <v>81</v>
      </c>
      <c r="T1364" s="90">
        <v>93</v>
      </c>
      <c r="U1364" s="91"/>
      <c r="V1364" s="92">
        <v>134</v>
      </c>
      <c r="W1364" s="90">
        <v>815</v>
      </c>
      <c r="X1364" s="90">
        <v>1</v>
      </c>
      <c r="Y1364" s="90">
        <v>13</v>
      </c>
      <c r="Z1364" s="90">
        <v>41</v>
      </c>
      <c r="AA1364" s="90">
        <v>44</v>
      </c>
      <c r="AB1364" s="90">
        <v>85</v>
      </c>
      <c r="AC1364" s="91"/>
      <c r="AD1364" s="92">
        <v>134</v>
      </c>
      <c r="AE1364" s="90">
        <v>175</v>
      </c>
      <c r="AF1364" s="90">
        <v>16</v>
      </c>
      <c r="AG1364" s="90">
        <v>59</v>
      </c>
      <c r="AH1364" s="90">
        <v>25</v>
      </c>
      <c r="AI1364" s="90">
        <v>0</v>
      </c>
      <c r="AJ1364" s="90">
        <v>25</v>
      </c>
    </row>
    <row r="1365" spans="1:36">
      <c r="A1365" s="88">
        <v>8</v>
      </c>
      <c r="B1365" s="95" t="s">
        <v>252</v>
      </c>
      <c r="C1365" s="96"/>
      <c r="D1365" s="86">
        <v>1</v>
      </c>
      <c r="E1365" s="86" t="s">
        <v>32</v>
      </c>
      <c r="F1365" s="87">
        <v>407</v>
      </c>
      <c r="G1365" s="88">
        <v>1</v>
      </c>
      <c r="H1365" s="88">
        <v>8</v>
      </c>
      <c r="I1365" s="89"/>
      <c r="J1365" s="90">
        <v>89</v>
      </c>
      <c r="K1365" s="90">
        <v>93</v>
      </c>
      <c r="L1365" s="90">
        <v>0</v>
      </c>
      <c r="M1365" s="91"/>
      <c r="N1365" s="92">
        <v>124</v>
      </c>
      <c r="O1365" s="90">
        <v>800</v>
      </c>
      <c r="P1365" s="90">
        <v>3</v>
      </c>
      <c r="Q1365" s="90">
        <v>7</v>
      </c>
      <c r="R1365" s="90">
        <v>37</v>
      </c>
      <c r="S1365" s="90">
        <v>52</v>
      </c>
      <c r="T1365" s="90">
        <v>89</v>
      </c>
      <c r="U1365" s="91"/>
      <c r="V1365" s="92">
        <v>124</v>
      </c>
      <c r="W1365" s="90">
        <v>879</v>
      </c>
      <c r="X1365" s="90">
        <v>2</v>
      </c>
      <c r="Y1365" s="90">
        <v>6</v>
      </c>
      <c r="Z1365" s="90">
        <v>41</v>
      </c>
      <c r="AA1365" s="90">
        <v>52</v>
      </c>
      <c r="AB1365" s="90">
        <v>93</v>
      </c>
      <c r="AC1365" s="91"/>
      <c r="AD1365" s="92">
        <v>0</v>
      </c>
      <c r="AE1365" s="90">
        <v>0</v>
      </c>
      <c r="AF1365" s="90">
        <v>0</v>
      </c>
      <c r="AG1365" s="90">
        <v>0</v>
      </c>
      <c r="AH1365" s="90">
        <v>0</v>
      </c>
      <c r="AI1365" s="90">
        <v>0</v>
      </c>
      <c r="AJ1365" s="90">
        <v>0</v>
      </c>
    </row>
    <row r="1366" spans="1:36">
      <c r="A1366" s="67" t="s">
        <v>71</v>
      </c>
      <c r="B1366" s="97" t="s">
        <v>252</v>
      </c>
      <c r="C1366" s="98"/>
      <c r="D1366" s="93">
        <v>1</v>
      </c>
      <c r="E1366" s="93" t="s">
        <v>32</v>
      </c>
      <c r="F1366" s="94">
        <v>407</v>
      </c>
      <c r="G1366" s="93">
        <v>1</v>
      </c>
      <c r="H1366" s="67" t="s">
        <v>71</v>
      </c>
      <c r="I1366" s="68"/>
      <c r="J1366" s="20">
        <v>90.13559322033899</v>
      </c>
      <c r="K1366" s="20">
        <v>83.65971316818775</v>
      </c>
      <c r="L1366" s="20">
        <v>47.91385767790262</v>
      </c>
      <c r="M1366" s="69"/>
      <c r="N1366" s="16">
        <v>767</v>
      </c>
      <c r="O1366" s="20"/>
      <c r="P1366" s="20">
        <v>2.5058670143415909</v>
      </c>
      <c r="Q1366" s="20">
        <v>7.1799217731421123</v>
      </c>
      <c r="R1366" s="20">
        <v>23.496740547588008</v>
      </c>
      <c r="S1366" s="20">
        <v>66.638852672750986</v>
      </c>
      <c r="T1366" s="20">
        <v>90.13559322033899</v>
      </c>
      <c r="U1366" s="69"/>
      <c r="V1366" s="16">
        <v>767</v>
      </c>
      <c r="W1366" s="20"/>
      <c r="X1366" s="20">
        <v>2.8539765319426333</v>
      </c>
      <c r="Y1366" s="20">
        <v>13.796610169491528</v>
      </c>
      <c r="Z1366" s="20">
        <v>42.173402868318121</v>
      </c>
      <c r="AA1366" s="20">
        <v>41.486310299869622</v>
      </c>
      <c r="AB1366" s="20">
        <v>83.65971316818775</v>
      </c>
      <c r="AC1366" s="69"/>
      <c r="AD1366" s="16">
        <v>267</v>
      </c>
      <c r="AE1366" s="20"/>
      <c r="AF1366" s="20">
        <v>10.52059925093633</v>
      </c>
      <c r="AG1366" s="20">
        <v>42.063670411985022</v>
      </c>
      <c r="AH1366" s="20">
        <v>41.936329588014978</v>
      </c>
      <c r="AI1366" s="20">
        <v>5.9775280898876408</v>
      </c>
      <c r="AJ1366" s="20">
        <v>47.91385767790262</v>
      </c>
    </row>
    <row r="1367" spans="1:36">
      <c r="A1367" s="81">
        <v>3</v>
      </c>
      <c r="B1367" s="77" t="s">
        <v>253</v>
      </c>
      <c r="C1367" s="78"/>
      <c r="D1367" s="79">
        <v>1</v>
      </c>
      <c r="E1367" s="79" t="s">
        <v>32</v>
      </c>
      <c r="F1367" s="80">
        <v>5303</v>
      </c>
      <c r="G1367" s="86">
        <v>1</v>
      </c>
      <c r="H1367" s="81">
        <v>3</v>
      </c>
      <c r="I1367" s="82"/>
      <c r="J1367" s="83">
        <v>70</v>
      </c>
      <c r="K1367" s="83">
        <v>62</v>
      </c>
      <c r="L1367" s="83">
        <v>0</v>
      </c>
      <c r="M1367" s="84"/>
      <c r="N1367" s="85">
        <v>65</v>
      </c>
      <c r="O1367" s="83">
        <v>544</v>
      </c>
      <c r="P1367" s="83">
        <v>3</v>
      </c>
      <c r="Q1367" s="83">
        <v>26</v>
      </c>
      <c r="R1367" s="83">
        <v>38</v>
      </c>
      <c r="S1367" s="83">
        <v>32</v>
      </c>
      <c r="T1367" s="83">
        <v>70</v>
      </c>
      <c r="U1367" s="84"/>
      <c r="V1367" s="85">
        <v>65</v>
      </c>
      <c r="W1367" s="83">
        <v>530</v>
      </c>
      <c r="X1367" s="83">
        <v>15</v>
      </c>
      <c r="Y1367" s="83">
        <v>23</v>
      </c>
      <c r="Z1367" s="83">
        <v>40</v>
      </c>
      <c r="AA1367" s="83">
        <v>22</v>
      </c>
      <c r="AB1367" s="83">
        <v>62</v>
      </c>
      <c r="AC1367" s="84"/>
      <c r="AD1367" s="85">
        <v>0</v>
      </c>
      <c r="AE1367" s="83">
        <v>0</v>
      </c>
      <c r="AF1367" s="83">
        <v>0</v>
      </c>
      <c r="AG1367" s="83">
        <v>0</v>
      </c>
      <c r="AH1367" s="83">
        <v>0</v>
      </c>
      <c r="AI1367" s="83">
        <v>0</v>
      </c>
      <c r="AJ1367" s="83">
        <v>0</v>
      </c>
    </row>
    <row r="1368" spans="1:36" s="63" customFormat="1">
      <c r="A1368" s="88">
        <v>4</v>
      </c>
      <c r="B1368" s="95" t="s">
        <v>253</v>
      </c>
      <c r="C1368" s="96"/>
      <c r="D1368" s="86">
        <v>1</v>
      </c>
      <c r="E1368" s="86" t="s">
        <v>32</v>
      </c>
      <c r="F1368" s="87">
        <v>5303</v>
      </c>
      <c r="G1368" s="86">
        <v>1</v>
      </c>
      <c r="H1368" s="88">
        <v>4</v>
      </c>
      <c r="I1368" s="89"/>
      <c r="J1368" s="90">
        <v>77</v>
      </c>
      <c r="K1368" s="90">
        <v>76</v>
      </c>
      <c r="L1368" s="90">
        <v>0</v>
      </c>
      <c r="M1368" s="91"/>
      <c r="N1368" s="92">
        <v>92</v>
      </c>
      <c r="O1368" s="90">
        <v>634</v>
      </c>
      <c r="P1368" s="90">
        <v>11</v>
      </c>
      <c r="Q1368" s="90">
        <v>12</v>
      </c>
      <c r="R1368" s="90">
        <v>23</v>
      </c>
      <c r="S1368" s="90">
        <v>54</v>
      </c>
      <c r="T1368" s="90">
        <v>77</v>
      </c>
      <c r="U1368" s="91"/>
      <c r="V1368" s="92">
        <v>92</v>
      </c>
      <c r="W1368" s="90">
        <v>693</v>
      </c>
      <c r="X1368" s="90">
        <v>3</v>
      </c>
      <c r="Y1368" s="90">
        <v>21</v>
      </c>
      <c r="Z1368" s="90">
        <v>36</v>
      </c>
      <c r="AA1368" s="90">
        <v>40</v>
      </c>
      <c r="AB1368" s="90">
        <v>76</v>
      </c>
      <c r="AC1368" s="91"/>
      <c r="AD1368" s="92">
        <v>0</v>
      </c>
      <c r="AE1368" s="90">
        <v>0</v>
      </c>
      <c r="AF1368" s="90">
        <v>0</v>
      </c>
      <c r="AG1368" s="90">
        <v>0</v>
      </c>
      <c r="AH1368" s="90">
        <v>0</v>
      </c>
      <c r="AI1368" s="90">
        <v>0</v>
      </c>
      <c r="AJ1368" s="90">
        <v>0</v>
      </c>
    </row>
    <row r="1369" spans="1:36">
      <c r="A1369" s="88">
        <v>5</v>
      </c>
      <c r="B1369" s="95" t="s">
        <v>253</v>
      </c>
      <c r="C1369" s="96"/>
      <c r="D1369" s="86">
        <v>1</v>
      </c>
      <c r="E1369" s="86" t="s">
        <v>32</v>
      </c>
      <c r="F1369" s="87">
        <v>5303</v>
      </c>
      <c r="G1369" s="86">
        <v>1</v>
      </c>
      <c r="H1369" s="88">
        <v>5</v>
      </c>
      <c r="I1369" s="89"/>
      <c r="J1369" s="90">
        <v>79</v>
      </c>
      <c r="K1369" s="90">
        <v>78</v>
      </c>
      <c r="L1369" s="90">
        <v>51</v>
      </c>
      <c r="M1369" s="91"/>
      <c r="N1369" s="92">
        <v>83</v>
      </c>
      <c r="O1369" s="90">
        <v>665</v>
      </c>
      <c r="P1369" s="90">
        <v>7</v>
      </c>
      <c r="Q1369" s="90">
        <v>14</v>
      </c>
      <c r="R1369" s="90">
        <v>39</v>
      </c>
      <c r="S1369" s="90">
        <v>40</v>
      </c>
      <c r="T1369" s="90">
        <v>79</v>
      </c>
      <c r="U1369" s="91"/>
      <c r="V1369" s="92">
        <v>83</v>
      </c>
      <c r="W1369" s="90">
        <v>731</v>
      </c>
      <c r="X1369" s="90">
        <v>1</v>
      </c>
      <c r="Y1369" s="90">
        <v>20</v>
      </c>
      <c r="Z1369" s="90">
        <v>41</v>
      </c>
      <c r="AA1369" s="90">
        <v>37</v>
      </c>
      <c r="AB1369" s="90">
        <v>78</v>
      </c>
      <c r="AC1369" s="91"/>
      <c r="AD1369" s="92">
        <v>83</v>
      </c>
      <c r="AE1369" s="90">
        <v>203</v>
      </c>
      <c r="AF1369" s="90">
        <v>6</v>
      </c>
      <c r="AG1369" s="90">
        <v>42</v>
      </c>
      <c r="AH1369" s="90">
        <v>43</v>
      </c>
      <c r="AI1369" s="90">
        <v>8</v>
      </c>
      <c r="AJ1369" s="90">
        <v>51</v>
      </c>
    </row>
    <row r="1370" spans="1:36">
      <c r="A1370" s="88">
        <v>6</v>
      </c>
      <c r="B1370" s="95" t="s">
        <v>253</v>
      </c>
      <c r="C1370" s="96"/>
      <c r="D1370" s="86">
        <v>1</v>
      </c>
      <c r="E1370" s="86" t="s">
        <v>32</v>
      </c>
      <c r="F1370" s="87">
        <v>5303</v>
      </c>
      <c r="G1370" s="88">
        <v>1</v>
      </c>
      <c r="H1370" s="88">
        <v>6</v>
      </c>
      <c r="I1370" s="89"/>
      <c r="J1370" s="90">
        <v>67</v>
      </c>
      <c r="K1370" s="90">
        <v>81</v>
      </c>
      <c r="L1370" s="90">
        <v>0</v>
      </c>
      <c r="M1370" s="91"/>
      <c r="N1370" s="92">
        <v>71</v>
      </c>
      <c r="O1370" s="90">
        <v>695</v>
      </c>
      <c r="P1370" s="90">
        <v>10</v>
      </c>
      <c r="Q1370" s="90">
        <v>23</v>
      </c>
      <c r="R1370" s="90">
        <v>28</v>
      </c>
      <c r="S1370" s="90">
        <v>39</v>
      </c>
      <c r="T1370" s="90">
        <v>67</v>
      </c>
      <c r="U1370" s="91"/>
      <c r="V1370" s="92">
        <v>71</v>
      </c>
      <c r="W1370" s="90">
        <v>724</v>
      </c>
      <c r="X1370" s="90">
        <v>6</v>
      </c>
      <c r="Y1370" s="90">
        <v>14</v>
      </c>
      <c r="Z1370" s="90">
        <v>54</v>
      </c>
      <c r="AA1370" s="90">
        <v>27</v>
      </c>
      <c r="AB1370" s="90">
        <v>81</v>
      </c>
      <c r="AC1370" s="91"/>
      <c r="AD1370" s="92">
        <v>0</v>
      </c>
      <c r="AE1370" s="90">
        <v>0</v>
      </c>
      <c r="AF1370" s="90">
        <v>0</v>
      </c>
      <c r="AG1370" s="90">
        <v>0</v>
      </c>
      <c r="AH1370" s="90">
        <v>0</v>
      </c>
      <c r="AI1370" s="90">
        <v>0</v>
      </c>
      <c r="AJ1370" s="90">
        <v>0</v>
      </c>
    </row>
    <row r="1371" spans="1:36">
      <c r="A1371" s="88">
        <v>7</v>
      </c>
      <c r="B1371" s="95" t="s">
        <v>253</v>
      </c>
      <c r="C1371" s="96"/>
      <c r="D1371" s="86">
        <v>1</v>
      </c>
      <c r="E1371" s="86" t="s">
        <v>32</v>
      </c>
      <c r="F1371" s="87">
        <v>5303</v>
      </c>
      <c r="G1371" s="88">
        <v>1</v>
      </c>
      <c r="H1371" s="88">
        <v>7</v>
      </c>
      <c r="I1371" s="89"/>
      <c r="J1371" s="90">
        <v>80</v>
      </c>
      <c r="K1371" s="90">
        <v>66</v>
      </c>
      <c r="L1371" s="90">
        <v>25</v>
      </c>
      <c r="M1371" s="91"/>
      <c r="N1371" s="92">
        <v>87</v>
      </c>
      <c r="O1371" s="90">
        <v>746</v>
      </c>
      <c r="P1371" s="90">
        <v>7</v>
      </c>
      <c r="Q1371" s="90">
        <v>13</v>
      </c>
      <c r="R1371" s="90">
        <v>39</v>
      </c>
      <c r="S1371" s="90">
        <v>41</v>
      </c>
      <c r="T1371" s="90">
        <v>80</v>
      </c>
      <c r="U1371" s="91"/>
      <c r="V1371" s="92">
        <v>87</v>
      </c>
      <c r="W1371" s="90">
        <v>720</v>
      </c>
      <c r="X1371" s="90">
        <v>3</v>
      </c>
      <c r="Y1371" s="90">
        <v>31</v>
      </c>
      <c r="Z1371" s="90">
        <v>46</v>
      </c>
      <c r="AA1371" s="90">
        <v>20</v>
      </c>
      <c r="AB1371" s="90">
        <v>66</v>
      </c>
      <c r="AC1371" s="91"/>
      <c r="AD1371" s="92">
        <v>87</v>
      </c>
      <c r="AE1371" s="90">
        <v>177</v>
      </c>
      <c r="AF1371" s="90">
        <v>22</v>
      </c>
      <c r="AG1371" s="90">
        <v>53</v>
      </c>
      <c r="AH1371" s="90">
        <v>25</v>
      </c>
      <c r="AI1371" s="90">
        <v>0</v>
      </c>
      <c r="AJ1371" s="90">
        <v>25</v>
      </c>
    </row>
    <row r="1372" spans="1:36" s="63" customFormat="1">
      <c r="A1372" s="88">
        <v>8</v>
      </c>
      <c r="B1372" s="95" t="s">
        <v>253</v>
      </c>
      <c r="C1372" s="96"/>
      <c r="D1372" s="86">
        <v>1</v>
      </c>
      <c r="E1372" s="86" t="s">
        <v>32</v>
      </c>
      <c r="F1372" s="87">
        <v>5303</v>
      </c>
      <c r="G1372" s="86">
        <v>1</v>
      </c>
      <c r="H1372" s="88">
        <v>8</v>
      </c>
      <c r="I1372" s="89"/>
      <c r="J1372" s="90">
        <v>64</v>
      </c>
      <c r="K1372" s="90">
        <v>76</v>
      </c>
      <c r="L1372" s="90">
        <v>0</v>
      </c>
      <c r="M1372" s="91"/>
      <c r="N1372" s="92">
        <v>93</v>
      </c>
      <c r="O1372" s="90">
        <v>731</v>
      </c>
      <c r="P1372" s="90">
        <v>17</v>
      </c>
      <c r="Q1372" s="90">
        <v>18</v>
      </c>
      <c r="R1372" s="90">
        <v>46</v>
      </c>
      <c r="S1372" s="90">
        <v>18</v>
      </c>
      <c r="T1372" s="90">
        <v>64</v>
      </c>
      <c r="U1372" s="91"/>
      <c r="V1372" s="92">
        <v>93</v>
      </c>
      <c r="W1372" s="90">
        <v>797</v>
      </c>
      <c r="X1372" s="90">
        <v>1</v>
      </c>
      <c r="Y1372" s="90">
        <v>23</v>
      </c>
      <c r="Z1372" s="90">
        <v>47</v>
      </c>
      <c r="AA1372" s="90">
        <v>29</v>
      </c>
      <c r="AB1372" s="90">
        <v>76</v>
      </c>
      <c r="AC1372" s="91"/>
      <c r="AD1372" s="92">
        <v>0</v>
      </c>
      <c r="AE1372" s="90">
        <v>0</v>
      </c>
      <c r="AF1372" s="90">
        <v>0</v>
      </c>
      <c r="AG1372" s="90">
        <v>0</v>
      </c>
      <c r="AH1372" s="90">
        <v>0</v>
      </c>
      <c r="AI1372" s="90">
        <v>0</v>
      </c>
      <c r="AJ1372" s="90">
        <v>0</v>
      </c>
    </row>
    <row r="1373" spans="1:36">
      <c r="A1373" s="67" t="s">
        <v>71</v>
      </c>
      <c r="B1373" s="97" t="s">
        <v>253</v>
      </c>
      <c r="C1373" s="98"/>
      <c r="D1373" s="93">
        <v>1</v>
      </c>
      <c r="E1373" s="93" t="s">
        <v>32</v>
      </c>
      <c r="F1373" s="94">
        <v>5303</v>
      </c>
      <c r="G1373" s="67">
        <v>1</v>
      </c>
      <c r="H1373" s="67" t="s">
        <v>71</v>
      </c>
      <c r="I1373" s="68"/>
      <c r="J1373" s="20">
        <v>73.034623217922601</v>
      </c>
      <c r="K1373" s="20">
        <v>73.435845213849277</v>
      </c>
      <c r="L1373" s="20">
        <v>37.694117647058825</v>
      </c>
      <c r="M1373" s="69"/>
      <c r="N1373" s="16">
        <v>491</v>
      </c>
      <c r="O1373" s="20"/>
      <c r="P1373" s="20">
        <v>9.5478615071283102</v>
      </c>
      <c r="Q1373" s="20">
        <v>17.095723014256617</v>
      </c>
      <c r="R1373" s="20">
        <v>35.604887983706718</v>
      </c>
      <c r="S1373" s="20">
        <v>37.429735234215883</v>
      </c>
      <c r="T1373" s="20">
        <v>73.034623217922601</v>
      </c>
      <c r="U1373" s="69"/>
      <c r="V1373" s="16">
        <v>491</v>
      </c>
      <c r="W1373" s="20"/>
      <c r="X1373" s="20">
        <v>4.3054989816700617</v>
      </c>
      <c r="Y1373" s="20">
        <v>22.234215885947044</v>
      </c>
      <c r="Z1373" s="20">
        <v>43.832993890020362</v>
      </c>
      <c r="AA1373" s="20">
        <v>29.602851323828919</v>
      </c>
      <c r="AB1373" s="20">
        <v>73.435845213849277</v>
      </c>
      <c r="AC1373" s="69"/>
      <c r="AD1373" s="16">
        <v>170</v>
      </c>
      <c r="AE1373" s="20"/>
      <c r="AF1373" s="20">
        <v>14.188235294117648</v>
      </c>
      <c r="AG1373" s="20">
        <v>47.629411764705885</v>
      </c>
      <c r="AH1373" s="20">
        <v>33.788235294117648</v>
      </c>
      <c r="AI1373" s="20">
        <v>3.9058823529411764</v>
      </c>
      <c r="AJ1373" s="20">
        <v>37.694117647058825</v>
      </c>
    </row>
    <row r="1374" spans="1:36">
      <c r="A1374" s="81">
        <v>3</v>
      </c>
      <c r="B1374" s="77" t="s">
        <v>254</v>
      </c>
      <c r="C1374" s="78"/>
      <c r="D1374" s="79">
        <v>2</v>
      </c>
      <c r="E1374" s="79" t="s">
        <v>33</v>
      </c>
      <c r="F1374" s="80">
        <v>1104</v>
      </c>
      <c r="G1374" s="86">
        <v>1</v>
      </c>
      <c r="H1374" s="81">
        <v>3</v>
      </c>
      <c r="I1374" s="82"/>
      <c r="J1374" s="83">
        <v>84</v>
      </c>
      <c r="K1374" s="83">
        <v>80</v>
      </c>
      <c r="L1374" s="83">
        <v>0</v>
      </c>
      <c r="M1374" s="84"/>
      <c r="N1374" s="85">
        <v>82</v>
      </c>
      <c r="O1374" s="83">
        <v>580</v>
      </c>
      <c r="P1374" s="83">
        <v>0</v>
      </c>
      <c r="Q1374" s="83">
        <v>16</v>
      </c>
      <c r="R1374" s="83">
        <v>35</v>
      </c>
      <c r="S1374" s="83">
        <v>49</v>
      </c>
      <c r="T1374" s="83">
        <v>84</v>
      </c>
      <c r="U1374" s="84"/>
      <c r="V1374" s="85">
        <v>82</v>
      </c>
      <c r="W1374" s="83">
        <v>609</v>
      </c>
      <c r="X1374" s="83">
        <v>10</v>
      </c>
      <c r="Y1374" s="83">
        <v>10</v>
      </c>
      <c r="Z1374" s="83">
        <v>39</v>
      </c>
      <c r="AA1374" s="83">
        <v>41</v>
      </c>
      <c r="AB1374" s="83">
        <v>80</v>
      </c>
      <c r="AC1374" s="84"/>
      <c r="AD1374" s="85">
        <v>0</v>
      </c>
      <c r="AE1374" s="83">
        <v>0</v>
      </c>
      <c r="AF1374" s="83">
        <v>0</v>
      </c>
      <c r="AG1374" s="83">
        <v>0</v>
      </c>
      <c r="AH1374" s="83">
        <v>0</v>
      </c>
      <c r="AI1374" s="83">
        <v>0</v>
      </c>
      <c r="AJ1374" s="83">
        <v>0</v>
      </c>
    </row>
    <row r="1375" spans="1:36">
      <c r="A1375" s="88">
        <v>4</v>
      </c>
      <c r="B1375" s="95" t="s">
        <v>254</v>
      </c>
      <c r="C1375" s="96"/>
      <c r="D1375" s="86">
        <v>2</v>
      </c>
      <c r="E1375" s="86" t="s">
        <v>33</v>
      </c>
      <c r="F1375" s="87">
        <v>1104</v>
      </c>
      <c r="G1375" s="86">
        <v>1</v>
      </c>
      <c r="H1375" s="88">
        <v>4</v>
      </c>
      <c r="I1375" s="89"/>
      <c r="J1375" s="90">
        <v>90</v>
      </c>
      <c r="K1375" s="90">
        <v>85</v>
      </c>
      <c r="L1375" s="90">
        <v>0</v>
      </c>
      <c r="M1375" s="91"/>
      <c r="N1375" s="92">
        <v>77</v>
      </c>
      <c r="O1375" s="90">
        <v>665</v>
      </c>
      <c r="P1375" s="90">
        <v>5</v>
      </c>
      <c r="Q1375" s="90">
        <v>5</v>
      </c>
      <c r="R1375" s="90">
        <v>26</v>
      </c>
      <c r="S1375" s="90">
        <v>64</v>
      </c>
      <c r="T1375" s="90">
        <v>90</v>
      </c>
      <c r="U1375" s="91"/>
      <c r="V1375" s="92">
        <v>77</v>
      </c>
      <c r="W1375" s="90">
        <v>715</v>
      </c>
      <c r="X1375" s="90">
        <v>5</v>
      </c>
      <c r="Y1375" s="90">
        <v>10</v>
      </c>
      <c r="Z1375" s="90">
        <v>34</v>
      </c>
      <c r="AA1375" s="90">
        <v>51</v>
      </c>
      <c r="AB1375" s="90">
        <v>85</v>
      </c>
      <c r="AC1375" s="91"/>
      <c r="AD1375" s="92">
        <v>0</v>
      </c>
      <c r="AE1375" s="90">
        <v>0</v>
      </c>
      <c r="AF1375" s="90">
        <v>0</v>
      </c>
      <c r="AG1375" s="90">
        <v>0</v>
      </c>
      <c r="AH1375" s="90">
        <v>0</v>
      </c>
      <c r="AI1375" s="90">
        <v>0</v>
      </c>
      <c r="AJ1375" s="90">
        <v>0</v>
      </c>
    </row>
    <row r="1376" spans="1:36">
      <c r="A1376" s="88">
        <v>5</v>
      </c>
      <c r="B1376" s="95" t="s">
        <v>254</v>
      </c>
      <c r="C1376" s="96"/>
      <c r="D1376" s="86">
        <v>2</v>
      </c>
      <c r="E1376" s="86" t="s">
        <v>33</v>
      </c>
      <c r="F1376" s="87">
        <v>1104</v>
      </c>
      <c r="G1376" s="86">
        <v>1</v>
      </c>
      <c r="H1376" s="88">
        <v>5</v>
      </c>
      <c r="I1376" s="89"/>
      <c r="J1376" s="90">
        <v>89</v>
      </c>
      <c r="K1376" s="90">
        <v>91</v>
      </c>
      <c r="L1376" s="90">
        <v>66</v>
      </c>
      <c r="M1376" s="91"/>
      <c r="N1376" s="92">
        <v>53</v>
      </c>
      <c r="O1376" s="90">
        <v>716</v>
      </c>
      <c r="P1376" s="90">
        <v>4</v>
      </c>
      <c r="Q1376" s="90">
        <v>8</v>
      </c>
      <c r="R1376" s="90">
        <v>25</v>
      </c>
      <c r="S1376" s="90">
        <v>64</v>
      </c>
      <c r="T1376" s="90">
        <v>89</v>
      </c>
      <c r="U1376" s="91"/>
      <c r="V1376" s="92">
        <v>53</v>
      </c>
      <c r="W1376" s="90">
        <v>766</v>
      </c>
      <c r="X1376" s="90">
        <v>4</v>
      </c>
      <c r="Y1376" s="90">
        <v>6</v>
      </c>
      <c r="Z1376" s="90">
        <v>42</v>
      </c>
      <c r="AA1376" s="90">
        <v>49</v>
      </c>
      <c r="AB1376" s="90">
        <v>91</v>
      </c>
      <c r="AC1376" s="91"/>
      <c r="AD1376" s="92">
        <v>53</v>
      </c>
      <c r="AE1376" s="90">
        <v>212</v>
      </c>
      <c r="AF1376" s="90">
        <v>2</v>
      </c>
      <c r="AG1376" s="90">
        <v>32</v>
      </c>
      <c r="AH1376" s="90">
        <v>60</v>
      </c>
      <c r="AI1376" s="90">
        <v>6</v>
      </c>
      <c r="AJ1376" s="90">
        <v>66</v>
      </c>
    </row>
    <row r="1377" spans="1:36">
      <c r="A1377" s="88">
        <v>6</v>
      </c>
      <c r="B1377" s="95" t="s">
        <v>254</v>
      </c>
      <c r="C1377" s="96"/>
      <c r="D1377" s="86">
        <v>2</v>
      </c>
      <c r="E1377" s="86" t="s">
        <v>33</v>
      </c>
      <c r="F1377" s="87">
        <v>1104</v>
      </c>
      <c r="G1377" s="86">
        <v>1</v>
      </c>
      <c r="H1377" s="88">
        <v>6</v>
      </c>
      <c r="I1377" s="89"/>
      <c r="J1377" s="90">
        <v>79</v>
      </c>
      <c r="K1377" s="90">
        <v>80</v>
      </c>
      <c r="L1377" s="90">
        <v>0</v>
      </c>
      <c r="M1377" s="91"/>
      <c r="N1377" s="92">
        <v>88</v>
      </c>
      <c r="O1377" s="90">
        <v>706</v>
      </c>
      <c r="P1377" s="90">
        <v>5</v>
      </c>
      <c r="Q1377" s="90">
        <v>17</v>
      </c>
      <c r="R1377" s="90">
        <v>31</v>
      </c>
      <c r="S1377" s="90">
        <v>48</v>
      </c>
      <c r="T1377" s="90">
        <v>79</v>
      </c>
      <c r="U1377" s="91"/>
      <c r="V1377" s="92">
        <v>88</v>
      </c>
      <c r="W1377" s="90">
        <v>742</v>
      </c>
      <c r="X1377" s="90">
        <v>3</v>
      </c>
      <c r="Y1377" s="90">
        <v>17</v>
      </c>
      <c r="Z1377" s="90">
        <v>48</v>
      </c>
      <c r="AA1377" s="90">
        <v>32</v>
      </c>
      <c r="AB1377" s="90">
        <v>80</v>
      </c>
      <c r="AC1377" s="91"/>
      <c r="AD1377" s="92">
        <v>0</v>
      </c>
      <c r="AE1377" s="90">
        <v>0</v>
      </c>
      <c r="AF1377" s="90">
        <v>0</v>
      </c>
      <c r="AG1377" s="90">
        <v>0</v>
      </c>
      <c r="AH1377" s="90">
        <v>0</v>
      </c>
      <c r="AI1377" s="90">
        <v>0</v>
      </c>
      <c r="AJ1377" s="90">
        <v>0</v>
      </c>
    </row>
    <row r="1378" spans="1:36">
      <c r="A1378" s="88">
        <v>7</v>
      </c>
      <c r="B1378" s="95" t="s">
        <v>254</v>
      </c>
      <c r="C1378" s="96"/>
      <c r="D1378" s="86">
        <v>2</v>
      </c>
      <c r="E1378" s="86" t="s">
        <v>33</v>
      </c>
      <c r="F1378" s="87">
        <v>1104</v>
      </c>
      <c r="G1378" s="86">
        <v>1</v>
      </c>
      <c r="H1378" s="88">
        <v>7</v>
      </c>
      <c r="I1378" s="89"/>
      <c r="J1378" s="90">
        <v>70</v>
      </c>
      <c r="K1378" s="90">
        <v>71</v>
      </c>
      <c r="L1378" s="90">
        <v>20</v>
      </c>
      <c r="M1378" s="91"/>
      <c r="N1378" s="92">
        <v>78</v>
      </c>
      <c r="O1378" s="90">
        <v>723</v>
      </c>
      <c r="P1378" s="90">
        <v>10</v>
      </c>
      <c r="Q1378" s="90">
        <v>21</v>
      </c>
      <c r="R1378" s="90">
        <v>35</v>
      </c>
      <c r="S1378" s="90">
        <v>35</v>
      </c>
      <c r="T1378" s="90">
        <v>70</v>
      </c>
      <c r="U1378" s="91"/>
      <c r="V1378" s="92">
        <v>78</v>
      </c>
      <c r="W1378" s="90">
        <v>740</v>
      </c>
      <c r="X1378" s="90">
        <v>1</v>
      </c>
      <c r="Y1378" s="90">
        <v>27</v>
      </c>
      <c r="Z1378" s="90">
        <v>47</v>
      </c>
      <c r="AA1378" s="90">
        <v>24</v>
      </c>
      <c r="AB1378" s="90">
        <v>71</v>
      </c>
      <c r="AC1378" s="91"/>
      <c r="AD1378" s="92">
        <v>78</v>
      </c>
      <c r="AE1378" s="90">
        <v>168</v>
      </c>
      <c r="AF1378" s="90">
        <v>29</v>
      </c>
      <c r="AG1378" s="90">
        <v>50</v>
      </c>
      <c r="AH1378" s="90">
        <v>15</v>
      </c>
      <c r="AI1378" s="90">
        <v>5</v>
      </c>
      <c r="AJ1378" s="90">
        <v>20</v>
      </c>
    </row>
    <row r="1379" spans="1:36" s="63" customFormat="1">
      <c r="A1379" s="88">
        <v>8</v>
      </c>
      <c r="B1379" s="95" t="s">
        <v>254</v>
      </c>
      <c r="C1379" s="96"/>
      <c r="D1379" s="86">
        <v>2</v>
      </c>
      <c r="E1379" s="86" t="s">
        <v>33</v>
      </c>
      <c r="F1379" s="87">
        <v>1104</v>
      </c>
      <c r="G1379" s="86">
        <v>1</v>
      </c>
      <c r="H1379" s="88">
        <v>8</v>
      </c>
      <c r="I1379" s="89"/>
      <c r="J1379" s="90">
        <v>71</v>
      </c>
      <c r="K1379" s="90">
        <v>80</v>
      </c>
      <c r="L1379" s="90">
        <v>0</v>
      </c>
      <c r="M1379" s="91"/>
      <c r="N1379" s="92">
        <v>84</v>
      </c>
      <c r="O1379" s="90">
        <v>744</v>
      </c>
      <c r="P1379" s="90">
        <v>14</v>
      </c>
      <c r="Q1379" s="90">
        <v>14</v>
      </c>
      <c r="R1379" s="90">
        <v>46</v>
      </c>
      <c r="S1379" s="90">
        <v>25</v>
      </c>
      <c r="T1379" s="90">
        <v>71</v>
      </c>
      <c r="U1379" s="91"/>
      <c r="V1379" s="92">
        <v>84</v>
      </c>
      <c r="W1379" s="90">
        <v>805</v>
      </c>
      <c r="X1379" s="90">
        <v>4</v>
      </c>
      <c r="Y1379" s="90">
        <v>17</v>
      </c>
      <c r="Z1379" s="90">
        <v>57</v>
      </c>
      <c r="AA1379" s="90">
        <v>23</v>
      </c>
      <c r="AB1379" s="90">
        <v>80</v>
      </c>
      <c r="AC1379" s="91"/>
      <c r="AD1379" s="92">
        <v>0</v>
      </c>
      <c r="AE1379" s="90">
        <v>0</v>
      </c>
      <c r="AF1379" s="90">
        <v>0</v>
      </c>
      <c r="AG1379" s="90">
        <v>0</v>
      </c>
      <c r="AH1379" s="90">
        <v>0</v>
      </c>
      <c r="AI1379" s="90">
        <v>0</v>
      </c>
      <c r="AJ1379" s="90">
        <v>0</v>
      </c>
    </row>
    <row r="1380" spans="1:36">
      <c r="A1380" s="67" t="s">
        <v>71</v>
      </c>
      <c r="B1380" s="97" t="s">
        <v>254</v>
      </c>
      <c r="C1380" s="98"/>
      <c r="D1380" s="93">
        <v>2</v>
      </c>
      <c r="E1380" s="93" t="s">
        <v>33</v>
      </c>
      <c r="F1380" s="94">
        <v>1104</v>
      </c>
      <c r="G1380" s="93">
        <v>1</v>
      </c>
      <c r="H1380" s="67" t="s">
        <v>71</v>
      </c>
      <c r="I1380" s="68"/>
      <c r="J1380" s="20">
        <v>79.893939393939391</v>
      </c>
      <c r="K1380" s="20">
        <v>80.575757575757564</v>
      </c>
      <c r="L1380" s="20">
        <v>38.610687022900763</v>
      </c>
      <c r="M1380" s="69"/>
      <c r="N1380" s="16">
        <v>462</v>
      </c>
      <c r="O1380" s="20"/>
      <c r="P1380" s="20">
        <v>6.4783549783549788</v>
      </c>
      <c r="Q1380" s="20">
        <v>13.919913419913421</v>
      </c>
      <c r="R1380" s="20">
        <v>33.590909090909093</v>
      </c>
      <c r="S1380" s="20">
        <v>46.303030303030297</v>
      </c>
      <c r="T1380" s="20">
        <v>79.893939393939391</v>
      </c>
      <c r="U1380" s="69"/>
      <c r="V1380" s="16">
        <v>462</v>
      </c>
      <c r="W1380" s="20"/>
      <c r="X1380" s="20">
        <v>4.5346320346320343</v>
      </c>
      <c r="Y1380" s="20">
        <v>15.017316017316016</v>
      </c>
      <c r="Z1380" s="20">
        <v>44.848484848484844</v>
      </c>
      <c r="AA1380" s="20">
        <v>35.727272727272727</v>
      </c>
      <c r="AB1380" s="20">
        <v>80.575757575757564</v>
      </c>
      <c r="AC1380" s="69"/>
      <c r="AD1380" s="16">
        <v>131</v>
      </c>
      <c r="AE1380" s="20"/>
      <c r="AF1380" s="20">
        <v>18.076335877862594</v>
      </c>
      <c r="AG1380" s="20">
        <v>42.717557251908396</v>
      </c>
      <c r="AH1380" s="20">
        <v>33.206106870229007</v>
      </c>
      <c r="AI1380" s="20">
        <v>5.4045801526717554</v>
      </c>
      <c r="AJ1380" s="20">
        <v>38.610687022900763</v>
      </c>
    </row>
    <row r="1381" spans="1:36">
      <c r="A1381" s="81">
        <v>3</v>
      </c>
      <c r="B1381" s="77" t="s">
        <v>255</v>
      </c>
      <c r="C1381" s="78"/>
      <c r="D1381" s="79">
        <v>3</v>
      </c>
      <c r="E1381" s="79" t="s">
        <v>34</v>
      </c>
      <c r="F1381" s="80">
        <v>3505</v>
      </c>
      <c r="G1381" s="86">
        <v>1</v>
      </c>
      <c r="H1381" s="81">
        <v>3</v>
      </c>
      <c r="I1381" s="82"/>
      <c r="J1381" s="83">
        <v>66</v>
      </c>
      <c r="K1381" s="83">
        <v>47</v>
      </c>
      <c r="L1381" s="83">
        <v>0</v>
      </c>
      <c r="M1381" s="84"/>
      <c r="N1381" s="85">
        <v>375</v>
      </c>
      <c r="O1381" s="83">
        <v>536</v>
      </c>
      <c r="P1381" s="83">
        <v>10</v>
      </c>
      <c r="Q1381" s="83">
        <v>24</v>
      </c>
      <c r="R1381" s="83">
        <v>36</v>
      </c>
      <c r="S1381" s="83">
        <v>30</v>
      </c>
      <c r="T1381" s="83">
        <v>66</v>
      </c>
      <c r="U1381" s="84"/>
      <c r="V1381" s="85">
        <v>375</v>
      </c>
      <c r="W1381" s="83">
        <v>474</v>
      </c>
      <c r="X1381" s="83">
        <v>26</v>
      </c>
      <c r="Y1381" s="83">
        <v>27</v>
      </c>
      <c r="Z1381" s="83">
        <v>28</v>
      </c>
      <c r="AA1381" s="83">
        <v>19</v>
      </c>
      <c r="AB1381" s="83">
        <v>47</v>
      </c>
      <c r="AC1381" s="84"/>
      <c r="AD1381" s="85">
        <v>0</v>
      </c>
      <c r="AE1381" s="83">
        <v>0</v>
      </c>
      <c r="AF1381" s="83">
        <v>0</v>
      </c>
      <c r="AG1381" s="83">
        <v>0</v>
      </c>
      <c r="AH1381" s="83">
        <v>0</v>
      </c>
      <c r="AI1381" s="83">
        <v>0</v>
      </c>
      <c r="AJ1381" s="83">
        <v>0</v>
      </c>
    </row>
    <row r="1382" spans="1:36">
      <c r="A1382" s="88">
        <v>4</v>
      </c>
      <c r="B1382" s="95" t="s">
        <v>255</v>
      </c>
      <c r="C1382" s="96"/>
      <c r="D1382" s="86">
        <v>3</v>
      </c>
      <c r="E1382" s="86" t="s">
        <v>34</v>
      </c>
      <c r="F1382" s="87">
        <v>3505</v>
      </c>
      <c r="G1382" s="86">
        <v>1</v>
      </c>
      <c r="H1382" s="88">
        <v>4</v>
      </c>
      <c r="I1382" s="89"/>
      <c r="J1382" s="90">
        <v>57</v>
      </c>
      <c r="K1382" s="90">
        <v>57</v>
      </c>
      <c r="L1382" s="90">
        <v>0</v>
      </c>
      <c r="M1382" s="91"/>
      <c r="N1382" s="92">
        <v>393</v>
      </c>
      <c r="O1382" s="90">
        <v>570</v>
      </c>
      <c r="P1382" s="90">
        <v>22</v>
      </c>
      <c r="Q1382" s="90">
        <v>22</v>
      </c>
      <c r="R1382" s="90">
        <v>31</v>
      </c>
      <c r="S1382" s="90">
        <v>26</v>
      </c>
      <c r="T1382" s="90">
        <v>57</v>
      </c>
      <c r="U1382" s="91"/>
      <c r="V1382" s="92">
        <v>393</v>
      </c>
      <c r="W1382" s="90">
        <v>572</v>
      </c>
      <c r="X1382" s="90">
        <v>9</v>
      </c>
      <c r="Y1382" s="90">
        <v>34</v>
      </c>
      <c r="Z1382" s="90">
        <v>45</v>
      </c>
      <c r="AA1382" s="90">
        <v>12</v>
      </c>
      <c r="AB1382" s="90">
        <v>57</v>
      </c>
      <c r="AC1382" s="91"/>
      <c r="AD1382" s="92">
        <v>0</v>
      </c>
      <c r="AE1382" s="90">
        <v>0</v>
      </c>
      <c r="AF1382" s="90">
        <v>0</v>
      </c>
      <c r="AG1382" s="90">
        <v>0</v>
      </c>
      <c r="AH1382" s="90">
        <v>0</v>
      </c>
      <c r="AI1382" s="90">
        <v>0</v>
      </c>
      <c r="AJ1382" s="90">
        <v>0</v>
      </c>
    </row>
    <row r="1383" spans="1:36" s="63" customFormat="1">
      <c r="A1383" s="88">
        <v>5</v>
      </c>
      <c r="B1383" s="95" t="s">
        <v>255</v>
      </c>
      <c r="C1383" s="96"/>
      <c r="D1383" s="86">
        <v>3</v>
      </c>
      <c r="E1383" s="86" t="s">
        <v>34</v>
      </c>
      <c r="F1383" s="87">
        <v>3505</v>
      </c>
      <c r="G1383" s="86">
        <v>1</v>
      </c>
      <c r="H1383" s="88">
        <v>5</v>
      </c>
      <c r="I1383" s="89"/>
      <c r="J1383" s="90">
        <v>45</v>
      </c>
      <c r="K1383" s="90">
        <v>47</v>
      </c>
      <c r="L1383" s="90">
        <v>15</v>
      </c>
      <c r="M1383" s="91"/>
      <c r="N1383" s="92">
        <v>358</v>
      </c>
      <c r="O1383" s="90">
        <v>596</v>
      </c>
      <c r="P1383" s="90">
        <v>30</v>
      </c>
      <c r="Q1383" s="90">
        <v>25</v>
      </c>
      <c r="R1383" s="90">
        <v>29</v>
      </c>
      <c r="S1383" s="90">
        <v>16</v>
      </c>
      <c r="T1383" s="90">
        <v>45</v>
      </c>
      <c r="U1383" s="91"/>
      <c r="V1383" s="92">
        <v>358</v>
      </c>
      <c r="W1383" s="90">
        <v>594</v>
      </c>
      <c r="X1383" s="90">
        <v>9</v>
      </c>
      <c r="Y1383" s="90">
        <v>44</v>
      </c>
      <c r="Z1383" s="90">
        <v>35</v>
      </c>
      <c r="AA1383" s="90">
        <v>12</v>
      </c>
      <c r="AB1383" s="90">
        <v>47</v>
      </c>
      <c r="AC1383" s="91"/>
      <c r="AD1383" s="92">
        <v>358</v>
      </c>
      <c r="AE1383" s="90">
        <v>162</v>
      </c>
      <c r="AF1383" s="90">
        <v>42</v>
      </c>
      <c r="AG1383" s="90">
        <v>43</v>
      </c>
      <c r="AH1383" s="90">
        <v>14</v>
      </c>
      <c r="AI1383" s="90">
        <v>1</v>
      </c>
      <c r="AJ1383" s="90">
        <v>15</v>
      </c>
    </row>
    <row r="1384" spans="1:36">
      <c r="A1384" s="88">
        <v>6</v>
      </c>
      <c r="B1384" s="95" t="s">
        <v>255</v>
      </c>
      <c r="C1384" s="96"/>
      <c r="D1384" s="86">
        <v>3</v>
      </c>
      <c r="E1384" s="86" t="s">
        <v>34</v>
      </c>
      <c r="F1384" s="87">
        <v>3505</v>
      </c>
      <c r="G1384" s="88">
        <v>1</v>
      </c>
      <c r="H1384" s="88">
        <v>6</v>
      </c>
      <c r="I1384" s="89"/>
      <c r="J1384" s="90">
        <v>59</v>
      </c>
      <c r="K1384" s="90">
        <v>51</v>
      </c>
      <c r="L1384" s="90">
        <v>0</v>
      </c>
      <c r="M1384" s="91"/>
      <c r="N1384" s="92">
        <v>331</v>
      </c>
      <c r="O1384" s="90">
        <v>654</v>
      </c>
      <c r="P1384" s="90">
        <v>15</v>
      </c>
      <c r="Q1384" s="90">
        <v>26</v>
      </c>
      <c r="R1384" s="90">
        <v>38</v>
      </c>
      <c r="S1384" s="90">
        <v>21</v>
      </c>
      <c r="T1384" s="90">
        <v>59</v>
      </c>
      <c r="U1384" s="91"/>
      <c r="V1384" s="92">
        <v>331</v>
      </c>
      <c r="W1384" s="90">
        <v>631</v>
      </c>
      <c r="X1384" s="90">
        <v>7</v>
      </c>
      <c r="Y1384" s="90">
        <v>41</v>
      </c>
      <c r="Z1384" s="90">
        <v>41</v>
      </c>
      <c r="AA1384" s="90">
        <v>10</v>
      </c>
      <c r="AB1384" s="90">
        <v>51</v>
      </c>
      <c r="AC1384" s="91"/>
      <c r="AD1384" s="92">
        <v>0</v>
      </c>
      <c r="AE1384" s="90">
        <v>0</v>
      </c>
      <c r="AF1384" s="90">
        <v>0</v>
      </c>
      <c r="AG1384" s="90">
        <v>0</v>
      </c>
      <c r="AH1384" s="90">
        <v>0</v>
      </c>
      <c r="AI1384" s="90">
        <v>0</v>
      </c>
      <c r="AJ1384" s="90">
        <v>0</v>
      </c>
    </row>
    <row r="1385" spans="1:36">
      <c r="A1385" s="88">
        <v>7</v>
      </c>
      <c r="B1385" s="95" t="s">
        <v>255</v>
      </c>
      <c r="C1385" s="96"/>
      <c r="D1385" s="86">
        <v>3</v>
      </c>
      <c r="E1385" s="86" t="s">
        <v>34</v>
      </c>
      <c r="F1385" s="87">
        <v>3505</v>
      </c>
      <c r="G1385" s="88">
        <v>1</v>
      </c>
      <c r="H1385" s="88">
        <v>7</v>
      </c>
      <c r="I1385" s="89"/>
      <c r="J1385" s="90">
        <v>55</v>
      </c>
      <c r="K1385" s="90">
        <v>44</v>
      </c>
      <c r="L1385" s="90">
        <v>7</v>
      </c>
      <c r="M1385" s="91"/>
      <c r="N1385" s="92">
        <v>364</v>
      </c>
      <c r="O1385" s="90">
        <v>678</v>
      </c>
      <c r="P1385" s="90">
        <v>24</v>
      </c>
      <c r="Q1385" s="90">
        <v>21</v>
      </c>
      <c r="R1385" s="90">
        <v>39</v>
      </c>
      <c r="S1385" s="90">
        <v>16</v>
      </c>
      <c r="T1385" s="90">
        <v>55</v>
      </c>
      <c r="U1385" s="91"/>
      <c r="V1385" s="92">
        <v>364</v>
      </c>
      <c r="W1385" s="90">
        <v>638</v>
      </c>
      <c r="X1385" s="90">
        <v>11</v>
      </c>
      <c r="Y1385" s="90">
        <v>45</v>
      </c>
      <c r="Z1385" s="90">
        <v>36</v>
      </c>
      <c r="AA1385" s="90">
        <v>8</v>
      </c>
      <c r="AB1385" s="90">
        <v>44</v>
      </c>
      <c r="AC1385" s="91"/>
      <c r="AD1385" s="92">
        <v>364</v>
      </c>
      <c r="AE1385" s="90">
        <v>139</v>
      </c>
      <c r="AF1385" s="90">
        <v>63</v>
      </c>
      <c r="AG1385" s="90">
        <v>29</v>
      </c>
      <c r="AH1385" s="90">
        <v>7</v>
      </c>
      <c r="AI1385" s="90">
        <v>0</v>
      </c>
      <c r="AJ1385" s="90">
        <v>7</v>
      </c>
    </row>
    <row r="1386" spans="1:36">
      <c r="A1386" s="88">
        <v>8</v>
      </c>
      <c r="B1386" s="95" t="s">
        <v>255</v>
      </c>
      <c r="C1386" s="96"/>
      <c r="D1386" s="86">
        <v>3</v>
      </c>
      <c r="E1386" s="86" t="s">
        <v>34</v>
      </c>
      <c r="F1386" s="87">
        <v>3505</v>
      </c>
      <c r="G1386" s="86">
        <v>1</v>
      </c>
      <c r="H1386" s="88">
        <v>8</v>
      </c>
      <c r="I1386" s="89"/>
      <c r="J1386" s="90">
        <v>26</v>
      </c>
      <c r="K1386" s="90">
        <v>50</v>
      </c>
      <c r="L1386" s="90">
        <v>0</v>
      </c>
      <c r="M1386" s="91"/>
      <c r="N1386" s="92">
        <v>302</v>
      </c>
      <c r="O1386" s="90">
        <v>651</v>
      </c>
      <c r="P1386" s="90">
        <v>52</v>
      </c>
      <c r="Q1386" s="90">
        <v>23</v>
      </c>
      <c r="R1386" s="90">
        <v>22</v>
      </c>
      <c r="S1386" s="90">
        <v>4</v>
      </c>
      <c r="T1386" s="90">
        <v>26</v>
      </c>
      <c r="U1386" s="91"/>
      <c r="V1386" s="92">
        <v>302</v>
      </c>
      <c r="W1386" s="90">
        <v>686</v>
      </c>
      <c r="X1386" s="90">
        <v>14</v>
      </c>
      <c r="Y1386" s="90">
        <v>36</v>
      </c>
      <c r="Z1386" s="90">
        <v>41</v>
      </c>
      <c r="AA1386" s="90">
        <v>9</v>
      </c>
      <c r="AB1386" s="90">
        <v>50</v>
      </c>
      <c r="AC1386" s="91"/>
      <c r="AD1386" s="92">
        <v>0</v>
      </c>
      <c r="AE1386" s="90">
        <v>0</v>
      </c>
      <c r="AF1386" s="90">
        <v>0</v>
      </c>
      <c r="AG1386" s="90">
        <v>0</v>
      </c>
      <c r="AH1386" s="90">
        <v>0</v>
      </c>
      <c r="AI1386" s="90">
        <v>0</v>
      </c>
      <c r="AJ1386" s="90">
        <v>0</v>
      </c>
    </row>
    <row r="1387" spans="1:36">
      <c r="A1387" s="67" t="s">
        <v>71</v>
      </c>
      <c r="B1387" s="97" t="s">
        <v>255</v>
      </c>
      <c r="C1387" s="98"/>
      <c r="D1387" s="93">
        <v>3</v>
      </c>
      <c r="E1387" s="93" t="s">
        <v>34</v>
      </c>
      <c r="F1387" s="94">
        <v>3505</v>
      </c>
      <c r="G1387" s="93">
        <v>1</v>
      </c>
      <c r="H1387" s="67" t="s">
        <v>71</v>
      </c>
      <c r="I1387" s="68"/>
      <c r="J1387" s="20">
        <v>52.125294394724449</v>
      </c>
      <c r="K1387" s="20">
        <v>49.387187941592089</v>
      </c>
      <c r="L1387" s="20">
        <v>10.966759002770084</v>
      </c>
      <c r="M1387" s="69"/>
      <c r="N1387" s="16">
        <v>2123</v>
      </c>
      <c r="O1387" s="20"/>
      <c r="P1387" s="20">
        <v>24.748469147432878</v>
      </c>
      <c r="Q1387" s="20">
        <v>23.453603391427226</v>
      </c>
      <c r="R1387" s="20">
        <v>32.728685821950073</v>
      </c>
      <c r="S1387" s="20">
        <v>19.396608572774376</v>
      </c>
      <c r="T1387" s="20">
        <v>52.125294394724449</v>
      </c>
      <c r="U1387" s="69"/>
      <c r="V1387" s="16">
        <v>2123</v>
      </c>
      <c r="W1387" s="20"/>
      <c r="X1387" s="20">
        <v>12.745171926519077</v>
      </c>
      <c r="Y1387" s="20">
        <v>37.711728685821946</v>
      </c>
      <c r="Z1387" s="20">
        <v>37.575129533678762</v>
      </c>
      <c r="AA1387" s="20">
        <v>11.81205840791333</v>
      </c>
      <c r="AB1387" s="20">
        <v>49.387187941592089</v>
      </c>
      <c r="AC1387" s="69"/>
      <c r="AD1387" s="16">
        <v>722</v>
      </c>
      <c r="AE1387" s="20"/>
      <c r="AF1387" s="20">
        <v>52.587257617728525</v>
      </c>
      <c r="AG1387" s="20">
        <v>35.941828254847643</v>
      </c>
      <c r="AH1387" s="20">
        <v>10.470914127423823</v>
      </c>
      <c r="AI1387" s="20">
        <v>0.49584487534626037</v>
      </c>
      <c r="AJ1387" s="20">
        <v>10.966759002770084</v>
      </c>
    </row>
    <row r="1388" spans="1:36">
      <c r="A1388" s="81">
        <v>3</v>
      </c>
      <c r="B1388" s="77" t="s">
        <v>256</v>
      </c>
      <c r="C1388" s="78"/>
      <c r="D1388" s="79">
        <v>2</v>
      </c>
      <c r="E1388" s="79" t="s">
        <v>33</v>
      </c>
      <c r="F1388" s="80">
        <v>6103</v>
      </c>
      <c r="G1388" s="86">
        <v>1</v>
      </c>
      <c r="H1388" s="81">
        <v>3</v>
      </c>
      <c r="I1388" s="82"/>
      <c r="J1388" s="83">
        <v>91</v>
      </c>
      <c r="K1388" s="83">
        <v>80</v>
      </c>
      <c r="L1388" s="83">
        <v>0</v>
      </c>
      <c r="M1388" s="84"/>
      <c r="N1388" s="85">
        <v>121</v>
      </c>
      <c r="O1388" s="83">
        <v>606</v>
      </c>
      <c r="P1388" s="83">
        <v>2</v>
      </c>
      <c r="Q1388" s="83">
        <v>7</v>
      </c>
      <c r="R1388" s="83">
        <v>30</v>
      </c>
      <c r="S1388" s="83">
        <v>61</v>
      </c>
      <c r="T1388" s="83">
        <v>91</v>
      </c>
      <c r="U1388" s="84"/>
      <c r="V1388" s="85">
        <v>121</v>
      </c>
      <c r="W1388" s="83">
        <v>631</v>
      </c>
      <c r="X1388" s="83">
        <v>5</v>
      </c>
      <c r="Y1388" s="83">
        <v>15</v>
      </c>
      <c r="Z1388" s="83">
        <v>34</v>
      </c>
      <c r="AA1388" s="83">
        <v>46</v>
      </c>
      <c r="AB1388" s="83">
        <v>80</v>
      </c>
      <c r="AC1388" s="84"/>
      <c r="AD1388" s="85">
        <v>0</v>
      </c>
      <c r="AE1388" s="83">
        <v>0</v>
      </c>
      <c r="AF1388" s="83">
        <v>0</v>
      </c>
      <c r="AG1388" s="83">
        <v>0</v>
      </c>
      <c r="AH1388" s="83">
        <v>0</v>
      </c>
      <c r="AI1388" s="83">
        <v>0</v>
      </c>
      <c r="AJ1388" s="83">
        <v>0</v>
      </c>
    </row>
    <row r="1389" spans="1:36">
      <c r="A1389" s="88">
        <v>4</v>
      </c>
      <c r="B1389" s="95" t="s">
        <v>256</v>
      </c>
      <c r="C1389" s="96"/>
      <c r="D1389" s="86">
        <v>2</v>
      </c>
      <c r="E1389" s="86" t="s">
        <v>33</v>
      </c>
      <c r="F1389" s="87">
        <v>6103</v>
      </c>
      <c r="G1389" s="86">
        <v>1</v>
      </c>
      <c r="H1389" s="88">
        <v>4</v>
      </c>
      <c r="I1389" s="89"/>
      <c r="J1389" s="90">
        <v>90</v>
      </c>
      <c r="K1389" s="90">
        <v>90</v>
      </c>
      <c r="L1389" s="90">
        <v>0</v>
      </c>
      <c r="M1389" s="91"/>
      <c r="N1389" s="92">
        <v>126</v>
      </c>
      <c r="O1389" s="90">
        <v>662</v>
      </c>
      <c r="P1389" s="90">
        <v>3</v>
      </c>
      <c r="Q1389" s="90">
        <v>7</v>
      </c>
      <c r="R1389" s="90">
        <v>28</v>
      </c>
      <c r="S1389" s="90">
        <v>62</v>
      </c>
      <c r="T1389" s="90">
        <v>90</v>
      </c>
      <c r="U1389" s="91"/>
      <c r="V1389" s="92">
        <v>126</v>
      </c>
      <c r="W1389" s="90">
        <v>720</v>
      </c>
      <c r="X1389" s="90">
        <v>0</v>
      </c>
      <c r="Y1389" s="90">
        <v>10</v>
      </c>
      <c r="Z1389" s="90">
        <v>46</v>
      </c>
      <c r="AA1389" s="90">
        <v>44</v>
      </c>
      <c r="AB1389" s="90">
        <v>90</v>
      </c>
      <c r="AC1389" s="91"/>
      <c r="AD1389" s="92">
        <v>0</v>
      </c>
      <c r="AE1389" s="90">
        <v>0</v>
      </c>
      <c r="AF1389" s="90">
        <v>0</v>
      </c>
      <c r="AG1389" s="90">
        <v>0</v>
      </c>
      <c r="AH1389" s="90">
        <v>0</v>
      </c>
      <c r="AI1389" s="90">
        <v>0</v>
      </c>
      <c r="AJ1389" s="90">
        <v>0</v>
      </c>
    </row>
    <row r="1390" spans="1:36" s="63" customFormat="1">
      <c r="A1390" s="88">
        <v>5</v>
      </c>
      <c r="B1390" s="95" t="s">
        <v>256</v>
      </c>
      <c r="C1390" s="96"/>
      <c r="D1390" s="86">
        <v>2</v>
      </c>
      <c r="E1390" s="86" t="s">
        <v>33</v>
      </c>
      <c r="F1390" s="87">
        <v>6103</v>
      </c>
      <c r="G1390" s="86">
        <v>1</v>
      </c>
      <c r="H1390" s="88">
        <v>5</v>
      </c>
      <c r="I1390" s="89"/>
      <c r="J1390" s="90">
        <v>83</v>
      </c>
      <c r="K1390" s="90">
        <v>78</v>
      </c>
      <c r="L1390" s="90">
        <v>58</v>
      </c>
      <c r="M1390" s="91"/>
      <c r="N1390" s="92">
        <v>150</v>
      </c>
      <c r="O1390" s="90">
        <v>687</v>
      </c>
      <c r="P1390" s="90">
        <v>4</v>
      </c>
      <c r="Q1390" s="90">
        <v>13</v>
      </c>
      <c r="R1390" s="90">
        <v>37</v>
      </c>
      <c r="S1390" s="90">
        <v>46</v>
      </c>
      <c r="T1390" s="90">
        <v>83</v>
      </c>
      <c r="U1390" s="91"/>
      <c r="V1390" s="92">
        <v>150</v>
      </c>
      <c r="W1390" s="90">
        <v>720</v>
      </c>
      <c r="X1390" s="90">
        <v>0</v>
      </c>
      <c r="Y1390" s="90">
        <v>21</v>
      </c>
      <c r="Z1390" s="90">
        <v>47</v>
      </c>
      <c r="AA1390" s="90">
        <v>31</v>
      </c>
      <c r="AB1390" s="90">
        <v>78</v>
      </c>
      <c r="AC1390" s="91"/>
      <c r="AD1390" s="92">
        <v>150</v>
      </c>
      <c r="AE1390" s="90">
        <v>202</v>
      </c>
      <c r="AF1390" s="90">
        <v>7</v>
      </c>
      <c r="AG1390" s="90">
        <v>35</v>
      </c>
      <c r="AH1390" s="90">
        <v>55</v>
      </c>
      <c r="AI1390" s="90">
        <v>3</v>
      </c>
      <c r="AJ1390" s="90">
        <v>58</v>
      </c>
    </row>
    <row r="1391" spans="1:36">
      <c r="A1391" s="88">
        <v>6</v>
      </c>
      <c r="B1391" s="95" t="s">
        <v>256</v>
      </c>
      <c r="C1391" s="96"/>
      <c r="D1391" s="86">
        <v>2</v>
      </c>
      <c r="E1391" s="86" t="s">
        <v>33</v>
      </c>
      <c r="F1391" s="87">
        <v>6103</v>
      </c>
      <c r="G1391" s="88">
        <v>1</v>
      </c>
      <c r="H1391" s="88">
        <v>6</v>
      </c>
      <c r="I1391" s="89"/>
      <c r="J1391" s="90">
        <v>89</v>
      </c>
      <c r="K1391" s="90">
        <v>77</v>
      </c>
      <c r="L1391" s="90">
        <v>0</v>
      </c>
      <c r="M1391" s="91"/>
      <c r="N1391" s="92">
        <v>135</v>
      </c>
      <c r="O1391" s="90">
        <v>748</v>
      </c>
      <c r="P1391" s="90">
        <v>0</v>
      </c>
      <c r="Q1391" s="90">
        <v>10</v>
      </c>
      <c r="R1391" s="90">
        <v>25</v>
      </c>
      <c r="S1391" s="90">
        <v>64</v>
      </c>
      <c r="T1391" s="90">
        <v>89</v>
      </c>
      <c r="U1391" s="91"/>
      <c r="V1391" s="92">
        <v>135</v>
      </c>
      <c r="W1391" s="90">
        <v>753</v>
      </c>
      <c r="X1391" s="90">
        <v>2</v>
      </c>
      <c r="Y1391" s="90">
        <v>21</v>
      </c>
      <c r="Z1391" s="90">
        <v>40</v>
      </c>
      <c r="AA1391" s="90">
        <v>37</v>
      </c>
      <c r="AB1391" s="90">
        <v>77</v>
      </c>
      <c r="AC1391" s="91"/>
      <c r="AD1391" s="92">
        <v>0</v>
      </c>
      <c r="AE1391" s="90">
        <v>0</v>
      </c>
      <c r="AF1391" s="90">
        <v>0</v>
      </c>
      <c r="AG1391" s="90">
        <v>0</v>
      </c>
      <c r="AH1391" s="90">
        <v>0</v>
      </c>
      <c r="AI1391" s="90">
        <v>0</v>
      </c>
      <c r="AJ1391" s="90">
        <v>0</v>
      </c>
    </row>
    <row r="1392" spans="1:36">
      <c r="A1392" s="88">
        <v>7</v>
      </c>
      <c r="B1392" s="95" t="s">
        <v>256</v>
      </c>
      <c r="C1392" s="96"/>
      <c r="D1392" s="86">
        <v>2</v>
      </c>
      <c r="E1392" s="86" t="s">
        <v>33</v>
      </c>
      <c r="F1392" s="87">
        <v>6103</v>
      </c>
      <c r="G1392" s="88">
        <v>1</v>
      </c>
      <c r="H1392" s="88">
        <v>7</v>
      </c>
      <c r="I1392" s="89"/>
      <c r="J1392" s="90">
        <v>78</v>
      </c>
      <c r="K1392" s="90">
        <v>74</v>
      </c>
      <c r="L1392" s="90">
        <v>27</v>
      </c>
      <c r="M1392" s="91"/>
      <c r="N1392" s="92">
        <v>144</v>
      </c>
      <c r="O1392" s="90">
        <v>741</v>
      </c>
      <c r="P1392" s="90">
        <v>12</v>
      </c>
      <c r="Q1392" s="90">
        <v>10</v>
      </c>
      <c r="R1392" s="90">
        <v>31</v>
      </c>
      <c r="S1392" s="90">
        <v>47</v>
      </c>
      <c r="T1392" s="90">
        <v>78</v>
      </c>
      <c r="U1392" s="91"/>
      <c r="V1392" s="92">
        <v>144</v>
      </c>
      <c r="W1392" s="90">
        <v>743</v>
      </c>
      <c r="X1392" s="90">
        <v>4</v>
      </c>
      <c r="Y1392" s="90">
        <v>22</v>
      </c>
      <c r="Z1392" s="90">
        <v>52</v>
      </c>
      <c r="AA1392" s="90">
        <v>22</v>
      </c>
      <c r="AB1392" s="90">
        <v>74</v>
      </c>
      <c r="AC1392" s="91"/>
      <c r="AD1392" s="92">
        <v>144</v>
      </c>
      <c r="AE1392" s="90">
        <v>173</v>
      </c>
      <c r="AF1392" s="90">
        <v>22</v>
      </c>
      <c r="AG1392" s="90">
        <v>51</v>
      </c>
      <c r="AH1392" s="90">
        <v>26</v>
      </c>
      <c r="AI1392" s="90">
        <v>1</v>
      </c>
      <c r="AJ1392" s="90">
        <v>27</v>
      </c>
    </row>
    <row r="1393" spans="1:36">
      <c r="A1393" s="88">
        <v>8</v>
      </c>
      <c r="B1393" s="95" t="s">
        <v>256</v>
      </c>
      <c r="C1393" s="96"/>
      <c r="D1393" s="86">
        <v>2</v>
      </c>
      <c r="E1393" s="86" t="s">
        <v>33</v>
      </c>
      <c r="F1393" s="87">
        <v>6103</v>
      </c>
      <c r="G1393" s="86">
        <v>1</v>
      </c>
      <c r="H1393" s="88">
        <v>8</v>
      </c>
      <c r="I1393" s="89"/>
      <c r="J1393" s="90">
        <v>70</v>
      </c>
      <c r="K1393" s="90">
        <v>75</v>
      </c>
      <c r="L1393" s="90">
        <v>0</v>
      </c>
      <c r="M1393" s="91"/>
      <c r="N1393" s="92">
        <v>132</v>
      </c>
      <c r="O1393" s="90">
        <v>730</v>
      </c>
      <c r="P1393" s="90">
        <v>18</v>
      </c>
      <c r="Q1393" s="90">
        <v>11</v>
      </c>
      <c r="R1393" s="90">
        <v>50</v>
      </c>
      <c r="S1393" s="90">
        <v>20</v>
      </c>
      <c r="T1393" s="90">
        <v>70</v>
      </c>
      <c r="U1393" s="91"/>
      <c r="V1393" s="92">
        <v>132</v>
      </c>
      <c r="W1393" s="90">
        <v>799</v>
      </c>
      <c r="X1393" s="90">
        <v>5</v>
      </c>
      <c r="Y1393" s="90">
        <v>20</v>
      </c>
      <c r="Z1393" s="90">
        <v>45</v>
      </c>
      <c r="AA1393" s="90">
        <v>30</v>
      </c>
      <c r="AB1393" s="90">
        <v>75</v>
      </c>
      <c r="AC1393" s="91"/>
      <c r="AD1393" s="92">
        <v>0</v>
      </c>
      <c r="AE1393" s="90">
        <v>0</v>
      </c>
      <c r="AF1393" s="90">
        <v>0</v>
      </c>
      <c r="AG1393" s="90">
        <v>0</v>
      </c>
      <c r="AH1393" s="90">
        <v>0</v>
      </c>
      <c r="AI1393" s="90">
        <v>0</v>
      </c>
      <c r="AJ1393" s="90">
        <v>0</v>
      </c>
    </row>
    <row r="1394" spans="1:36">
      <c r="A1394" s="67" t="s">
        <v>71</v>
      </c>
      <c r="B1394" s="97" t="s">
        <v>256</v>
      </c>
      <c r="C1394" s="98"/>
      <c r="D1394" s="93">
        <v>2</v>
      </c>
      <c r="E1394" s="93" t="s">
        <v>33</v>
      </c>
      <c r="F1394" s="94">
        <v>6103</v>
      </c>
      <c r="G1394" s="93">
        <v>1</v>
      </c>
      <c r="H1394" s="67" t="s">
        <v>71</v>
      </c>
      <c r="I1394" s="68"/>
      <c r="J1394" s="20">
        <v>83.277227722772267</v>
      </c>
      <c r="K1394" s="20">
        <v>78.800742574257427</v>
      </c>
      <c r="L1394" s="20">
        <v>42.816326530612251</v>
      </c>
      <c r="M1394" s="69"/>
      <c r="N1394" s="16">
        <v>808</v>
      </c>
      <c r="O1394" s="20"/>
      <c r="P1394" s="20">
        <v>6.5891089108910892</v>
      </c>
      <c r="Q1394" s="20">
        <v>9.8032178217821784</v>
      </c>
      <c r="R1394" s="20">
        <v>33.597772277227719</v>
      </c>
      <c r="S1394" s="20">
        <v>49.679455445544555</v>
      </c>
      <c r="T1394" s="20">
        <v>83.277227722772267</v>
      </c>
      <c r="U1394" s="69"/>
      <c r="V1394" s="16">
        <v>808</v>
      </c>
      <c r="W1394" s="20"/>
      <c r="X1394" s="20">
        <v>2.6126237623762374</v>
      </c>
      <c r="Y1394" s="20">
        <v>18.400990099009903</v>
      </c>
      <c r="Z1394" s="20">
        <v>44.292079207920793</v>
      </c>
      <c r="AA1394" s="20">
        <v>34.508663366336634</v>
      </c>
      <c r="AB1394" s="20">
        <v>78.800742574257427</v>
      </c>
      <c r="AC1394" s="69"/>
      <c r="AD1394" s="16">
        <v>294</v>
      </c>
      <c r="AE1394" s="20"/>
      <c r="AF1394" s="20">
        <v>14.346938775510203</v>
      </c>
      <c r="AG1394" s="20">
        <v>42.836734693877553</v>
      </c>
      <c r="AH1394" s="20">
        <v>40.795918367346943</v>
      </c>
      <c r="AI1394" s="20">
        <v>2.0204081632653059</v>
      </c>
      <c r="AJ1394" s="20">
        <v>42.816326530612251</v>
      </c>
    </row>
    <row r="1395" spans="1:36">
      <c r="A1395" s="81">
        <v>3</v>
      </c>
      <c r="B1395" s="77" t="s">
        <v>257</v>
      </c>
      <c r="C1395" s="78"/>
      <c r="D1395" s="79">
        <v>1</v>
      </c>
      <c r="E1395" s="79" t="s">
        <v>32</v>
      </c>
      <c r="F1395" s="80">
        <v>5804</v>
      </c>
      <c r="G1395" s="88">
        <v>1</v>
      </c>
      <c r="H1395" s="81">
        <v>3</v>
      </c>
      <c r="I1395" s="82"/>
      <c r="J1395" s="83">
        <v>95</v>
      </c>
      <c r="K1395" s="83">
        <v>90</v>
      </c>
      <c r="L1395" s="83">
        <v>0</v>
      </c>
      <c r="M1395" s="84"/>
      <c r="N1395" s="85">
        <v>142</v>
      </c>
      <c r="O1395" s="83">
        <v>649</v>
      </c>
      <c r="P1395" s="83">
        <v>0</v>
      </c>
      <c r="Q1395" s="83">
        <v>4</v>
      </c>
      <c r="R1395" s="83">
        <v>15</v>
      </c>
      <c r="S1395" s="83">
        <v>80</v>
      </c>
      <c r="T1395" s="83">
        <v>95</v>
      </c>
      <c r="U1395" s="84"/>
      <c r="V1395" s="85">
        <v>142</v>
      </c>
      <c r="W1395" s="83">
        <v>670</v>
      </c>
      <c r="X1395" s="83">
        <v>4</v>
      </c>
      <c r="Y1395" s="83">
        <v>6</v>
      </c>
      <c r="Z1395" s="83">
        <v>39</v>
      </c>
      <c r="AA1395" s="83">
        <v>51</v>
      </c>
      <c r="AB1395" s="83">
        <v>90</v>
      </c>
      <c r="AC1395" s="84"/>
      <c r="AD1395" s="85">
        <v>0</v>
      </c>
      <c r="AE1395" s="83">
        <v>0</v>
      </c>
      <c r="AF1395" s="83">
        <v>0</v>
      </c>
      <c r="AG1395" s="83">
        <v>0</v>
      </c>
      <c r="AH1395" s="83">
        <v>0</v>
      </c>
      <c r="AI1395" s="83">
        <v>0</v>
      </c>
      <c r="AJ1395" s="83">
        <v>0</v>
      </c>
    </row>
    <row r="1396" spans="1:36">
      <c r="A1396" s="88">
        <v>4</v>
      </c>
      <c r="B1396" s="95" t="s">
        <v>257</v>
      </c>
      <c r="C1396" s="96"/>
      <c r="D1396" s="86">
        <v>1</v>
      </c>
      <c r="E1396" s="86" t="s">
        <v>32</v>
      </c>
      <c r="F1396" s="87">
        <v>5804</v>
      </c>
      <c r="G1396" s="86">
        <v>1</v>
      </c>
      <c r="H1396" s="88">
        <v>4</v>
      </c>
      <c r="I1396" s="89"/>
      <c r="J1396" s="90">
        <v>93</v>
      </c>
      <c r="K1396" s="90">
        <v>90</v>
      </c>
      <c r="L1396" s="90">
        <v>0</v>
      </c>
      <c r="M1396" s="91"/>
      <c r="N1396" s="92">
        <v>120</v>
      </c>
      <c r="O1396" s="90">
        <v>678</v>
      </c>
      <c r="P1396" s="90">
        <v>1</v>
      </c>
      <c r="Q1396" s="90">
        <v>7</v>
      </c>
      <c r="R1396" s="90">
        <v>16</v>
      </c>
      <c r="S1396" s="90">
        <v>77</v>
      </c>
      <c r="T1396" s="90">
        <v>93</v>
      </c>
      <c r="U1396" s="91"/>
      <c r="V1396" s="92">
        <v>120</v>
      </c>
      <c r="W1396" s="90">
        <v>763</v>
      </c>
      <c r="X1396" s="90">
        <v>1</v>
      </c>
      <c r="Y1396" s="90">
        <v>10</v>
      </c>
      <c r="Z1396" s="90">
        <v>32</v>
      </c>
      <c r="AA1396" s="90">
        <v>58</v>
      </c>
      <c r="AB1396" s="90">
        <v>90</v>
      </c>
      <c r="AC1396" s="91"/>
      <c r="AD1396" s="92">
        <v>0</v>
      </c>
      <c r="AE1396" s="90">
        <v>0</v>
      </c>
      <c r="AF1396" s="90">
        <v>0</v>
      </c>
      <c r="AG1396" s="90">
        <v>0</v>
      </c>
      <c r="AH1396" s="90">
        <v>0</v>
      </c>
      <c r="AI1396" s="90">
        <v>0</v>
      </c>
      <c r="AJ1396" s="90">
        <v>0</v>
      </c>
    </row>
    <row r="1397" spans="1:36" s="63" customFormat="1">
      <c r="A1397" s="88">
        <v>5</v>
      </c>
      <c r="B1397" s="95" t="s">
        <v>257</v>
      </c>
      <c r="C1397" s="96"/>
      <c r="D1397" s="86">
        <v>1</v>
      </c>
      <c r="E1397" s="86" t="s">
        <v>32</v>
      </c>
      <c r="F1397" s="87">
        <v>5804</v>
      </c>
      <c r="G1397" s="86">
        <v>1</v>
      </c>
      <c r="H1397" s="88">
        <v>5</v>
      </c>
      <c r="I1397" s="89"/>
      <c r="J1397" s="90">
        <v>90</v>
      </c>
      <c r="K1397" s="90">
        <v>88</v>
      </c>
      <c r="L1397" s="90">
        <v>71</v>
      </c>
      <c r="M1397" s="91"/>
      <c r="N1397" s="92">
        <v>143</v>
      </c>
      <c r="O1397" s="90">
        <v>704</v>
      </c>
      <c r="P1397" s="90">
        <v>2</v>
      </c>
      <c r="Q1397" s="90">
        <v>8</v>
      </c>
      <c r="R1397" s="90">
        <v>30</v>
      </c>
      <c r="S1397" s="90">
        <v>60</v>
      </c>
      <c r="T1397" s="90">
        <v>90</v>
      </c>
      <c r="U1397" s="91"/>
      <c r="V1397" s="92">
        <v>143</v>
      </c>
      <c r="W1397" s="90">
        <v>789</v>
      </c>
      <c r="X1397" s="90">
        <v>0</v>
      </c>
      <c r="Y1397" s="90">
        <v>12</v>
      </c>
      <c r="Z1397" s="90">
        <v>31</v>
      </c>
      <c r="AA1397" s="90">
        <v>57</v>
      </c>
      <c r="AB1397" s="90">
        <v>88</v>
      </c>
      <c r="AC1397" s="91"/>
      <c r="AD1397" s="92">
        <v>143</v>
      </c>
      <c r="AE1397" s="90">
        <v>218</v>
      </c>
      <c r="AF1397" s="90">
        <v>4</v>
      </c>
      <c r="AG1397" s="90">
        <v>24</v>
      </c>
      <c r="AH1397" s="90">
        <v>54</v>
      </c>
      <c r="AI1397" s="90">
        <v>17</v>
      </c>
      <c r="AJ1397" s="90">
        <v>71</v>
      </c>
    </row>
    <row r="1398" spans="1:36">
      <c r="A1398" s="88">
        <v>6</v>
      </c>
      <c r="B1398" s="95" t="s">
        <v>257</v>
      </c>
      <c r="C1398" s="96"/>
      <c r="D1398" s="86">
        <v>1</v>
      </c>
      <c r="E1398" s="86" t="s">
        <v>32</v>
      </c>
      <c r="F1398" s="87">
        <v>5804</v>
      </c>
      <c r="G1398" s="86">
        <v>1</v>
      </c>
      <c r="H1398" s="88">
        <v>6</v>
      </c>
      <c r="I1398" s="89"/>
      <c r="J1398" s="90">
        <v>93</v>
      </c>
      <c r="K1398" s="90">
        <v>85</v>
      </c>
      <c r="L1398" s="90">
        <v>0</v>
      </c>
      <c r="M1398" s="91"/>
      <c r="N1398" s="92">
        <v>116</v>
      </c>
      <c r="O1398" s="90">
        <v>746</v>
      </c>
      <c r="P1398" s="90">
        <v>1</v>
      </c>
      <c r="Q1398" s="90">
        <v>6</v>
      </c>
      <c r="R1398" s="90">
        <v>34</v>
      </c>
      <c r="S1398" s="90">
        <v>59</v>
      </c>
      <c r="T1398" s="90">
        <v>93</v>
      </c>
      <c r="U1398" s="91"/>
      <c r="V1398" s="92">
        <v>116</v>
      </c>
      <c r="W1398" s="90">
        <v>808</v>
      </c>
      <c r="X1398" s="90">
        <v>2</v>
      </c>
      <c r="Y1398" s="90">
        <v>13</v>
      </c>
      <c r="Z1398" s="90">
        <v>30</v>
      </c>
      <c r="AA1398" s="90">
        <v>55</v>
      </c>
      <c r="AB1398" s="90">
        <v>85</v>
      </c>
      <c r="AC1398" s="91"/>
      <c r="AD1398" s="92">
        <v>0</v>
      </c>
      <c r="AE1398" s="90">
        <v>0</v>
      </c>
      <c r="AF1398" s="90">
        <v>0</v>
      </c>
      <c r="AG1398" s="90">
        <v>0</v>
      </c>
      <c r="AH1398" s="90">
        <v>0</v>
      </c>
      <c r="AI1398" s="90">
        <v>0</v>
      </c>
      <c r="AJ1398" s="90">
        <v>0</v>
      </c>
    </row>
    <row r="1399" spans="1:36" s="63" customFormat="1">
      <c r="A1399" s="88">
        <v>7</v>
      </c>
      <c r="B1399" s="95" t="s">
        <v>257</v>
      </c>
      <c r="C1399" s="96"/>
      <c r="D1399" s="86">
        <v>1</v>
      </c>
      <c r="E1399" s="86" t="s">
        <v>32</v>
      </c>
      <c r="F1399" s="87">
        <v>5804</v>
      </c>
      <c r="G1399" s="86">
        <v>1</v>
      </c>
      <c r="H1399" s="88">
        <v>7</v>
      </c>
      <c r="I1399" s="89"/>
      <c r="J1399" s="90">
        <v>85</v>
      </c>
      <c r="K1399" s="90">
        <v>86</v>
      </c>
      <c r="L1399" s="90">
        <v>37</v>
      </c>
      <c r="M1399" s="91"/>
      <c r="N1399" s="92">
        <v>115</v>
      </c>
      <c r="O1399" s="90">
        <v>736</v>
      </c>
      <c r="P1399" s="90">
        <v>5</v>
      </c>
      <c r="Q1399" s="90">
        <v>10</v>
      </c>
      <c r="R1399" s="90">
        <v>51</v>
      </c>
      <c r="S1399" s="90">
        <v>34</v>
      </c>
      <c r="T1399" s="90">
        <v>85</v>
      </c>
      <c r="U1399" s="91"/>
      <c r="V1399" s="92">
        <v>115</v>
      </c>
      <c r="W1399" s="90">
        <v>809</v>
      </c>
      <c r="X1399" s="90">
        <v>1</v>
      </c>
      <c r="Y1399" s="90">
        <v>13</v>
      </c>
      <c r="Z1399" s="90">
        <v>39</v>
      </c>
      <c r="AA1399" s="90">
        <v>47</v>
      </c>
      <c r="AB1399" s="90">
        <v>86</v>
      </c>
      <c r="AC1399" s="91"/>
      <c r="AD1399" s="92">
        <v>115</v>
      </c>
      <c r="AE1399" s="90">
        <v>187</v>
      </c>
      <c r="AF1399" s="90">
        <v>14</v>
      </c>
      <c r="AG1399" s="90">
        <v>50</v>
      </c>
      <c r="AH1399" s="90">
        <v>29</v>
      </c>
      <c r="AI1399" s="90">
        <v>8</v>
      </c>
      <c r="AJ1399" s="90">
        <v>37</v>
      </c>
    </row>
    <row r="1400" spans="1:36">
      <c r="A1400" s="88">
        <v>8</v>
      </c>
      <c r="B1400" s="95" t="s">
        <v>257</v>
      </c>
      <c r="C1400" s="96"/>
      <c r="D1400" s="86">
        <v>1</v>
      </c>
      <c r="E1400" s="86" t="s">
        <v>32</v>
      </c>
      <c r="F1400" s="87">
        <v>5804</v>
      </c>
      <c r="G1400" s="86">
        <v>1</v>
      </c>
      <c r="H1400" s="88">
        <v>8</v>
      </c>
      <c r="I1400" s="89"/>
      <c r="J1400" s="90">
        <v>69</v>
      </c>
      <c r="K1400" s="90">
        <v>83</v>
      </c>
      <c r="L1400" s="90">
        <v>0</v>
      </c>
      <c r="M1400" s="91"/>
      <c r="N1400" s="92">
        <v>123</v>
      </c>
      <c r="O1400" s="90">
        <v>738</v>
      </c>
      <c r="P1400" s="90">
        <v>12</v>
      </c>
      <c r="Q1400" s="90">
        <v>19</v>
      </c>
      <c r="R1400" s="90">
        <v>46</v>
      </c>
      <c r="S1400" s="90">
        <v>23</v>
      </c>
      <c r="T1400" s="90">
        <v>69</v>
      </c>
      <c r="U1400" s="91"/>
      <c r="V1400" s="92">
        <v>123</v>
      </c>
      <c r="W1400" s="90">
        <v>826</v>
      </c>
      <c r="X1400" s="90">
        <v>2</v>
      </c>
      <c r="Y1400" s="90">
        <v>14</v>
      </c>
      <c r="Z1400" s="90">
        <v>54</v>
      </c>
      <c r="AA1400" s="90">
        <v>29</v>
      </c>
      <c r="AB1400" s="90">
        <v>83</v>
      </c>
      <c r="AC1400" s="91"/>
      <c r="AD1400" s="92">
        <v>0</v>
      </c>
      <c r="AE1400" s="90">
        <v>0</v>
      </c>
      <c r="AF1400" s="90">
        <v>0</v>
      </c>
      <c r="AG1400" s="90">
        <v>0</v>
      </c>
      <c r="AH1400" s="90">
        <v>0</v>
      </c>
      <c r="AI1400" s="90">
        <v>0</v>
      </c>
      <c r="AJ1400" s="90">
        <v>0</v>
      </c>
    </row>
    <row r="1401" spans="1:36">
      <c r="A1401" s="67" t="s">
        <v>71</v>
      </c>
      <c r="B1401" s="97" t="s">
        <v>257</v>
      </c>
      <c r="C1401" s="98"/>
      <c r="D1401" s="93">
        <v>1</v>
      </c>
      <c r="E1401" s="93" t="s">
        <v>32</v>
      </c>
      <c r="F1401" s="94">
        <v>5804</v>
      </c>
      <c r="G1401" s="67">
        <v>1</v>
      </c>
      <c r="H1401" s="67" t="s">
        <v>71</v>
      </c>
      <c r="I1401" s="68"/>
      <c r="J1401" s="20">
        <v>87.707509881422922</v>
      </c>
      <c r="K1401" s="20">
        <v>87.118577075098813</v>
      </c>
      <c r="L1401" s="20">
        <v>55.844961240310084</v>
      </c>
      <c r="M1401" s="69"/>
      <c r="N1401" s="16">
        <v>759</v>
      </c>
      <c r="O1401" s="20"/>
      <c r="P1401" s="20">
        <v>3.3899868247694336</v>
      </c>
      <c r="Q1401" s="20">
        <v>8.8735177865612638</v>
      </c>
      <c r="R1401" s="20">
        <v>31.366271409749668</v>
      </c>
      <c r="S1401" s="20">
        <v>56.34123847167325</v>
      </c>
      <c r="T1401" s="20">
        <v>87.707509881422922</v>
      </c>
      <c r="U1401" s="69"/>
      <c r="V1401" s="16">
        <v>759</v>
      </c>
      <c r="W1401" s="20"/>
      <c r="X1401" s="20">
        <v>1.6877470355731226</v>
      </c>
      <c r="Y1401" s="20">
        <v>11.189723320158102</v>
      </c>
      <c r="Z1401" s="20">
        <v>37.441370223978915</v>
      </c>
      <c r="AA1401" s="20">
        <v>49.677206851119891</v>
      </c>
      <c r="AB1401" s="20">
        <v>87.118577075098813</v>
      </c>
      <c r="AC1401" s="69"/>
      <c r="AD1401" s="16">
        <v>258</v>
      </c>
      <c r="AE1401" s="20"/>
      <c r="AF1401" s="20">
        <v>8.4573643410852721</v>
      </c>
      <c r="AG1401" s="20">
        <v>35.589147286821706</v>
      </c>
      <c r="AH1401" s="20">
        <v>42.856589147286826</v>
      </c>
      <c r="AI1401" s="20">
        <v>12.988372093023255</v>
      </c>
      <c r="AJ1401" s="20">
        <v>55.844961240310084</v>
      </c>
    </row>
    <row r="1402" spans="1:36">
      <c r="A1402" s="81">
        <v>3</v>
      </c>
      <c r="B1402" s="77" t="s">
        <v>258</v>
      </c>
      <c r="C1402" s="78"/>
      <c r="D1402" s="79">
        <v>3</v>
      </c>
      <c r="E1402" s="79" t="s">
        <v>34</v>
      </c>
      <c r="F1402" s="80">
        <v>2703</v>
      </c>
      <c r="G1402" s="86">
        <v>1</v>
      </c>
      <c r="H1402" s="81">
        <v>3</v>
      </c>
      <c r="I1402" s="82"/>
      <c r="J1402" s="83">
        <v>87</v>
      </c>
      <c r="K1402" s="83">
        <v>64</v>
      </c>
      <c r="L1402" s="83">
        <v>0</v>
      </c>
      <c r="M1402" s="84"/>
      <c r="N1402" s="85">
        <v>39</v>
      </c>
      <c r="O1402" s="83">
        <v>603</v>
      </c>
      <c r="P1402" s="83">
        <v>0</v>
      </c>
      <c r="Q1402" s="83">
        <v>13</v>
      </c>
      <c r="R1402" s="83">
        <v>33</v>
      </c>
      <c r="S1402" s="83">
        <v>54</v>
      </c>
      <c r="T1402" s="83">
        <v>87</v>
      </c>
      <c r="U1402" s="84"/>
      <c r="V1402" s="85">
        <v>39</v>
      </c>
      <c r="W1402" s="83">
        <v>570</v>
      </c>
      <c r="X1402" s="83">
        <v>13</v>
      </c>
      <c r="Y1402" s="83">
        <v>23</v>
      </c>
      <c r="Z1402" s="83">
        <v>28</v>
      </c>
      <c r="AA1402" s="83">
        <v>36</v>
      </c>
      <c r="AB1402" s="83">
        <v>64</v>
      </c>
      <c r="AC1402" s="84"/>
      <c r="AD1402" s="85">
        <v>0</v>
      </c>
      <c r="AE1402" s="83">
        <v>0</v>
      </c>
      <c r="AF1402" s="83">
        <v>0</v>
      </c>
      <c r="AG1402" s="83">
        <v>0</v>
      </c>
      <c r="AH1402" s="83">
        <v>0</v>
      </c>
      <c r="AI1402" s="83">
        <v>0</v>
      </c>
      <c r="AJ1402" s="83">
        <v>0</v>
      </c>
    </row>
    <row r="1403" spans="1:36">
      <c r="A1403" s="88">
        <v>4</v>
      </c>
      <c r="B1403" s="95" t="s">
        <v>258</v>
      </c>
      <c r="C1403" s="96"/>
      <c r="D1403" s="86">
        <v>3</v>
      </c>
      <c r="E1403" s="86" t="s">
        <v>34</v>
      </c>
      <c r="F1403" s="87">
        <v>2703</v>
      </c>
      <c r="G1403" s="86">
        <v>1</v>
      </c>
      <c r="H1403" s="88">
        <v>4</v>
      </c>
      <c r="I1403" s="89"/>
      <c r="J1403" s="90">
        <v>74</v>
      </c>
      <c r="K1403" s="90">
        <v>74</v>
      </c>
      <c r="L1403" s="90">
        <v>0</v>
      </c>
      <c r="M1403" s="91"/>
      <c r="N1403" s="92">
        <v>46</v>
      </c>
      <c r="O1403" s="90">
        <v>628</v>
      </c>
      <c r="P1403" s="90">
        <v>9</v>
      </c>
      <c r="Q1403" s="90">
        <v>17</v>
      </c>
      <c r="R1403" s="90">
        <v>20</v>
      </c>
      <c r="S1403" s="90">
        <v>54</v>
      </c>
      <c r="T1403" s="90">
        <v>74</v>
      </c>
      <c r="U1403" s="91"/>
      <c r="V1403" s="92">
        <v>46</v>
      </c>
      <c r="W1403" s="90">
        <v>635</v>
      </c>
      <c r="X1403" s="90">
        <v>4</v>
      </c>
      <c r="Y1403" s="90">
        <v>22</v>
      </c>
      <c r="Z1403" s="90">
        <v>52</v>
      </c>
      <c r="AA1403" s="90">
        <v>22</v>
      </c>
      <c r="AB1403" s="90">
        <v>74</v>
      </c>
      <c r="AC1403" s="91"/>
      <c r="AD1403" s="92">
        <v>0</v>
      </c>
      <c r="AE1403" s="90">
        <v>0</v>
      </c>
      <c r="AF1403" s="90">
        <v>0</v>
      </c>
      <c r="AG1403" s="90">
        <v>0</v>
      </c>
      <c r="AH1403" s="90">
        <v>0</v>
      </c>
      <c r="AI1403" s="90">
        <v>0</v>
      </c>
      <c r="AJ1403" s="90">
        <v>0</v>
      </c>
    </row>
    <row r="1404" spans="1:36" s="63" customFormat="1">
      <c r="A1404" s="88">
        <v>5</v>
      </c>
      <c r="B1404" s="95" t="s">
        <v>258</v>
      </c>
      <c r="C1404" s="96"/>
      <c r="D1404" s="86">
        <v>3</v>
      </c>
      <c r="E1404" s="86" t="s">
        <v>34</v>
      </c>
      <c r="F1404" s="87">
        <v>2703</v>
      </c>
      <c r="G1404" s="86">
        <v>1</v>
      </c>
      <c r="H1404" s="88">
        <v>5</v>
      </c>
      <c r="I1404" s="89"/>
      <c r="J1404" s="90">
        <v>79</v>
      </c>
      <c r="K1404" s="90">
        <v>67</v>
      </c>
      <c r="L1404" s="90">
        <v>59</v>
      </c>
      <c r="M1404" s="91"/>
      <c r="N1404" s="92">
        <v>34</v>
      </c>
      <c r="O1404" s="90">
        <v>671</v>
      </c>
      <c r="P1404" s="90">
        <v>9</v>
      </c>
      <c r="Q1404" s="90">
        <v>12</v>
      </c>
      <c r="R1404" s="90">
        <v>35</v>
      </c>
      <c r="S1404" s="90">
        <v>44</v>
      </c>
      <c r="T1404" s="90">
        <v>79</v>
      </c>
      <c r="U1404" s="91"/>
      <c r="V1404" s="92">
        <v>34</v>
      </c>
      <c r="W1404" s="90">
        <v>687</v>
      </c>
      <c r="X1404" s="90">
        <v>3</v>
      </c>
      <c r="Y1404" s="90">
        <v>29</v>
      </c>
      <c r="Z1404" s="90">
        <v>41</v>
      </c>
      <c r="AA1404" s="90">
        <v>26</v>
      </c>
      <c r="AB1404" s="90">
        <v>67</v>
      </c>
      <c r="AC1404" s="91"/>
      <c r="AD1404" s="92">
        <v>34</v>
      </c>
      <c r="AE1404" s="90">
        <v>205</v>
      </c>
      <c r="AF1404" s="90">
        <v>3</v>
      </c>
      <c r="AG1404" s="90">
        <v>38</v>
      </c>
      <c r="AH1404" s="90">
        <v>53</v>
      </c>
      <c r="AI1404" s="90">
        <v>6</v>
      </c>
      <c r="AJ1404" s="90">
        <v>59</v>
      </c>
    </row>
    <row r="1405" spans="1:36">
      <c r="A1405" s="88">
        <v>6</v>
      </c>
      <c r="B1405" s="95" t="s">
        <v>258</v>
      </c>
      <c r="C1405" s="96"/>
      <c r="D1405" s="86">
        <v>3</v>
      </c>
      <c r="E1405" s="86" t="s">
        <v>34</v>
      </c>
      <c r="F1405" s="87">
        <v>2703</v>
      </c>
      <c r="G1405" s="86">
        <v>1</v>
      </c>
      <c r="H1405" s="88">
        <v>6</v>
      </c>
      <c r="I1405" s="89"/>
      <c r="J1405" s="90">
        <v>98</v>
      </c>
      <c r="K1405" s="90">
        <v>85</v>
      </c>
      <c r="L1405" s="90">
        <v>0</v>
      </c>
      <c r="M1405" s="91"/>
      <c r="N1405" s="92">
        <v>46</v>
      </c>
      <c r="O1405" s="90">
        <v>779</v>
      </c>
      <c r="P1405" s="90">
        <v>0</v>
      </c>
      <c r="Q1405" s="90">
        <v>2</v>
      </c>
      <c r="R1405" s="90">
        <v>26</v>
      </c>
      <c r="S1405" s="90">
        <v>72</v>
      </c>
      <c r="T1405" s="90">
        <v>98</v>
      </c>
      <c r="U1405" s="91"/>
      <c r="V1405" s="92">
        <v>46</v>
      </c>
      <c r="W1405" s="90">
        <v>771</v>
      </c>
      <c r="X1405" s="90">
        <v>2</v>
      </c>
      <c r="Y1405" s="90">
        <v>13</v>
      </c>
      <c r="Z1405" s="90">
        <v>50</v>
      </c>
      <c r="AA1405" s="90">
        <v>35</v>
      </c>
      <c r="AB1405" s="90">
        <v>85</v>
      </c>
      <c r="AC1405" s="91"/>
      <c r="AD1405" s="92">
        <v>0</v>
      </c>
      <c r="AE1405" s="90">
        <v>0</v>
      </c>
      <c r="AF1405" s="90">
        <v>0</v>
      </c>
      <c r="AG1405" s="90">
        <v>0</v>
      </c>
      <c r="AH1405" s="90">
        <v>0</v>
      </c>
      <c r="AI1405" s="90">
        <v>0</v>
      </c>
      <c r="AJ1405" s="90">
        <v>0</v>
      </c>
    </row>
    <row r="1406" spans="1:36">
      <c r="A1406" s="88">
        <v>7</v>
      </c>
      <c r="B1406" s="95" t="s">
        <v>258</v>
      </c>
      <c r="C1406" s="96"/>
      <c r="D1406" s="86">
        <v>3</v>
      </c>
      <c r="E1406" s="86" t="s">
        <v>34</v>
      </c>
      <c r="F1406" s="87">
        <v>2703</v>
      </c>
      <c r="G1406" s="86">
        <v>1</v>
      </c>
      <c r="H1406" s="88">
        <v>7</v>
      </c>
      <c r="I1406" s="89"/>
      <c r="J1406" s="90">
        <v>72</v>
      </c>
      <c r="K1406" s="90">
        <v>57</v>
      </c>
      <c r="L1406" s="90">
        <v>8</v>
      </c>
      <c r="M1406" s="91"/>
      <c r="N1406" s="92">
        <v>39</v>
      </c>
      <c r="O1406" s="90">
        <v>700</v>
      </c>
      <c r="P1406" s="90">
        <v>15</v>
      </c>
      <c r="Q1406" s="90">
        <v>13</v>
      </c>
      <c r="R1406" s="90">
        <v>44</v>
      </c>
      <c r="S1406" s="90">
        <v>28</v>
      </c>
      <c r="T1406" s="90">
        <v>72</v>
      </c>
      <c r="U1406" s="91"/>
      <c r="V1406" s="92">
        <v>39</v>
      </c>
      <c r="W1406" s="90">
        <v>687</v>
      </c>
      <c r="X1406" s="90">
        <v>5</v>
      </c>
      <c r="Y1406" s="90">
        <v>38</v>
      </c>
      <c r="Z1406" s="90">
        <v>36</v>
      </c>
      <c r="AA1406" s="90">
        <v>21</v>
      </c>
      <c r="AB1406" s="90">
        <v>57</v>
      </c>
      <c r="AC1406" s="91"/>
      <c r="AD1406" s="92">
        <v>39</v>
      </c>
      <c r="AE1406" s="90">
        <v>149</v>
      </c>
      <c r="AF1406" s="90">
        <v>54</v>
      </c>
      <c r="AG1406" s="90">
        <v>38</v>
      </c>
      <c r="AH1406" s="90">
        <v>8</v>
      </c>
      <c r="AI1406" s="90">
        <v>0</v>
      </c>
      <c r="AJ1406" s="90">
        <v>8</v>
      </c>
    </row>
    <row r="1407" spans="1:36">
      <c r="A1407" s="88">
        <v>8</v>
      </c>
      <c r="B1407" s="95" t="s">
        <v>258</v>
      </c>
      <c r="C1407" s="96"/>
      <c r="D1407" s="86">
        <v>3</v>
      </c>
      <c r="E1407" s="86" t="s">
        <v>34</v>
      </c>
      <c r="F1407" s="87">
        <v>2703</v>
      </c>
      <c r="G1407" s="86">
        <v>1</v>
      </c>
      <c r="H1407" s="88">
        <v>8</v>
      </c>
      <c r="I1407" s="89"/>
      <c r="J1407" s="90">
        <v>66</v>
      </c>
      <c r="K1407" s="90">
        <v>64</v>
      </c>
      <c r="L1407" s="90">
        <v>0</v>
      </c>
      <c r="M1407" s="91"/>
      <c r="N1407" s="92">
        <v>50</v>
      </c>
      <c r="O1407" s="90">
        <v>721</v>
      </c>
      <c r="P1407" s="90">
        <v>18</v>
      </c>
      <c r="Q1407" s="90">
        <v>16</v>
      </c>
      <c r="R1407" s="90">
        <v>48</v>
      </c>
      <c r="S1407" s="90">
        <v>18</v>
      </c>
      <c r="T1407" s="90">
        <v>66</v>
      </c>
      <c r="U1407" s="91"/>
      <c r="V1407" s="92">
        <v>50</v>
      </c>
      <c r="W1407" s="90">
        <v>757</v>
      </c>
      <c r="X1407" s="90">
        <v>6</v>
      </c>
      <c r="Y1407" s="90">
        <v>30</v>
      </c>
      <c r="Z1407" s="90">
        <v>44</v>
      </c>
      <c r="AA1407" s="90">
        <v>20</v>
      </c>
      <c r="AB1407" s="90">
        <v>64</v>
      </c>
      <c r="AC1407" s="91"/>
      <c r="AD1407" s="92">
        <v>0</v>
      </c>
      <c r="AE1407" s="90">
        <v>0</v>
      </c>
      <c r="AF1407" s="90">
        <v>0</v>
      </c>
      <c r="AG1407" s="90">
        <v>0</v>
      </c>
      <c r="AH1407" s="90">
        <v>0</v>
      </c>
      <c r="AI1407" s="90">
        <v>0</v>
      </c>
      <c r="AJ1407" s="90">
        <v>0</v>
      </c>
    </row>
    <row r="1408" spans="1:36">
      <c r="A1408" s="67" t="s">
        <v>71</v>
      </c>
      <c r="B1408" s="97" t="s">
        <v>258</v>
      </c>
      <c r="C1408" s="98"/>
      <c r="D1408" s="93">
        <v>3</v>
      </c>
      <c r="E1408" s="93" t="s">
        <v>34</v>
      </c>
      <c r="F1408" s="94">
        <v>2703</v>
      </c>
      <c r="G1408" s="93">
        <v>1</v>
      </c>
      <c r="H1408" s="67" t="s">
        <v>71</v>
      </c>
      <c r="I1408" s="68"/>
      <c r="J1408" s="20">
        <v>79.129921259842519</v>
      </c>
      <c r="K1408" s="20">
        <v>68.940944881889763</v>
      </c>
      <c r="L1408" s="20">
        <v>31.753424657534243</v>
      </c>
      <c r="M1408" s="69"/>
      <c r="N1408" s="16">
        <v>254</v>
      </c>
      <c r="O1408" s="20"/>
      <c r="P1408" s="20">
        <v>8.6811023622047259</v>
      </c>
      <c r="Q1408" s="20">
        <v>12.188976377952756</v>
      </c>
      <c r="R1408" s="20">
        <v>34.287401574803148</v>
      </c>
      <c r="S1408" s="20">
        <v>44.84251968503937</v>
      </c>
      <c r="T1408" s="20">
        <v>79.129921259842519</v>
      </c>
      <c r="U1408" s="69"/>
      <c r="V1408" s="16">
        <v>254</v>
      </c>
      <c r="W1408" s="20"/>
      <c r="X1408" s="20">
        <v>5.4330708661417315</v>
      </c>
      <c r="Y1408" s="20">
        <v>25.49212598425197</v>
      </c>
      <c r="Z1408" s="20">
        <v>42.448818897637793</v>
      </c>
      <c r="AA1408" s="20">
        <v>26.49212598425197</v>
      </c>
      <c r="AB1408" s="20">
        <v>68.940944881889763</v>
      </c>
      <c r="AC1408" s="69"/>
      <c r="AD1408" s="16">
        <v>73</v>
      </c>
      <c r="AE1408" s="20"/>
      <c r="AF1408" s="20">
        <v>30.246575342465754</v>
      </c>
      <c r="AG1408" s="20">
        <v>38</v>
      </c>
      <c r="AH1408" s="20">
        <v>28.958904109589039</v>
      </c>
      <c r="AI1408" s="20">
        <v>2.7945205479452055</v>
      </c>
      <c r="AJ1408" s="20">
        <v>31.753424657534243</v>
      </c>
    </row>
    <row r="1409" spans="1:36">
      <c r="A1409" s="81">
        <v>3</v>
      </c>
      <c r="B1409" s="77" t="s">
        <v>259</v>
      </c>
      <c r="C1409" s="78"/>
      <c r="D1409" s="79">
        <v>1</v>
      </c>
      <c r="E1409" s="79" t="s">
        <v>32</v>
      </c>
      <c r="F1409" s="80">
        <v>7206</v>
      </c>
      <c r="G1409" s="86">
        <v>1</v>
      </c>
      <c r="H1409" s="81">
        <v>3</v>
      </c>
      <c r="I1409" s="82"/>
      <c r="J1409" s="83">
        <v>92</v>
      </c>
      <c r="K1409" s="83">
        <v>79</v>
      </c>
      <c r="L1409" s="83">
        <v>0</v>
      </c>
      <c r="M1409" s="84"/>
      <c r="N1409" s="85">
        <v>122</v>
      </c>
      <c r="O1409" s="83">
        <v>625</v>
      </c>
      <c r="P1409" s="83">
        <v>2</v>
      </c>
      <c r="Q1409" s="83">
        <v>7</v>
      </c>
      <c r="R1409" s="83">
        <v>20</v>
      </c>
      <c r="S1409" s="83">
        <v>72</v>
      </c>
      <c r="T1409" s="83">
        <v>92</v>
      </c>
      <c r="U1409" s="84"/>
      <c r="V1409" s="85">
        <v>122</v>
      </c>
      <c r="W1409" s="83">
        <v>646</v>
      </c>
      <c r="X1409" s="83">
        <v>6</v>
      </c>
      <c r="Y1409" s="83">
        <v>15</v>
      </c>
      <c r="Z1409" s="83">
        <v>27</v>
      </c>
      <c r="AA1409" s="83">
        <v>52</v>
      </c>
      <c r="AB1409" s="83">
        <v>79</v>
      </c>
      <c r="AC1409" s="84"/>
      <c r="AD1409" s="85">
        <v>0</v>
      </c>
      <c r="AE1409" s="83">
        <v>0</v>
      </c>
      <c r="AF1409" s="83">
        <v>0</v>
      </c>
      <c r="AG1409" s="83">
        <v>0</v>
      </c>
      <c r="AH1409" s="83">
        <v>0</v>
      </c>
      <c r="AI1409" s="83">
        <v>0</v>
      </c>
      <c r="AJ1409" s="83">
        <v>0</v>
      </c>
    </row>
    <row r="1410" spans="1:36" s="63" customFormat="1">
      <c r="A1410" s="88">
        <v>4</v>
      </c>
      <c r="B1410" s="95" t="s">
        <v>259</v>
      </c>
      <c r="C1410" s="96"/>
      <c r="D1410" s="86">
        <v>1</v>
      </c>
      <c r="E1410" s="86" t="s">
        <v>32</v>
      </c>
      <c r="F1410" s="87">
        <v>7206</v>
      </c>
      <c r="G1410" s="88">
        <v>1</v>
      </c>
      <c r="H1410" s="88">
        <v>4</v>
      </c>
      <c r="I1410" s="89"/>
      <c r="J1410" s="90">
        <v>84</v>
      </c>
      <c r="K1410" s="90">
        <v>85</v>
      </c>
      <c r="L1410" s="90">
        <v>0</v>
      </c>
      <c r="M1410" s="91"/>
      <c r="N1410" s="92">
        <v>150</v>
      </c>
      <c r="O1410" s="90">
        <v>654</v>
      </c>
      <c r="P1410" s="90">
        <v>7</v>
      </c>
      <c r="Q1410" s="90">
        <v>9</v>
      </c>
      <c r="R1410" s="90">
        <v>17</v>
      </c>
      <c r="S1410" s="90">
        <v>67</v>
      </c>
      <c r="T1410" s="90">
        <v>84</v>
      </c>
      <c r="U1410" s="91"/>
      <c r="V1410" s="92">
        <v>150</v>
      </c>
      <c r="W1410" s="90">
        <v>704</v>
      </c>
      <c r="X1410" s="90">
        <v>4</v>
      </c>
      <c r="Y1410" s="90">
        <v>11</v>
      </c>
      <c r="Z1410" s="90">
        <v>42</v>
      </c>
      <c r="AA1410" s="90">
        <v>43</v>
      </c>
      <c r="AB1410" s="90">
        <v>85</v>
      </c>
      <c r="AC1410" s="91"/>
      <c r="AD1410" s="92">
        <v>0</v>
      </c>
      <c r="AE1410" s="90">
        <v>0</v>
      </c>
      <c r="AF1410" s="90">
        <v>0</v>
      </c>
      <c r="AG1410" s="90">
        <v>0</v>
      </c>
      <c r="AH1410" s="90">
        <v>0</v>
      </c>
      <c r="AI1410" s="90">
        <v>0</v>
      </c>
      <c r="AJ1410" s="90">
        <v>0</v>
      </c>
    </row>
    <row r="1411" spans="1:36">
      <c r="A1411" s="88">
        <v>5</v>
      </c>
      <c r="B1411" s="95" t="s">
        <v>259</v>
      </c>
      <c r="C1411" s="96"/>
      <c r="D1411" s="86">
        <v>1</v>
      </c>
      <c r="E1411" s="86" t="s">
        <v>32</v>
      </c>
      <c r="F1411" s="87">
        <v>7206</v>
      </c>
      <c r="G1411" s="86">
        <v>1</v>
      </c>
      <c r="H1411" s="88">
        <v>5</v>
      </c>
      <c r="I1411" s="89"/>
      <c r="J1411" s="90">
        <v>92</v>
      </c>
      <c r="K1411" s="90">
        <v>77</v>
      </c>
      <c r="L1411" s="90">
        <v>74</v>
      </c>
      <c r="M1411" s="91"/>
      <c r="N1411" s="92">
        <v>152</v>
      </c>
      <c r="O1411" s="90">
        <v>706</v>
      </c>
      <c r="P1411" s="90">
        <v>5</v>
      </c>
      <c r="Q1411" s="90">
        <v>3</v>
      </c>
      <c r="R1411" s="90">
        <v>38</v>
      </c>
      <c r="S1411" s="90">
        <v>54</v>
      </c>
      <c r="T1411" s="90">
        <v>92</v>
      </c>
      <c r="U1411" s="91"/>
      <c r="V1411" s="92">
        <v>152</v>
      </c>
      <c r="W1411" s="90">
        <v>717</v>
      </c>
      <c r="X1411" s="90">
        <v>5</v>
      </c>
      <c r="Y1411" s="90">
        <v>18</v>
      </c>
      <c r="Z1411" s="90">
        <v>41</v>
      </c>
      <c r="AA1411" s="90">
        <v>36</v>
      </c>
      <c r="AB1411" s="90">
        <v>77</v>
      </c>
      <c r="AC1411" s="91"/>
      <c r="AD1411" s="92">
        <v>152</v>
      </c>
      <c r="AE1411" s="90">
        <v>219</v>
      </c>
      <c r="AF1411" s="90">
        <v>3</v>
      </c>
      <c r="AG1411" s="90">
        <v>23</v>
      </c>
      <c r="AH1411" s="90">
        <v>59</v>
      </c>
      <c r="AI1411" s="90">
        <v>15</v>
      </c>
      <c r="AJ1411" s="90">
        <v>74</v>
      </c>
    </row>
    <row r="1412" spans="1:36">
      <c r="A1412" s="88">
        <v>6</v>
      </c>
      <c r="B1412" s="95" t="s">
        <v>259</v>
      </c>
      <c r="C1412" s="96"/>
      <c r="D1412" s="86">
        <v>1</v>
      </c>
      <c r="E1412" s="86" t="s">
        <v>32</v>
      </c>
      <c r="F1412" s="87">
        <v>7206</v>
      </c>
      <c r="G1412" s="86">
        <v>1</v>
      </c>
      <c r="H1412" s="88">
        <v>6</v>
      </c>
      <c r="I1412" s="89"/>
      <c r="J1412" s="90">
        <v>89</v>
      </c>
      <c r="K1412" s="90">
        <v>76</v>
      </c>
      <c r="L1412" s="90">
        <v>0</v>
      </c>
      <c r="M1412" s="91"/>
      <c r="N1412" s="92">
        <v>147</v>
      </c>
      <c r="O1412" s="90">
        <v>743</v>
      </c>
      <c r="P1412" s="90">
        <v>2</v>
      </c>
      <c r="Q1412" s="90">
        <v>9</v>
      </c>
      <c r="R1412" s="90">
        <v>30</v>
      </c>
      <c r="S1412" s="90">
        <v>59</v>
      </c>
      <c r="T1412" s="90">
        <v>89</v>
      </c>
      <c r="U1412" s="91"/>
      <c r="V1412" s="92">
        <v>147</v>
      </c>
      <c r="W1412" s="90">
        <v>763</v>
      </c>
      <c r="X1412" s="90">
        <v>1</v>
      </c>
      <c r="Y1412" s="90">
        <v>22</v>
      </c>
      <c r="Z1412" s="90">
        <v>35</v>
      </c>
      <c r="AA1412" s="90">
        <v>41</v>
      </c>
      <c r="AB1412" s="90">
        <v>76</v>
      </c>
      <c r="AC1412" s="91"/>
      <c r="AD1412" s="92">
        <v>0</v>
      </c>
      <c r="AE1412" s="90">
        <v>0</v>
      </c>
      <c r="AF1412" s="90">
        <v>0</v>
      </c>
      <c r="AG1412" s="90">
        <v>0</v>
      </c>
      <c r="AH1412" s="90">
        <v>0</v>
      </c>
      <c r="AI1412" s="90">
        <v>0</v>
      </c>
      <c r="AJ1412" s="90">
        <v>0</v>
      </c>
    </row>
    <row r="1413" spans="1:36">
      <c r="A1413" s="88">
        <v>7</v>
      </c>
      <c r="B1413" s="95" t="s">
        <v>259</v>
      </c>
      <c r="C1413" s="96"/>
      <c r="D1413" s="86">
        <v>1</v>
      </c>
      <c r="E1413" s="86" t="s">
        <v>32</v>
      </c>
      <c r="F1413" s="87">
        <v>7206</v>
      </c>
      <c r="G1413" s="86">
        <v>1</v>
      </c>
      <c r="H1413" s="88">
        <v>7</v>
      </c>
      <c r="I1413" s="89"/>
      <c r="J1413" s="90">
        <v>87</v>
      </c>
      <c r="K1413" s="90">
        <v>69</v>
      </c>
      <c r="L1413" s="90">
        <v>51</v>
      </c>
      <c r="M1413" s="91"/>
      <c r="N1413" s="92">
        <v>114</v>
      </c>
      <c r="O1413" s="90">
        <v>755</v>
      </c>
      <c r="P1413" s="90">
        <v>5</v>
      </c>
      <c r="Q1413" s="90">
        <v>7</v>
      </c>
      <c r="R1413" s="90">
        <v>39</v>
      </c>
      <c r="S1413" s="90">
        <v>48</v>
      </c>
      <c r="T1413" s="90">
        <v>87</v>
      </c>
      <c r="U1413" s="91"/>
      <c r="V1413" s="92">
        <v>114</v>
      </c>
      <c r="W1413" s="90">
        <v>747</v>
      </c>
      <c r="X1413" s="90">
        <v>6</v>
      </c>
      <c r="Y1413" s="90">
        <v>25</v>
      </c>
      <c r="Z1413" s="90">
        <v>37</v>
      </c>
      <c r="AA1413" s="90">
        <v>32</v>
      </c>
      <c r="AB1413" s="90">
        <v>69</v>
      </c>
      <c r="AC1413" s="91"/>
      <c r="AD1413" s="92">
        <v>114</v>
      </c>
      <c r="AE1413" s="90">
        <v>191</v>
      </c>
      <c r="AF1413" s="90">
        <v>18</v>
      </c>
      <c r="AG1413" s="90">
        <v>32</v>
      </c>
      <c r="AH1413" s="90">
        <v>39</v>
      </c>
      <c r="AI1413" s="90">
        <v>12</v>
      </c>
      <c r="AJ1413" s="90">
        <v>51</v>
      </c>
    </row>
    <row r="1414" spans="1:36">
      <c r="A1414" s="88">
        <v>8</v>
      </c>
      <c r="B1414" s="95" t="s">
        <v>259</v>
      </c>
      <c r="C1414" s="96"/>
      <c r="D1414" s="86">
        <v>1</v>
      </c>
      <c r="E1414" s="86" t="s">
        <v>32</v>
      </c>
      <c r="F1414" s="87">
        <v>7206</v>
      </c>
      <c r="G1414" s="88">
        <v>1</v>
      </c>
      <c r="H1414" s="88">
        <v>8</v>
      </c>
      <c r="I1414" s="89"/>
      <c r="J1414" s="90">
        <v>70</v>
      </c>
      <c r="K1414" s="90">
        <v>84</v>
      </c>
      <c r="L1414" s="90">
        <v>0</v>
      </c>
      <c r="M1414" s="91"/>
      <c r="N1414" s="92">
        <v>153</v>
      </c>
      <c r="O1414" s="90">
        <v>753</v>
      </c>
      <c r="P1414" s="90">
        <v>14</v>
      </c>
      <c r="Q1414" s="90">
        <v>16</v>
      </c>
      <c r="R1414" s="90">
        <v>37</v>
      </c>
      <c r="S1414" s="90">
        <v>33</v>
      </c>
      <c r="T1414" s="90">
        <v>70</v>
      </c>
      <c r="U1414" s="91"/>
      <c r="V1414" s="92">
        <v>153</v>
      </c>
      <c r="W1414" s="90">
        <v>849</v>
      </c>
      <c r="X1414" s="90">
        <v>3</v>
      </c>
      <c r="Y1414" s="90">
        <v>13</v>
      </c>
      <c r="Z1414" s="90">
        <v>35</v>
      </c>
      <c r="AA1414" s="90">
        <v>49</v>
      </c>
      <c r="AB1414" s="90">
        <v>84</v>
      </c>
      <c r="AC1414" s="91"/>
      <c r="AD1414" s="92">
        <v>0</v>
      </c>
      <c r="AE1414" s="90">
        <v>0</v>
      </c>
      <c r="AF1414" s="90">
        <v>0</v>
      </c>
      <c r="AG1414" s="90">
        <v>0</v>
      </c>
      <c r="AH1414" s="90">
        <v>0</v>
      </c>
      <c r="AI1414" s="90">
        <v>0</v>
      </c>
      <c r="AJ1414" s="90">
        <v>0</v>
      </c>
    </row>
    <row r="1415" spans="1:36">
      <c r="A1415" s="67" t="s">
        <v>71</v>
      </c>
      <c r="B1415" s="97" t="s">
        <v>259</v>
      </c>
      <c r="C1415" s="98"/>
      <c r="D1415" s="93">
        <v>1</v>
      </c>
      <c r="E1415" s="93" t="s">
        <v>32</v>
      </c>
      <c r="F1415" s="94">
        <v>7206</v>
      </c>
      <c r="G1415" s="93">
        <v>1</v>
      </c>
      <c r="H1415" s="67" t="s">
        <v>71</v>
      </c>
      <c r="I1415" s="68"/>
      <c r="J1415" s="20">
        <v>85.344868735083523</v>
      </c>
      <c r="K1415" s="20">
        <v>78.73747016706443</v>
      </c>
      <c r="L1415" s="20">
        <v>64.142857142857139</v>
      </c>
      <c r="M1415" s="69"/>
      <c r="N1415" s="16">
        <v>838</v>
      </c>
      <c r="O1415" s="20"/>
      <c r="P1415" s="20">
        <v>6.0381861575178997</v>
      </c>
      <c r="Q1415" s="20">
        <v>8.6264916467780424</v>
      </c>
      <c r="R1415" s="20">
        <v>30.170644391408111</v>
      </c>
      <c r="S1415" s="20">
        <v>55.174224343675412</v>
      </c>
      <c r="T1415" s="20">
        <v>85.344868735083523</v>
      </c>
      <c r="U1415" s="69"/>
      <c r="V1415" s="16">
        <v>838</v>
      </c>
      <c r="W1415" s="20"/>
      <c r="X1415" s="20">
        <v>4.0357995226730301</v>
      </c>
      <c r="Y1415" s="20">
        <v>17.051312649164679</v>
      </c>
      <c r="Z1415" s="20">
        <v>36.448687350835321</v>
      </c>
      <c r="AA1415" s="20">
        <v>42.288782816229116</v>
      </c>
      <c r="AB1415" s="20">
        <v>78.73747016706443</v>
      </c>
      <c r="AC1415" s="69"/>
      <c r="AD1415" s="16">
        <v>266</v>
      </c>
      <c r="AE1415" s="20"/>
      <c r="AF1415" s="20">
        <v>9.4285714285714288</v>
      </c>
      <c r="AG1415" s="20">
        <v>26.857142857142854</v>
      </c>
      <c r="AH1415" s="20">
        <v>50.428571428571431</v>
      </c>
      <c r="AI1415" s="20">
        <v>13.714285714285715</v>
      </c>
      <c r="AJ1415" s="20">
        <v>64.142857142857139</v>
      </c>
    </row>
    <row r="1416" spans="1:36">
      <c r="A1416" s="81">
        <v>3</v>
      </c>
      <c r="B1416" s="77" t="s">
        <v>260</v>
      </c>
      <c r="C1416" s="78"/>
      <c r="D1416" s="79">
        <v>4</v>
      </c>
      <c r="E1416" s="79" t="s">
        <v>35</v>
      </c>
      <c r="F1416" s="80">
        <v>5006</v>
      </c>
      <c r="G1416" s="86">
        <v>1</v>
      </c>
      <c r="H1416" s="81">
        <v>3</v>
      </c>
      <c r="I1416" s="82"/>
      <c r="J1416" s="83">
        <v>89</v>
      </c>
      <c r="K1416" s="83">
        <v>82</v>
      </c>
      <c r="L1416" s="83">
        <v>0</v>
      </c>
      <c r="M1416" s="84"/>
      <c r="N1416" s="85">
        <v>75</v>
      </c>
      <c r="O1416" s="83">
        <v>604</v>
      </c>
      <c r="P1416" s="83">
        <v>0</v>
      </c>
      <c r="Q1416" s="83">
        <v>11</v>
      </c>
      <c r="R1416" s="83">
        <v>24</v>
      </c>
      <c r="S1416" s="83">
        <v>65</v>
      </c>
      <c r="T1416" s="83">
        <v>89</v>
      </c>
      <c r="U1416" s="84"/>
      <c r="V1416" s="85">
        <v>75</v>
      </c>
      <c r="W1416" s="83">
        <v>642</v>
      </c>
      <c r="X1416" s="83">
        <v>7</v>
      </c>
      <c r="Y1416" s="83">
        <v>12</v>
      </c>
      <c r="Z1416" s="83">
        <v>31</v>
      </c>
      <c r="AA1416" s="83">
        <v>51</v>
      </c>
      <c r="AB1416" s="83">
        <v>82</v>
      </c>
      <c r="AC1416" s="84"/>
      <c r="AD1416" s="85">
        <v>0</v>
      </c>
      <c r="AE1416" s="83">
        <v>0</v>
      </c>
      <c r="AF1416" s="83">
        <v>0</v>
      </c>
      <c r="AG1416" s="83">
        <v>0</v>
      </c>
      <c r="AH1416" s="83">
        <v>0</v>
      </c>
      <c r="AI1416" s="83">
        <v>0</v>
      </c>
      <c r="AJ1416" s="83">
        <v>0</v>
      </c>
    </row>
    <row r="1417" spans="1:36" s="63" customFormat="1">
      <c r="A1417" s="88">
        <v>4</v>
      </c>
      <c r="B1417" s="95" t="s">
        <v>260</v>
      </c>
      <c r="C1417" s="96"/>
      <c r="D1417" s="86">
        <v>4</v>
      </c>
      <c r="E1417" s="86" t="s">
        <v>35</v>
      </c>
      <c r="F1417" s="87">
        <v>5006</v>
      </c>
      <c r="G1417" s="86">
        <v>1</v>
      </c>
      <c r="H1417" s="88">
        <v>4</v>
      </c>
      <c r="I1417" s="89"/>
      <c r="J1417" s="90">
        <v>85</v>
      </c>
      <c r="K1417" s="90">
        <v>81</v>
      </c>
      <c r="L1417" s="90">
        <v>0</v>
      </c>
      <c r="M1417" s="91"/>
      <c r="N1417" s="92">
        <v>70</v>
      </c>
      <c r="O1417" s="90">
        <v>651</v>
      </c>
      <c r="P1417" s="90">
        <v>9</v>
      </c>
      <c r="Q1417" s="90">
        <v>7</v>
      </c>
      <c r="R1417" s="90">
        <v>26</v>
      </c>
      <c r="S1417" s="90">
        <v>59</v>
      </c>
      <c r="T1417" s="90">
        <v>85</v>
      </c>
      <c r="U1417" s="91"/>
      <c r="V1417" s="92">
        <v>70</v>
      </c>
      <c r="W1417" s="90">
        <v>717</v>
      </c>
      <c r="X1417" s="90">
        <v>7</v>
      </c>
      <c r="Y1417" s="90">
        <v>11</v>
      </c>
      <c r="Z1417" s="90">
        <v>31</v>
      </c>
      <c r="AA1417" s="90">
        <v>50</v>
      </c>
      <c r="AB1417" s="90">
        <v>81</v>
      </c>
      <c r="AC1417" s="91"/>
      <c r="AD1417" s="92">
        <v>0</v>
      </c>
      <c r="AE1417" s="90">
        <v>0</v>
      </c>
      <c r="AF1417" s="90">
        <v>0</v>
      </c>
      <c r="AG1417" s="90">
        <v>0</v>
      </c>
      <c r="AH1417" s="90">
        <v>0</v>
      </c>
      <c r="AI1417" s="90">
        <v>0</v>
      </c>
      <c r="AJ1417" s="90">
        <v>0</v>
      </c>
    </row>
    <row r="1418" spans="1:36">
      <c r="A1418" s="88">
        <v>5</v>
      </c>
      <c r="B1418" s="95" t="s">
        <v>260</v>
      </c>
      <c r="C1418" s="96"/>
      <c r="D1418" s="86">
        <v>4</v>
      </c>
      <c r="E1418" s="86" t="s">
        <v>321</v>
      </c>
      <c r="F1418" s="87">
        <v>5006</v>
      </c>
      <c r="G1418" s="86">
        <v>1</v>
      </c>
      <c r="H1418" s="88">
        <v>5</v>
      </c>
      <c r="I1418" s="89"/>
      <c r="J1418" s="90">
        <v>73</v>
      </c>
      <c r="K1418" s="90">
        <v>79</v>
      </c>
      <c r="L1418" s="90">
        <v>19</v>
      </c>
      <c r="M1418" s="91"/>
      <c r="N1418" s="92">
        <v>67</v>
      </c>
      <c r="O1418" s="90">
        <v>648</v>
      </c>
      <c r="P1418" s="90">
        <v>15</v>
      </c>
      <c r="Q1418" s="90">
        <v>12</v>
      </c>
      <c r="R1418" s="90">
        <v>37</v>
      </c>
      <c r="S1418" s="90">
        <v>36</v>
      </c>
      <c r="T1418" s="90">
        <v>73</v>
      </c>
      <c r="U1418" s="91"/>
      <c r="V1418" s="92">
        <v>67</v>
      </c>
      <c r="W1418" s="90">
        <v>715</v>
      </c>
      <c r="X1418" s="90">
        <v>3</v>
      </c>
      <c r="Y1418" s="90">
        <v>18</v>
      </c>
      <c r="Z1418" s="90">
        <v>46</v>
      </c>
      <c r="AA1418" s="90">
        <v>33</v>
      </c>
      <c r="AB1418" s="90">
        <v>79</v>
      </c>
      <c r="AC1418" s="91"/>
      <c r="AD1418" s="92">
        <v>67</v>
      </c>
      <c r="AE1418" s="90">
        <v>172</v>
      </c>
      <c r="AF1418" s="90">
        <v>27</v>
      </c>
      <c r="AG1418" s="90">
        <v>54</v>
      </c>
      <c r="AH1418" s="90">
        <v>19</v>
      </c>
      <c r="AI1418" s="90">
        <v>0</v>
      </c>
      <c r="AJ1418" s="90">
        <v>19</v>
      </c>
    </row>
    <row r="1419" spans="1:36">
      <c r="A1419" s="88">
        <v>6</v>
      </c>
      <c r="B1419" s="95" t="s">
        <v>260</v>
      </c>
      <c r="C1419" s="96"/>
      <c r="D1419" s="86">
        <v>4</v>
      </c>
      <c r="E1419" s="86" t="s">
        <v>35</v>
      </c>
      <c r="F1419" s="87">
        <v>5006</v>
      </c>
      <c r="G1419" s="88">
        <v>1</v>
      </c>
      <c r="H1419" s="88">
        <v>6</v>
      </c>
      <c r="I1419" s="89"/>
      <c r="J1419" s="90">
        <v>64</v>
      </c>
      <c r="K1419" s="90">
        <v>73</v>
      </c>
      <c r="L1419" s="90">
        <v>0</v>
      </c>
      <c r="M1419" s="91"/>
      <c r="N1419" s="92">
        <v>70</v>
      </c>
      <c r="O1419" s="90">
        <v>678</v>
      </c>
      <c r="P1419" s="90">
        <v>13</v>
      </c>
      <c r="Q1419" s="90">
        <v>23</v>
      </c>
      <c r="R1419" s="90">
        <v>33</v>
      </c>
      <c r="S1419" s="90">
        <v>31</v>
      </c>
      <c r="T1419" s="90">
        <v>64</v>
      </c>
      <c r="U1419" s="91"/>
      <c r="V1419" s="92">
        <v>70</v>
      </c>
      <c r="W1419" s="90">
        <v>695</v>
      </c>
      <c r="X1419" s="90">
        <v>6</v>
      </c>
      <c r="Y1419" s="90">
        <v>21</v>
      </c>
      <c r="Z1419" s="90">
        <v>54</v>
      </c>
      <c r="AA1419" s="90">
        <v>19</v>
      </c>
      <c r="AB1419" s="90">
        <v>73</v>
      </c>
      <c r="AC1419" s="91"/>
      <c r="AD1419" s="92">
        <v>0</v>
      </c>
      <c r="AE1419" s="90">
        <v>0</v>
      </c>
      <c r="AF1419" s="90">
        <v>0</v>
      </c>
      <c r="AG1419" s="90">
        <v>0</v>
      </c>
      <c r="AH1419" s="90">
        <v>0</v>
      </c>
      <c r="AI1419" s="90">
        <v>0</v>
      </c>
      <c r="AJ1419" s="90">
        <v>0</v>
      </c>
    </row>
    <row r="1420" spans="1:36">
      <c r="A1420" s="88">
        <v>7</v>
      </c>
      <c r="B1420" s="95" t="s">
        <v>260</v>
      </c>
      <c r="C1420" s="96"/>
      <c r="D1420" s="86">
        <v>4</v>
      </c>
      <c r="E1420" s="86" t="s">
        <v>35</v>
      </c>
      <c r="F1420" s="87">
        <v>5006</v>
      </c>
      <c r="G1420" s="88">
        <v>1</v>
      </c>
      <c r="H1420" s="88">
        <v>7</v>
      </c>
      <c r="I1420" s="89"/>
      <c r="J1420" s="90">
        <v>72</v>
      </c>
      <c r="K1420" s="90">
        <v>61</v>
      </c>
      <c r="L1420" s="90">
        <v>14</v>
      </c>
      <c r="M1420" s="91"/>
      <c r="N1420" s="92">
        <v>70</v>
      </c>
      <c r="O1420" s="90">
        <v>737</v>
      </c>
      <c r="P1420" s="90">
        <v>9</v>
      </c>
      <c r="Q1420" s="90">
        <v>19</v>
      </c>
      <c r="R1420" s="90">
        <v>31</v>
      </c>
      <c r="S1420" s="90">
        <v>41</v>
      </c>
      <c r="T1420" s="90">
        <v>72</v>
      </c>
      <c r="U1420" s="91"/>
      <c r="V1420" s="92">
        <v>70</v>
      </c>
      <c r="W1420" s="90">
        <v>689</v>
      </c>
      <c r="X1420" s="90">
        <v>9</v>
      </c>
      <c r="Y1420" s="90">
        <v>30</v>
      </c>
      <c r="Z1420" s="90">
        <v>47</v>
      </c>
      <c r="AA1420" s="90">
        <v>14</v>
      </c>
      <c r="AB1420" s="90">
        <v>61</v>
      </c>
      <c r="AC1420" s="91"/>
      <c r="AD1420" s="92">
        <v>70</v>
      </c>
      <c r="AE1420" s="90">
        <v>156</v>
      </c>
      <c r="AF1420" s="90">
        <v>47</v>
      </c>
      <c r="AG1420" s="90">
        <v>39</v>
      </c>
      <c r="AH1420" s="90">
        <v>14</v>
      </c>
      <c r="AI1420" s="90">
        <v>0</v>
      </c>
      <c r="AJ1420" s="90">
        <v>14</v>
      </c>
    </row>
    <row r="1421" spans="1:36">
      <c r="A1421" s="88">
        <v>8</v>
      </c>
      <c r="B1421" s="95" t="s">
        <v>260</v>
      </c>
      <c r="C1421" s="96"/>
      <c r="D1421" s="86">
        <v>4</v>
      </c>
      <c r="E1421" s="86" t="s">
        <v>35</v>
      </c>
      <c r="F1421" s="87">
        <v>5006</v>
      </c>
      <c r="G1421" s="86">
        <v>1</v>
      </c>
      <c r="H1421" s="88">
        <v>8</v>
      </c>
      <c r="I1421" s="89"/>
      <c r="J1421" s="90">
        <v>59</v>
      </c>
      <c r="K1421" s="90">
        <v>65</v>
      </c>
      <c r="L1421" s="90">
        <v>0</v>
      </c>
      <c r="M1421" s="91"/>
      <c r="N1421" s="92">
        <v>69</v>
      </c>
      <c r="O1421" s="90">
        <v>708</v>
      </c>
      <c r="P1421" s="90">
        <v>35</v>
      </c>
      <c r="Q1421" s="90">
        <v>6</v>
      </c>
      <c r="R1421" s="90">
        <v>42</v>
      </c>
      <c r="S1421" s="90">
        <v>17</v>
      </c>
      <c r="T1421" s="90">
        <v>59</v>
      </c>
      <c r="U1421" s="91"/>
      <c r="V1421" s="92">
        <v>69</v>
      </c>
      <c r="W1421" s="90">
        <v>736</v>
      </c>
      <c r="X1421" s="90">
        <v>14</v>
      </c>
      <c r="Y1421" s="90">
        <v>20</v>
      </c>
      <c r="Z1421" s="90">
        <v>45</v>
      </c>
      <c r="AA1421" s="90">
        <v>20</v>
      </c>
      <c r="AB1421" s="90">
        <v>65</v>
      </c>
      <c r="AC1421" s="91"/>
      <c r="AD1421" s="92">
        <v>0</v>
      </c>
      <c r="AE1421" s="90">
        <v>0</v>
      </c>
      <c r="AF1421" s="90">
        <v>0</v>
      </c>
      <c r="AG1421" s="90">
        <v>0</v>
      </c>
      <c r="AH1421" s="90">
        <v>0</v>
      </c>
      <c r="AI1421" s="90">
        <v>0</v>
      </c>
      <c r="AJ1421" s="90">
        <v>0</v>
      </c>
    </row>
    <row r="1422" spans="1:36">
      <c r="A1422" s="67" t="s">
        <v>71</v>
      </c>
      <c r="B1422" s="97" t="s">
        <v>260</v>
      </c>
      <c r="C1422" s="98"/>
      <c r="D1422" s="93">
        <v>4</v>
      </c>
      <c r="E1422" s="93" t="s">
        <v>35</v>
      </c>
      <c r="F1422" s="94">
        <v>5006</v>
      </c>
      <c r="G1422" s="67">
        <v>1</v>
      </c>
      <c r="H1422" s="67" t="s">
        <v>71</v>
      </c>
      <c r="I1422" s="68"/>
      <c r="J1422" s="20">
        <v>73.888361045130651</v>
      </c>
      <c r="K1422" s="20">
        <v>73.581947743467936</v>
      </c>
      <c r="L1422" s="20">
        <v>16.445255474452555</v>
      </c>
      <c r="M1422" s="69"/>
      <c r="N1422" s="16">
        <v>421</v>
      </c>
      <c r="O1422" s="20"/>
      <c r="P1422" s="20">
        <v>13.277909738717341</v>
      </c>
      <c r="Q1422" s="20">
        <v>13</v>
      </c>
      <c r="R1422" s="20">
        <v>32.011876484560574</v>
      </c>
      <c r="S1422" s="20">
        <v>41.876484560570077</v>
      </c>
      <c r="T1422" s="20">
        <v>73.888361045130651</v>
      </c>
      <c r="U1422" s="69"/>
      <c r="V1422" s="16">
        <v>421</v>
      </c>
      <c r="W1422" s="20"/>
      <c r="X1422" s="20">
        <v>7.6769596199524939</v>
      </c>
      <c r="Y1422" s="20">
        <v>18.589073634204276</v>
      </c>
      <c r="Z1422" s="20">
        <v>42.166270783847985</v>
      </c>
      <c r="AA1422" s="20">
        <v>31.415676959619955</v>
      </c>
      <c r="AB1422" s="20">
        <v>73.581947743467936</v>
      </c>
      <c r="AC1422" s="69"/>
      <c r="AD1422" s="16">
        <v>137</v>
      </c>
      <c r="AE1422" s="20"/>
      <c r="AF1422" s="20">
        <v>37.21897810218978</v>
      </c>
      <c r="AG1422" s="20">
        <v>46.335766423357668</v>
      </c>
      <c r="AH1422" s="20">
        <v>16.445255474452555</v>
      </c>
      <c r="AI1422" s="20">
        <v>0</v>
      </c>
      <c r="AJ1422" s="20">
        <v>16.445255474452555</v>
      </c>
    </row>
    <row r="1423" spans="1:36">
      <c r="A1423" s="81">
        <v>3</v>
      </c>
      <c r="B1423" s="77" t="s">
        <v>261</v>
      </c>
      <c r="C1423" s="78"/>
      <c r="D1423" s="79">
        <v>3</v>
      </c>
      <c r="E1423" s="79" t="s">
        <v>34</v>
      </c>
      <c r="F1423" s="80">
        <v>6003</v>
      </c>
      <c r="G1423" s="88">
        <v>1</v>
      </c>
      <c r="H1423" s="81">
        <v>3</v>
      </c>
      <c r="I1423" s="82"/>
      <c r="J1423" s="83">
        <v>81</v>
      </c>
      <c r="K1423" s="83">
        <v>66</v>
      </c>
      <c r="L1423" s="83">
        <v>0</v>
      </c>
      <c r="M1423" s="84"/>
      <c r="N1423" s="85">
        <v>1463</v>
      </c>
      <c r="O1423" s="83">
        <v>581</v>
      </c>
      <c r="P1423" s="83">
        <v>4</v>
      </c>
      <c r="Q1423" s="83">
        <v>16</v>
      </c>
      <c r="R1423" s="83">
        <v>31</v>
      </c>
      <c r="S1423" s="83">
        <v>50</v>
      </c>
      <c r="T1423" s="83">
        <v>81</v>
      </c>
      <c r="U1423" s="84"/>
      <c r="V1423" s="85">
        <v>1463</v>
      </c>
      <c r="W1423" s="83">
        <v>563</v>
      </c>
      <c r="X1423" s="83">
        <v>14</v>
      </c>
      <c r="Y1423" s="83">
        <v>20</v>
      </c>
      <c r="Z1423" s="83">
        <v>31</v>
      </c>
      <c r="AA1423" s="83">
        <v>35</v>
      </c>
      <c r="AB1423" s="83">
        <v>66</v>
      </c>
      <c r="AC1423" s="84"/>
      <c r="AD1423" s="85">
        <v>0</v>
      </c>
      <c r="AE1423" s="83">
        <v>0</v>
      </c>
      <c r="AF1423" s="83">
        <v>0</v>
      </c>
      <c r="AG1423" s="83">
        <v>0</v>
      </c>
      <c r="AH1423" s="83">
        <v>0</v>
      </c>
      <c r="AI1423" s="83">
        <v>0</v>
      </c>
      <c r="AJ1423" s="83">
        <v>0</v>
      </c>
    </row>
    <row r="1424" spans="1:36" s="63" customFormat="1">
      <c r="A1424" s="88">
        <v>4</v>
      </c>
      <c r="B1424" s="95" t="s">
        <v>261</v>
      </c>
      <c r="C1424" s="96"/>
      <c r="D1424" s="86">
        <v>3</v>
      </c>
      <c r="E1424" s="86" t="s">
        <v>34</v>
      </c>
      <c r="F1424" s="87">
        <v>6003</v>
      </c>
      <c r="G1424" s="88">
        <v>1</v>
      </c>
      <c r="H1424" s="88">
        <v>4</v>
      </c>
      <c r="I1424" s="89"/>
      <c r="J1424" s="90">
        <v>77</v>
      </c>
      <c r="K1424" s="90">
        <v>76</v>
      </c>
      <c r="L1424" s="90">
        <v>0</v>
      </c>
      <c r="M1424" s="91"/>
      <c r="N1424" s="92">
        <v>1435</v>
      </c>
      <c r="O1424" s="90">
        <v>635</v>
      </c>
      <c r="P1424" s="90">
        <v>11</v>
      </c>
      <c r="Q1424" s="90">
        <v>12</v>
      </c>
      <c r="R1424" s="90">
        <v>24</v>
      </c>
      <c r="S1424" s="90">
        <v>53</v>
      </c>
      <c r="T1424" s="90">
        <v>77</v>
      </c>
      <c r="U1424" s="91"/>
      <c r="V1424" s="92">
        <v>1435</v>
      </c>
      <c r="W1424" s="90">
        <v>667</v>
      </c>
      <c r="X1424" s="90">
        <v>5</v>
      </c>
      <c r="Y1424" s="90">
        <v>20</v>
      </c>
      <c r="Z1424" s="90">
        <v>41</v>
      </c>
      <c r="AA1424" s="90">
        <v>35</v>
      </c>
      <c r="AB1424" s="90">
        <v>76</v>
      </c>
      <c r="AC1424" s="91"/>
      <c r="AD1424" s="92">
        <v>0</v>
      </c>
      <c r="AE1424" s="90">
        <v>0</v>
      </c>
      <c r="AF1424" s="90">
        <v>0</v>
      </c>
      <c r="AG1424" s="90">
        <v>0</v>
      </c>
      <c r="AH1424" s="90">
        <v>0</v>
      </c>
      <c r="AI1424" s="90">
        <v>0</v>
      </c>
      <c r="AJ1424" s="90">
        <v>0</v>
      </c>
    </row>
    <row r="1425" spans="1:36">
      <c r="A1425" s="88">
        <v>5</v>
      </c>
      <c r="B1425" s="95" t="s">
        <v>261</v>
      </c>
      <c r="C1425" s="96"/>
      <c r="D1425" s="86">
        <v>3</v>
      </c>
      <c r="E1425" s="86" t="s">
        <v>34</v>
      </c>
      <c r="F1425" s="87">
        <v>6003</v>
      </c>
      <c r="G1425" s="86">
        <v>1</v>
      </c>
      <c r="H1425" s="88">
        <v>5</v>
      </c>
      <c r="I1425" s="89"/>
      <c r="J1425" s="90">
        <v>66</v>
      </c>
      <c r="K1425" s="90">
        <v>73</v>
      </c>
      <c r="L1425" s="90">
        <v>30</v>
      </c>
      <c r="M1425" s="91"/>
      <c r="N1425" s="92">
        <v>1389</v>
      </c>
      <c r="O1425" s="90">
        <v>645</v>
      </c>
      <c r="P1425" s="90">
        <v>14</v>
      </c>
      <c r="Q1425" s="90">
        <v>19</v>
      </c>
      <c r="R1425" s="90">
        <v>35</v>
      </c>
      <c r="S1425" s="90">
        <v>31</v>
      </c>
      <c r="T1425" s="90">
        <v>66</v>
      </c>
      <c r="U1425" s="91"/>
      <c r="V1425" s="92">
        <v>1389</v>
      </c>
      <c r="W1425" s="90">
        <v>686</v>
      </c>
      <c r="X1425" s="90">
        <v>4</v>
      </c>
      <c r="Y1425" s="90">
        <v>23</v>
      </c>
      <c r="Z1425" s="90">
        <v>47</v>
      </c>
      <c r="AA1425" s="90">
        <v>26</v>
      </c>
      <c r="AB1425" s="90">
        <v>73</v>
      </c>
      <c r="AC1425" s="91"/>
      <c r="AD1425" s="92">
        <v>1389</v>
      </c>
      <c r="AE1425" s="90">
        <v>181</v>
      </c>
      <c r="AF1425" s="90">
        <v>22</v>
      </c>
      <c r="AG1425" s="90">
        <v>48</v>
      </c>
      <c r="AH1425" s="90">
        <v>27</v>
      </c>
      <c r="AI1425" s="90">
        <v>3</v>
      </c>
      <c r="AJ1425" s="90">
        <v>30</v>
      </c>
    </row>
    <row r="1426" spans="1:36">
      <c r="A1426" s="88">
        <v>6</v>
      </c>
      <c r="B1426" s="95" t="s">
        <v>261</v>
      </c>
      <c r="C1426" s="96"/>
      <c r="D1426" s="86">
        <v>3</v>
      </c>
      <c r="E1426" s="86" t="s">
        <v>34</v>
      </c>
      <c r="F1426" s="87">
        <v>6003</v>
      </c>
      <c r="G1426" s="86">
        <v>1</v>
      </c>
      <c r="H1426" s="88">
        <v>6</v>
      </c>
      <c r="I1426" s="89"/>
      <c r="J1426" s="90">
        <v>63</v>
      </c>
      <c r="K1426" s="90">
        <v>59</v>
      </c>
      <c r="L1426" s="90">
        <v>0</v>
      </c>
      <c r="M1426" s="91"/>
      <c r="N1426" s="92">
        <v>1201</v>
      </c>
      <c r="O1426" s="90">
        <v>670</v>
      </c>
      <c r="P1426" s="90">
        <v>14</v>
      </c>
      <c r="Q1426" s="90">
        <v>23</v>
      </c>
      <c r="R1426" s="90">
        <v>34</v>
      </c>
      <c r="S1426" s="90">
        <v>29</v>
      </c>
      <c r="T1426" s="90">
        <v>63</v>
      </c>
      <c r="U1426" s="91"/>
      <c r="V1426" s="92">
        <v>1201</v>
      </c>
      <c r="W1426" s="90">
        <v>666</v>
      </c>
      <c r="X1426" s="90">
        <v>8</v>
      </c>
      <c r="Y1426" s="90">
        <v>33</v>
      </c>
      <c r="Z1426" s="90">
        <v>39</v>
      </c>
      <c r="AA1426" s="90">
        <v>20</v>
      </c>
      <c r="AB1426" s="90">
        <v>59</v>
      </c>
      <c r="AC1426" s="91"/>
      <c r="AD1426" s="92">
        <v>0</v>
      </c>
      <c r="AE1426" s="90">
        <v>0</v>
      </c>
      <c r="AF1426" s="90">
        <v>0</v>
      </c>
      <c r="AG1426" s="90">
        <v>0</v>
      </c>
      <c r="AH1426" s="90">
        <v>0</v>
      </c>
      <c r="AI1426" s="90">
        <v>0</v>
      </c>
      <c r="AJ1426" s="90">
        <v>0</v>
      </c>
    </row>
    <row r="1427" spans="1:36">
      <c r="A1427" s="88">
        <v>7</v>
      </c>
      <c r="B1427" s="95" t="s">
        <v>261</v>
      </c>
      <c r="C1427" s="96"/>
      <c r="D1427" s="86">
        <v>3</v>
      </c>
      <c r="E1427" s="86" t="s">
        <v>34</v>
      </c>
      <c r="F1427" s="87">
        <v>6003</v>
      </c>
      <c r="G1427" s="86">
        <v>1</v>
      </c>
      <c r="H1427" s="88">
        <v>7</v>
      </c>
      <c r="I1427" s="89"/>
      <c r="J1427" s="90">
        <v>67</v>
      </c>
      <c r="K1427" s="90">
        <v>59</v>
      </c>
      <c r="L1427" s="90">
        <v>17</v>
      </c>
      <c r="M1427" s="91"/>
      <c r="N1427" s="92">
        <v>1216</v>
      </c>
      <c r="O1427" s="90">
        <v>705</v>
      </c>
      <c r="P1427" s="90">
        <v>16</v>
      </c>
      <c r="Q1427" s="90">
        <v>17</v>
      </c>
      <c r="R1427" s="90">
        <v>39</v>
      </c>
      <c r="S1427" s="90">
        <v>28</v>
      </c>
      <c r="T1427" s="90">
        <v>67</v>
      </c>
      <c r="U1427" s="91"/>
      <c r="V1427" s="92">
        <v>1216</v>
      </c>
      <c r="W1427" s="90">
        <v>695</v>
      </c>
      <c r="X1427" s="90">
        <v>6</v>
      </c>
      <c r="Y1427" s="90">
        <v>35</v>
      </c>
      <c r="Z1427" s="90">
        <v>42</v>
      </c>
      <c r="AA1427" s="90">
        <v>17</v>
      </c>
      <c r="AB1427" s="90">
        <v>59</v>
      </c>
      <c r="AC1427" s="91"/>
      <c r="AD1427" s="92">
        <v>1216</v>
      </c>
      <c r="AE1427" s="90">
        <v>156</v>
      </c>
      <c r="AF1427" s="90">
        <v>42</v>
      </c>
      <c r="AG1427" s="90">
        <v>41</v>
      </c>
      <c r="AH1427" s="90">
        <v>16</v>
      </c>
      <c r="AI1427" s="90">
        <v>1</v>
      </c>
      <c r="AJ1427" s="90">
        <v>17</v>
      </c>
    </row>
    <row r="1428" spans="1:36">
      <c r="A1428" s="88">
        <v>8</v>
      </c>
      <c r="B1428" s="95" t="s">
        <v>261</v>
      </c>
      <c r="C1428" s="96"/>
      <c r="D1428" s="86">
        <v>3</v>
      </c>
      <c r="E1428" s="86" t="s">
        <v>34</v>
      </c>
      <c r="F1428" s="87">
        <v>6003</v>
      </c>
      <c r="G1428" s="88">
        <v>1</v>
      </c>
      <c r="H1428" s="88">
        <v>8</v>
      </c>
      <c r="I1428" s="89"/>
      <c r="J1428" s="90">
        <v>49</v>
      </c>
      <c r="K1428" s="90">
        <v>67</v>
      </c>
      <c r="L1428" s="90">
        <v>0</v>
      </c>
      <c r="M1428" s="91"/>
      <c r="N1428" s="92">
        <v>1195</v>
      </c>
      <c r="O1428" s="90">
        <v>699</v>
      </c>
      <c r="P1428" s="90">
        <v>30</v>
      </c>
      <c r="Q1428" s="90">
        <v>21</v>
      </c>
      <c r="R1428" s="90">
        <v>37</v>
      </c>
      <c r="S1428" s="90">
        <v>12</v>
      </c>
      <c r="T1428" s="90">
        <v>49</v>
      </c>
      <c r="U1428" s="91"/>
      <c r="V1428" s="92">
        <v>1195</v>
      </c>
      <c r="W1428" s="90">
        <v>761</v>
      </c>
      <c r="X1428" s="90">
        <v>7</v>
      </c>
      <c r="Y1428" s="90">
        <v>27</v>
      </c>
      <c r="Z1428" s="90">
        <v>46</v>
      </c>
      <c r="AA1428" s="90">
        <v>21</v>
      </c>
      <c r="AB1428" s="90">
        <v>67</v>
      </c>
      <c r="AC1428" s="91"/>
      <c r="AD1428" s="92">
        <v>0</v>
      </c>
      <c r="AE1428" s="90">
        <v>0</v>
      </c>
      <c r="AF1428" s="90">
        <v>0</v>
      </c>
      <c r="AG1428" s="90">
        <v>0</v>
      </c>
      <c r="AH1428" s="90">
        <v>0</v>
      </c>
      <c r="AI1428" s="90">
        <v>0</v>
      </c>
      <c r="AJ1428" s="90">
        <v>0</v>
      </c>
    </row>
    <row r="1429" spans="1:36">
      <c r="A1429" s="67" t="s">
        <v>71</v>
      </c>
      <c r="B1429" s="97" t="s">
        <v>261</v>
      </c>
      <c r="C1429" s="98"/>
      <c r="D1429" s="93">
        <v>3</v>
      </c>
      <c r="E1429" s="93" t="s">
        <v>34</v>
      </c>
      <c r="F1429" s="94">
        <v>6003</v>
      </c>
      <c r="G1429" s="67">
        <v>1</v>
      </c>
      <c r="H1429" s="67" t="s">
        <v>71</v>
      </c>
      <c r="I1429" s="68"/>
      <c r="J1429" s="20">
        <v>67.902519306241288</v>
      </c>
      <c r="K1429" s="20">
        <v>67.056969236612218</v>
      </c>
      <c r="L1429" s="20">
        <v>23.931669865642995</v>
      </c>
      <c r="M1429" s="69"/>
      <c r="N1429" s="16">
        <v>7899</v>
      </c>
      <c r="O1429" s="20"/>
      <c r="P1429" s="20">
        <v>14.33130776047601</v>
      </c>
      <c r="Q1429" s="20">
        <v>17.775541207747818</v>
      </c>
      <c r="R1429" s="20">
        <v>33.027092036966707</v>
      </c>
      <c r="S1429" s="20">
        <v>34.875427269274589</v>
      </c>
      <c r="T1429" s="20">
        <v>67.902519306241288</v>
      </c>
      <c r="U1429" s="69"/>
      <c r="V1429" s="16">
        <v>7899</v>
      </c>
      <c r="W1429" s="20"/>
      <c r="X1429" s="20">
        <v>7.4037219901253328</v>
      </c>
      <c r="Y1429" s="20">
        <v>25.872262311685024</v>
      </c>
      <c r="Z1429" s="20">
        <v>40.809216356500819</v>
      </c>
      <c r="AA1429" s="20">
        <v>26.247752880111406</v>
      </c>
      <c r="AB1429" s="20">
        <v>67.056969236612218</v>
      </c>
      <c r="AC1429" s="69"/>
      <c r="AD1429" s="16">
        <v>2605</v>
      </c>
      <c r="AE1429" s="20"/>
      <c r="AF1429" s="20">
        <v>31.335892514395393</v>
      </c>
      <c r="AG1429" s="20">
        <v>44.732437619961615</v>
      </c>
      <c r="AH1429" s="20">
        <v>21.865259117082534</v>
      </c>
      <c r="AI1429" s="20">
        <v>2.0664107485604606</v>
      </c>
      <c r="AJ1429" s="20">
        <v>23.931669865642995</v>
      </c>
    </row>
    <row r="1430" spans="1:36">
      <c r="A1430" s="81">
        <v>3</v>
      </c>
      <c r="B1430" s="77" t="s">
        <v>262</v>
      </c>
      <c r="C1430" s="78"/>
      <c r="D1430" s="79">
        <v>2</v>
      </c>
      <c r="E1430" s="79" t="s">
        <v>33</v>
      </c>
      <c r="F1430" s="80">
        <v>1203</v>
      </c>
      <c r="G1430" s="88">
        <v>1</v>
      </c>
      <c r="H1430" s="81">
        <v>3</v>
      </c>
      <c r="I1430" s="82"/>
      <c r="J1430" s="83">
        <v>85</v>
      </c>
      <c r="K1430" s="83">
        <v>65</v>
      </c>
      <c r="L1430" s="83">
        <v>0</v>
      </c>
      <c r="M1430" s="84"/>
      <c r="N1430" s="85">
        <v>45</v>
      </c>
      <c r="O1430" s="83">
        <v>572</v>
      </c>
      <c r="P1430" s="83">
        <v>2</v>
      </c>
      <c r="Q1430" s="83">
        <v>13</v>
      </c>
      <c r="R1430" s="83">
        <v>47</v>
      </c>
      <c r="S1430" s="83">
        <v>38</v>
      </c>
      <c r="T1430" s="83">
        <v>85</v>
      </c>
      <c r="U1430" s="84"/>
      <c r="V1430" s="85">
        <v>45</v>
      </c>
      <c r="W1430" s="83">
        <v>562</v>
      </c>
      <c r="X1430" s="83">
        <v>11</v>
      </c>
      <c r="Y1430" s="83">
        <v>24</v>
      </c>
      <c r="Z1430" s="83">
        <v>36</v>
      </c>
      <c r="AA1430" s="83">
        <v>29</v>
      </c>
      <c r="AB1430" s="83">
        <v>65</v>
      </c>
      <c r="AC1430" s="84"/>
      <c r="AD1430" s="85">
        <v>0</v>
      </c>
      <c r="AE1430" s="83">
        <v>0</v>
      </c>
      <c r="AF1430" s="83">
        <v>0</v>
      </c>
      <c r="AG1430" s="83">
        <v>0</v>
      </c>
      <c r="AH1430" s="83">
        <v>0</v>
      </c>
      <c r="AI1430" s="83">
        <v>0</v>
      </c>
      <c r="AJ1430" s="83">
        <v>0</v>
      </c>
    </row>
    <row r="1431" spans="1:36" s="63" customFormat="1">
      <c r="A1431" s="88">
        <v>4</v>
      </c>
      <c r="B1431" s="95" t="s">
        <v>262</v>
      </c>
      <c r="C1431" s="96"/>
      <c r="D1431" s="86">
        <v>2</v>
      </c>
      <c r="E1431" s="86" t="s">
        <v>33</v>
      </c>
      <c r="F1431" s="87">
        <v>1203</v>
      </c>
      <c r="G1431" s="86">
        <v>1</v>
      </c>
      <c r="H1431" s="88">
        <v>4</v>
      </c>
      <c r="I1431" s="89"/>
      <c r="J1431" s="90">
        <v>62</v>
      </c>
      <c r="K1431" s="90">
        <v>81</v>
      </c>
      <c r="L1431" s="90">
        <v>0</v>
      </c>
      <c r="M1431" s="91"/>
      <c r="N1431" s="92">
        <v>52</v>
      </c>
      <c r="O1431" s="90">
        <v>600</v>
      </c>
      <c r="P1431" s="90">
        <v>10</v>
      </c>
      <c r="Q1431" s="90">
        <v>29</v>
      </c>
      <c r="R1431" s="90">
        <v>25</v>
      </c>
      <c r="S1431" s="90">
        <v>37</v>
      </c>
      <c r="T1431" s="90">
        <v>62</v>
      </c>
      <c r="U1431" s="91"/>
      <c r="V1431" s="92">
        <v>52</v>
      </c>
      <c r="W1431" s="90">
        <v>658</v>
      </c>
      <c r="X1431" s="90">
        <v>4</v>
      </c>
      <c r="Y1431" s="90">
        <v>15</v>
      </c>
      <c r="Z1431" s="90">
        <v>60</v>
      </c>
      <c r="AA1431" s="90">
        <v>21</v>
      </c>
      <c r="AB1431" s="90">
        <v>81</v>
      </c>
      <c r="AC1431" s="91"/>
      <c r="AD1431" s="92">
        <v>0</v>
      </c>
      <c r="AE1431" s="90">
        <v>0</v>
      </c>
      <c r="AF1431" s="90">
        <v>0</v>
      </c>
      <c r="AG1431" s="90">
        <v>0</v>
      </c>
      <c r="AH1431" s="90">
        <v>0</v>
      </c>
      <c r="AI1431" s="90">
        <v>0</v>
      </c>
      <c r="AJ1431" s="90">
        <v>0</v>
      </c>
    </row>
    <row r="1432" spans="1:36">
      <c r="A1432" s="88">
        <v>5</v>
      </c>
      <c r="B1432" s="95" t="s">
        <v>262</v>
      </c>
      <c r="C1432" s="96"/>
      <c r="D1432" s="86">
        <v>2</v>
      </c>
      <c r="E1432" s="86" t="s">
        <v>33</v>
      </c>
      <c r="F1432" s="87">
        <v>1203</v>
      </c>
      <c r="G1432" s="86">
        <v>1</v>
      </c>
      <c r="H1432" s="88">
        <v>5</v>
      </c>
      <c r="I1432" s="89"/>
      <c r="J1432" s="90">
        <v>61</v>
      </c>
      <c r="K1432" s="90">
        <v>69</v>
      </c>
      <c r="L1432" s="90">
        <v>39</v>
      </c>
      <c r="M1432" s="91"/>
      <c r="N1432" s="92">
        <v>62</v>
      </c>
      <c r="O1432" s="90">
        <v>614</v>
      </c>
      <c r="P1432" s="90">
        <v>21</v>
      </c>
      <c r="Q1432" s="90">
        <v>18</v>
      </c>
      <c r="R1432" s="90">
        <v>37</v>
      </c>
      <c r="S1432" s="90">
        <v>24</v>
      </c>
      <c r="T1432" s="90">
        <v>61</v>
      </c>
      <c r="U1432" s="91"/>
      <c r="V1432" s="92">
        <v>62</v>
      </c>
      <c r="W1432" s="90">
        <v>660</v>
      </c>
      <c r="X1432" s="90">
        <v>6</v>
      </c>
      <c r="Y1432" s="90">
        <v>24</v>
      </c>
      <c r="Z1432" s="90">
        <v>50</v>
      </c>
      <c r="AA1432" s="90">
        <v>19</v>
      </c>
      <c r="AB1432" s="90">
        <v>69</v>
      </c>
      <c r="AC1432" s="91"/>
      <c r="AD1432" s="92">
        <v>62</v>
      </c>
      <c r="AE1432" s="90">
        <v>188</v>
      </c>
      <c r="AF1432" s="90">
        <v>15</v>
      </c>
      <c r="AG1432" s="90">
        <v>47</v>
      </c>
      <c r="AH1432" s="90">
        <v>39</v>
      </c>
      <c r="AI1432" s="90">
        <v>0</v>
      </c>
      <c r="AJ1432" s="90">
        <v>39</v>
      </c>
    </row>
    <row r="1433" spans="1:36">
      <c r="A1433" s="88">
        <v>6</v>
      </c>
      <c r="B1433" s="95" t="s">
        <v>262</v>
      </c>
      <c r="C1433" s="96"/>
      <c r="D1433" s="86">
        <v>2</v>
      </c>
      <c r="E1433" s="86" t="s">
        <v>33</v>
      </c>
      <c r="F1433" s="87">
        <v>1203</v>
      </c>
      <c r="G1433" s="86">
        <v>1</v>
      </c>
      <c r="H1433" s="88">
        <v>6</v>
      </c>
      <c r="I1433" s="89"/>
      <c r="J1433" s="90">
        <v>90</v>
      </c>
      <c r="K1433" s="90">
        <v>81</v>
      </c>
      <c r="L1433" s="90">
        <v>0</v>
      </c>
      <c r="M1433" s="91"/>
      <c r="N1433" s="92">
        <v>43</v>
      </c>
      <c r="O1433" s="90">
        <v>720</v>
      </c>
      <c r="P1433" s="90">
        <v>2</v>
      </c>
      <c r="Q1433" s="90">
        <v>7</v>
      </c>
      <c r="R1433" s="90">
        <v>37</v>
      </c>
      <c r="S1433" s="90">
        <v>53</v>
      </c>
      <c r="T1433" s="90">
        <v>90</v>
      </c>
      <c r="U1433" s="91"/>
      <c r="V1433" s="92">
        <v>43</v>
      </c>
      <c r="W1433" s="90">
        <v>730</v>
      </c>
      <c r="X1433" s="90">
        <v>5</v>
      </c>
      <c r="Y1433" s="90">
        <v>14</v>
      </c>
      <c r="Z1433" s="90">
        <v>53</v>
      </c>
      <c r="AA1433" s="90">
        <v>28</v>
      </c>
      <c r="AB1433" s="90">
        <v>81</v>
      </c>
      <c r="AC1433" s="91"/>
      <c r="AD1433" s="92">
        <v>0</v>
      </c>
      <c r="AE1433" s="90">
        <v>0</v>
      </c>
      <c r="AF1433" s="90">
        <v>0</v>
      </c>
      <c r="AG1433" s="90">
        <v>0</v>
      </c>
      <c r="AH1433" s="90">
        <v>0</v>
      </c>
      <c r="AI1433" s="90">
        <v>0</v>
      </c>
      <c r="AJ1433" s="90">
        <v>0</v>
      </c>
    </row>
    <row r="1434" spans="1:36">
      <c r="A1434" s="88">
        <v>7</v>
      </c>
      <c r="B1434" s="95" t="s">
        <v>262</v>
      </c>
      <c r="C1434" s="96"/>
      <c r="D1434" s="86">
        <v>2</v>
      </c>
      <c r="E1434" s="86" t="s">
        <v>33</v>
      </c>
      <c r="F1434" s="87">
        <v>1203</v>
      </c>
      <c r="G1434" s="86">
        <v>1</v>
      </c>
      <c r="H1434" s="88">
        <v>7</v>
      </c>
      <c r="I1434" s="89"/>
      <c r="J1434" s="90">
        <v>89</v>
      </c>
      <c r="K1434" s="90">
        <v>86</v>
      </c>
      <c r="L1434" s="90">
        <v>38</v>
      </c>
      <c r="M1434" s="91"/>
      <c r="N1434" s="92">
        <v>47</v>
      </c>
      <c r="O1434" s="90">
        <v>779</v>
      </c>
      <c r="P1434" s="90">
        <v>4</v>
      </c>
      <c r="Q1434" s="90">
        <v>6</v>
      </c>
      <c r="R1434" s="90">
        <v>23</v>
      </c>
      <c r="S1434" s="90">
        <v>66</v>
      </c>
      <c r="T1434" s="90">
        <v>89</v>
      </c>
      <c r="U1434" s="91"/>
      <c r="V1434" s="92">
        <v>47</v>
      </c>
      <c r="W1434" s="90">
        <v>807</v>
      </c>
      <c r="X1434" s="90">
        <v>2</v>
      </c>
      <c r="Y1434" s="90">
        <v>13</v>
      </c>
      <c r="Z1434" s="90">
        <v>43</v>
      </c>
      <c r="AA1434" s="90">
        <v>43</v>
      </c>
      <c r="AB1434" s="90">
        <v>86</v>
      </c>
      <c r="AC1434" s="91"/>
      <c r="AD1434" s="92">
        <v>47</v>
      </c>
      <c r="AE1434" s="90">
        <v>183</v>
      </c>
      <c r="AF1434" s="90">
        <v>15</v>
      </c>
      <c r="AG1434" s="90">
        <v>47</v>
      </c>
      <c r="AH1434" s="90">
        <v>36</v>
      </c>
      <c r="AI1434" s="90">
        <v>2</v>
      </c>
      <c r="AJ1434" s="90">
        <v>38</v>
      </c>
    </row>
    <row r="1435" spans="1:36">
      <c r="A1435" s="88">
        <v>8</v>
      </c>
      <c r="B1435" s="95" t="s">
        <v>262</v>
      </c>
      <c r="C1435" s="96"/>
      <c r="D1435" s="86">
        <v>2</v>
      </c>
      <c r="E1435" s="86" t="s">
        <v>33</v>
      </c>
      <c r="F1435" s="87">
        <v>1203</v>
      </c>
      <c r="G1435" s="88">
        <v>1</v>
      </c>
      <c r="H1435" s="88">
        <v>8</v>
      </c>
      <c r="I1435" s="89"/>
      <c r="J1435" s="90">
        <v>64</v>
      </c>
      <c r="K1435" s="90">
        <v>66</v>
      </c>
      <c r="L1435" s="90">
        <v>0</v>
      </c>
      <c r="M1435" s="91"/>
      <c r="N1435" s="92">
        <v>47</v>
      </c>
      <c r="O1435" s="90">
        <v>726</v>
      </c>
      <c r="P1435" s="90">
        <v>15</v>
      </c>
      <c r="Q1435" s="90">
        <v>21</v>
      </c>
      <c r="R1435" s="90">
        <v>45</v>
      </c>
      <c r="S1435" s="90">
        <v>19</v>
      </c>
      <c r="T1435" s="90">
        <v>64</v>
      </c>
      <c r="U1435" s="91"/>
      <c r="V1435" s="92">
        <v>47</v>
      </c>
      <c r="W1435" s="90">
        <v>762</v>
      </c>
      <c r="X1435" s="90">
        <v>4</v>
      </c>
      <c r="Y1435" s="90">
        <v>30</v>
      </c>
      <c r="Z1435" s="90">
        <v>45</v>
      </c>
      <c r="AA1435" s="90">
        <v>21</v>
      </c>
      <c r="AB1435" s="90">
        <v>66</v>
      </c>
      <c r="AC1435" s="91"/>
      <c r="AD1435" s="92">
        <v>0</v>
      </c>
      <c r="AE1435" s="90">
        <v>0</v>
      </c>
      <c r="AF1435" s="90">
        <v>0</v>
      </c>
      <c r="AG1435" s="90">
        <v>0</v>
      </c>
      <c r="AH1435" s="90">
        <v>0</v>
      </c>
      <c r="AI1435" s="90">
        <v>0</v>
      </c>
      <c r="AJ1435" s="90">
        <v>0</v>
      </c>
    </row>
    <row r="1436" spans="1:36">
      <c r="A1436" s="67" t="s">
        <v>71</v>
      </c>
      <c r="B1436" s="97" t="s">
        <v>262</v>
      </c>
      <c r="C1436" s="98"/>
      <c r="D1436" s="93">
        <v>2</v>
      </c>
      <c r="E1436" s="93" t="s">
        <v>33</v>
      </c>
      <c r="F1436" s="94">
        <v>1203</v>
      </c>
      <c r="G1436" s="93">
        <v>1</v>
      </c>
      <c r="H1436" s="67" t="s">
        <v>71</v>
      </c>
      <c r="I1436" s="68"/>
      <c r="J1436" s="20">
        <v>73.959459459459467</v>
      </c>
      <c r="K1436" s="20">
        <v>74.46621621621621</v>
      </c>
      <c r="L1436" s="20">
        <v>38.568807339449542</v>
      </c>
      <c r="M1436" s="69"/>
      <c r="N1436" s="16">
        <v>296</v>
      </c>
      <c r="O1436" s="20"/>
      <c r="P1436" s="20">
        <v>9.7668918918918912</v>
      </c>
      <c r="Q1436" s="20">
        <v>16.14527027027027</v>
      </c>
      <c r="R1436" s="20">
        <v>35.45945945945946</v>
      </c>
      <c r="S1436" s="20">
        <v>38.500000000000007</v>
      </c>
      <c r="T1436" s="20">
        <v>73.959459459459467</v>
      </c>
      <c r="U1436" s="69"/>
      <c r="V1436" s="16">
        <v>296</v>
      </c>
      <c r="W1436" s="20"/>
      <c r="X1436" s="20">
        <v>5.3108108108108114</v>
      </c>
      <c r="Y1436" s="20">
        <v>20.172297297297298</v>
      </c>
      <c r="Z1436" s="20">
        <v>48.158783783783775</v>
      </c>
      <c r="AA1436" s="20">
        <v>26.307432432432432</v>
      </c>
      <c r="AB1436" s="20">
        <v>74.46621621621621</v>
      </c>
      <c r="AC1436" s="69"/>
      <c r="AD1436" s="16">
        <v>109</v>
      </c>
      <c r="AE1436" s="20"/>
      <c r="AF1436" s="20">
        <v>15</v>
      </c>
      <c r="AG1436" s="20">
        <v>47</v>
      </c>
      <c r="AH1436" s="20">
        <v>37.706422018348626</v>
      </c>
      <c r="AI1436" s="20">
        <v>0.86238532110091748</v>
      </c>
      <c r="AJ1436" s="20">
        <v>38.568807339449542</v>
      </c>
    </row>
    <row r="1437" spans="1:36">
      <c r="A1437" s="81">
        <v>3</v>
      </c>
      <c r="B1437" s="77" t="s">
        <v>263</v>
      </c>
      <c r="C1437" s="78"/>
      <c r="D1437" s="79">
        <v>2</v>
      </c>
      <c r="E1437" s="79" t="s">
        <v>33</v>
      </c>
      <c r="F1437" s="80">
        <v>1106</v>
      </c>
      <c r="G1437" s="86">
        <v>1</v>
      </c>
      <c r="H1437" s="81">
        <v>3</v>
      </c>
      <c r="I1437" s="82"/>
      <c r="J1437" s="83">
        <v>92</v>
      </c>
      <c r="K1437" s="83">
        <v>64</v>
      </c>
      <c r="L1437" s="83">
        <v>0</v>
      </c>
      <c r="M1437" s="84"/>
      <c r="N1437" s="85">
        <v>50</v>
      </c>
      <c r="O1437" s="83">
        <v>590</v>
      </c>
      <c r="P1437" s="83">
        <v>0</v>
      </c>
      <c r="Q1437" s="83">
        <v>8</v>
      </c>
      <c r="R1437" s="83">
        <v>40</v>
      </c>
      <c r="S1437" s="83">
        <v>52</v>
      </c>
      <c r="T1437" s="83">
        <v>92</v>
      </c>
      <c r="U1437" s="84"/>
      <c r="V1437" s="85">
        <v>50</v>
      </c>
      <c r="W1437" s="83">
        <v>563</v>
      </c>
      <c r="X1437" s="83">
        <v>8</v>
      </c>
      <c r="Y1437" s="83">
        <v>28</v>
      </c>
      <c r="Z1437" s="83">
        <v>42</v>
      </c>
      <c r="AA1437" s="83">
        <v>22</v>
      </c>
      <c r="AB1437" s="83">
        <v>64</v>
      </c>
      <c r="AC1437" s="84"/>
      <c r="AD1437" s="85">
        <v>0</v>
      </c>
      <c r="AE1437" s="83">
        <v>0</v>
      </c>
      <c r="AF1437" s="83">
        <v>0</v>
      </c>
      <c r="AG1437" s="83">
        <v>0</v>
      </c>
      <c r="AH1437" s="83">
        <v>0</v>
      </c>
      <c r="AI1437" s="83">
        <v>0</v>
      </c>
      <c r="AJ1437" s="83">
        <v>0</v>
      </c>
    </row>
    <row r="1438" spans="1:36" s="63" customFormat="1">
      <c r="A1438" s="88">
        <v>4</v>
      </c>
      <c r="B1438" s="95" t="s">
        <v>263</v>
      </c>
      <c r="C1438" s="96"/>
      <c r="D1438" s="86">
        <v>2</v>
      </c>
      <c r="E1438" s="86" t="s">
        <v>33</v>
      </c>
      <c r="F1438" s="87">
        <v>1106</v>
      </c>
      <c r="G1438" s="86">
        <v>1</v>
      </c>
      <c r="H1438" s="88">
        <v>4</v>
      </c>
      <c r="I1438" s="89"/>
      <c r="J1438" s="90">
        <v>79</v>
      </c>
      <c r="K1438" s="90">
        <v>74</v>
      </c>
      <c r="L1438" s="90">
        <v>0</v>
      </c>
      <c r="M1438" s="91"/>
      <c r="N1438" s="92">
        <v>42</v>
      </c>
      <c r="O1438" s="90">
        <v>609</v>
      </c>
      <c r="P1438" s="90">
        <v>17</v>
      </c>
      <c r="Q1438" s="90">
        <v>5</v>
      </c>
      <c r="R1438" s="90">
        <v>29</v>
      </c>
      <c r="S1438" s="90">
        <v>50</v>
      </c>
      <c r="T1438" s="90">
        <v>79</v>
      </c>
      <c r="U1438" s="91"/>
      <c r="V1438" s="92">
        <v>42</v>
      </c>
      <c r="W1438" s="90">
        <v>622</v>
      </c>
      <c r="X1438" s="90">
        <v>14</v>
      </c>
      <c r="Y1438" s="90">
        <v>12</v>
      </c>
      <c r="Z1438" s="90">
        <v>48</v>
      </c>
      <c r="AA1438" s="90">
        <v>26</v>
      </c>
      <c r="AB1438" s="90">
        <v>74</v>
      </c>
      <c r="AC1438" s="91"/>
      <c r="AD1438" s="92">
        <v>0</v>
      </c>
      <c r="AE1438" s="90">
        <v>0</v>
      </c>
      <c r="AF1438" s="90">
        <v>0</v>
      </c>
      <c r="AG1438" s="90">
        <v>0</v>
      </c>
      <c r="AH1438" s="90">
        <v>0</v>
      </c>
      <c r="AI1438" s="90">
        <v>0</v>
      </c>
      <c r="AJ1438" s="90">
        <v>0</v>
      </c>
    </row>
    <row r="1439" spans="1:36">
      <c r="A1439" s="88">
        <v>5</v>
      </c>
      <c r="B1439" s="95" t="s">
        <v>263</v>
      </c>
      <c r="C1439" s="96"/>
      <c r="D1439" s="86">
        <v>2</v>
      </c>
      <c r="E1439" s="86" t="s">
        <v>33</v>
      </c>
      <c r="F1439" s="87">
        <v>1106</v>
      </c>
      <c r="G1439" s="88">
        <v>1</v>
      </c>
      <c r="H1439" s="88">
        <v>5</v>
      </c>
      <c r="I1439" s="89"/>
      <c r="J1439" s="90">
        <v>73</v>
      </c>
      <c r="K1439" s="90">
        <v>75</v>
      </c>
      <c r="L1439" s="90">
        <v>51</v>
      </c>
      <c r="M1439" s="91"/>
      <c r="N1439" s="92">
        <v>40</v>
      </c>
      <c r="O1439" s="90">
        <v>655</v>
      </c>
      <c r="P1439" s="90">
        <v>10</v>
      </c>
      <c r="Q1439" s="90">
        <v>18</v>
      </c>
      <c r="R1439" s="90">
        <v>33</v>
      </c>
      <c r="S1439" s="90">
        <v>40</v>
      </c>
      <c r="T1439" s="90">
        <v>73</v>
      </c>
      <c r="U1439" s="91"/>
      <c r="V1439" s="92">
        <v>40</v>
      </c>
      <c r="W1439" s="90">
        <v>684</v>
      </c>
      <c r="X1439" s="90">
        <v>5</v>
      </c>
      <c r="Y1439" s="90">
        <v>20</v>
      </c>
      <c r="Z1439" s="90">
        <v>50</v>
      </c>
      <c r="AA1439" s="90">
        <v>25</v>
      </c>
      <c r="AB1439" s="90">
        <v>75</v>
      </c>
      <c r="AC1439" s="91"/>
      <c r="AD1439" s="92">
        <v>40</v>
      </c>
      <c r="AE1439" s="90">
        <v>191</v>
      </c>
      <c r="AF1439" s="90">
        <v>18</v>
      </c>
      <c r="AG1439" s="90">
        <v>33</v>
      </c>
      <c r="AH1439" s="90">
        <v>48</v>
      </c>
      <c r="AI1439" s="90">
        <v>3</v>
      </c>
      <c r="AJ1439" s="90">
        <v>51</v>
      </c>
    </row>
    <row r="1440" spans="1:36">
      <c r="A1440" s="88">
        <v>6</v>
      </c>
      <c r="B1440" s="95" t="s">
        <v>263</v>
      </c>
      <c r="C1440" s="96"/>
      <c r="D1440" s="86">
        <v>2</v>
      </c>
      <c r="E1440" s="86" t="s">
        <v>33</v>
      </c>
      <c r="F1440" s="87">
        <v>1106</v>
      </c>
      <c r="G1440" s="86">
        <v>1</v>
      </c>
      <c r="H1440" s="88">
        <v>6</v>
      </c>
      <c r="I1440" s="89"/>
      <c r="J1440" s="90">
        <v>80</v>
      </c>
      <c r="K1440" s="90">
        <v>68</v>
      </c>
      <c r="L1440" s="90">
        <v>0</v>
      </c>
      <c r="M1440" s="91"/>
      <c r="N1440" s="92">
        <v>43</v>
      </c>
      <c r="O1440" s="90">
        <v>705</v>
      </c>
      <c r="P1440" s="90">
        <v>0</v>
      </c>
      <c r="Q1440" s="90">
        <v>21</v>
      </c>
      <c r="R1440" s="90">
        <v>40</v>
      </c>
      <c r="S1440" s="90">
        <v>40</v>
      </c>
      <c r="T1440" s="90">
        <v>80</v>
      </c>
      <c r="U1440" s="91"/>
      <c r="V1440" s="92">
        <v>43</v>
      </c>
      <c r="W1440" s="90">
        <v>686</v>
      </c>
      <c r="X1440" s="90">
        <v>2</v>
      </c>
      <c r="Y1440" s="90">
        <v>30</v>
      </c>
      <c r="Z1440" s="90">
        <v>47</v>
      </c>
      <c r="AA1440" s="90">
        <v>21</v>
      </c>
      <c r="AB1440" s="90">
        <v>68</v>
      </c>
      <c r="AC1440" s="91"/>
      <c r="AD1440" s="92">
        <v>0</v>
      </c>
      <c r="AE1440" s="90">
        <v>0</v>
      </c>
      <c r="AF1440" s="90">
        <v>0</v>
      </c>
      <c r="AG1440" s="90">
        <v>0</v>
      </c>
      <c r="AH1440" s="90">
        <v>0</v>
      </c>
      <c r="AI1440" s="90">
        <v>0</v>
      </c>
      <c r="AJ1440" s="90">
        <v>0</v>
      </c>
    </row>
    <row r="1441" spans="1:36">
      <c r="A1441" s="88">
        <v>7</v>
      </c>
      <c r="B1441" s="95" t="s">
        <v>263</v>
      </c>
      <c r="C1441" s="96"/>
      <c r="D1441" s="86">
        <v>2</v>
      </c>
      <c r="E1441" s="86" t="s">
        <v>33</v>
      </c>
      <c r="F1441" s="87">
        <v>1106</v>
      </c>
      <c r="G1441" s="86">
        <v>1</v>
      </c>
      <c r="H1441" s="88">
        <v>7</v>
      </c>
      <c r="I1441" s="89"/>
      <c r="J1441" s="90">
        <v>79</v>
      </c>
      <c r="K1441" s="90">
        <v>71</v>
      </c>
      <c r="L1441" s="90">
        <v>47</v>
      </c>
      <c r="M1441" s="91"/>
      <c r="N1441" s="92">
        <v>38</v>
      </c>
      <c r="O1441" s="90">
        <v>731</v>
      </c>
      <c r="P1441" s="90">
        <v>11</v>
      </c>
      <c r="Q1441" s="90">
        <v>11</v>
      </c>
      <c r="R1441" s="90">
        <v>42</v>
      </c>
      <c r="S1441" s="90">
        <v>37</v>
      </c>
      <c r="T1441" s="90">
        <v>79</v>
      </c>
      <c r="U1441" s="91"/>
      <c r="V1441" s="92">
        <v>38</v>
      </c>
      <c r="W1441" s="90">
        <v>751</v>
      </c>
      <c r="X1441" s="90">
        <v>0</v>
      </c>
      <c r="Y1441" s="90">
        <v>29</v>
      </c>
      <c r="Z1441" s="90">
        <v>47</v>
      </c>
      <c r="AA1441" s="90">
        <v>24</v>
      </c>
      <c r="AB1441" s="90">
        <v>71</v>
      </c>
      <c r="AC1441" s="91"/>
      <c r="AD1441" s="92">
        <v>38</v>
      </c>
      <c r="AE1441" s="90">
        <v>196</v>
      </c>
      <c r="AF1441" s="90">
        <v>16</v>
      </c>
      <c r="AG1441" s="90">
        <v>37</v>
      </c>
      <c r="AH1441" s="90">
        <v>39</v>
      </c>
      <c r="AI1441" s="90">
        <v>8</v>
      </c>
      <c r="AJ1441" s="90">
        <v>47</v>
      </c>
    </row>
    <row r="1442" spans="1:36">
      <c r="A1442" s="88">
        <v>8</v>
      </c>
      <c r="B1442" s="95" t="s">
        <v>263</v>
      </c>
      <c r="C1442" s="96"/>
      <c r="D1442" s="86">
        <v>2</v>
      </c>
      <c r="E1442" s="86" t="s">
        <v>33</v>
      </c>
      <c r="F1442" s="87">
        <v>1106</v>
      </c>
      <c r="G1442" s="86">
        <v>1</v>
      </c>
      <c r="H1442" s="88">
        <v>8</v>
      </c>
      <c r="I1442" s="89"/>
      <c r="J1442" s="90">
        <v>63</v>
      </c>
      <c r="K1442" s="90">
        <v>74</v>
      </c>
      <c r="L1442" s="90">
        <v>0</v>
      </c>
      <c r="M1442" s="91"/>
      <c r="N1442" s="92">
        <v>57</v>
      </c>
      <c r="O1442" s="90">
        <v>730</v>
      </c>
      <c r="P1442" s="90">
        <v>19</v>
      </c>
      <c r="Q1442" s="90">
        <v>18</v>
      </c>
      <c r="R1442" s="90">
        <v>42</v>
      </c>
      <c r="S1442" s="90">
        <v>21</v>
      </c>
      <c r="T1442" s="90">
        <v>63</v>
      </c>
      <c r="U1442" s="91"/>
      <c r="V1442" s="92">
        <v>57</v>
      </c>
      <c r="W1442" s="90">
        <v>782</v>
      </c>
      <c r="X1442" s="90">
        <v>5</v>
      </c>
      <c r="Y1442" s="90">
        <v>21</v>
      </c>
      <c r="Z1442" s="90">
        <v>49</v>
      </c>
      <c r="AA1442" s="90">
        <v>25</v>
      </c>
      <c r="AB1442" s="90">
        <v>74</v>
      </c>
      <c r="AC1442" s="91"/>
      <c r="AD1442" s="92">
        <v>0</v>
      </c>
      <c r="AE1442" s="90">
        <v>0</v>
      </c>
      <c r="AF1442" s="90">
        <v>0</v>
      </c>
      <c r="AG1442" s="90">
        <v>0</v>
      </c>
      <c r="AH1442" s="90">
        <v>0</v>
      </c>
      <c r="AI1442" s="90">
        <v>0</v>
      </c>
      <c r="AJ1442" s="90">
        <v>0</v>
      </c>
    </row>
    <row r="1443" spans="1:36">
      <c r="A1443" s="67" t="s">
        <v>71</v>
      </c>
      <c r="B1443" s="97" t="s">
        <v>263</v>
      </c>
      <c r="C1443" s="98"/>
      <c r="D1443" s="93">
        <v>2</v>
      </c>
      <c r="E1443" s="93" t="s">
        <v>33</v>
      </c>
      <c r="F1443" s="94">
        <v>1106</v>
      </c>
      <c r="G1443" s="67">
        <v>1</v>
      </c>
      <c r="H1443" s="67" t="s">
        <v>71</v>
      </c>
      <c r="I1443" s="68"/>
      <c r="J1443" s="20">
        <v>77.300000000000011</v>
      </c>
      <c r="K1443" s="20">
        <v>70.918518518518525</v>
      </c>
      <c r="L1443" s="20">
        <v>49.051282051282051</v>
      </c>
      <c r="M1443" s="69"/>
      <c r="N1443" s="16">
        <v>270</v>
      </c>
      <c r="O1443" s="20"/>
      <c r="P1443" s="20">
        <v>9.6851851851851851</v>
      </c>
      <c r="Q1443" s="20">
        <v>13.618518518518517</v>
      </c>
      <c r="R1443" s="20">
        <v>37.955555555555556</v>
      </c>
      <c r="S1443" s="20">
        <v>39.344444444444449</v>
      </c>
      <c r="T1443" s="20">
        <v>77.300000000000011</v>
      </c>
      <c r="U1443" s="69"/>
      <c r="V1443" s="16">
        <v>270</v>
      </c>
      <c r="W1443" s="20"/>
      <c r="X1443" s="20">
        <v>5.7740740740740737</v>
      </c>
      <c r="Y1443" s="20">
        <v>23.30740740740741</v>
      </c>
      <c r="Z1443" s="20">
        <v>47.096296296296302</v>
      </c>
      <c r="AA1443" s="20">
        <v>23.822222222222223</v>
      </c>
      <c r="AB1443" s="20">
        <v>70.918518518518525</v>
      </c>
      <c r="AC1443" s="69"/>
      <c r="AD1443" s="16">
        <v>78</v>
      </c>
      <c r="AE1443" s="20"/>
      <c r="AF1443" s="20">
        <v>17.025641025641026</v>
      </c>
      <c r="AG1443" s="20">
        <v>34.948717948717949</v>
      </c>
      <c r="AH1443" s="20">
        <v>43.615384615384613</v>
      </c>
      <c r="AI1443" s="20">
        <v>5.4358974358974361</v>
      </c>
      <c r="AJ1443" s="20">
        <v>49.051282051282051</v>
      </c>
    </row>
    <row r="1444" spans="1:36">
      <c r="A1444" s="81">
        <v>3</v>
      </c>
      <c r="B1444" s="77" t="s">
        <v>264</v>
      </c>
      <c r="C1444" s="78"/>
      <c r="D1444" s="79">
        <v>2</v>
      </c>
      <c r="E1444" s="79" t="s">
        <v>33</v>
      </c>
      <c r="F1444" s="80">
        <v>1613</v>
      </c>
      <c r="G1444" s="86">
        <v>1</v>
      </c>
      <c r="H1444" s="81">
        <v>3</v>
      </c>
      <c r="I1444" s="82"/>
      <c r="J1444" s="83">
        <v>89</v>
      </c>
      <c r="K1444" s="83">
        <v>83</v>
      </c>
      <c r="L1444" s="83">
        <v>0</v>
      </c>
      <c r="M1444" s="84"/>
      <c r="N1444" s="85">
        <v>64</v>
      </c>
      <c r="O1444" s="83">
        <v>596</v>
      </c>
      <c r="P1444" s="83">
        <v>2</v>
      </c>
      <c r="Q1444" s="83">
        <v>9</v>
      </c>
      <c r="R1444" s="83">
        <v>31</v>
      </c>
      <c r="S1444" s="83">
        <v>58</v>
      </c>
      <c r="T1444" s="83">
        <v>89</v>
      </c>
      <c r="U1444" s="84"/>
      <c r="V1444" s="85">
        <v>64</v>
      </c>
      <c r="W1444" s="83">
        <v>616</v>
      </c>
      <c r="X1444" s="83">
        <v>5</v>
      </c>
      <c r="Y1444" s="83">
        <v>13</v>
      </c>
      <c r="Z1444" s="83">
        <v>36</v>
      </c>
      <c r="AA1444" s="83">
        <v>47</v>
      </c>
      <c r="AB1444" s="83">
        <v>83</v>
      </c>
      <c r="AC1444" s="84"/>
      <c r="AD1444" s="85">
        <v>0</v>
      </c>
      <c r="AE1444" s="83">
        <v>0</v>
      </c>
      <c r="AF1444" s="83">
        <v>0</v>
      </c>
      <c r="AG1444" s="83">
        <v>0</v>
      </c>
      <c r="AH1444" s="83">
        <v>0</v>
      </c>
      <c r="AI1444" s="83">
        <v>0</v>
      </c>
      <c r="AJ1444" s="83">
        <v>0</v>
      </c>
    </row>
    <row r="1445" spans="1:36" s="63" customFormat="1">
      <c r="A1445" s="88">
        <v>4</v>
      </c>
      <c r="B1445" s="95" t="s">
        <v>264</v>
      </c>
      <c r="C1445" s="96"/>
      <c r="D1445" s="86">
        <v>2</v>
      </c>
      <c r="E1445" s="86" t="s">
        <v>33</v>
      </c>
      <c r="F1445" s="87">
        <v>1613</v>
      </c>
      <c r="G1445" s="86">
        <v>1</v>
      </c>
      <c r="H1445" s="88">
        <v>4</v>
      </c>
      <c r="I1445" s="89"/>
      <c r="J1445" s="90">
        <v>82</v>
      </c>
      <c r="K1445" s="90">
        <v>78</v>
      </c>
      <c r="L1445" s="90">
        <v>0</v>
      </c>
      <c r="M1445" s="91"/>
      <c r="N1445" s="92">
        <v>66</v>
      </c>
      <c r="O1445" s="90">
        <v>641</v>
      </c>
      <c r="P1445" s="90">
        <v>8</v>
      </c>
      <c r="Q1445" s="90">
        <v>11</v>
      </c>
      <c r="R1445" s="90">
        <v>29</v>
      </c>
      <c r="S1445" s="90">
        <v>53</v>
      </c>
      <c r="T1445" s="90">
        <v>82</v>
      </c>
      <c r="U1445" s="91"/>
      <c r="V1445" s="92">
        <v>66</v>
      </c>
      <c r="W1445" s="90">
        <v>684</v>
      </c>
      <c r="X1445" s="90">
        <v>3</v>
      </c>
      <c r="Y1445" s="90">
        <v>18</v>
      </c>
      <c r="Z1445" s="90">
        <v>48</v>
      </c>
      <c r="AA1445" s="90">
        <v>30</v>
      </c>
      <c r="AB1445" s="90">
        <v>78</v>
      </c>
      <c r="AC1445" s="91"/>
      <c r="AD1445" s="92">
        <v>0</v>
      </c>
      <c r="AE1445" s="90">
        <v>0</v>
      </c>
      <c r="AF1445" s="90">
        <v>0</v>
      </c>
      <c r="AG1445" s="90">
        <v>0</v>
      </c>
      <c r="AH1445" s="90">
        <v>0</v>
      </c>
      <c r="AI1445" s="90">
        <v>0</v>
      </c>
      <c r="AJ1445" s="90">
        <v>0</v>
      </c>
    </row>
    <row r="1446" spans="1:36">
      <c r="A1446" s="88">
        <v>5</v>
      </c>
      <c r="B1446" s="95" t="s">
        <v>264</v>
      </c>
      <c r="C1446" s="96"/>
      <c r="D1446" s="86">
        <v>2</v>
      </c>
      <c r="E1446" s="86" t="s">
        <v>33</v>
      </c>
      <c r="F1446" s="87">
        <v>1613</v>
      </c>
      <c r="G1446" s="86">
        <v>1</v>
      </c>
      <c r="H1446" s="88">
        <v>5</v>
      </c>
      <c r="I1446" s="89"/>
      <c r="J1446" s="90">
        <v>66</v>
      </c>
      <c r="K1446" s="90">
        <v>67</v>
      </c>
      <c r="L1446" s="90">
        <v>41</v>
      </c>
      <c r="M1446" s="91"/>
      <c r="N1446" s="92">
        <v>76</v>
      </c>
      <c r="O1446" s="90">
        <v>623</v>
      </c>
      <c r="P1446" s="90">
        <v>16</v>
      </c>
      <c r="Q1446" s="90">
        <v>18</v>
      </c>
      <c r="R1446" s="90">
        <v>46</v>
      </c>
      <c r="S1446" s="90">
        <v>20</v>
      </c>
      <c r="T1446" s="90">
        <v>66</v>
      </c>
      <c r="U1446" s="91"/>
      <c r="V1446" s="92">
        <v>76</v>
      </c>
      <c r="W1446" s="90">
        <v>662</v>
      </c>
      <c r="X1446" s="90">
        <v>4</v>
      </c>
      <c r="Y1446" s="90">
        <v>29</v>
      </c>
      <c r="Z1446" s="90">
        <v>46</v>
      </c>
      <c r="AA1446" s="90">
        <v>21</v>
      </c>
      <c r="AB1446" s="90">
        <v>67</v>
      </c>
      <c r="AC1446" s="91"/>
      <c r="AD1446" s="92">
        <v>76</v>
      </c>
      <c r="AE1446" s="90">
        <v>191</v>
      </c>
      <c r="AF1446" s="90">
        <v>11</v>
      </c>
      <c r="AG1446" s="90">
        <v>49</v>
      </c>
      <c r="AH1446" s="90">
        <v>37</v>
      </c>
      <c r="AI1446" s="90">
        <v>4</v>
      </c>
      <c r="AJ1446" s="90">
        <v>41</v>
      </c>
    </row>
    <row r="1447" spans="1:36">
      <c r="A1447" s="88">
        <v>6</v>
      </c>
      <c r="B1447" s="95" t="s">
        <v>264</v>
      </c>
      <c r="C1447" s="96"/>
      <c r="D1447" s="86">
        <v>2</v>
      </c>
      <c r="E1447" s="86" t="s">
        <v>33</v>
      </c>
      <c r="F1447" s="87">
        <v>1613</v>
      </c>
      <c r="G1447" s="88">
        <v>1</v>
      </c>
      <c r="H1447" s="88">
        <v>6</v>
      </c>
      <c r="I1447" s="89"/>
      <c r="J1447" s="90">
        <v>73</v>
      </c>
      <c r="K1447" s="90">
        <v>80</v>
      </c>
      <c r="L1447" s="90">
        <v>0</v>
      </c>
      <c r="M1447" s="91"/>
      <c r="N1447" s="92">
        <v>53</v>
      </c>
      <c r="O1447" s="90">
        <v>716</v>
      </c>
      <c r="P1447" s="90">
        <v>8</v>
      </c>
      <c r="Q1447" s="90">
        <v>19</v>
      </c>
      <c r="R1447" s="90">
        <v>26</v>
      </c>
      <c r="S1447" s="90">
        <v>47</v>
      </c>
      <c r="T1447" s="90">
        <v>73</v>
      </c>
      <c r="U1447" s="91"/>
      <c r="V1447" s="92">
        <v>53</v>
      </c>
      <c r="W1447" s="90">
        <v>762</v>
      </c>
      <c r="X1447" s="90">
        <v>4</v>
      </c>
      <c r="Y1447" s="90">
        <v>17</v>
      </c>
      <c r="Z1447" s="90">
        <v>40</v>
      </c>
      <c r="AA1447" s="90">
        <v>40</v>
      </c>
      <c r="AB1447" s="90">
        <v>80</v>
      </c>
      <c r="AC1447" s="91"/>
      <c r="AD1447" s="92">
        <v>0</v>
      </c>
      <c r="AE1447" s="90">
        <v>0</v>
      </c>
      <c r="AF1447" s="90">
        <v>0</v>
      </c>
      <c r="AG1447" s="90">
        <v>0</v>
      </c>
      <c r="AH1447" s="90">
        <v>0</v>
      </c>
      <c r="AI1447" s="90">
        <v>0</v>
      </c>
      <c r="AJ1447" s="90">
        <v>0</v>
      </c>
    </row>
    <row r="1448" spans="1:36">
      <c r="A1448" s="88">
        <v>7</v>
      </c>
      <c r="B1448" s="95" t="s">
        <v>264</v>
      </c>
      <c r="C1448" s="96"/>
      <c r="D1448" s="86">
        <v>2</v>
      </c>
      <c r="E1448" s="86" t="s">
        <v>33</v>
      </c>
      <c r="F1448" s="87">
        <v>1613</v>
      </c>
      <c r="G1448" s="88">
        <v>1</v>
      </c>
      <c r="H1448" s="88">
        <v>7</v>
      </c>
      <c r="I1448" s="89"/>
      <c r="J1448" s="90">
        <v>60</v>
      </c>
      <c r="K1448" s="90">
        <v>59</v>
      </c>
      <c r="L1448" s="90">
        <v>22</v>
      </c>
      <c r="M1448" s="91"/>
      <c r="N1448" s="92">
        <v>54</v>
      </c>
      <c r="O1448" s="90">
        <v>700</v>
      </c>
      <c r="P1448" s="90">
        <v>17</v>
      </c>
      <c r="Q1448" s="90">
        <v>24</v>
      </c>
      <c r="R1448" s="90">
        <v>30</v>
      </c>
      <c r="S1448" s="90">
        <v>30</v>
      </c>
      <c r="T1448" s="90">
        <v>60</v>
      </c>
      <c r="U1448" s="91"/>
      <c r="V1448" s="92">
        <v>54</v>
      </c>
      <c r="W1448" s="90">
        <v>705</v>
      </c>
      <c r="X1448" s="90">
        <v>6</v>
      </c>
      <c r="Y1448" s="90">
        <v>35</v>
      </c>
      <c r="Z1448" s="90">
        <v>37</v>
      </c>
      <c r="AA1448" s="90">
        <v>22</v>
      </c>
      <c r="AB1448" s="90">
        <v>59</v>
      </c>
      <c r="AC1448" s="91"/>
      <c r="AD1448" s="92">
        <v>54</v>
      </c>
      <c r="AE1448" s="90">
        <v>164</v>
      </c>
      <c r="AF1448" s="90">
        <v>31</v>
      </c>
      <c r="AG1448" s="90">
        <v>46</v>
      </c>
      <c r="AH1448" s="90">
        <v>20</v>
      </c>
      <c r="AI1448" s="90">
        <v>2</v>
      </c>
      <c r="AJ1448" s="90">
        <v>22</v>
      </c>
    </row>
    <row r="1449" spans="1:36">
      <c r="A1449" s="88">
        <v>8</v>
      </c>
      <c r="B1449" s="95" t="s">
        <v>264</v>
      </c>
      <c r="C1449" s="96"/>
      <c r="D1449" s="86">
        <v>2</v>
      </c>
      <c r="E1449" s="86" t="s">
        <v>33</v>
      </c>
      <c r="F1449" s="87">
        <v>1613</v>
      </c>
      <c r="G1449" s="86">
        <v>1</v>
      </c>
      <c r="H1449" s="88">
        <v>8</v>
      </c>
      <c r="I1449" s="89"/>
      <c r="J1449" s="90">
        <v>62</v>
      </c>
      <c r="K1449" s="90">
        <v>73</v>
      </c>
      <c r="L1449" s="90">
        <v>0</v>
      </c>
      <c r="M1449" s="91"/>
      <c r="N1449" s="92">
        <v>71</v>
      </c>
      <c r="O1449" s="90">
        <v>717</v>
      </c>
      <c r="P1449" s="90">
        <v>15</v>
      </c>
      <c r="Q1449" s="90">
        <v>23</v>
      </c>
      <c r="R1449" s="90">
        <v>49</v>
      </c>
      <c r="S1449" s="90">
        <v>13</v>
      </c>
      <c r="T1449" s="90">
        <v>62</v>
      </c>
      <c r="U1449" s="91"/>
      <c r="V1449" s="92">
        <v>71</v>
      </c>
      <c r="W1449" s="90">
        <v>781</v>
      </c>
      <c r="X1449" s="90">
        <v>6</v>
      </c>
      <c r="Y1449" s="90">
        <v>21</v>
      </c>
      <c r="Z1449" s="90">
        <v>52</v>
      </c>
      <c r="AA1449" s="90">
        <v>21</v>
      </c>
      <c r="AB1449" s="90">
        <v>73</v>
      </c>
      <c r="AC1449" s="91"/>
      <c r="AD1449" s="92">
        <v>0</v>
      </c>
      <c r="AE1449" s="90">
        <v>0</v>
      </c>
      <c r="AF1449" s="90">
        <v>0</v>
      </c>
      <c r="AG1449" s="90">
        <v>0</v>
      </c>
      <c r="AH1449" s="90">
        <v>0</v>
      </c>
      <c r="AI1449" s="90">
        <v>0</v>
      </c>
      <c r="AJ1449" s="90">
        <v>0</v>
      </c>
    </row>
    <row r="1450" spans="1:36">
      <c r="A1450" s="67" t="s">
        <v>71</v>
      </c>
      <c r="B1450" s="97" t="s">
        <v>264</v>
      </c>
      <c r="C1450" s="98"/>
      <c r="D1450" s="93">
        <v>2</v>
      </c>
      <c r="E1450" s="93" t="s">
        <v>33</v>
      </c>
      <c r="F1450" s="94">
        <v>1613</v>
      </c>
      <c r="G1450" s="93">
        <v>1</v>
      </c>
      <c r="H1450" s="67" t="s">
        <v>71</v>
      </c>
      <c r="I1450" s="68"/>
      <c r="J1450" s="20">
        <v>71.966145833333343</v>
      </c>
      <c r="K1450" s="20">
        <v>73.3359375</v>
      </c>
      <c r="L1450" s="20">
        <v>33.107692307692311</v>
      </c>
      <c r="M1450" s="69"/>
      <c r="N1450" s="16">
        <v>384</v>
      </c>
      <c r="O1450" s="20"/>
      <c r="P1450" s="20">
        <v>11.143229166666668</v>
      </c>
      <c r="Q1450" s="20">
        <v>17.203125</v>
      </c>
      <c r="R1450" s="20">
        <v>36.122395833333336</v>
      </c>
      <c r="S1450" s="20">
        <v>35.84375</v>
      </c>
      <c r="T1450" s="20">
        <v>71.966145833333343</v>
      </c>
      <c r="U1450" s="69"/>
      <c r="V1450" s="16">
        <v>384</v>
      </c>
      <c r="W1450" s="20"/>
      <c r="X1450" s="20">
        <v>4.6458333333333339</v>
      </c>
      <c r="Y1450" s="20">
        <v>22.151041666666664</v>
      </c>
      <c r="Z1450" s="20">
        <v>43.692708333333336</v>
      </c>
      <c r="AA1450" s="20">
        <v>29.643229166666664</v>
      </c>
      <c r="AB1450" s="20">
        <v>73.3359375</v>
      </c>
      <c r="AC1450" s="69"/>
      <c r="AD1450" s="16">
        <v>130</v>
      </c>
      <c r="AE1450" s="20"/>
      <c r="AF1450" s="20">
        <v>19.307692307692307</v>
      </c>
      <c r="AG1450" s="20">
        <v>47.753846153846155</v>
      </c>
      <c r="AH1450" s="20">
        <v>29.938461538461539</v>
      </c>
      <c r="AI1450" s="20">
        <v>3.1692307692307695</v>
      </c>
      <c r="AJ1450" s="20">
        <v>33.107692307692311</v>
      </c>
    </row>
    <row r="1451" spans="1:36">
      <c r="A1451" s="81">
        <v>3</v>
      </c>
      <c r="B1451" s="77" t="s">
        <v>265</v>
      </c>
      <c r="C1451" s="78"/>
      <c r="D1451" s="79">
        <v>2</v>
      </c>
      <c r="E1451" s="79" t="s">
        <v>33</v>
      </c>
      <c r="F1451" s="80">
        <v>7307</v>
      </c>
      <c r="G1451" s="86">
        <v>1</v>
      </c>
      <c r="H1451" s="81">
        <v>3</v>
      </c>
      <c r="I1451" s="82"/>
      <c r="J1451" s="83">
        <v>92</v>
      </c>
      <c r="K1451" s="83">
        <v>86</v>
      </c>
      <c r="L1451" s="83">
        <v>0</v>
      </c>
      <c r="M1451" s="84"/>
      <c r="N1451" s="85">
        <v>95</v>
      </c>
      <c r="O1451" s="83">
        <v>592</v>
      </c>
      <c r="P1451" s="83">
        <v>4</v>
      </c>
      <c r="Q1451" s="83">
        <v>4</v>
      </c>
      <c r="R1451" s="83">
        <v>37</v>
      </c>
      <c r="S1451" s="83">
        <v>55</v>
      </c>
      <c r="T1451" s="83">
        <v>92</v>
      </c>
      <c r="U1451" s="84"/>
      <c r="V1451" s="85">
        <v>95</v>
      </c>
      <c r="W1451" s="83">
        <v>656</v>
      </c>
      <c r="X1451" s="83">
        <v>9</v>
      </c>
      <c r="Y1451" s="83">
        <v>4</v>
      </c>
      <c r="Z1451" s="83">
        <v>28</v>
      </c>
      <c r="AA1451" s="83">
        <v>58</v>
      </c>
      <c r="AB1451" s="83">
        <v>86</v>
      </c>
      <c r="AC1451" s="84"/>
      <c r="AD1451" s="85">
        <v>0</v>
      </c>
      <c r="AE1451" s="83">
        <v>0</v>
      </c>
      <c r="AF1451" s="83">
        <v>0</v>
      </c>
      <c r="AG1451" s="83">
        <v>0</v>
      </c>
      <c r="AH1451" s="83">
        <v>0</v>
      </c>
      <c r="AI1451" s="83">
        <v>0</v>
      </c>
      <c r="AJ1451" s="83">
        <v>0</v>
      </c>
    </row>
    <row r="1452" spans="1:36" s="63" customFormat="1">
      <c r="A1452" s="88">
        <v>4</v>
      </c>
      <c r="B1452" s="95" t="s">
        <v>265</v>
      </c>
      <c r="C1452" s="96"/>
      <c r="D1452" s="86">
        <v>2</v>
      </c>
      <c r="E1452" s="86" t="s">
        <v>33</v>
      </c>
      <c r="F1452" s="87">
        <v>7307</v>
      </c>
      <c r="G1452" s="88">
        <v>1</v>
      </c>
      <c r="H1452" s="88">
        <v>4</v>
      </c>
      <c r="I1452" s="89"/>
      <c r="J1452" s="90">
        <v>86</v>
      </c>
      <c r="K1452" s="90">
        <v>89</v>
      </c>
      <c r="L1452" s="90">
        <v>0</v>
      </c>
      <c r="M1452" s="91"/>
      <c r="N1452" s="92">
        <v>101</v>
      </c>
      <c r="O1452" s="90">
        <v>642</v>
      </c>
      <c r="P1452" s="90">
        <v>4</v>
      </c>
      <c r="Q1452" s="90">
        <v>10</v>
      </c>
      <c r="R1452" s="90">
        <v>32</v>
      </c>
      <c r="S1452" s="90">
        <v>54</v>
      </c>
      <c r="T1452" s="90">
        <v>86</v>
      </c>
      <c r="U1452" s="91"/>
      <c r="V1452" s="92">
        <v>101</v>
      </c>
      <c r="W1452" s="90">
        <v>706</v>
      </c>
      <c r="X1452" s="90">
        <v>1</v>
      </c>
      <c r="Y1452" s="90">
        <v>10</v>
      </c>
      <c r="Z1452" s="90">
        <v>50</v>
      </c>
      <c r="AA1452" s="90">
        <v>39</v>
      </c>
      <c r="AB1452" s="90">
        <v>89</v>
      </c>
      <c r="AC1452" s="91"/>
      <c r="AD1452" s="92">
        <v>0</v>
      </c>
      <c r="AE1452" s="90">
        <v>0</v>
      </c>
      <c r="AF1452" s="90">
        <v>0</v>
      </c>
      <c r="AG1452" s="90">
        <v>0</v>
      </c>
      <c r="AH1452" s="90">
        <v>0</v>
      </c>
      <c r="AI1452" s="90">
        <v>0</v>
      </c>
      <c r="AJ1452" s="90">
        <v>0</v>
      </c>
    </row>
    <row r="1453" spans="1:36">
      <c r="A1453" s="88">
        <v>5</v>
      </c>
      <c r="B1453" s="95" t="s">
        <v>265</v>
      </c>
      <c r="C1453" s="96"/>
      <c r="D1453" s="86">
        <v>2</v>
      </c>
      <c r="E1453" s="86" t="s">
        <v>33</v>
      </c>
      <c r="F1453" s="87">
        <v>7307</v>
      </c>
      <c r="G1453" s="86">
        <v>1</v>
      </c>
      <c r="H1453" s="88">
        <v>5</v>
      </c>
      <c r="I1453" s="89"/>
      <c r="J1453" s="90">
        <v>77</v>
      </c>
      <c r="K1453" s="90">
        <v>78</v>
      </c>
      <c r="L1453" s="90">
        <v>73</v>
      </c>
      <c r="M1453" s="91"/>
      <c r="N1453" s="92">
        <v>98</v>
      </c>
      <c r="O1453" s="90">
        <v>662</v>
      </c>
      <c r="P1453" s="90">
        <v>8</v>
      </c>
      <c r="Q1453" s="90">
        <v>15</v>
      </c>
      <c r="R1453" s="90">
        <v>39</v>
      </c>
      <c r="S1453" s="90">
        <v>38</v>
      </c>
      <c r="T1453" s="90">
        <v>77</v>
      </c>
      <c r="U1453" s="91"/>
      <c r="V1453" s="92">
        <v>98</v>
      </c>
      <c r="W1453" s="90">
        <v>700</v>
      </c>
      <c r="X1453" s="90">
        <v>3</v>
      </c>
      <c r="Y1453" s="90">
        <v>19</v>
      </c>
      <c r="Z1453" s="90">
        <v>52</v>
      </c>
      <c r="AA1453" s="90">
        <v>26</v>
      </c>
      <c r="AB1453" s="90">
        <v>78</v>
      </c>
      <c r="AC1453" s="91"/>
      <c r="AD1453" s="92">
        <v>98</v>
      </c>
      <c r="AE1453" s="90">
        <v>214</v>
      </c>
      <c r="AF1453" s="90">
        <v>3</v>
      </c>
      <c r="AG1453" s="90">
        <v>23</v>
      </c>
      <c r="AH1453" s="90">
        <v>62</v>
      </c>
      <c r="AI1453" s="90">
        <v>11</v>
      </c>
      <c r="AJ1453" s="90">
        <v>73</v>
      </c>
    </row>
    <row r="1454" spans="1:36">
      <c r="A1454" s="88">
        <v>6</v>
      </c>
      <c r="B1454" s="95" t="s">
        <v>265</v>
      </c>
      <c r="C1454" s="96"/>
      <c r="D1454" s="86">
        <v>2</v>
      </c>
      <c r="E1454" s="86" t="s">
        <v>33</v>
      </c>
      <c r="F1454" s="87">
        <v>7307</v>
      </c>
      <c r="G1454" s="86">
        <v>1</v>
      </c>
      <c r="H1454" s="88">
        <v>6</v>
      </c>
      <c r="I1454" s="89"/>
      <c r="J1454" s="90">
        <v>76</v>
      </c>
      <c r="K1454" s="90">
        <v>76</v>
      </c>
      <c r="L1454" s="90">
        <v>0</v>
      </c>
      <c r="M1454" s="91"/>
      <c r="N1454" s="92">
        <v>109</v>
      </c>
      <c r="O1454" s="90">
        <v>692</v>
      </c>
      <c r="P1454" s="90">
        <v>6</v>
      </c>
      <c r="Q1454" s="90">
        <v>18</v>
      </c>
      <c r="R1454" s="90">
        <v>45</v>
      </c>
      <c r="S1454" s="90">
        <v>31</v>
      </c>
      <c r="T1454" s="90">
        <v>76</v>
      </c>
      <c r="U1454" s="91"/>
      <c r="V1454" s="92">
        <v>109</v>
      </c>
      <c r="W1454" s="90">
        <v>741</v>
      </c>
      <c r="X1454" s="90">
        <v>4</v>
      </c>
      <c r="Y1454" s="90">
        <v>20</v>
      </c>
      <c r="Z1454" s="90">
        <v>47</v>
      </c>
      <c r="AA1454" s="90">
        <v>29</v>
      </c>
      <c r="AB1454" s="90">
        <v>76</v>
      </c>
      <c r="AC1454" s="91"/>
      <c r="AD1454" s="92">
        <v>0</v>
      </c>
      <c r="AE1454" s="90">
        <v>0</v>
      </c>
      <c r="AF1454" s="90">
        <v>0</v>
      </c>
      <c r="AG1454" s="90">
        <v>0</v>
      </c>
      <c r="AH1454" s="90">
        <v>0</v>
      </c>
      <c r="AI1454" s="90">
        <v>0</v>
      </c>
      <c r="AJ1454" s="90">
        <v>0</v>
      </c>
    </row>
    <row r="1455" spans="1:36">
      <c r="A1455" s="88">
        <v>7</v>
      </c>
      <c r="B1455" s="95" t="s">
        <v>265</v>
      </c>
      <c r="C1455" s="96"/>
      <c r="D1455" s="86">
        <v>2</v>
      </c>
      <c r="E1455" s="86" t="s">
        <v>33</v>
      </c>
      <c r="F1455" s="87">
        <v>7307</v>
      </c>
      <c r="G1455" s="86">
        <v>1</v>
      </c>
      <c r="H1455" s="88">
        <v>7</v>
      </c>
      <c r="I1455" s="89"/>
      <c r="J1455" s="90">
        <v>69</v>
      </c>
      <c r="K1455" s="90">
        <v>68</v>
      </c>
      <c r="L1455" s="90">
        <v>35</v>
      </c>
      <c r="M1455" s="91"/>
      <c r="N1455" s="92">
        <v>106</v>
      </c>
      <c r="O1455" s="90">
        <v>722</v>
      </c>
      <c r="P1455" s="90">
        <v>16</v>
      </c>
      <c r="Q1455" s="90">
        <v>15</v>
      </c>
      <c r="R1455" s="90">
        <v>34</v>
      </c>
      <c r="S1455" s="90">
        <v>35</v>
      </c>
      <c r="T1455" s="90">
        <v>69</v>
      </c>
      <c r="U1455" s="91"/>
      <c r="V1455" s="92">
        <v>106</v>
      </c>
      <c r="W1455" s="90">
        <v>735</v>
      </c>
      <c r="X1455" s="90">
        <v>4</v>
      </c>
      <c r="Y1455" s="90">
        <v>27</v>
      </c>
      <c r="Z1455" s="90">
        <v>42</v>
      </c>
      <c r="AA1455" s="90">
        <v>26</v>
      </c>
      <c r="AB1455" s="90">
        <v>68</v>
      </c>
      <c r="AC1455" s="91"/>
      <c r="AD1455" s="92">
        <v>106</v>
      </c>
      <c r="AE1455" s="90">
        <v>185</v>
      </c>
      <c r="AF1455" s="90">
        <v>16</v>
      </c>
      <c r="AG1455" s="90">
        <v>49</v>
      </c>
      <c r="AH1455" s="90">
        <v>27</v>
      </c>
      <c r="AI1455" s="90">
        <v>8</v>
      </c>
      <c r="AJ1455" s="90">
        <v>35</v>
      </c>
    </row>
    <row r="1456" spans="1:36">
      <c r="A1456" s="88">
        <v>8</v>
      </c>
      <c r="B1456" s="95" t="s">
        <v>265</v>
      </c>
      <c r="C1456" s="96"/>
      <c r="D1456" s="86">
        <v>2</v>
      </c>
      <c r="E1456" s="86" t="s">
        <v>33</v>
      </c>
      <c r="F1456" s="87">
        <v>7307</v>
      </c>
      <c r="G1456" s="88">
        <v>1</v>
      </c>
      <c r="H1456" s="88">
        <v>8</v>
      </c>
      <c r="I1456" s="89"/>
      <c r="J1456" s="90">
        <v>58</v>
      </c>
      <c r="K1456" s="90">
        <v>83</v>
      </c>
      <c r="L1456" s="90">
        <v>0</v>
      </c>
      <c r="M1456" s="91"/>
      <c r="N1456" s="92">
        <v>107</v>
      </c>
      <c r="O1456" s="90">
        <v>709</v>
      </c>
      <c r="P1456" s="90">
        <v>20</v>
      </c>
      <c r="Q1456" s="90">
        <v>22</v>
      </c>
      <c r="R1456" s="90">
        <v>47</v>
      </c>
      <c r="S1456" s="90">
        <v>11</v>
      </c>
      <c r="T1456" s="90">
        <v>58</v>
      </c>
      <c r="U1456" s="91"/>
      <c r="V1456" s="92">
        <v>107</v>
      </c>
      <c r="W1456" s="90">
        <v>815</v>
      </c>
      <c r="X1456" s="90">
        <v>4</v>
      </c>
      <c r="Y1456" s="90">
        <v>13</v>
      </c>
      <c r="Z1456" s="90">
        <v>56</v>
      </c>
      <c r="AA1456" s="90">
        <v>27</v>
      </c>
      <c r="AB1456" s="90">
        <v>83</v>
      </c>
      <c r="AC1456" s="91"/>
      <c r="AD1456" s="92">
        <v>0</v>
      </c>
      <c r="AE1456" s="90">
        <v>0</v>
      </c>
      <c r="AF1456" s="90">
        <v>0</v>
      </c>
      <c r="AG1456" s="90">
        <v>0</v>
      </c>
      <c r="AH1456" s="90">
        <v>0</v>
      </c>
      <c r="AI1456" s="90">
        <v>0</v>
      </c>
      <c r="AJ1456" s="90">
        <v>0</v>
      </c>
    </row>
    <row r="1457" spans="1:36">
      <c r="A1457" s="67" t="s">
        <v>71</v>
      </c>
      <c r="B1457" s="97" t="s">
        <v>265</v>
      </c>
      <c r="C1457" s="98"/>
      <c r="D1457" s="93">
        <v>2</v>
      </c>
      <c r="E1457" s="93" t="s">
        <v>33</v>
      </c>
      <c r="F1457" s="94">
        <v>7307</v>
      </c>
      <c r="G1457" s="93">
        <v>1</v>
      </c>
      <c r="H1457" s="67" t="s">
        <v>71</v>
      </c>
      <c r="I1457" s="68"/>
      <c r="J1457" s="20">
        <v>75.935064935064929</v>
      </c>
      <c r="K1457" s="20">
        <v>79.831168831168839</v>
      </c>
      <c r="L1457" s="20">
        <v>53.254901960784309</v>
      </c>
      <c r="M1457" s="69"/>
      <c r="N1457" s="16">
        <v>616</v>
      </c>
      <c r="O1457" s="20"/>
      <c r="P1457" s="20">
        <v>9.8344155844155843</v>
      </c>
      <c r="Q1457" s="20">
        <v>14.230519480519479</v>
      </c>
      <c r="R1457" s="20">
        <v>39.134740259740262</v>
      </c>
      <c r="S1457" s="20">
        <v>36.800324675324674</v>
      </c>
      <c r="T1457" s="20">
        <v>75.935064935064929</v>
      </c>
      <c r="U1457" s="69"/>
      <c r="V1457" s="16">
        <v>616</v>
      </c>
      <c r="W1457" s="20"/>
      <c r="X1457" s="20">
        <v>4.1201298701298699</v>
      </c>
      <c r="Y1457" s="20">
        <v>15.722402597402599</v>
      </c>
      <c r="Z1457" s="20">
        <v>46.060064935064936</v>
      </c>
      <c r="AA1457" s="20">
        <v>33.771103896103895</v>
      </c>
      <c r="AB1457" s="20">
        <v>79.831168831168839</v>
      </c>
      <c r="AC1457" s="69"/>
      <c r="AD1457" s="16">
        <v>204</v>
      </c>
      <c r="AE1457" s="20"/>
      <c r="AF1457" s="20">
        <v>9.7549019607843146</v>
      </c>
      <c r="AG1457" s="20">
        <v>36.509803921568626</v>
      </c>
      <c r="AH1457" s="20">
        <v>43.813725490196077</v>
      </c>
      <c r="AI1457" s="20">
        <v>9.4411764705882355</v>
      </c>
      <c r="AJ1457" s="20">
        <v>53.254901960784309</v>
      </c>
    </row>
    <row r="1458" spans="1:36">
      <c r="A1458" s="81">
        <v>3</v>
      </c>
      <c r="B1458" s="77" t="s">
        <v>266</v>
      </c>
      <c r="C1458" s="78"/>
      <c r="D1458" s="79">
        <v>1</v>
      </c>
      <c r="E1458" s="79" t="s">
        <v>32</v>
      </c>
      <c r="F1458" s="80">
        <v>405</v>
      </c>
      <c r="G1458" s="86">
        <v>1</v>
      </c>
      <c r="H1458" s="81">
        <v>3</v>
      </c>
      <c r="I1458" s="82"/>
      <c r="J1458" s="83">
        <v>92</v>
      </c>
      <c r="K1458" s="83">
        <v>79</v>
      </c>
      <c r="L1458" s="83">
        <v>0</v>
      </c>
      <c r="M1458" s="84"/>
      <c r="N1458" s="85">
        <v>1056</v>
      </c>
      <c r="O1458" s="83">
        <v>625</v>
      </c>
      <c r="P1458" s="83">
        <v>1</v>
      </c>
      <c r="Q1458" s="83">
        <v>7</v>
      </c>
      <c r="R1458" s="83">
        <v>24</v>
      </c>
      <c r="S1458" s="83">
        <v>68</v>
      </c>
      <c r="T1458" s="83">
        <v>92</v>
      </c>
      <c r="U1458" s="84"/>
      <c r="V1458" s="85">
        <v>1056</v>
      </c>
      <c r="W1458" s="83">
        <v>619</v>
      </c>
      <c r="X1458" s="83">
        <v>7</v>
      </c>
      <c r="Y1458" s="83">
        <v>14</v>
      </c>
      <c r="Z1458" s="83">
        <v>34</v>
      </c>
      <c r="AA1458" s="83">
        <v>45</v>
      </c>
      <c r="AB1458" s="83">
        <v>79</v>
      </c>
      <c r="AC1458" s="84"/>
      <c r="AD1458" s="85">
        <v>0</v>
      </c>
      <c r="AE1458" s="83">
        <v>0</v>
      </c>
      <c r="AF1458" s="83">
        <v>0</v>
      </c>
      <c r="AG1458" s="83">
        <v>0</v>
      </c>
      <c r="AH1458" s="83">
        <v>0</v>
      </c>
      <c r="AI1458" s="83">
        <v>0</v>
      </c>
      <c r="AJ1458" s="83">
        <v>0</v>
      </c>
    </row>
    <row r="1459" spans="1:36" s="63" customFormat="1">
      <c r="A1459" s="88">
        <v>4</v>
      </c>
      <c r="B1459" s="95" t="s">
        <v>266</v>
      </c>
      <c r="C1459" s="96"/>
      <c r="D1459" s="86">
        <v>1</v>
      </c>
      <c r="E1459" s="86" t="s">
        <v>32</v>
      </c>
      <c r="F1459" s="87">
        <v>405</v>
      </c>
      <c r="G1459" s="86">
        <v>1</v>
      </c>
      <c r="H1459" s="88">
        <v>4</v>
      </c>
      <c r="I1459" s="89"/>
      <c r="J1459" s="90">
        <v>88</v>
      </c>
      <c r="K1459" s="90">
        <v>84</v>
      </c>
      <c r="L1459" s="90">
        <v>0</v>
      </c>
      <c r="M1459" s="91"/>
      <c r="N1459" s="92">
        <v>944</v>
      </c>
      <c r="O1459" s="90">
        <v>671</v>
      </c>
      <c r="P1459" s="90">
        <v>3</v>
      </c>
      <c r="Q1459" s="90">
        <v>8</v>
      </c>
      <c r="R1459" s="90">
        <v>23</v>
      </c>
      <c r="S1459" s="90">
        <v>65</v>
      </c>
      <c r="T1459" s="90">
        <v>88</v>
      </c>
      <c r="U1459" s="91"/>
      <c r="V1459" s="92">
        <v>944</v>
      </c>
      <c r="W1459" s="90">
        <v>702</v>
      </c>
      <c r="X1459" s="90">
        <v>3</v>
      </c>
      <c r="Y1459" s="90">
        <v>14</v>
      </c>
      <c r="Z1459" s="90">
        <v>42</v>
      </c>
      <c r="AA1459" s="90">
        <v>42</v>
      </c>
      <c r="AB1459" s="90">
        <v>84</v>
      </c>
      <c r="AC1459" s="91"/>
      <c r="AD1459" s="92">
        <v>0</v>
      </c>
      <c r="AE1459" s="90">
        <v>0</v>
      </c>
      <c r="AF1459" s="90">
        <v>0</v>
      </c>
      <c r="AG1459" s="90">
        <v>0</v>
      </c>
      <c r="AH1459" s="90">
        <v>0</v>
      </c>
      <c r="AI1459" s="90">
        <v>0</v>
      </c>
      <c r="AJ1459" s="90">
        <v>0</v>
      </c>
    </row>
    <row r="1460" spans="1:36">
      <c r="A1460" s="88">
        <v>5</v>
      </c>
      <c r="B1460" s="95" t="s">
        <v>266</v>
      </c>
      <c r="C1460" s="96"/>
      <c r="D1460" s="86">
        <v>1</v>
      </c>
      <c r="E1460" s="86" t="s">
        <v>32</v>
      </c>
      <c r="F1460" s="87">
        <v>405</v>
      </c>
      <c r="G1460" s="88">
        <v>1</v>
      </c>
      <c r="H1460" s="88">
        <v>5</v>
      </c>
      <c r="I1460" s="89"/>
      <c r="J1460" s="90">
        <v>85</v>
      </c>
      <c r="K1460" s="90">
        <v>80</v>
      </c>
      <c r="L1460" s="90">
        <v>55</v>
      </c>
      <c r="M1460" s="91"/>
      <c r="N1460" s="92">
        <v>1057</v>
      </c>
      <c r="O1460" s="90">
        <v>694</v>
      </c>
      <c r="P1460" s="90">
        <v>5</v>
      </c>
      <c r="Q1460" s="90">
        <v>10</v>
      </c>
      <c r="R1460" s="90">
        <v>33</v>
      </c>
      <c r="S1460" s="90">
        <v>52</v>
      </c>
      <c r="T1460" s="90">
        <v>85</v>
      </c>
      <c r="U1460" s="91"/>
      <c r="V1460" s="92">
        <v>1057</v>
      </c>
      <c r="W1460" s="90">
        <v>730</v>
      </c>
      <c r="X1460" s="90">
        <v>2</v>
      </c>
      <c r="Y1460" s="90">
        <v>18</v>
      </c>
      <c r="Z1460" s="90">
        <v>43</v>
      </c>
      <c r="AA1460" s="90">
        <v>37</v>
      </c>
      <c r="AB1460" s="90">
        <v>80</v>
      </c>
      <c r="AC1460" s="91"/>
      <c r="AD1460" s="92">
        <v>1057</v>
      </c>
      <c r="AE1460" s="90">
        <v>202</v>
      </c>
      <c r="AF1460" s="90">
        <v>10</v>
      </c>
      <c r="AG1460" s="90">
        <v>35</v>
      </c>
      <c r="AH1460" s="90">
        <v>45</v>
      </c>
      <c r="AI1460" s="90">
        <v>10</v>
      </c>
      <c r="AJ1460" s="90">
        <v>55</v>
      </c>
    </row>
    <row r="1461" spans="1:36">
      <c r="A1461" s="88">
        <v>6</v>
      </c>
      <c r="B1461" s="95" t="s">
        <v>266</v>
      </c>
      <c r="C1461" s="96"/>
      <c r="D1461" s="86">
        <v>1</v>
      </c>
      <c r="E1461" s="86" t="s">
        <v>32</v>
      </c>
      <c r="F1461" s="87">
        <v>405</v>
      </c>
      <c r="G1461" s="86">
        <v>1</v>
      </c>
      <c r="H1461" s="88">
        <v>6</v>
      </c>
      <c r="I1461" s="89"/>
      <c r="J1461" s="90">
        <v>84</v>
      </c>
      <c r="K1461" s="90">
        <v>81</v>
      </c>
      <c r="L1461" s="90">
        <v>0</v>
      </c>
      <c r="M1461" s="91"/>
      <c r="N1461" s="92">
        <v>1007</v>
      </c>
      <c r="O1461" s="90">
        <v>728</v>
      </c>
      <c r="P1461" s="90">
        <v>4</v>
      </c>
      <c r="Q1461" s="90">
        <v>13</v>
      </c>
      <c r="R1461" s="90">
        <v>33</v>
      </c>
      <c r="S1461" s="90">
        <v>51</v>
      </c>
      <c r="T1461" s="90">
        <v>84</v>
      </c>
      <c r="U1461" s="91"/>
      <c r="V1461" s="92">
        <v>1007</v>
      </c>
      <c r="W1461" s="90">
        <v>762</v>
      </c>
      <c r="X1461" s="90">
        <v>3</v>
      </c>
      <c r="Y1461" s="90">
        <v>17</v>
      </c>
      <c r="Z1461" s="90">
        <v>41</v>
      </c>
      <c r="AA1461" s="90">
        <v>40</v>
      </c>
      <c r="AB1461" s="90">
        <v>81</v>
      </c>
      <c r="AC1461" s="91"/>
      <c r="AD1461" s="92">
        <v>0</v>
      </c>
      <c r="AE1461" s="90">
        <v>0</v>
      </c>
      <c r="AF1461" s="90">
        <v>0</v>
      </c>
      <c r="AG1461" s="90">
        <v>0</v>
      </c>
      <c r="AH1461" s="90">
        <v>0</v>
      </c>
      <c r="AI1461" s="90">
        <v>0</v>
      </c>
      <c r="AJ1461" s="90">
        <v>0</v>
      </c>
    </row>
    <row r="1462" spans="1:36">
      <c r="A1462" s="88">
        <v>7</v>
      </c>
      <c r="B1462" s="95" t="s">
        <v>266</v>
      </c>
      <c r="C1462" s="96"/>
      <c r="D1462" s="86">
        <v>1</v>
      </c>
      <c r="E1462" s="86" t="s">
        <v>32</v>
      </c>
      <c r="F1462" s="87">
        <v>405</v>
      </c>
      <c r="G1462" s="86">
        <v>1</v>
      </c>
      <c r="H1462" s="88">
        <v>7</v>
      </c>
      <c r="I1462" s="89"/>
      <c r="J1462" s="90">
        <v>84</v>
      </c>
      <c r="K1462" s="90">
        <v>80</v>
      </c>
      <c r="L1462" s="90">
        <v>45</v>
      </c>
      <c r="M1462" s="91"/>
      <c r="N1462" s="92">
        <v>1032</v>
      </c>
      <c r="O1462" s="90">
        <v>751</v>
      </c>
      <c r="P1462" s="90">
        <v>6</v>
      </c>
      <c r="Q1462" s="90">
        <v>11</v>
      </c>
      <c r="R1462" s="90">
        <v>37</v>
      </c>
      <c r="S1462" s="90">
        <v>47</v>
      </c>
      <c r="T1462" s="90">
        <v>84</v>
      </c>
      <c r="U1462" s="91"/>
      <c r="V1462" s="92">
        <v>1032</v>
      </c>
      <c r="W1462" s="90">
        <v>802</v>
      </c>
      <c r="X1462" s="90">
        <v>3</v>
      </c>
      <c r="Y1462" s="90">
        <v>17</v>
      </c>
      <c r="Z1462" s="90">
        <v>37</v>
      </c>
      <c r="AA1462" s="90">
        <v>43</v>
      </c>
      <c r="AB1462" s="90">
        <v>80</v>
      </c>
      <c r="AC1462" s="91"/>
      <c r="AD1462" s="92">
        <v>1032</v>
      </c>
      <c r="AE1462" s="90">
        <v>191</v>
      </c>
      <c r="AF1462" s="90">
        <v>16</v>
      </c>
      <c r="AG1462" s="90">
        <v>39</v>
      </c>
      <c r="AH1462" s="90">
        <v>37</v>
      </c>
      <c r="AI1462" s="90">
        <v>8</v>
      </c>
      <c r="AJ1462" s="90">
        <v>45</v>
      </c>
    </row>
    <row r="1463" spans="1:36">
      <c r="A1463" s="88">
        <v>8</v>
      </c>
      <c r="B1463" s="95" t="s">
        <v>266</v>
      </c>
      <c r="C1463" s="96"/>
      <c r="D1463" s="86">
        <v>1</v>
      </c>
      <c r="E1463" s="86" t="s">
        <v>32</v>
      </c>
      <c r="F1463" s="87">
        <v>405</v>
      </c>
      <c r="G1463" s="86">
        <v>1</v>
      </c>
      <c r="H1463" s="88">
        <v>8</v>
      </c>
      <c r="I1463" s="89"/>
      <c r="J1463" s="90">
        <v>68</v>
      </c>
      <c r="K1463" s="90">
        <v>86</v>
      </c>
      <c r="L1463" s="90">
        <v>0</v>
      </c>
      <c r="M1463" s="91"/>
      <c r="N1463" s="92">
        <v>1038</v>
      </c>
      <c r="O1463" s="90">
        <v>744</v>
      </c>
      <c r="P1463" s="90">
        <v>16</v>
      </c>
      <c r="Q1463" s="90">
        <v>15</v>
      </c>
      <c r="R1463" s="90">
        <v>42</v>
      </c>
      <c r="S1463" s="90">
        <v>26</v>
      </c>
      <c r="T1463" s="90">
        <v>68</v>
      </c>
      <c r="U1463" s="91"/>
      <c r="V1463" s="92">
        <v>1038</v>
      </c>
      <c r="W1463" s="90">
        <v>846</v>
      </c>
      <c r="X1463" s="90">
        <v>2</v>
      </c>
      <c r="Y1463" s="90">
        <v>12</v>
      </c>
      <c r="Z1463" s="90">
        <v>43</v>
      </c>
      <c r="AA1463" s="90">
        <v>43</v>
      </c>
      <c r="AB1463" s="90">
        <v>86</v>
      </c>
      <c r="AC1463" s="91"/>
      <c r="AD1463" s="92">
        <v>0</v>
      </c>
      <c r="AE1463" s="90">
        <v>0</v>
      </c>
      <c r="AF1463" s="90">
        <v>0</v>
      </c>
      <c r="AG1463" s="90">
        <v>0</v>
      </c>
      <c r="AH1463" s="90">
        <v>0</v>
      </c>
      <c r="AI1463" s="90">
        <v>0</v>
      </c>
      <c r="AJ1463" s="90">
        <v>0</v>
      </c>
    </row>
    <row r="1464" spans="1:36">
      <c r="A1464" s="67" t="s">
        <v>71</v>
      </c>
      <c r="B1464" s="97" t="s">
        <v>266</v>
      </c>
      <c r="C1464" s="98"/>
      <c r="D1464" s="93">
        <v>1</v>
      </c>
      <c r="E1464" s="93" t="s">
        <v>32</v>
      </c>
      <c r="F1464" s="94">
        <v>405</v>
      </c>
      <c r="G1464" s="67">
        <v>1</v>
      </c>
      <c r="H1464" s="67" t="s">
        <v>71</v>
      </c>
      <c r="I1464" s="68"/>
      <c r="J1464" s="20">
        <v>83.457613302901862</v>
      </c>
      <c r="K1464" s="20">
        <v>81.622921421584607</v>
      </c>
      <c r="L1464" s="20">
        <v>50.059837242699857</v>
      </c>
      <c r="M1464" s="69"/>
      <c r="N1464" s="16">
        <v>6134</v>
      </c>
      <c r="O1464" s="20"/>
      <c r="P1464" s="20">
        <v>5.8690903162699701</v>
      </c>
      <c r="Q1464" s="20">
        <v>10.682588849038149</v>
      </c>
      <c r="R1464" s="20">
        <v>32.107597000326052</v>
      </c>
      <c r="S1464" s="20">
        <v>51.35001630257581</v>
      </c>
      <c r="T1464" s="20">
        <v>83.457613302901862</v>
      </c>
      <c r="U1464" s="69"/>
      <c r="V1464" s="16">
        <v>6134</v>
      </c>
      <c r="W1464" s="20"/>
      <c r="X1464" s="20">
        <v>3.347081838930551</v>
      </c>
      <c r="Y1464" s="20">
        <v>15.348059993478969</v>
      </c>
      <c r="Z1464" s="20">
        <v>39.958917508966415</v>
      </c>
      <c r="AA1464" s="20">
        <v>41.664003912618192</v>
      </c>
      <c r="AB1464" s="20">
        <v>81.622921421584607</v>
      </c>
      <c r="AC1464" s="69"/>
      <c r="AD1464" s="16">
        <v>2089</v>
      </c>
      <c r="AE1464" s="20"/>
      <c r="AF1464" s="20">
        <v>12.964097654380087</v>
      </c>
      <c r="AG1464" s="20">
        <v>36.97606510292006</v>
      </c>
      <c r="AH1464" s="20">
        <v>41.047869794159887</v>
      </c>
      <c r="AI1464" s="20">
        <v>9.0119674485399717</v>
      </c>
      <c r="AJ1464" s="20">
        <v>50.059837242699857</v>
      </c>
    </row>
    <row r="1465" spans="1:36">
      <c r="A1465" s="81">
        <v>3</v>
      </c>
      <c r="B1465" s="77" t="s">
        <v>267</v>
      </c>
      <c r="C1465" s="78"/>
      <c r="D1465" s="79">
        <v>2</v>
      </c>
      <c r="E1465" s="79" t="s">
        <v>33</v>
      </c>
      <c r="F1465" s="80">
        <v>7310</v>
      </c>
      <c r="G1465" s="88">
        <v>1</v>
      </c>
      <c r="H1465" s="81">
        <v>3</v>
      </c>
      <c r="I1465" s="82"/>
      <c r="J1465" s="83">
        <v>90</v>
      </c>
      <c r="K1465" s="83">
        <v>74</v>
      </c>
      <c r="L1465" s="83">
        <v>0</v>
      </c>
      <c r="M1465" s="84"/>
      <c r="N1465" s="85">
        <v>57</v>
      </c>
      <c r="O1465" s="83">
        <v>610</v>
      </c>
      <c r="P1465" s="83">
        <v>4</v>
      </c>
      <c r="Q1465" s="83">
        <v>7</v>
      </c>
      <c r="R1465" s="83">
        <v>23</v>
      </c>
      <c r="S1465" s="83">
        <v>67</v>
      </c>
      <c r="T1465" s="83">
        <v>90</v>
      </c>
      <c r="U1465" s="84"/>
      <c r="V1465" s="85">
        <v>57</v>
      </c>
      <c r="W1465" s="83">
        <v>605</v>
      </c>
      <c r="X1465" s="83">
        <v>7</v>
      </c>
      <c r="Y1465" s="83">
        <v>19</v>
      </c>
      <c r="Z1465" s="83">
        <v>30</v>
      </c>
      <c r="AA1465" s="83">
        <v>44</v>
      </c>
      <c r="AB1465" s="83">
        <v>74</v>
      </c>
      <c r="AC1465" s="84"/>
      <c r="AD1465" s="85">
        <v>0</v>
      </c>
      <c r="AE1465" s="83">
        <v>0</v>
      </c>
      <c r="AF1465" s="83">
        <v>0</v>
      </c>
      <c r="AG1465" s="83">
        <v>0</v>
      </c>
      <c r="AH1465" s="83">
        <v>0</v>
      </c>
      <c r="AI1465" s="83">
        <v>0</v>
      </c>
      <c r="AJ1465" s="83">
        <v>0</v>
      </c>
    </row>
    <row r="1466" spans="1:36" s="63" customFormat="1">
      <c r="A1466" s="88">
        <v>4</v>
      </c>
      <c r="B1466" s="95" t="s">
        <v>267</v>
      </c>
      <c r="C1466" s="96"/>
      <c r="D1466" s="86">
        <v>2</v>
      </c>
      <c r="E1466" s="86" t="s">
        <v>33</v>
      </c>
      <c r="F1466" s="87">
        <v>7310</v>
      </c>
      <c r="G1466" s="86">
        <v>1</v>
      </c>
      <c r="H1466" s="88">
        <v>4</v>
      </c>
      <c r="I1466" s="89"/>
      <c r="J1466" s="90">
        <v>90</v>
      </c>
      <c r="K1466" s="90">
        <v>86</v>
      </c>
      <c r="L1466" s="90">
        <v>0</v>
      </c>
      <c r="M1466" s="91"/>
      <c r="N1466" s="92">
        <v>61</v>
      </c>
      <c r="O1466" s="90">
        <v>666</v>
      </c>
      <c r="P1466" s="90">
        <v>3</v>
      </c>
      <c r="Q1466" s="90">
        <v>7</v>
      </c>
      <c r="R1466" s="90">
        <v>23</v>
      </c>
      <c r="S1466" s="90">
        <v>67</v>
      </c>
      <c r="T1466" s="90">
        <v>90</v>
      </c>
      <c r="U1466" s="91"/>
      <c r="V1466" s="92">
        <v>61</v>
      </c>
      <c r="W1466" s="90">
        <v>734</v>
      </c>
      <c r="X1466" s="90">
        <v>2</v>
      </c>
      <c r="Y1466" s="90">
        <v>13</v>
      </c>
      <c r="Z1466" s="90">
        <v>30</v>
      </c>
      <c r="AA1466" s="90">
        <v>56</v>
      </c>
      <c r="AB1466" s="90">
        <v>86</v>
      </c>
      <c r="AC1466" s="91"/>
      <c r="AD1466" s="92">
        <v>0</v>
      </c>
      <c r="AE1466" s="90">
        <v>0</v>
      </c>
      <c r="AF1466" s="90">
        <v>0</v>
      </c>
      <c r="AG1466" s="90">
        <v>0</v>
      </c>
      <c r="AH1466" s="90">
        <v>0</v>
      </c>
      <c r="AI1466" s="90">
        <v>0</v>
      </c>
      <c r="AJ1466" s="90">
        <v>0</v>
      </c>
    </row>
    <row r="1467" spans="1:36">
      <c r="A1467" s="88">
        <v>5</v>
      </c>
      <c r="B1467" s="95" t="s">
        <v>267</v>
      </c>
      <c r="C1467" s="96"/>
      <c r="D1467" s="86">
        <v>2</v>
      </c>
      <c r="E1467" s="86" t="s">
        <v>33</v>
      </c>
      <c r="F1467" s="87">
        <v>7310</v>
      </c>
      <c r="G1467" s="86">
        <v>1</v>
      </c>
      <c r="H1467" s="88">
        <v>5</v>
      </c>
      <c r="I1467" s="89"/>
      <c r="J1467" s="90">
        <v>73</v>
      </c>
      <c r="K1467" s="90">
        <v>86</v>
      </c>
      <c r="L1467" s="90">
        <v>42</v>
      </c>
      <c r="M1467" s="91"/>
      <c r="N1467" s="92">
        <v>58</v>
      </c>
      <c r="O1467" s="90">
        <v>639</v>
      </c>
      <c r="P1467" s="90">
        <v>12</v>
      </c>
      <c r="Q1467" s="90">
        <v>16</v>
      </c>
      <c r="R1467" s="90">
        <v>52</v>
      </c>
      <c r="S1467" s="90">
        <v>21</v>
      </c>
      <c r="T1467" s="90">
        <v>73</v>
      </c>
      <c r="U1467" s="91"/>
      <c r="V1467" s="92">
        <v>58</v>
      </c>
      <c r="W1467" s="90">
        <v>731</v>
      </c>
      <c r="X1467" s="90">
        <v>3</v>
      </c>
      <c r="Y1467" s="90">
        <v>10</v>
      </c>
      <c r="Z1467" s="90">
        <v>50</v>
      </c>
      <c r="AA1467" s="90">
        <v>36</v>
      </c>
      <c r="AB1467" s="90">
        <v>86</v>
      </c>
      <c r="AC1467" s="91"/>
      <c r="AD1467" s="92">
        <v>58</v>
      </c>
      <c r="AE1467" s="90">
        <v>190</v>
      </c>
      <c r="AF1467" s="90">
        <v>7</v>
      </c>
      <c r="AG1467" s="90">
        <v>52</v>
      </c>
      <c r="AH1467" s="90">
        <v>40</v>
      </c>
      <c r="AI1467" s="90">
        <v>2</v>
      </c>
      <c r="AJ1467" s="90">
        <v>42</v>
      </c>
    </row>
    <row r="1468" spans="1:36">
      <c r="A1468" s="88">
        <v>6</v>
      </c>
      <c r="B1468" s="95" t="s">
        <v>267</v>
      </c>
      <c r="C1468" s="96"/>
      <c r="D1468" s="86">
        <v>2</v>
      </c>
      <c r="E1468" s="86" t="s">
        <v>33</v>
      </c>
      <c r="F1468" s="87">
        <v>7310</v>
      </c>
      <c r="G1468" s="86">
        <v>1</v>
      </c>
      <c r="H1468" s="88">
        <v>6</v>
      </c>
      <c r="I1468" s="89"/>
      <c r="J1468" s="90">
        <v>88</v>
      </c>
      <c r="K1468" s="90">
        <v>90</v>
      </c>
      <c r="L1468" s="90">
        <v>0</v>
      </c>
      <c r="M1468" s="91"/>
      <c r="N1468" s="92">
        <v>59</v>
      </c>
      <c r="O1468" s="90">
        <v>721</v>
      </c>
      <c r="P1468" s="90">
        <v>0</v>
      </c>
      <c r="Q1468" s="90">
        <v>12</v>
      </c>
      <c r="R1468" s="90">
        <v>47</v>
      </c>
      <c r="S1468" s="90">
        <v>41</v>
      </c>
      <c r="T1468" s="90">
        <v>88</v>
      </c>
      <c r="U1468" s="91"/>
      <c r="V1468" s="92">
        <v>59</v>
      </c>
      <c r="W1468" s="90">
        <v>813</v>
      </c>
      <c r="X1468" s="90">
        <v>0</v>
      </c>
      <c r="Y1468" s="90">
        <v>10</v>
      </c>
      <c r="Z1468" s="90">
        <v>37</v>
      </c>
      <c r="AA1468" s="90">
        <v>53</v>
      </c>
      <c r="AB1468" s="90">
        <v>90</v>
      </c>
      <c r="AC1468" s="91"/>
      <c r="AD1468" s="92">
        <v>0</v>
      </c>
      <c r="AE1468" s="90">
        <v>0</v>
      </c>
      <c r="AF1468" s="90">
        <v>0</v>
      </c>
      <c r="AG1468" s="90">
        <v>0</v>
      </c>
      <c r="AH1468" s="90">
        <v>0</v>
      </c>
      <c r="AI1468" s="90">
        <v>0</v>
      </c>
      <c r="AJ1468" s="90">
        <v>0</v>
      </c>
    </row>
    <row r="1469" spans="1:36">
      <c r="A1469" s="88">
        <v>7</v>
      </c>
      <c r="B1469" s="95" t="s">
        <v>267</v>
      </c>
      <c r="C1469" s="96"/>
      <c r="D1469" s="86">
        <v>2</v>
      </c>
      <c r="E1469" s="86" t="s">
        <v>33</v>
      </c>
      <c r="F1469" s="87">
        <v>7310</v>
      </c>
      <c r="G1469" s="86">
        <v>1</v>
      </c>
      <c r="H1469" s="88">
        <v>7</v>
      </c>
      <c r="I1469" s="89"/>
      <c r="J1469" s="90">
        <v>88</v>
      </c>
      <c r="K1469" s="90">
        <v>81</v>
      </c>
      <c r="L1469" s="90">
        <v>36</v>
      </c>
      <c r="M1469" s="91"/>
      <c r="N1469" s="92">
        <v>58</v>
      </c>
      <c r="O1469" s="90">
        <v>753</v>
      </c>
      <c r="P1469" s="90">
        <v>7</v>
      </c>
      <c r="Q1469" s="90">
        <v>5</v>
      </c>
      <c r="R1469" s="90">
        <v>41</v>
      </c>
      <c r="S1469" s="90">
        <v>47</v>
      </c>
      <c r="T1469" s="90">
        <v>88</v>
      </c>
      <c r="U1469" s="91"/>
      <c r="V1469" s="92">
        <v>58</v>
      </c>
      <c r="W1469" s="90">
        <v>801</v>
      </c>
      <c r="X1469" s="90">
        <v>3</v>
      </c>
      <c r="Y1469" s="90">
        <v>16</v>
      </c>
      <c r="Z1469" s="90">
        <v>38</v>
      </c>
      <c r="AA1469" s="90">
        <v>43</v>
      </c>
      <c r="AB1469" s="90">
        <v>81</v>
      </c>
      <c r="AC1469" s="91"/>
      <c r="AD1469" s="92">
        <v>58</v>
      </c>
      <c r="AE1469" s="90">
        <v>186</v>
      </c>
      <c r="AF1469" s="90">
        <v>17</v>
      </c>
      <c r="AG1469" s="90">
        <v>47</v>
      </c>
      <c r="AH1469" s="90">
        <v>29</v>
      </c>
      <c r="AI1469" s="90">
        <v>7</v>
      </c>
      <c r="AJ1469" s="90">
        <v>36</v>
      </c>
    </row>
    <row r="1470" spans="1:36">
      <c r="A1470" s="88">
        <v>8</v>
      </c>
      <c r="B1470" s="95" t="s">
        <v>267</v>
      </c>
      <c r="C1470" s="96"/>
      <c r="D1470" s="86">
        <v>2</v>
      </c>
      <c r="E1470" s="86" t="s">
        <v>33</v>
      </c>
      <c r="F1470" s="87">
        <v>7310</v>
      </c>
      <c r="G1470" s="86">
        <v>1</v>
      </c>
      <c r="H1470" s="88">
        <v>8</v>
      </c>
      <c r="I1470" s="89"/>
      <c r="J1470" s="90">
        <v>75</v>
      </c>
      <c r="K1470" s="90">
        <v>82</v>
      </c>
      <c r="L1470" s="90">
        <v>0</v>
      </c>
      <c r="M1470" s="91"/>
      <c r="N1470" s="92">
        <v>78</v>
      </c>
      <c r="O1470" s="90">
        <v>723</v>
      </c>
      <c r="P1470" s="90">
        <v>19</v>
      </c>
      <c r="Q1470" s="90">
        <v>6</v>
      </c>
      <c r="R1470" s="90">
        <v>63</v>
      </c>
      <c r="S1470" s="90">
        <v>12</v>
      </c>
      <c r="T1470" s="90">
        <v>75</v>
      </c>
      <c r="U1470" s="91"/>
      <c r="V1470" s="92">
        <v>78</v>
      </c>
      <c r="W1470" s="90">
        <v>811</v>
      </c>
      <c r="X1470" s="90">
        <v>1</v>
      </c>
      <c r="Y1470" s="90">
        <v>17</v>
      </c>
      <c r="Z1470" s="90">
        <v>58</v>
      </c>
      <c r="AA1470" s="90">
        <v>24</v>
      </c>
      <c r="AB1470" s="90">
        <v>82</v>
      </c>
      <c r="AC1470" s="91"/>
      <c r="AD1470" s="92">
        <v>0</v>
      </c>
      <c r="AE1470" s="90">
        <v>0</v>
      </c>
      <c r="AF1470" s="90">
        <v>0</v>
      </c>
      <c r="AG1470" s="90">
        <v>0</v>
      </c>
      <c r="AH1470" s="90">
        <v>0</v>
      </c>
      <c r="AI1470" s="90">
        <v>0</v>
      </c>
      <c r="AJ1470" s="90">
        <v>0</v>
      </c>
    </row>
    <row r="1471" spans="1:36">
      <c r="A1471" s="67" t="s">
        <v>71</v>
      </c>
      <c r="B1471" s="97" t="s">
        <v>267</v>
      </c>
      <c r="C1471" s="98"/>
      <c r="D1471" s="93">
        <v>2</v>
      </c>
      <c r="E1471" s="93" t="s">
        <v>33</v>
      </c>
      <c r="F1471" s="94">
        <v>7310</v>
      </c>
      <c r="G1471" s="67">
        <v>1</v>
      </c>
      <c r="H1471" s="67" t="s">
        <v>71</v>
      </c>
      <c r="I1471" s="68"/>
      <c r="J1471" s="20">
        <v>83.55795148247978</v>
      </c>
      <c r="K1471" s="20">
        <v>83.169811320754718</v>
      </c>
      <c r="L1471" s="20">
        <v>39</v>
      </c>
      <c r="M1471" s="69"/>
      <c r="N1471" s="16">
        <v>371</v>
      </c>
      <c r="O1471" s="20"/>
      <c r="P1471" s="20">
        <v>8.0727762803234508</v>
      </c>
      <c r="Q1471" s="20">
        <v>8.6792452830188669</v>
      </c>
      <c r="R1471" s="20">
        <v>42.574123989218329</v>
      </c>
      <c r="S1471" s="20">
        <v>40.983827493261451</v>
      </c>
      <c r="T1471" s="20">
        <v>83.55795148247978</v>
      </c>
      <c r="U1471" s="69"/>
      <c r="V1471" s="16">
        <v>371</v>
      </c>
      <c r="W1471" s="20"/>
      <c r="X1471" s="20">
        <v>2.5525606469002695</v>
      </c>
      <c r="Y1471" s="20">
        <v>14.285714285714285</v>
      </c>
      <c r="Z1471" s="20">
        <v>41.377358490566039</v>
      </c>
      <c r="AA1471" s="20">
        <v>41.79245283018868</v>
      </c>
      <c r="AB1471" s="20">
        <v>83.169811320754718</v>
      </c>
      <c r="AC1471" s="69"/>
      <c r="AD1471" s="16">
        <v>116</v>
      </c>
      <c r="AE1471" s="20"/>
      <c r="AF1471" s="20">
        <v>12</v>
      </c>
      <c r="AG1471" s="20">
        <v>49.5</v>
      </c>
      <c r="AH1471" s="20">
        <v>34.5</v>
      </c>
      <c r="AI1471" s="20">
        <v>4.5</v>
      </c>
      <c r="AJ1471" s="20">
        <v>39</v>
      </c>
    </row>
    <row r="1472" spans="1:36">
      <c r="A1472" s="81">
        <v>3</v>
      </c>
      <c r="B1472" s="77" t="s">
        <v>268</v>
      </c>
      <c r="C1472" s="78"/>
      <c r="D1472" s="79">
        <v>1</v>
      </c>
      <c r="E1472" s="79" t="s">
        <v>32</v>
      </c>
      <c r="F1472" s="80">
        <v>5805</v>
      </c>
      <c r="G1472" s="86">
        <v>1</v>
      </c>
      <c r="H1472" s="81">
        <v>3</v>
      </c>
      <c r="I1472" s="82"/>
      <c r="J1472" s="83">
        <v>91</v>
      </c>
      <c r="K1472" s="83">
        <v>74</v>
      </c>
      <c r="L1472" s="83">
        <v>0</v>
      </c>
      <c r="M1472" s="84"/>
      <c r="N1472" s="85">
        <v>443</v>
      </c>
      <c r="O1472" s="83">
        <v>605</v>
      </c>
      <c r="P1472" s="83">
        <v>2</v>
      </c>
      <c r="Q1472" s="83">
        <v>7</v>
      </c>
      <c r="R1472" s="83">
        <v>30</v>
      </c>
      <c r="S1472" s="83">
        <v>61</v>
      </c>
      <c r="T1472" s="83">
        <v>91</v>
      </c>
      <c r="U1472" s="84"/>
      <c r="V1472" s="85">
        <v>443</v>
      </c>
      <c r="W1472" s="83">
        <v>598</v>
      </c>
      <c r="X1472" s="83">
        <v>9</v>
      </c>
      <c r="Y1472" s="83">
        <v>18</v>
      </c>
      <c r="Z1472" s="83">
        <v>32</v>
      </c>
      <c r="AA1472" s="83">
        <v>42</v>
      </c>
      <c r="AB1472" s="83">
        <v>74</v>
      </c>
      <c r="AC1472" s="84"/>
      <c r="AD1472" s="85">
        <v>0</v>
      </c>
      <c r="AE1472" s="83">
        <v>0</v>
      </c>
      <c r="AF1472" s="83">
        <v>0</v>
      </c>
      <c r="AG1472" s="83">
        <v>0</v>
      </c>
      <c r="AH1472" s="83">
        <v>0</v>
      </c>
      <c r="AI1472" s="83">
        <v>0</v>
      </c>
      <c r="AJ1472" s="83">
        <v>0</v>
      </c>
    </row>
    <row r="1473" spans="1:36" s="63" customFormat="1">
      <c r="A1473" s="88">
        <v>4</v>
      </c>
      <c r="B1473" s="95" t="s">
        <v>268</v>
      </c>
      <c r="C1473" s="96"/>
      <c r="D1473" s="86">
        <v>1</v>
      </c>
      <c r="E1473" s="86" t="s">
        <v>32</v>
      </c>
      <c r="F1473" s="87">
        <v>5805</v>
      </c>
      <c r="G1473" s="86">
        <v>1</v>
      </c>
      <c r="H1473" s="88">
        <v>4</v>
      </c>
      <c r="I1473" s="89"/>
      <c r="J1473" s="90">
        <v>84</v>
      </c>
      <c r="K1473" s="90">
        <v>81</v>
      </c>
      <c r="L1473" s="90">
        <v>0</v>
      </c>
      <c r="M1473" s="91"/>
      <c r="N1473" s="92">
        <v>390</v>
      </c>
      <c r="O1473" s="90">
        <v>654</v>
      </c>
      <c r="P1473" s="90">
        <v>7</v>
      </c>
      <c r="Q1473" s="90">
        <v>8</v>
      </c>
      <c r="R1473" s="90">
        <v>24</v>
      </c>
      <c r="S1473" s="90">
        <v>60</v>
      </c>
      <c r="T1473" s="90">
        <v>84</v>
      </c>
      <c r="U1473" s="91"/>
      <c r="V1473" s="92">
        <v>390</v>
      </c>
      <c r="W1473" s="90">
        <v>692</v>
      </c>
      <c r="X1473" s="90">
        <v>3</v>
      </c>
      <c r="Y1473" s="90">
        <v>16</v>
      </c>
      <c r="Z1473" s="90">
        <v>42</v>
      </c>
      <c r="AA1473" s="90">
        <v>39</v>
      </c>
      <c r="AB1473" s="90">
        <v>81</v>
      </c>
      <c r="AC1473" s="91"/>
      <c r="AD1473" s="92">
        <v>0</v>
      </c>
      <c r="AE1473" s="90">
        <v>0</v>
      </c>
      <c r="AF1473" s="90">
        <v>0</v>
      </c>
      <c r="AG1473" s="90">
        <v>0</v>
      </c>
      <c r="AH1473" s="90">
        <v>0</v>
      </c>
      <c r="AI1473" s="90">
        <v>0</v>
      </c>
      <c r="AJ1473" s="90">
        <v>0</v>
      </c>
    </row>
    <row r="1474" spans="1:36">
      <c r="A1474" s="88">
        <v>5</v>
      </c>
      <c r="B1474" s="95" t="s">
        <v>268</v>
      </c>
      <c r="C1474" s="96"/>
      <c r="D1474" s="86">
        <v>1</v>
      </c>
      <c r="E1474" s="86" t="s">
        <v>32</v>
      </c>
      <c r="F1474" s="87">
        <v>5805</v>
      </c>
      <c r="G1474" s="86">
        <v>1</v>
      </c>
      <c r="H1474" s="88">
        <v>5</v>
      </c>
      <c r="I1474" s="89"/>
      <c r="J1474" s="90">
        <v>79</v>
      </c>
      <c r="K1474" s="90">
        <v>75</v>
      </c>
      <c r="L1474" s="90">
        <v>52</v>
      </c>
      <c r="M1474" s="91"/>
      <c r="N1474" s="92">
        <v>365</v>
      </c>
      <c r="O1474" s="90">
        <v>676</v>
      </c>
      <c r="P1474" s="90">
        <v>7</v>
      </c>
      <c r="Q1474" s="90">
        <v>15</v>
      </c>
      <c r="R1474" s="90">
        <v>38</v>
      </c>
      <c r="S1474" s="90">
        <v>41</v>
      </c>
      <c r="T1474" s="90">
        <v>79</v>
      </c>
      <c r="U1474" s="91"/>
      <c r="V1474" s="92">
        <v>365</v>
      </c>
      <c r="W1474" s="90">
        <v>703</v>
      </c>
      <c r="X1474" s="90">
        <v>4</v>
      </c>
      <c r="Y1474" s="90">
        <v>21</v>
      </c>
      <c r="Z1474" s="90">
        <v>44</v>
      </c>
      <c r="AA1474" s="90">
        <v>31</v>
      </c>
      <c r="AB1474" s="90">
        <v>75</v>
      </c>
      <c r="AC1474" s="91"/>
      <c r="AD1474" s="92">
        <v>365</v>
      </c>
      <c r="AE1474" s="90">
        <v>199</v>
      </c>
      <c r="AF1474" s="90">
        <v>10</v>
      </c>
      <c r="AG1474" s="90">
        <v>38</v>
      </c>
      <c r="AH1474" s="90">
        <v>45</v>
      </c>
      <c r="AI1474" s="90">
        <v>7</v>
      </c>
      <c r="AJ1474" s="90">
        <v>52</v>
      </c>
    </row>
    <row r="1475" spans="1:36">
      <c r="A1475" s="88">
        <v>6</v>
      </c>
      <c r="B1475" s="95" t="s">
        <v>268</v>
      </c>
      <c r="C1475" s="96"/>
      <c r="D1475" s="86">
        <v>1</v>
      </c>
      <c r="E1475" s="86" t="s">
        <v>32</v>
      </c>
      <c r="F1475" s="87">
        <v>5805</v>
      </c>
      <c r="G1475" s="86">
        <v>1</v>
      </c>
      <c r="H1475" s="88">
        <v>6</v>
      </c>
      <c r="I1475" s="89"/>
      <c r="J1475" s="90">
        <v>84</v>
      </c>
      <c r="K1475" s="90">
        <v>75</v>
      </c>
      <c r="L1475" s="90">
        <v>0</v>
      </c>
      <c r="M1475" s="91"/>
      <c r="N1475" s="92">
        <v>398</v>
      </c>
      <c r="O1475" s="90">
        <v>739</v>
      </c>
      <c r="P1475" s="90">
        <v>3</v>
      </c>
      <c r="Q1475" s="90">
        <v>13</v>
      </c>
      <c r="R1475" s="90">
        <v>28</v>
      </c>
      <c r="S1475" s="90">
        <v>56</v>
      </c>
      <c r="T1475" s="90">
        <v>84</v>
      </c>
      <c r="U1475" s="91"/>
      <c r="V1475" s="92">
        <v>398</v>
      </c>
      <c r="W1475" s="90">
        <v>739</v>
      </c>
      <c r="X1475" s="90">
        <v>3</v>
      </c>
      <c r="Y1475" s="90">
        <v>22</v>
      </c>
      <c r="Z1475" s="90">
        <v>41</v>
      </c>
      <c r="AA1475" s="90">
        <v>34</v>
      </c>
      <c r="AB1475" s="90">
        <v>75</v>
      </c>
      <c r="AC1475" s="91"/>
      <c r="AD1475" s="92">
        <v>0</v>
      </c>
      <c r="AE1475" s="90">
        <v>0</v>
      </c>
      <c r="AF1475" s="90">
        <v>0</v>
      </c>
      <c r="AG1475" s="90">
        <v>0</v>
      </c>
      <c r="AH1475" s="90">
        <v>0</v>
      </c>
      <c r="AI1475" s="90">
        <v>0</v>
      </c>
      <c r="AJ1475" s="90">
        <v>0</v>
      </c>
    </row>
    <row r="1476" spans="1:36">
      <c r="A1476" s="88">
        <v>7</v>
      </c>
      <c r="B1476" s="95" t="s">
        <v>268</v>
      </c>
      <c r="C1476" s="96"/>
      <c r="D1476" s="86">
        <v>1</v>
      </c>
      <c r="E1476" s="86" t="s">
        <v>32</v>
      </c>
      <c r="F1476" s="87">
        <v>5805</v>
      </c>
      <c r="G1476" s="88">
        <v>1</v>
      </c>
      <c r="H1476" s="88">
        <v>7</v>
      </c>
      <c r="I1476" s="89"/>
      <c r="J1476" s="90">
        <v>86</v>
      </c>
      <c r="K1476" s="90">
        <v>72</v>
      </c>
      <c r="L1476" s="90">
        <v>47</v>
      </c>
      <c r="M1476" s="91"/>
      <c r="N1476" s="92">
        <v>388</v>
      </c>
      <c r="O1476" s="90">
        <v>778</v>
      </c>
      <c r="P1476" s="90">
        <v>4</v>
      </c>
      <c r="Q1476" s="90">
        <v>10</v>
      </c>
      <c r="R1476" s="90">
        <v>29</v>
      </c>
      <c r="S1476" s="90">
        <v>57</v>
      </c>
      <c r="T1476" s="90">
        <v>86</v>
      </c>
      <c r="U1476" s="91"/>
      <c r="V1476" s="92">
        <v>388</v>
      </c>
      <c r="W1476" s="90">
        <v>754</v>
      </c>
      <c r="X1476" s="90">
        <v>3</v>
      </c>
      <c r="Y1476" s="90">
        <v>25</v>
      </c>
      <c r="Z1476" s="90">
        <v>43</v>
      </c>
      <c r="AA1476" s="90">
        <v>29</v>
      </c>
      <c r="AB1476" s="90">
        <v>72</v>
      </c>
      <c r="AC1476" s="91"/>
      <c r="AD1476" s="92">
        <v>388</v>
      </c>
      <c r="AE1476" s="90">
        <v>190</v>
      </c>
      <c r="AF1476" s="90">
        <v>16</v>
      </c>
      <c r="AG1476" s="90">
        <v>37</v>
      </c>
      <c r="AH1476" s="90">
        <v>41</v>
      </c>
      <c r="AI1476" s="90">
        <v>6</v>
      </c>
      <c r="AJ1476" s="90">
        <v>47</v>
      </c>
    </row>
    <row r="1477" spans="1:36">
      <c r="A1477" s="88">
        <v>8</v>
      </c>
      <c r="B1477" s="95" t="s">
        <v>268</v>
      </c>
      <c r="C1477" s="96"/>
      <c r="D1477" s="86">
        <v>1</v>
      </c>
      <c r="E1477" s="86" t="s">
        <v>32</v>
      </c>
      <c r="F1477" s="87">
        <v>5805</v>
      </c>
      <c r="G1477" s="86">
        <v>1</v>
      </c>
      <c r="H1477" s="88">
        <v>8</v>
      </c>
      <c r="I1477" s="89"/>
      <c r="J1477" s="90">
        <v>71</v>
      </c>
      <c r="K1477" s="90">
        <v>76</v>
      </c>
      <c r="L1477" s="90">
        <v>0</v>
      </c>
      <c r="M1477" s="91"/>
      <c r="N1477" s="92">
        <v>366</v>
      </c>
      <c r="O1477" s="90">
        <v>749</v>
      </c>
      <c r="P1477" s="90">
        <v>16</v>
      </c>
      <c r="Q1477" s="90">
        <v>14</v>
      </c>
      <c r="R1477" s="90">
        <v>40</v>
      </c>
      <c r="S1477" s="90">
        <v>31</v>
      </c>
      <c r="T1477" s="90">
        <v>71</v>
      </c>
      <c r="U1477" s="91"/>
      <c r="V1477" s="92">
        <v>366</v>
      </c>
      <c r="W1477" s="90">
        <v>810</v>
      </c>
      <c r="X1477" s="90">
        <v>4</v>
      </c>
      <c r="Y1477" s="90">
        <v>20</v>
      </c>
      <c r="Z1477" s="90">
        <v>39</v>
      </c>
      <c r="AA1477" s="90">
        <v>37</v>
      </c>
      <c r="AB1477" s="90">
        <v>76</v>
      </c>
      <c r="AC1477" s="91"/>
      <c r="AD1477" s="92">
        <v>0</v>
      </c>
      <c r="AE1477" s="90">
        <v>0</v>
      </c>
      <c r="AF1477" s="90">
        <v>0</v>
      </c>
      <c r="AG1477" s="90">
        <v>0</v>
      </c>
      <c r="AH1477" s="90">
        <v>0</v>
      </c>
      <c r="AI1477" s="90">
        <v>0</v>
      </c>
      <c r="AJ1477" s="90">
        <v>0</v>
      </c>
    </row>
    <row r="1478" spans="1:36">
      <c r="A1478" s="67" t="s">
        <v>71</v>
      </c>
      <c r="B1478" s="97" t="s">
        <v>268</v>
      </c>
      <c r="C1478" s="98"/>
      <c r="D1478" s="93">
        <v>1</v>
      </c>
      <c r="E1478" s="93" t="s">
        <v>32</v>
      </c>
      <c r="F1478" s="94">
        <v>5805</v>
      </c>
      <c r="G1478" s="93">
        <v>1</v>
      </c>
      <c r="H1478" s="67" t="s">
        <v>71</v>
      </c>
      <c r="I1478" s="68"/>
      <c r="J1478" s="20">
        <v>82.848510638297881</v>
      </c>
      <c r="K1478" s="20">
        <v>75.467659574468087</v>
      </c>
      <c r="L1478" s="20">
        <v>49.42363877822045</v>
      </c>
      <c r="M1478" s="69"/>
      <c r="N1478" s="16">
        <v>2350</v>
      </c>
      <c r="O1478" s="20"/>
      <c r="P1478" s="20">
        <v>6.2863829787234042</v>
      </c>
      <c r="Q1478" s="20">
        <v>11.010212765957446</v>
      </c>
      <c r="R1478" s="20">
        <v>31.300425531914897</v>
      </c>
      <c r="S1478" s="20">
        <v>51.548085106382977</v>
      </c>
      <c r="T1478" s="20">
        <v>82.848510638297881</v>
      </c>
      <c r="U1478" s="69"/>
      <c r="V1478" s="16">
        <v>2350</v>
      </c>
      <c r="W1478" s="20"/>
      <c r="X1478" s="20">
        <v>4.4421276595744681</v>
      </c>
      <c r="Y1478" s="20">
        <v>20.27872340425532</v>
      </c>
      <c r="Z1478" s="20">
        <v>39.954042553191492</v>
      </c>
      <c r="AA1478" s="20">
        <v>35.513617021276595</v>
      </c>
      <c r="AB1478" s="20">
        <v>75.467659574468087</v>
      </c>
      <c r="AC1478" s="69"/>
      <c r="AD1478" s="16">
        <v>753</v>
      </c>
      <c r="AE1478" s="20"/>
      <c r="AF1478" s="20">
        <v>13.091633466135459</v>
      </c>
      <c r="AG1478" s="20">
        <v>37.484727755644087</v>
      </c>
      <c r="AH1478" s="20">
        <v>42.938911022576363</v>
      </c>
      <c r="AI1478" s="20">
        <v>6.4847277556440908</v>
      </c>
      <c r="AJ1478" s="20">
        <v>49.42363877822045</v>
      </c>
    </row>
    <row r="1479" spans="1:36">
      <c r="A1479" s="81">
        <v>3</v>
      </c>
      <c r="B1479" s="77" t="s">
        <v>269</v>
      </c>
      <c r="C1479" s="78"/>
      <c r="D1479" s="79">
        <v>2</v>
      </c>
      <c r="E1479" s="79" t="s">
        <v>33</v>
      </c>
      <c r="F1479" s="80">
        <v>2502</v>
      </c>
      <c r="G1479" s="86">
        <v>1</v>
      </c>
      <c r="H1479" s="81">
        <v>3</v>
      </c>
      <c r="I1479" s="82"/>
      <c r="J1479" s="83">
        <v>92</v>
      </c>
      <c r="K1479" s="83">
        <v>89</v>
      </c>
      <c r="L1479" s="83">
        <v>0</v>
      </c>
      <c r="M1479" s="84"/>
      <c r="N1479" s="85">
        <v>60</v>
      </c>
      <c r="O1479" s="83">
        <v>653</v>
      </c>
      <c r="P1479" s="83">
        <v>0</v>
      </c>
      <c r="Q1479" s="83">
        <v>8</v>
      </c>
      <c r="R1479" s="83">
        <v>12</v>
      </c>
      <c r="S1479" s="83">
        <v>80</v>
      </c>
      <c r="T1479" s="83">
        <v>92</v>
      </c>
      <c r="U1479" s="84"/>
      <c r="V1479" s="85">
        <v>60</v>
      </c>
      <c r="W1479" s="83">
        <v>677</v>
      </c>
      <c r="X1479" s="83">
        <v>3</v>
      </c>
      <c r="Y1479" s="83">
        <v>8</v>
      </c>
      <c r="Z1479" s="83">
        <v>27</v>
      </c>
      <c r="AA1479" s="83">
        <v>62</v>
      </c>
      <c r="AB1479" s="83">
        <v>89</v>
      </c>
      <c r="AC1479" s="84"/>
      <c r="AD1479" s="85">
        <v>0</v>
      </c>
      <c r="AE1479" s="83">
        <v>0</v>
      </c>
      <c r="AF1479" s="83">
        <v>0</v>
      </c>
      <c r="AG1479" s="83">
        <v>0</v>
      </c>
      <c r="AH1479" s="83">
        <v>0</v>
      </c>
      <c r="AI1479" s="83">
        <v>0</v>
      </c>
      <c r="AJ1479" s="83">
        <v>0</v>
      </c>
    </row>
    <row r="1480" spans="1:36" s="63" customFormat="1">
      <c r="A1480" s="88">
        <v>4</v>
      </c>
      <c r="B1480" s="95" t="s">
        <v>269</v>
      </c>
      <c r="C1480" s="96"/>
      <c r="D1480" s="86">
        <v>2</v>
      </c>
      <c r="E1480" s="86" t="s">
        <v>33</v>
      </c>
      <c r="F1480" s="87">
        <v>2502</v>
      </c>
      <c r="G1480" s="86">
        <v>1</v>
      </c>
      <c r="H1480" s="88">
        <v>4</v>
      </c>
      <c r="I1480" s="89"/>
      <c r="J1480" s="90">
        <v>93</v>
      </c>
      <c r="K1480" s="90">
        <v>88</v>
      </c>
      <c r="L1480" s="90">
        <v>0</v>
      </c>
      <c r="M1480" s="91"/>
      <c r="N1480" s="92">
        <v>58</v>
      </c>
      <c r="O1480" s="90">
        <v>686</v>
      </c>
      <c r="P1480" s="90">
        <v>3</v>
      </c>
      <c r="Q1480" s="90">
        <v>3</v>
      </c>
      <c r="R1480" s="90">
        <v>19</v>
      </c>
      <c r="S1480" s="90">
        <v>74</v>
      </c>
      <c r="T1480" s="90">
        <v>93</v>
      </c>
      <c r="U1480" s="91"/>
      <c r="V1480" s="92">
        <v>58</v>
      </c>
      <c r="W1480" s="90">
        <v>739</v>
      </c>
      <c r="X1480" s="90">
        <v>0</v>
      </c>
      <c r="Y1480" s="90">
        <v>12</v>
      </c>
      <c r="Z1480" s="90">
        <v>40</v>
      </c>
      <c r="AA1480" s="90">
        <v>48</v>
      </c>
      <c r="AB1480" s="90">
        <v>88</v>
      </c>
      <c r="AC1480" s="91"/>
      <c r="AD1480" s="92">
        <v>0</v>
      </c>
      <c r="AE1480" s="90">
        <v>0</v>
      </c>
      <c r="AF1480" s="90">
        <v>0</v>
      </c>
      <c r="AG1480" s="90">
        <v>0</v>
      </c>
      <c r="AH1480" s="90">
        <v>0</v>
      </c>
      <c r="AI1480" s="90">
        <v>0</v>
      </c>
      <c r="AJ1480" s="90">
        <v>0</v>
      </c>
    </row>
    <row r="1481" spans="1:36">
      <c r="A1481" s="88">
        <v>5</v>
      </c>
      <c r="B1481" s="95" t="s">
        <v>269</v>
      </c>
      <c r="C1481" s="96"/>
      <c r="D1481" s="86">
        <v>2</v>
      </c>
      <c r="E1481" s="86" t="s">
        <v>33</v>
      </c>
      <c r="F1481" s="87">
        <v>2502</v>
      </c>
      <c r="G1481" s="86">
        <v>1</v>
      </c>
      <c r="H1481" s="88">
        <v>5</v>
      </c>
      <c r="I1481" s="89"/>
      <c r="J1481" s="90">
        <v>96</v>
      </c>
      <c r="K1481" s="90">
        <v>92</v>
      </c>
      <c r="L1481" s="90">
        <v>81</v>
      </c>
      <c r="M1481" s="91"/>
      <c r="N1481" s="92">
        <v>53</v>
      </c>
      <c r="O1481" s="90">
        <v>745</v>
      </c>
      <c r="P1481" s="90">
        <v>2</v>
      </c>
      <c r="Q1481" s="90">
        <v>2</v>
      </c>
      <c r="R1481" s="90">
        <v>21</v>
      </c>
      <c r="S1481" s="90">
        <v>75</v>
      </c>
      <c r="T1481" s="90">
        <v>96</v>
      </c>
      <c r="U1481" s="91"/>
      <c r="V1481" s="92">
        <v>53</v>
      </c>
      <c r="W1481" s="90">
        <v>794</v>
      </c>
      <c r="X1481" s="90">
        <v>0</v>
      </c>
      <c r="Y1481" s="90">
        <v>8</v>
      </c>
      <c r="Z1481" s="90">
        <v>45</v>
      </c>
      <c r="AA1481" s="90">
        <v>47</v>
      </c>
      <c r="AB1481" s="90">
        <v>92</v>
      </c>
      <c r="AC1481" s="91"/>
      <c r="AD1481" s="92">
        <v>53</v>
      </c>
      <c r="AE1481" s="90">
        <v>236</v>
      </c>
      <c r="AF1481" s="90">
        <v>6</v>
      </c>
      <c r="AG1481" s="90">
        <v>13</v>
      </c>
      <c r="AH1481" s="90">
        <v>43</v>
      </c>
      <c r="AI1481" s="90">
        <v>38</v>
      </c>
      <c r="AJ1481" s="90">
        <v>81</v>
      </c>
    </row>
    <row r="1482" spans="1:36">
      <c r="A1482" s="88">
        <v>6</v>
      </c>
      <c r="B1482" s="95" t="s">
        <v>269</v>
      </c>
      <c r="C1482" s="96"/>
      <c r="D1482" s="86">
        <v>2</v>
      </c>
      <c r="E1482" s="86" t="s">
        <v>33</v>
      </c>
      <c r="F1482" s="87">
        <v>2502</v>
      </c>
      <c r="G1482" s="88">
        <v>1</v>
      </c>
      <c r="H1482" s="88">
        <v>6</v>
      </c>
      <c r="I1482" s="89"/>
      <c r="J1482" s="90">
        <v>81</v>
      </c>
      <c r="K1482" s="90">
        <v>82</v>
      </c>
      <c r="L1482" s="90">
        <v>0</v>
      </c>
      <c r="M1482" s="91"/>
      <c r="N1482" s="92">
        <v>56</v>
      </c>
      <c r="O1482" s="90">
        <v>725</v>
      </c>
      <c r="P1482" s="90">
        <v>5</v>
      </c>
      <c r="Q1482" s="90">
        <v>14</v>
      </c>
      <c r="R1482" s="90">
        <v>29</v>
      </c>
      <c r="S1482" s="90">
        <v>52</v>
      </c>
      <c r="T1482" s="90">
        <v>81</v>
      </c>
      <c r="U1482" s="91"/>
      <c r="V1482" s="92">
        <v>56</v>
      </c>
      <c r="W1482" s="90">
        <v>764</v>
      </c>
      <c r="X1482" s="90">
        <v>4</v>
      </c>
      <c r="Y1482" s="90">
        <v>14</v>
      </c>
      <c r="Z1482" s="90">
        <v>43</v>
      </c>
      <c r="AA1482" s="90">
        <v>39</v>
      </c>
      <c r="AB1482" s="90">
        <v>82</v>
      </c>
      <c r="AC1482" s="91"/>
      <c r="AD1482" s="92">
        <v>0</v>
      </c>
      <c r="AE1482" s="90">
        <v>0</v>
      </c>
      <c r="AF1482" s="90">
        <v>0</v>
      </c>
      <c r="AG1482" s="90">
        <v>0</v>
      </c>
      <c r="AH1482" s="90">
        <v>0</v>
      </c>
      <c r="AI1482" s="90">
        <v>0</v>
      </c>
      <c r="AJ1482" s="90">
        <v>0</v>
      </c>
    </row>
    <row r="1483" spans="1:36">
      <c r="A1483" s="88">
        <v>7</v>
      </c>
      <c r="B1483" s="95" t="s">
        <v>269</v>
      </c>
      <c r="C1483" s="96"/>
      <c r="D1483" s="86">
        <v>2</v>
      </c>
      <c r="E1483" s="86" t="s">
        <v>33</v>
      </c>
      <c r="F1483" s="87">
        <v>2502</v>
      </c>
      <c r="G1483" s="88">
        <v>1</v>
      </c>
      <c r="H1483" s="88">
        <v>7</v>
      </c>
      <c r="I1483" s="89"/>
      <c r="J1483" s="90">
        <v>89</v>
      </c>
      <c r="K1483" s="90">
        <v>81</v>
      </c>
      <c r="L1483" s="90">
        <v>47</v>
      </c>
      <c r="M1483" s="91"/>
      <c r="N1483" s="92">
        <v>54</v>
      </c>
      <c r="O1483" s="90">
        <v>758</v>
      </c>
      <c r="P1483" s="90">
        <v>6</v>
      </c>
      <c r="Q1483" s="90">
        <v>6</v>
      </c>
      <c r="R1483" s="90">
        <v>41</v>
      </c>
      <c r="S1483" s="90">
        <v>48</v>
      </c>
      <c r="T1483" s="90">
        <v>89</v>
      </c>
      <c r="U1483" s="91"/>
      <c r="V1483" s="92">
        <v>54</v>
      </c>
      <c r="W1483" s="90">
        <v>780</v>
      </c>
      <c r="X1483" s="90">
        <v>0</v>
      </c>
      <c r="Y1483" s="90">
        <v>19</v>
      </c>
      <c r="Z1483" s="90">
        <v>50</v>
      </c>
      <c r="AA1483" s="90">
        <v>31</v>
      </c>
      <c r="AB1483" s="90">
        <v>81</v>
      </c>
      <c r="AC1483" s="91"/>
      <c r="AD1483" s="92">
        <v>54</v>
      </c>
      <c r="AE1483" s="90">
        <v>192</v>
      </c>
      <c r="AF1483" s="90">
        <v>11</v>
      </c>
      <c r="AG1483" s="90">
        <v>43</v>
      </c>
      <c r="AH1483" s="90">
        <v>41</v>
      </c>
      <c r="AI1483" s="90">
        <v>6</v>
      </c>
      <c r="AJ1483" s="90">
        <v>47</v>
      </c>
    </row>
    <row r="1484" spans="1:36">
      <c r="A1484" s="88">
        <v>8</v>
      </c>
      <c r="B1484" s="95" t="s">
        <v>269</v>
      </c>
      <c r="C1484" s="96"/>
      <c r="D1484" s="86">
        <v>2</v>
      </c>
      <c r="E1484" s="86" t="s">
        <v>33</v>
      </c>
      <c r="F1484" s="87">
        <v>2502</v>
      </c>
      <c r="G1484" s="86">
        <v>1</v>
      </c>
      <c r="H1484" s="88">
        <v>8</v>
      </c>
      <c r="I1484" s="89"/>
      <c r="J1484" s="90">
        <v>84</v>
      </c>
      <c r="K1484" s="90">
        <v>84</v>
      </c>
      <c r="L1484" s="90">
        <v>0</v>
      </c>
      <c r="M1484" s="91"/>
      <c r="N1484" s="92">
        <v>63</v>
      </c>
      <c r="O1484" s="90">
        <v>764</v>
      </c>
      <c r="P1484" s="90">
        <v>8</v>
      </c>
      <c r="Q1484" s="90">
        <v>8</v>
      </c>
      <c r="R1484" s="90">
        <v>57</v>
      </c>
      <c r="S1484" s="90">
        <v>27</v>
      </c>
      <c r="T1484" s="90">
        <v>84</v>
      </c>
      <c r="U1484" s="91"/>
      <c r="V1484" s="92">
        <v>63</v>
      </c>
      <c r="W1484" s="90">
        <v>843</v>
      </c>
      <c r="X1484" s="90">
        <v>3</v>
      </c>
      <c r="Y1484" s="90">
        <v>13</v>
      </c>
      <c r="Z1484" s="90">
        <v>43</v>
      </c>
      <c r="AA1484" s="90">
        <v>41</v>
      </c>
      <c r="AB1484" s="90">
        <v>84</v>
      </c>
      <c r="AC1484" s="91"/>
      <c r="AD1484" s="92">
        <v>0</v>
      </c>
      <c r="AE1484" s="90">
        <v>0</v>
      </c>
      <c r="AF1484" s="90">
        <v>0</v>
      </c>
      <c r="AG1484" s="90">
        <v>0</v>
      </c>
      <c r="AH1484" s="90">
        <v>0</v>
      </c>
      <c r="AI1484" s="90">
        <v>0</v>
      </c>
      <c r="AJ1484" s="90">
        <v>0</v>
      </c>
    </row>
    <row r="1485" spans="1:36">
      <c r="A1485" s="67" t="s">
        <v>71</v>
      </c>
      <c r="B1485" s="97" t="s">
        <v>269</v>
      </c>
      <c r="C1485" s="98"/>
      <c r="D1485" s="93">
        <v>2</v>
      </c>
      <c r="E1485" s="93" t="s">
        <v>33</v>
      </c>
      <c r="F1485" s="94">
        <v>2502</v>
      </c>
      <c r="G1485" s="93">
        <v>1</v>
      </c>
      <c r="H1485" s="67" t="s">
        <v>71</v>
      </c>
      <c r="I1485" s="68"/>
      <c r="J1485" s="20">
        <v>89.058139534883722</v>
      </c>
      <c r="K1485" s="20">
        <v>85.982558139534888</v>
      </c>
      <c r="L1485" s="20">
        <v>63.841121495327101</v>
      </c>
      <c r="M1485" s="69"/>
      <c r="N1485" s="16">
        <v>344</v>
      </c>
      <c r="O1485" s="20"/>
      <c r="P1485" s="20">
        <v>4.0348837209302326</v>
      </c>
      <c r="Q1485" s="20">
        <v>6.8953488372093021</v>
      </c>
      <c r="R1485" s="20">
        <v>30.127906976744185</v>
      </c>
      <c r="S1485" s="20">
        <v>58.930232558139537</v>
      </c>
      <c r="T1485" s="20">
        <v>89.058139534883722</v>
      </c>
      <c r="U1485" s="69"/>
      <c r="V1485" s="16">
        <v>344</v>
      </c>
      <c r="W1485" s="20"/>
      <c r="X1485" s="20">
        <v>1.7238372093023258</v>
      </c>
      <c r="Y1485" s="20">
        <v>12.293604651162791</v>
      </c>
      <c r="Z1485" s="20">
        <v>41.110465116279073</v>
      </c>
      <c r="AA1485" s="20">
        <v>44.872093023255815</v>
      </c>
      <c r="AB1485" s="20">
        <v>85.982558139534888</v>
      </c>
      <c r="AC1485" s="69"/>
      <c r="AD1485" s="16">
        <v>107</v>
      </c>
      <c r="AE1485" s="20"/>
      <c r="AF1485" s="20">
        <v>8.5233644859813076</v>
      </c>
      <c r="AG1485" s="20">
        <v>28.140186915887853</v>
      </c>
      <c r="AH1485" s="20">
        <v>41.990654205607477</v>
      </c>
      <c r="AI1485" s="20">
        <v>21.850467289719624</v>
      </c>
      <c r="AJ1485" s="20">
        <v>63.841121495327101</v>
      </c>
    </row>
    <row r="1486" spans="1:36">
      <c r="A1486" s="81">
        <v>6</v>
      </c>
      <c r="B1486" s="77" t="s">
        <v>22</v>
      </c>
      <c r="C1486" s="78"/>
      <c r="D1486" s="79">
        <v>3</v>
      </c>
      <c r="E1486" s="86" t="s">
        <v>34</v>
      </c>
      <c r="F1486" s="80">
        <v>140</v>
      </c>
      <c r="G1486" s="79">
        <v>2</v>
      </c>
      <c r="H1486" s="81">
        <v>6</v>
      </c>
      <c r="I1486" s="82"/>
      <c r="J1486" s="83">
        <v>36</v>
      </c>
      <c r="K1486" s="83">
        <v>50</v>
      </c>
      <c r="L1486" s="83">
        <v>0</v>
      </c>
      <c r="M1486" s="84"/>
      <c r="N1486" s="85">
        <v>14</v>
      </c>
      <c r="O1486" s="83">
        <v>600</v>
      </c>
      <c r="P1486" s="83">
        <v>36</v>
      </c>
      <c r="Q1486" s="83">
        <v>29</v>
      </c>
      <c r="R1486" s="83">
        <v>29</v>
      </c>
      <c r="S1486" s="83">
        <v>7</v>
      </c>
      <c r="T1486" s="83">
        <v>36</v>
      </c>
      <c r="U1486" s="84"/>
      <c r="V1486" s="85">
        <v>14</v>
      </c>
      <c r="W1486" s="83">
        <v>591</v>
      </c>
      <c r="X1486" s="83">
        <v>14</v>
      </c>
      <c r="Y1486" s="83">
        <v>36</v>
      </c>
      <c r="Z1486" s="83">
        <v>43</v>
      </c>
      <c r="AA1486" s="83">
        <v>7</v>
      </c>
      <c r="AB1486" s="83">
        <v>50</v>
      </c>
      <c r="AC1486" s="84"/>
      <c r="AD1486" s="85">
        <v>0</v>
      </c>
      <c r="AE1486" s="83">
        <v>0</v>
      </c>
      <c r="AF1486" s="83">
        <v>0</v>
      </c>
      <c r="AG1486" s="83">
        <v>0</v>
      </c>
      <c r="AH1486" s="83">
        <v>0</v>
      </c>
      <c r="AI1486" s="83">
        <v>0</v>
      </c>
      <c r="AJ1486" s="83">
        <v>0</v>
      </c>
    </row>
    <row r="1487" spans="1:36" s="63" customFormat="1">
      <c r="A1487" s="81">
        <v>7</v>
      </c>
      <c r="B1487" s="77" t="s">
        <v>22</v>
      </c>
      <c r="C1487" s="78"/>
      <c r="D1487" s="79">
        <v>3</v>
      </c>
      <c r="E1487" s="86" t="s">
        <v>34</v>
      </c>
      <c r="F1487" s="80">
        <v>140</v>
      </c>
      <c r="G1487" s="79">
        <v>2</v>
      </c>
      <c r="H1487" s="81">
        <v>7</v>
      </c>
      <c r="I1487" s="82"/>
      <c r="J1487" s="83">
        <v>0</v>
      </c>
      <c r="K1487" s="83">
        <v>0</v>
      </c>
      <c r="L1487" s="83" t="s">
        <v>1</v>
      </c>
      <c r="M1487" s="84"/>
      <c r="N1487" s="85" t="s">
        <v>1</v>
      </c>
      <c r="O1487" s="83" t="s">
        <v>1</v>
      </c>
      <c r="P1487" s="83" t="s">
        <v>1</v>
      </c>
      <c r="Q1487" s="83" t="s">
        <v>1</v>
      </c>
      <c r="R1487" s="83" t="s">
        <v>1</v>
      </c>
      <c r="S1487" s="83" t="s">
        <v>1</v>
      </c>
      <c r="T1487" s="83">
        <v>0</v>
      </c>
      <c r="U1487" s="84"/>
      <c r="V1487" s="85" t="s">
        <v>1</v>
      </c>
      <c r="W1487" s="83" t="s">
        <v>1</v>
      </c>
      <c r="X1487" s="83" t="s">
        <v>1</v>
      </c>
      <c r="Y1487" s="83" t="s">
        <v>1</v>
      </c>
      <c r="Z1487" s="83" t="s">
        <v>1</v>
      </c>
      <c r="AA1487" s="83" t="s">
        <v>1</v>
      </c>
      <c r="AB1487" s="83">
        <v>0</v>
      </c>
      <c r="AC1487" s="84"/>
      <c r="AD1487" s="85" t="s">
        <v>1</v>
      </c>
      <c r="AE1487" s="83" t="s">
        <v>1</v>
      </c>
      <c r="AF1487" s="83" t="s">
        <v>1</v>
      </c>
      <c r="AG1487" s="83" t="s">
        <v>1</v>
      </c>
      <c r="AH1487" s="83" t="s">
        <v>1</v>
      </c>
      <c r="AI1487" s="83" t="s">
        <v>1</v>
      </c>
      <c r="AJ1487" s="83" t="s">
        <v>1</v>
      </c>
    </row>
    <row r="1488" spans="1:36">
      <c r="A1488" s="81">
        <v>8</v>
      </c>
      <c r="B1488" s="77" t="s">
        <v>22</v>
      </c>
      <c r="C1488" s="78"/>
      <c r="D1488" s="79">
        <v>3</v>
      </c>
      <c r="E1488" s="86" t="s">
        <v>34</v>
      </c>
      <c r="F1488" s="80">
        <v>140</v>
      </c>
      <c r="G1488" s="79">
        <v>2</v>
      </c>
      <c r="H1488" s="81">
        <v>8</v>
      </c>
      <c r="I1488" s="82"/>
      <c r="J1488" s="83">
        <v>0</v>
      </c>
      <c r="K1488" s="83">
        <v>0</v>
      </c>
      <c r="L1488" s="83">
        <v>0</v>
      </c>
      <c r="M1488" s="84"/>
      <c r="N1488" s="85" t="s">
        <v>1</v>
      </c>
      <c r="O1488" s="83" t="s">
        <v>1</v>
      </c>
      <c r="P1488" s="83" t="s">
        <v>1</v>
      </c>
      <c r="Q1488" s="83" t="s">
        <v>1</v>
      </c>
      <c r="R1488" s="83" t="s">
        <v>1</v>
      </c>
      <c r="S1488" s="83" t="s">
        <v>1</v>
      </c>
      <c r="T1488" s="83">
        <v>0</v>
      </c>
      <c r="U1488" s="84"/>
      <c r="V1488" s="85" t="s">
        <v>1</v>
      </c>
      <c r="W1488" s="83" t="s">
        <v>1</v>
      </c>
      <c r="X1488" s="83" t="s">
        <v>1</v>
      </c>
      <c r="Y1488" s="83" t="s">
        <v>1</v>
      </c>
      <c r="Z1488" s="83" t="s">
        <v>1</v>
      </c>
      <c r="AA1488" s="83" t="s">
        <v>1</v>
      </c>
      <c r="AB1488" s="83">
        <v>0</v>
      </c>
      <c r="AC1488" s="84"/>
      <c r="AD1488" s="85">
        <v>0</v>
      </c>
      <c r="AE1488" s="83">
        <v>0</v>
      </c>
      <c r="AF1488" s="83">
        <v>0</v>
      </c>
      <c r="AG1488" s="83">
        <v>0</v>
      </c>
      <c r="AH1488" s="83">
        <v>0</v>
      </c>
      <c r="AI1488" s="83">
        <v>0</v>
      </c>
      <c r="AJ1488" s="83">
        <v>0</v>
      </c>
    </row>
    <row r="1489" spans="1:36">
      <c r="A1489" s="67" t="s">
        <v>71</v>
      </c>
      <c r="B1489" s="101" t="s">
        <v>22</v>
      </c>
      <c r="C1489" s="102"/>
      <c r="D1489" s="93">
        <v>3</v>
      </c>
      <c r="E1489" s="93" t="s">
        <v>34</v>
      </c>
      <c r="F1489" s="94">
        <v>140</v>
      </c>
      <c r="G1489" s="67">
        <v>2</v>
      </c>
      <c r="H1489" s="67" t="s">
        <v>71</v>
      </c>
      <c r="I1489" s="68"/>
      <c r="J1489" s="20" t="s">
        <v>1</v>
      </c>
      <c r="K1489" s="20" t="s">
        <v>1</v>
      </c>
      <c r="L1489" s="20" t="s">
        <v>1</v>
      </c>
      <c r="M1489" s="69"/>
      <c r="N1489" s="16" t="s">
        <v>1</v>
      </c>
      <c r="O1489" s="20" t="s">
        <v>1</v>
      </c>
      <c r="P1489" s="20" t="s">
        <v>1</v>
      </c>
      <c r="Q1489" s="20" t="s">
        <v>1</v>
      </c>
      <c r="R1489" s="20" t="s">
        <v>1</v>
      </c>
      <c r="S1489" s="20" t="s">
        <v>1</v>
      </c>
      <c r="T1489" s="20" t="s">
        <v>1</v>
      </c>
      <c r="U1489" s="69"/>
      <c r="V1489" s="16" t="s">
        <v>1</v>
      </c>
      <c r="W1489" s="20" t="s">
        <v>1</v>
      </c>
      <c r="X1489" s="20" t="s">
        <v>1</v>
      </c>
      <c r="Y1489" s="20" t="s">
        <v>1</v>
      </c>
      <c r="Z1489" s="20" t="s">
        <v>1</v>
      </c>
      <c r="AA1489" s="20" t="s">
        <v>1</v>
      </c>
      <c r="AB1489" s="20" t="s">
        <v>1</v>
      </c>
      <c r="AC1489" s="69"/>
      <c r="AD1489" s="16">
        <v>0</v>
      </c>
      <c r="AE1489" s="20">
        <v>0</v>
      </c>
      <c r="AF1489" s="20">
        <v>0</v>
      </c>
      <c r="AG1489" s="20">
        <v>0</v>
      </c>
      <c r="AH1489" s="20">
        <v>0</v>
      </c>
      <c r="AI1489" s="20">
        <v>0</v>
      </c>
      <c r="AJ1489" s="20" t="s">
        <v>1</v>
      </c>
    </row>
    <row r="1490" spans="1:36">
      <c r="A1490" s="81">
        <v>3</v>
      </c>
      <c r="B1490" s="77" t="s">
        <v>270</v>
      </c>
      <c r="C1490" s="78"/>
      <c r="D1490" s="79">
        <v>1</v>
      </c>
      <c r="E1490" s="79" t="s">
        <v>32</v>
      </c>
      <c r="F1490" s="80">
        <v>4204</v>
      </c>
      <c r="G1490" s="88">
        <v>1</v>
      </c>
      <c r="H1490" s="81">
        <v>3</v>
      </c>
      <c r="I1490" s="82"/>
      <c r="J1490" s="83">
        <v>94</v>
      </c>
      <c r="K1490" s="83">
        <v>83</v>
      </c>
      <c r="L1490" s="83">
        <v>0</v>
      </c>
      <c r="M1490" s="84"/>
      <c r="N1490" s="85">
        <v>31</v>
      </c>
      <c r="O1490" s="83">
        <v>611</v>
      </c>
      <c r="P1490" s="83">
        <v>0</v>
      </c>
      <c r="Q1490" s="83">
        <v>6</v>
      </c>
      <c r="R1490" s="83">
        <v>29</v>
      </c>
      <c r="S1490" s="83">
        <v>65</v>
      </c>
      <c r="T1490" s="83">
        <v>94</v>
      </c>
      <c r="U1490" s="84"/>
      <c r="V1490" s="85">
        <v>31</v>
      </c>
      <c r="W1490" s="83">
        <v>636</v>
      </c>
      <c r="X1490" s="83">
        <v>6</v>
      </c>
      <c r="Y1490" s="83">
        <v>10</v>
      </c>
      <c r="Z1490" s="83">
        <v>35</v>
      </c>
      <c r="AA1490" s="83">
        <v>48</v>
      </c>
      <c r="AB1490" s="83">
        <v>83</v>
      </c>
      <c r="AC1490" s="84"/>
      <c r="AD1490" s="85">
        <v>0</v>
      </c>
      <c r="AE1490" s="83">
        <v>0</v>
      </c>
      <c r="AF1490" s="83">
        <v>0</v>
      </c>
      <c r="AG1490" s="83">
        <v>0</v>
      </c>
      <c r="AH1490" s="83">
        <v>0</v>
      </c>
      <c r="AI1490" s="83">
        <v>0</v>
      </c>
      <c r="AJ1490" s="83">
        <v>0</v>
      </c>
    </row>
    <row r="1491" spans="1:36">
      <c r="A1491" s="88">
        <v>4</v>
      </c>
      <c r="B1491" s="95" t="s">
        <v>270</v>
      </c>
      <c r="C1491" s="96"/>
      <c r="D1491" s="86">
        <v>1</v>
      </c>
      <c r="E1491" s="86" t="s">
        <v>32</v>
      </c>
      <c r="F1491" s="87">
        <v>4204</v>
      </c>
      <c r="G1491" s="88">
        <v>1</v>
      </c>
      <c r="H1491" s="88">
        <v>4</v>
      </c>
      <c r="I1491" s="89"/>
      <c r="J1491" s="90">
        <v>80</v>
      </c>
      <c r="K1491" s="90">
        <v>78</v>
      </c>
      <c r="L1491" s="90">
        <v>0</v>
      </c>
      <c r="M1491" s="91"/>
      <c r="N1491" s="92">
        <v>31</v>
      </c>
      <c r="O1491" s="90">
        <v>637</v>
      </c>
      <c r="P1491" s="90">
        <v>6</v>
      </c>
      <c r="Q1491" s="90">
        <v>13</v>
      </c>
      <c r="R1491" s="90">
        <v>19</v>
      </c>
      <c r="S1491" s="90">
        <v>61</v>
      </c>
      <c r="T1491" s="90">
        <v>80</v>
      </c>
      <c r="U1491" s="91"/>
      <c r="V1491" s="92">
        <v>31</v>
      </c>
      <c r="W1491" s="90">
        <v>657</v>
      </c>
      <c r="X1491" s="90">
        <v>3</v>
      </c>
      <c r="Y1491" s="90">
        <v>19</v>
      </c>
      <c r="Z1491" s="90">
        <v>52</v>
      </c>
      <c r="AA1491" s="90">
        <v>26</v>
      </c>
      <c r="AB1491" s="90">
        <v>78</v>
      </c>
      <c r="AC1491" s="91"/>
      <c r="AD1491" s="92">
        <v>0</v>
      </c>
      <c r="AE1491" s="90">
        <v>0</v>
      </c>
      <c r="AF1491" s="90">
        <v>0</v>
      </c>
      <c r="AG1491" s="90">
        <v>0</v>
      </c>
      <c r="AH1491" s="90">
        <v>0</v>
      </c>
      <c r="AI1491" s="90">
        <v>0</v>
      </c>
      <c r="AJ1491" s="90">
        <v>0</v>
      </c>
    </row>
    <row r="1492" spans="1:36">
      <c r="A1492" s="88">
        <v>5</v>
      </c>
      <c r="B1492" s="95" t="s">
        <v>270</v>
      </c>
      <c r="C1492" s="96"/>
      <c r="D1492" s="86">
        <v>1</v>
      </c>
      <c r="E1492" s="86" t="s">
        <v>32</v>
      </c>
      <c r="F1492" s="87">
        <v>4204</v>
      </c>
      <c r="G1492" s="86">
        <v>1</v>
      </c>
      <c r="H1492" s="88">
        <v>5</v>
      </c>
      <c r="I1492" s="89"/>
      <c r="J1492" s="90">
        <v>82</v>
      </c>
      <c r="K1492" s="90">
        <v>64</v>
      </c>
      <c r="L1492" s="90">
        <v>68</v>
      </c>
      <c r="M1492" s="91"/>
      <c r="N1492" s="92">
        <v>34</v>
      </c>
      <c r="O1492" s="90">
        <v>685</v>
      </c>
      <c r="P1492" s="90">
        <v>6</v>
      </c>
      <c r="Q1492" s="90">
        <v>12</v>
      </c>
      <c r="R1492" s="90">
        <v>38</v>
      </c>
      <c r="S1492" s="90">
        <v>44</v>
      </c>
      <c r="T1492" s="90">
        <v>82</v>
      </c>
      <c r="U1492" s="91"/>
      <c r="V1492" s="92">
        <v>34</v>
      </c>
      <c r="W1492" s="90">
        <v>688</v>
      </c>
      <c r="X1492" s="90">
        <v>6</v>
      </c>
      <c r="Y1492" s="90">
        <v>29</v>
      </c>
      <c r="Z1492" s="90">
        <v>32</v>
      </c>
      <c r="AA1492" s="90">
        <v>32</v>
      </c>
      <c r="AB1492" s="90">
        <v>64</v>
      </c>
      <c r="AC1492" s="91"/>
      <c r="AD1492" s="92">
        <v>34</v>
      </c>
      <c r="AE1492" s="90">
        <v>214</v>
      </c>
      <c r="AF1492" s="90">
        <v>6</v>
      </c>
      <c r="AG1492" s="90">
        <v>26</v>
      </c>
      <c r="AH1492" s="90">
        <v>56</v>
      </c>
      <c r="AI1492" s="90">
        <v>12</v>
      </c>
      <c r="AJ1492" s="90">
        <v>68</v>
      </c>
    </row>
    <row r="1493" spans="1:36">
      <c r="A1493" s="88">
        <v>6</v>
      </c>
      <c r="B1493" s="95" t="s">
        <v>270</v>
      </c>
      <c r="C1493" s="96"/>
      <c r="D1493" s="86">
        <v>1</v>
      </c>
      <c r="E1493" s="86" t="s">
        <v>32</v>
      </c>
      <c r="F1493" s="87">
        <v>4204</v>
      </c>
      <c r="G1493" s="86">
        <v>1</v>
      </c>
      <c r="H1493" s="88">
        <v>6</v>
      </c>
      <c r="I1493" s="89"/>
      <c r="J1493" s="90">
        <v>85</v>
      </c>
      <c r="K1493" s="90">
        <v>73</v>
      </c>
      <c r="L1493" s="90">
        <v>0</v>
      </c>
      <c r="M1493" s="91"/>
      <c r="N1493" s="92">
        <v>26</v>
      </c>
      <c r="O1493" s="90">
        <v>722</v>
      </c>
      <c r="P1493" s="90">
        <v>4</v>
      </c>
      <c r="Q1493" s="90">
        <v>12</v>
      </c>
      <c r="R1493" s="90">
        <v>31</v>
      </c>
      <c r="S1493" s="90">
        <v>54</v>
      </c>
      <c r="T1493" s="90">
        <v>85</v>
      </c>
      <c r="U1493" s="91"/>
      <c r="V1493" s="92">
        <v>26</v>
      </c>
      <c r="W1493" s="90">
        <v>738</v>
      </c>
      <c r="X1493" s="90">
        <v>0</v>
      </c>
      <c r="Y1493" s="90">
        <v>27</v>
      </c>
      <c r="Z1493" s="90">
        <v>46</v>
      </c>
      <c r="AA1493" s="90">
        <v>27</v>
      </c>
      <c r="AB1493" s="90">
        <v>73</v>
      </c>
      <c r="AC1493" s="91"/>
      <c r="AD1493" s="92">
        <v>0</v>
      </c>
      <c r="AE1493" s="90">
        <v>0</v>
      </c>
      <c r="AF1493" s="90">
        <v>0</v>
      </c>
      <c r="AG1493" s="90">
        <v>0</v>
      </c>
      <c r="AH1493" s="90">
        <v>0</v>
      </c>
      <c r="AI1493" s="90">
        <v>0</v>
      </c>
      <c r="AJ1493" s="90">
        <v>0</v>
      </c>
    </row>
    <row r="1494" spans="1:36" s="63" customFormat="1">
      <c r="A1494" s="88">
        <v>7</v>
      </c>
      <c r="B1494" s="95" t="s">
        <v>270</v>
      </c>
      <c r="C1494" s="96"/>
      <c r="D1494" s="86">
        <v>1</v>
      </c>
      <c r="E1494" s="86" t="s">
        <v>32</v>
      </c>
      <c r="F1494" s="87">
        <v>4204</v>
      </c>
      <c r="G1494" s="86">
        <v>1</v>
      </c>
      <c r="H1494" s="88">
        <v>7</v>
      </c>
      <c r="I1494" s="89"/>
      <c r="J1494" s="90">
        <v>85</v>
      </c>
      <c r="K1494" s="90">
        <v>75</v>
      </c>
      <c r="L1494" s="90">
        <v>56</v>
      </c>
      <c r="M1494" s="91"/>
      <c r="N1494" s="92">
        <v>32</v>
      </c>
      <c r="O1494" s="90">
        <v>741</v>
      </c>
      <c r="P1494" s="90">
        <v>3</v>
      </c>
      <c r="Q1494" s="90">
        <v>13</v>
      </c>
      <c r="R1494" s="90">
        <v>38</v>
      </c>
      <c r="S1494" s="90">
        <v>47</v>
      </c>
      <c r="T1494" s="90">
        <v>85</v>
      </c>
      <c r="U1494" s="91"/>
      <c r="V1494" s="92">
        <v>32</v>
      </c>
      <c r="W1494" s="90">
        <v>776</v>
      </c>
      <c r="X1494" s="90">
        <v>0</v>
      </c>
      <c r="Y1494" s="90">
        <v>25</v>
      </c>
      <c r="Z1494" s="90">
        <v>41</v>
      </c>
      <c r="AA1494" s="90">
        <v>34</v>
      </c>
      <c r="AB1494" s="90">
        <v>75</v>
      </c>
      <c r="AC1494" s="91"/>
      <c r="AD1494" s="92">
        <v>32</v>
      </c>
      <c r="AE1494" s="90">
        <v>190</v>
      </c>
      <c r="AF1494" s="90">
        <v>16</v>
      </c>
      <c r="AG1494" s="90">
        <v>28</v>
      </c>
      <c r="AH1494" s="90">
        <v>56</v>
      </c>
      <c r="AI1494" s="90">
        <v>0</v>
      </c>
      <c r="AJ1494" s="90">
        <v>56</v>
      </c>
    </row>
    <row r="1495" spans="1:36">
      <c r="A1495" s="88">
        <v>8</v>
      </c>
      <c r="B1495" s="95" t="s">
        <v>270</v>
      </c>
      <c r="C1495" s="96"/>
      <c r="D1495" s="86">
        <v>1</v>
      </c>
      <c r="E1495" s="86" t="s">
        <v>32</v>
      </c>
      <c r="F1495" s="87">
        <v>4204</v>
      </c>
      <c r="G1495" s="88">
        <v>1</v>
      </c>
      <c r="H1495" s="88">
        <v>8</v>
      </c>
      <c r="I1495" s="89"/>
      <c r="J1495" s="90">
        <v>81</v>
      </c>
      <c r="K1495" s="90">
        <v>83</v>
      </c>
      <c r="L1495" s="90">
        <v>0</v>
      </c>
      <c r="M1495" s="91"/>
      <c r="N1495" s="92">
        <v>36</v>
      </c>
      <c r="O1495" s="90">
        <v>772</v>
      </c>
      <c r="P1495" s="90">
        <v>8</v>
      </c>
      <c r="Q1495" s="90">
        <v>11</v>
      </c>
      <c r="R1495" s="90">
        <v>39</v>
      </c>
      <c r="S1495" s="90">
        <v>42</v>
      </c>
      <c r="T1495" s="90">
        <v>81</v>
      </c>
      <c r="U1495" s="91"/>
      <c r="V1495" s="92">
        <v>36</v>
      </c>
      <c r="W1495" s="90">
        <v>846</v>
      </c>
      <c r="X1495" s="90">
        <v>0</v>
      </c>
      <c r="Y1495" s="90">
        <v>17</v>
      </c>
      <c r="Z1495" s="90">
        <v>39</v>
      </c>
      <c r="AA1495" s="90">
        <v>44</v>
      </c>
      <c r="AB1495" s="90">
        <v>83</v>
      </c>
      <c r="AC1495" s="91"/>
      <c r="AD1495" s="92">
        <v>0</v>
      </c>
      <c r="AE1495" s="90">
        <v>0</v>
      </c>
      <c r="AF1495" s="90">
        <v>0</v>
      </c>
      <c r="AG1495" s="90">
        <v>0</v>
      </c>
      <c r="AH1495" s="90">
        <v>0</v>
      </c>
      <c r="AI1495" s="90">
        <v>0</v>
      </c>
      <c r="AJ1495" s="90">
        <v>0</v>
      </c>
    </row>
    <row r="1496" spans="1:36">
      <c r="A1496" s="67" t="s">
        <v>71</v>
      </c>
      <c r="B1496" s="97" t="s">
        <v>270</v>
      </c>
      <c r="C1496" s="98"/>
      <c r="D1496" s="93">
        <v>1</v>
      </c>
      <c r="E1496" s="93" t="s">
        <v>32</v>
      </c>
      <c r="F1496" s="94">
        <v>4204</v>
      </c>
      <c r="G1496" s="67">
        <v>1</v>
      </c>
      <c r="H1496" s="67" t="s">
        <v>71</v>
      </c>
      <c r="I1496" s="68"/>
      <c r="J1496" s="20">
        <v>84.357894736842127</v>
      </c>
      <c r="K1496" s="20">
        <v>76.068421052631578</v>
      </c>
      <c r="L1496" s="20">
        <v>62.18181818181818</v>
      </c>
      <c r="M1496" s="69"/>
      <c r="N1496" s="16">
        <v>190</v>
      </c>
      <c r="O1496" s="20"/>
      <c r="P1496" s="20">
        <v>4.621052631578948</v>
      </c>
      <c r="Q1496" s="20">
        <v>11.163157894736843</v>
      </c>
      <c r="R1496" s="20">
        <v>32.663157894736848</v>
      </c>
      <c r="S1496" s="20">
        <v>51.694736842105272</v>
      </c>
      <c r="T1496" s="20">
        <v>84.357894736842127</v>
      </c>
      <c r="U1496" s="69"/>
      <c r="V1496" s="16">
        <v>190</v>
      </c>
      <c r="W1496" s="20"/>
      <c r="X1496" s="20">
        <v>2.5421052631578949</v>
      </c>
      <c r="Y1496" s="20">
        <v>21.047368421052628</v>
      </c>
      <c r="Z1496" s="20">
        <v>40.510526315789477</v>
      </c>
      <c r="AA1496" s="20">
        <v>35.557894736842108</v>
      </c>
      <c r="AB1496" s="20">
        <v>76.068421052631578</v>
      </c>
      <c r="AC1496" s="69"/>
      <c r="AD1496" s="16">
        <v>66</v>
      </c>
      <c r="AE1496" s="20"/>
      <c r="AF1496" s="20">
        <v>10.848484848484848</v>
      </c>
      <c r="AG1496" s="20">
        <v>26.969696969696969</v>
      </c>
      <c r="AH1496" s="20">
        <v>56</v>
      </c>
      <c r="AI1496" s="20">
        <v>6.1818181818181817</v>
      </c>
      <c r="AJ1496" s="20">
        <v>62.18181818181818</v>
      </c>
    </row>
    <row r="1497" spans="1:36">
      <c r="A1497" s="81">
        <v>3</v>
      </c>
      <c r="B1497" s="77" t="s">
        <v>272</v>
      </c>
      <c r="C1497" s="78"/>
      <c r="D1497" s="79">
        <v>2</v>
      </c>
      <c r="E1497" s="79" t="s">
        <v>33</v>
      </c>
      <c r="F1497" s="80">
        <v>7311</v>
      </c>
      <c r="G1497" s="86">
        <v>1</v>
      </c>
      <c r="H1497" s="81">
        <v>3</v>
      </c>
      <c r="I1497" s="82"/>
      <c r="J1497" s="83">
        <v>88</v>
      </c>
      <c r="K1497" s="83">
        <v>80</v>
      </c>
      <c r="L1497" s="83">
        <v>0</v>
      </c>
      <c r="M1497" s="84"/>
      <c r="N1497" s="85">
        <v>324</v>
      </c>
      <c r="O1497" s="83">
        <v>611</v>
      </c>
      <c r="P1497" s="83">
        <v>2</v>
      </c>
      <c r="Q1497" s="83">
        <v>9</v>
      </c>
      <c r="R1497" s="83">
        <v>27</v>
      </c>
      <c r="S1497" s="83">
        <v>61</v>
      </c>
      <c r="T1497" s="83">
        <v>88</v>
      </c>
      <c r="U1497" s="84"/>
      <c r="V1497" s="85">
        <v>324</v>
      </c>
      <c r="W1497" s="83">
        <v>627</v>
      </c>
      <c r="X1497" s="83">
        <v>8</v>
      </c>
      <c r="Y1497" s="83">
        <v>12</v>
      </c>
      <c r="Z1497" s="83">
        <v>31</v>
      </c>
      <c r="AA1497" s="83">
        <v>49</v>
      </c>
      <c r="AB1497" s="83">
        <v>80</v>
      </c>
      <c r="AC1497" s="84"/>
      <c r="AD1497" s="85">
        <v>0</v>
      </c>
      <c r="AE1497" s="83">
        <v>0</v>
      </c>
      <c r="AF1497" s="83">
        <v>0</v>
      </c>
      <c r="AG1497" s="83">
        <v>0</v>
      </c>
      <c r="AH1497" s="83">
        <v>0</v>
      </c>
      <c r="AI1497" s="83">
        <v>0</v>
      </c>
      <c r="AJ1497" s="83">
        <v>0</v>
      </c>
    </row>
    <row r="1498" spans="1:36">
      <c r="A1498" s="88">
        <v>4</v>
      </c>
      <c r="B1498" s="95" t="s">
        <v>272</v>
      </c>
      <c r="C1498" s="96"/>
      <c r="D1498" s="86">
        <v>2</v>
      </c>
      <c r="E1498" s="86" t="s">
        <v>33</v>
      </c>
      <c r="F1498" s="87">
        <v>7311</v>
      </c>
      <c r="G1498" s="86">
        <v>1</v>
      </c>
      <c r="H1498" s="88">
        <v>4</v>
      </c>
      <c r="I1498" s="89"/>
      <c r="J1498" s="90">
        <v>85</v>
      </c>
      <c r="K1498" s="90">
        <v>84</v>
      </c>
      <c r="L1498" s="90">
        <v>0</v>
      </c>
      <c r="M1498" s="91"/>
      <c r="N1498" s="92">
        <v>316</v>
      </c>
      <c r="O1498" s="90">
        <v>644</v>
      </c>
      <c r="P1498" s="90">
        <v>6</v>
      </c>
      <c r="Q1498" s="90">
        <v>9</v>
      </c>
      <c r="R1498" s="90">
        <v>29</v>
      </c>
      <c r="S1498" s="90">
        <v>56</v>
      </c>
      <c r="T1498" s="90">
        <v>85</v>
      </c>
      <c r="U1498" s="91"/>
      <c r="V1498" s="92">
        <v>316</v>
      </c>
      <c r="W1498" s="90">
        <v>699</v>
      </c>
      <c r="X1498" s="90">
        <v>2</v>
      </c>
      <c r="Y1498" s="90">
        <v>15</v>
      </c>
      <c r="Z1498" s="90">
        <v>45</v>
      </c>
      <c r="AA1498" s="90">
        <v>39</v>
      </c>
      <c r="AB1498" s="90">
        <v>84</v>
      </c>
      <c r="AC1498" s="91"/>
      <c r="AD1498" s="92">
        <v>0</v>
      </c>
      <c r="AE1498" s="90">
        <v>0</v>
      </c>
      <c r="AF1498" s="90">
        <v>0</v>
      </c>
      <c r="AG1498" s="90">
        <v>0</v>
      </c>
      <c r="AH1498" s="90">
        <v>0</v>
      </c>
      <c r="AI1498" s="90">
        <v>0</v>
      </c>
      <c r="AJ1498" s="90">
        <v>0</v>
      </c>
    </row>
    <row r="1499" spans="1:36">
      <c r="A1499" s="88">
        <v>5</v>
      </c>
      <c r="B1499" s="95" t="s">
        <v>272</v>
      </c>
      <c r="C1499" s="96"/>
      <c r="D1499" s="86">
        <v>2</v>
      </c>
      <c r="E1499" s="86" t="s">
        <v>33</v>
      </c>
      <c r="F1499" s="87">
        <v>7311</v>
      </c>
      <c r="G1499" s="86">
        <v>1</v>
      </c>
      <c r="H1499" s="88">
        <v>5</v>
      </c>
      <c r="I1499" s="89"/>
      <c r="J1499" s="90">
        <v>89</v>
      </c>
      <c r="K1499" s="90">
        <v>90</v>
      </c>
      <c r="L1499" s="90">
        <v>72</v>
      </c>
      <c r="M1499" s="91"/>
      <c r="N1499" s="92">
        <v>292</v>
      </c>
      <c r="O1499" s="90">
        <v>710</v>
      </c>
      <c r="P1499" s="90">
        <v>4</v>
      </c>
      <c r="Q1499" s="90">
        <v>7</v>
      </c>
      <c r="R1499" s="90">
        <v>28</v>
      </c>
      <c r="S1499" s="90">
        <v>61</v>
      </c>
      <c r="T1499" s="90">
        <v>89</v>
      </c>
      <c r="U1499" s="91"/>
      <c r="V1499" s="92">
        <v>292</v>
      </c>
      <c r="W1499" s="90">
        <v>788</v>
      </c>
      <c r="X1499" s="90">
        <v>1</v>
      </c>
      <c r="Y1499" s="90">
        <v>9</v>
      </c>
      <c r="Z1499" s="90">
        <v>39</v>
      </c>
      <c r="AA1499" s="90">
        <v>51</v>
      </c>
      <c r="AB1499" s="90">
        <v>90</v>
      </c>
      <c r="AC1499" s="91"/>
      <c r="AD1499" s="92">
        <v>292</v>
      </c>
      <c r="AE1499" s="90">
        <v>218</v>
      </c>
      <c r="AF1499" s="90">
        <v>3</v>
      </c>
      <c r="AG1499" s="90">
        <v>25</v>
      </c>
      <c r="AH1499" s="90">
        <v>58</v>
      </c>
      <c r="AI1499" s="90">
        <v>14</v>
      </c>
      <c r="AJ1499" s="90">
        <v>72</v>
      </c>
    </row>
    <row r="1500" spans="1:36">
      <c r="A1500" s="88">
        <v>6</v>
      </c>
      <c r="B1500" s="95" t="s">
        <v>272</v>
      </c>
      <c r="C1500" s="96"/>
      <c r="D1500" s="86">
        <v>2</v>
      </c>
      <c r="E1500" s="86" t="s">
        <v>33</v>
      </c>
      <c r="F1500" s="87">
        <v>7311</v>
      </c>
      <c r="G1500" s="86">
        <v>1</v>
      </c>
      <c r="H1500" s="88">
        <v>6</v>
      </c>
      <c r="I1500" s="89"/>
      <c r="J1500" s="90">
        <v>86</v>
      </c>
      <c r="K1500" s="90">
        <v>91</v>
      </c>
      <c r="L1500" s="90">
        <v>0</v>
      </c>
      <c r="M1500" s="91"/>
      <c r="N1500" s="92">
        <v>277</v>
      </c>
      <c r="O1500" s="90">
        <v>752</v>
      </c>
      <c r="P1500" s="90">
        <v>3</v>
      </c>
      <c r="Q1500" s="90">
        <v>11</v>
      </c>
      <c r="R1500" s="90">
        <v>26</v>
      </c>
      <c r="S1500" s="90">
        <v>60</v>
      </c>
      <c r="T1500" s="90">
        <v>86</v>
      </c>
      <c r="U1500" s="91"/>
      <c r="V1500" s="92">
        <v>277</v>
      </c>
      <c r="W1500" s="90">
        <v>822</v>
      </c>
      <c r="X1500" s="90">
        <v>1</v>
      </c>
      <c r="Y1500" s="90">
        <v>8</v>
      </c>
      <c r="Z1500" s="90">
        <v>37</v>
      </c>
      <c r="AA1500" s="90">
        <v>54</v>
      </c>
      <c r="AB1500" s="90">
        <v>91</v>
      </c>
      <c r="AC1500" s="91"/>
      <c r="AD1500" s="92">
        <v>0</v>
      </c>
      <c r="AE1500" s="90">
        <v>0</v>
      </c>
      <c r="AF1500" s="90">
        <v>0</v>
      </c>
      <c r="AG1500" s="90">
        <v>0</v>
      </c>
      <c r="AH1500" s="90">
        <v>0</v>
      </c>
      <c r="AI1500" s="90">
        <v>0</v>
      </c>
      <c r="AJ1500" s="90">
        <v>0</v>
      </c>
    </row>
    <row r="1501" spans="1:36" s="63" customFormat="1">
      <c r="A1501" s="88">
        <v>7</v>
      </c>
      <c r="B1501" s="95" t="s">
        <v>272</v>
      </c>
      <c r="C1501" s="96"/>
      <c r="D1501" s="86">
        <v>2</v>
      </c>
      <c r="E1501" s="86" t="s">
        <v>33</v>
      </c>
      <c r="F1501" s="87">
        <v>7311</v>
      </c>
      <c r="G1501" s="86">
        <v>1</v>
      </c>
      <c r="H1501" s="88">
        <v>7</v>
      </c>
      <c r="I1501" s="89"/>
      <c r="J1501" s="90">
        <v>86</v>
      </c>
      <c r="K1501" s="90">
        <v>89</v>
      </c>
      <c r="L1501" s="90">
        <v>66</v>
      </c>
      <c r="M1501" s="91"/>
      <c r="N1501" s="92">
        <v>298</v>
      </c>
      <c r="O1501" s="90">
        <v>782</v>
      </c>
      <c r="P1501" s="90">
        <v>4</v>
      </c>
      <c r="Q1501" s="90">
        <v>10</v>
      </c>
      <c r="R1501" s="90">
        <v>27</v>
      </c>
      <c r="S1501" s="90">
        <v>59</v>
      </c>
      <c r="T1501" s="90">
        <v>86</v>
      </c>
      <c r="U1501" s="91"/>
      <c r="V1501" s="92">
        <v>298</v>
      </c>
      <c r="W1501" s="90">
        <v>831</v>
      </c>
      <c r="X1501" s="90">
        <v>1</v>
      </c>
      <c r="Y1501" s="90">
        <v>10</v>
      </c>
      <c r="Z1501" s="90">
        <v>41</v>
      </c>
      <c r="AA1501" s="90">
        <v>48</v>
      </c>
      <c r="AB1501" s="90">
        <v>89</v>
      </c>
      <c r="AC1501" s="91"/>
      <c r="AD1501" s="92">
        <v>298</v>
      </c>
      <c r="AE1501" s="90">
        <v>212</v>
      </c>
      <c r="AF1501" s="90">
        <v>8</v>
      </c>
      <c r="AG1501" s="90">
        <v>26</v>
      </c>
      <c r="AH1501" s="90">
        <v>48</v>
      </c>
      <c r="AI1501" s="90">
        <v>18</v>
      </c>
      <c r="AJ1501" s="90">
        <v>66</v>
      </c>
    </row>
    <row r="1502" spans="1:36">
      <c r="A1502" s="88">
        <v>8</v>
      </c>
      <c r="B1502" s="95" t="s">
        <v>272</v>
      </c>
      <c r="C1502" s="96"/>
      <c r="D1502" s="86">
        <v>2</v>
      </c>
      <c r="E1502" s="86" t="s">
        <v>33</v>
      </c>
      <c r="F1502" s="87">
        <v>7311</v>
      </c>
      <c r="G1502" s="86">
        <v>1</v>
      </c>
      <c r="H1502" s="88">
        <v>8</v>
      </c>
      <c r="I1502" s="89"/>
      <c r="J1502" s="90">
        <v>76</v>
      </c>
      <c r="K1502" s="90">
        <v>92</v>
      </c>
      <c r="L1502" s="90">
        <v>0</v>
      </c>
      <c r="M1502" s="91"/>
      <c r="N1502" s="92">
        <v>287</v>
      </c>
      <c r="O1502" s="90">
        <v>762</v>
      </c>
      <c r="P1502" s="90">
        <v>9</v>
      </c>
      <c r="Q1502" s="90">
        <v>14</v>
      </c>
      <c r="R1502" s="90">
        <v>41</v>
      </c>
      <c r="S1502" s="90">
        <v>35</v>
      </c>
      <c r="T1502" s="90">
        <v>76</v>
      </c>
      <c r="U1502" s="91"/>
      <c r="V1502" s="92">
        <v>287</v>
      </c>
      <c r="W1502" s="90">
        <v>873</v>
      </c>
      <c r="X1502" s="90">
        <v>0</v>
      </c>
      <c r="Y1502" s="90">
        <v>7</v>
      </c>
      <c r="Z1502" s="90">
        <v>43</v>
      </c>
      <c r="AA1502" s="90">
        <v>49</v>
      </c>
      <c r="AB1502" s="90">
        <v>92</v>
      </c>
      <c r="AC1502" s="91"/>
      <c r="AD1502" s="92">
        <v>0</v>
      </c>
      <c r="AE1502" s="90">
        <v>0</v>
      </c>
      <c r="AF1502" s="90">
        <v>0</v>
      </c>
      <c r="AG1502" s="90">
        <v>0</v>
      </c>
      <c r="AH1502" s="90">
        <v>0</v>
      </c>
      <c r="AI1502" s="90">
        <v>0</v>
      </c>
      <c r="AJ1502" s="90">
        <v>0</v>
      </c>
    </row>
    <row r="1503" spans="1:36">
      <c r="A1503" s="67" t="s">
        <v>71</v>
      </c>
      <c r="B1503" s="97" t="s">
        <v>272</v>
      </c>
      <c r="C1503" s="98"/>
      <c r="D1503" s="93">
        <v>2</v>
      </c>
      <c r="E1503" s="93" t="s">
        <v>33</v>
      </c>
      <c r="F1503" s="94">
        <v>7311</v>
      </c>
      <c r="G1503" s="93">
        <v>1</v>
      </c>
      <c r="H1503" s="67" t="s">
        <v>71</v>
      </c>
      <c r="I1503" s="68"/>
      <c r="J1503" s="20">
        <v>85.073578595317727</v>
      </c>
      <c r="K1503" s="20">
        <v>87.445373467112603</v>
      </c>
      <c r="L1503" s="20">
        <v>68.969491525423734</v>
      </c>
      <c r="M1503" s="69"/>
      <c r="N1503" s="16">
        <v>1794</v>
      </c>
      <c r="O1503" s="20"/>
      <c r="P1503" s="20">
        <v>4.6365663322185071</v>
      </c>
      <c r="Q1503" s="20">
        <v>9.9492753623188399</v>
      </c>
      <c r="R1503" s="20">
        <v>29.600334448160538</v>
      </c>
      <c r="S1503" s="20">
        <v>55.473244147157189</v>
      </c>
      <c r="T1503" s="20">
        <v>85.073578595317727</v>
      </c>
      <c r="U1503" s="69"/>
      <c r="V1503" s="16">
        <v>1794</v>
      </c>
      <c r="W1503" s="20"/>
      <c r="X1503" s="20">
        <v>2.2803790412486062</v>
      </c>
      <c r="Y1503" s="20">
        <v>10.290412486064659</v>
      </c>
      <c r="Z1503" s="20">
        <v>39.275362318840578</v>
      </c>
      <c r="AA1503" s="20">
        <v>48.170011148272017</v>
      </c>
      <c r="AB1503" s="20">
        <v>87.445373467112603</v>
      </c>
      <c r="AC1503" s="69"/>
      <c r="AD1503" s="16">
        <v>590</v>
      </c>
      <c r="AE1503" s="20"/>
      <c r="AF1503" s="20">
        <v>5.5254237288135597</v>
      </c>
      <c r="AG1503" s="20">
        <v>25.505084745762712</v>
      </c>
      <c r="AH1503" s="20">
        <v>52.949152542372886</v>
      </c>
      <c r="AI1503" s="20">
        <v>16.020338983050848</v>
      </c>
      <c r="AJ1503" s="20">
        <v>68.969491525423734</v>
      </c>
    </row>
    <row r="1504" spans="1:36">
      <c r="A1504" s="81">
        <v>3</v>
      </c>
      <c r="B1504" s="77" t="s">
        <v>271</v>
      </c>
      <c r="C1504" s="78"/>
      <c r="D1504" s="79">
        <v>1</v>
      </c>
      <c r="E1504" s="79" t="s">
        <v>32</v>
      </c>
      <c r="F1504" s="80">
        <v>6502</v>
      </c>
      <c r="G1504" s="86">
        <v>1</v>
      </c>
      <c r="H1504" s="81">
        <v>3</v>
      </c>
      <c r="I1504" s="82"/>
      <c r="J1504" s="83">
        <v>90</v>
      </c>
      <c r="K1504" s="83">
        <v>84</v>
      </c>
      <c r="L1504" s="83">
        <v>0</v>
      </c>
      <c r="M1504" s="84"/>
      <c r="N1504" s="85">
        <v>70</v>
      </c>
      <c r="O1504" s="83">
        <v>619</v>
      </c>
      <c r="P1504" s="83">
        <v>1</v>
      </c>
      <c r="Q1504" s="83">
        <v>9</v>
      </c>
      <c r="R1504" s="83">
        <v>24</v>
      </c>
      <c r="S1504" s="83">
        <v>66</v>
      </c>
      <c r="T1504" s="83">
        <v>90</v>
      </c>
      <c r="U1504" s="84"/>
      <c r="V1504" s="85">
        <v>70</v>
      </c>
      <c r="W1504" s="83">
        <v>647</v>
      </c>
      <c r="X1504" s="83">
        <v>1</v>
      </c>
      <c r="Y1504" s="83">
        <v>14</v>
      </c>
      <c r="Z1504" s="83">
        <v>33</v>
      </c>
      <c r="AA1504" s="83">
        <v>51</v>
      </c>
      <c r="AB1504" s="83">
        <v>84</v>
      </c>
      <c r="AC1504" s="84"/>
      <c r="AD1504" s="85">
        <v>0</v>
      </c>
      <c r="AE1504" s="83">
        <v>0</v>
      </c>
      <c r="AF1504" s="83">
        <v>0</v>
      </c>
      <c r="AG1504" s="83">
        <v>0</v>
      </c>
      <c r="AH1504" s="83">
        <v>0</v>
      </c>
      <c r="AI1504" s="83">
        <v>0</v>
      </c>
      <c r="AJ1504" s="83">
        <v>0</v>
      </c>
    </row>
    <row r="1505" spans="1:36">
      <c r="A1505" s="88">
        <v>4</v>
      </c>
      <c r="B1505" s="95" t="s">
        <v>271</v>
      </c>
      <c r="C1505" s="96"/>
      <c r="D1505" s="86">
        <v>1</v>
      </c>
      <c r="E1505" s="86" t="s">
        <v>32</v>
      </c>
      <c r="F1505" s="87">
        <v>6502</v>
      </c>
      <c r="G1505" s="88">
        <v>1</v>
      </c>
      <c r="H1505" s="88">
        <v>4</v>
      </c>
      <c r="I1505" s="89"/>
      <c r="J1505" s="90">
        <v>90</v>
      </c>
      <c r="K1505" s="90">
        <v>86</v>
      </c>
      <c r="L1505" s="90">
        <v>0</v>
      </c>
      <c r="M1505" s="91"/>
      <c r="N1505" s="92">
        <v>73</v>
      </c>
      <c r="O1505" s="90">
        <v>661</v>
      </c>
      <c r="P1505" s="90">
        <v>7</v>
      </c>
      <c r="Q1505" s="90">
        <v>3</v>
      </c>
      <c r="R1505" s="90">
        <v>23</v>
      </c>
      <c r="S1505" s="90">
        <v>67</v>
      </c>
      <c r="T1505" s="90">
        <v>90</v>
      </c>
      <c r="U1505" s="91"/>
      <c r="V1505" s="92">
        <v>73</v>
      </c>
      <c r="W1505" s="90">
        <v>727</v>
      </c>
      <c r="X1505" s="90">
        <v>5</v>
      </c>
      <c r="Y1505" s="90">
        <v>8</v>
      </c>
      <c r="Z1505" s="90">
        <v>38</v>
      </c>
      <c r="AA1505" s="90">
        <v>48</v>
      </c>
      <c r="AB1505" s="90">
        <v>86</v>
      </c>
      <c r="AC1505" s="91"/>
      <c r="AD1505" s="92">
        <v>0</v>
      </c>
      <c r="AE1505" s="90">
        <v>0</v>
      </c>
      <c r="AF1505" s="90">
        <v>0</v>
      </c>
      <c r="AG1505" s="90">
        <v>0</v>
      </c>
      <c r="AH1505" s="90">
        <v>0</v>
      </c>
      <c r="AI1505" s="90">
        <v>0</v>
      </c>
      <c r="AJ1505" s="90">
        <v>0</v>
      </c>
    </row>
    <row r="1506" spans="1:36">
      <c r="A1506" s="88">
        <v>5</v>
      </c>
      <c r="B1506" s="95" t="s">
        <v>271</v>
      </c>
      <c r="C1506" s="96"/>
      <c r="D1506" s="86">
        <v>1</v>
      </c>
      <c r="E1506" s="86" t="s">
        <v>32</v>
      </c>
      <c r="F1506" s="87">
        <v>6502</v>
      </c>
      <c r="G1506" s="88">
        <v>1</v>
      </c>
      <c r="H1506" s="88">
        <v>5</v>
      </c>
      <c r="I1506" s="89"/>
      <c r="J1506" s="90">
        <v>90</v>
      </c>
      <c r="K1506" s="90">
        <v>90</v>
      </c>
      <c r="L1506" s="90">
        <v>81</v>
      </c>
      <c r="M1506" s="91"/>
      <c r="N1506" s="92">
        <v>86</v>
      </c>
      <c r="O1506" s="90">
        <v>708</v>
      </c>
      <c r="P1506" s="90">
        <v>0</v>
      </c>
      <c r="Q1506" s="90">
        <v>9</v>
      </c>
      <c r="R1506" s="90">
        <v>31</v>
      </c>
      <c r="S1506" s="90">
        <v>59</v>
      </c>
      <c r="T1506" s="90">
        <v>90</v>
      </c>
      <c r="U1506" s="91"/>
      <c r="V1506" s="92">
        <v>86</v>
      </c>
      <c r="W1506" s="90">
        <v>791</v>
      </c>
      <c r="X1506" s="90">
        <v>1</v>
      </c>
      <c r="Y1506" s="90">
        <v>9</v>
      </c>
      <c r="Z1506" s="90">
        <v>33</v>
      </c>
      <c r="AA1506" s="90">
        <v>57</v>
      </c>
      <c r="AB1506" s="90">
        <v>90</v>
      </c>
      <c r="AC1506" s="91"/>
      <c r="AD1506" s="92">
        <v>86</v>
      </c>
      <c r="AE1506" s="90">
        <v>224</v>
      </c>
      <c r="AF1506" s="90">
        <v>1</v>
      </c>
      <c r="AG1506" s="90">
        <v>17</v>
      </c>
      <c r="AH1506" s="90">
        <v>60</v>
      </c>
      <c r="AI1506" s="90">
        <v>21</v>
      </c>
      <c r="AJ1506" s="90">
        <v>81</v>
      </c>
    </row>
    <row r="1507" spans="1:36">
      <c r="A1507" s="88">
        <v>6</v>
      </c>
      <c r="B1507" s="95" t="s">
        <v>271</v>
      </c>
      <c r="C1507" s="96"/>
      <c r="D1507" s="86">
        <v>1</v>
      </c>
      <c r="E1507" s="86" t="s">
        <v>32</v>
      </c>
      <c r="F1507" s="87">
        <v>6502</v>
      </c>
      <c r="G1507" s="86">
        <v>1</v>
      </c>
      <c r="H1507" s="88">
        <v>6</v>
      </c>
      <c r="I1507" s="89"/>
      <c r="J1507" s="90">
        <v>82</v>
      </c>
      <c r="K1507" s="90">
        <v>77</v>
      </c>
      <c r="L1507" s="90">
        <v>0</v>
      </c>
      <c r="M1507" s="91"/>
      <c r="N1507" s="92">
        <v>57</v>
      </c>
      <c r="O1507" s="90">
        <v>718</v>
      </c>
      <c r="P1507" s="90">
        <v>5</v>
      </c>
      <c r="Q1507" s="90">
        <v>12</v>
      </c>
      <c r="R1507" s="90">
        <v>35</v>
      </c>
      <c r="S1507" s="90">
        <v>47</v>
      </c>
      <c r="T1507" s="90">
        <v>82</v>
      </c>
      <c r="U1507" s="91"/>
      <c r="V1507" s="92">
        <v>57</v>
      </c>
      <c r="W1507" s="90">
        <v>751</v>
      </c>
      <c r="X1507" s="90">
        <v>2</v>
      </c>
      <c r="Y1507" s="90">
        <v>21</v>
      </c>
      <c r="Z1507" s="90">
        <v>42</v>
      </c>
      <c r="AA1507" s="90">
        <v>35</v>
      </c>
      <c r="AB1507" s="90">
        <v>77</v>
      </c>
      <c r="AC1507" s="91"/>
      <c r="AD1507" s="92">
        <v>0</v>
      </c>
      <c r="AE1507" s="90">
        <v>0</v>
      </c>
      <c r="AF1507" s="90">
        <v>0</v>
      </c>
      <c r="AG1507" s="90">
        <v>0</v>
      </c>
      <c r="AH1507" s="90">
        <v>0</v>
      </c>
      <c r="AI1507" s="90">
        <v>0</v>
      </c>
      <c r="AJ1507" s="90">
        <v>0</v>
      </c>
    </row>
    <row r="1508" spans="1:36" s="63" customFormat="1">
      <c r="A1508" s="88">
        <v>7</v>
      </c>
      <c r="B1508" s="95" t="s">
        <v>271</v>
      </c>
      <c r="C1508" s="96"/>
      <c r="D1508" s="86">
        <v>1</v>
      </c>
      <c r="E1508" s="86" t="s">
        <v>32</v>
      </c>
      <c r="F1508" s="87">
        <v>6502</v>
      </c>
      <c r="G1508" s="86">
        <v>1</v>
      </c>
      <c r="H1508" s="88">
        <v>7</v>
      </c>
      <c r="I1508" s="89"/>
      <c r="J1508" s="90">
        <v>91</v>
      </c>
      <c r="K1508" s="90">
        <v>76</v>
      </c>
      <c r="L1508" s="90">
        <v>67</v>
      </c>
      <c r="M1508" s="91"/>
      <c r="N1508" s="92">
        <v>83</v>
      </c>
      <c r="O1508" s="90">
        <v>794</v>
      </c>
      <c r="P1508" s="90">
        <v>4</v>
      </c>
      <c r="Q1508" s="90">
        <v>6</v>
      </c>
      <c r="R1508" s="90">
        <v>33</v>
      </c>
      <c r="S1508" s="90">
        <v>58</v>
      </c>
      <c r="T1508" s="90">
        <v>91</v>
      </c>
      <c r="U1508" s="91"/>
      <c r="V1508" s="92">
        <v>83</v>
      </c>
      <c r="W1508" s="90">
        <v>783</v>
      </c>
      <c r="X1508" s="90">
        <v>4</v>
      </c>
      <c r="Y1508" s="90">
        <v>20</v>
      </c>
      <c r="Z1508" s="90">
        <v>39</v>
      </c>
      <c r="AA1508" s="90">
        <v>37</v>
      </c>
      <c r="AB1508" s="90">
        <v>76</v>
      </c>
      <c r="AC1508" s="91"/>
      <c r="AD1508" s="92">
        <v>83</v>
      </c>
      <c r="AE1508" s="90">
        <v>216</v>
      </c>
      <c r="AF1508" s="90">
        <v>6</v>
      </c>
      <c r="AG1508" s="90">
        <v>27</v>
      </c>
      <c r="AH1508" s="90">
        <v>42</v>
      </c>
      <c r="AI1508" s="90">
        <v>25</v>
      </c>
      <c r="AJ1508" s="90">
        <v>67</v>
      </c>
    </row>
    <row r="1509" spans="1:36">
      <c r="A1509" s="88">
        <v>8</v>
      </c>
      <c r="B1509" s="95" t="s">
        <v>271</v>
      </c>
      <c r="C1509" s="96"/>
      <c r="D1509" s="86">
        <v>1</v>
      </c>
      <c r="E1509" s="86" t="s">
        <v>32</v>
      </c>
      <c r="F1509" s="87">
        <v>6502</v>
      </c>
      <c r="G1509" s="88">
        <v>1</v>
      </c>
      <c r="H1509" s="88">
        <v>8</v>
      </c>
      <c r="I1509" s="89"/>
      <c r="J1509" s="90">
        <v>79</v>
      </c>
      <c r="K1509" s="90">
        <v>85</v>
      </c>
      <c r="L1509" s="90">
        <v>0</v>
      </c>
      <c r="M1509" s="91"/>
      <c r="N1509" s="92">
        <v>88</v>
      </c>
      <c r="O1509" s="90">
        <v>754</v>
      </c>
      <c r="P1509" s="90">
        <v>10</v>
      </c>
      <c r="Q1509" s="90">
        <v>10</v>
      </c>
      <c r="R1509" s="90">
        <v>51</v>
      </c>
      <c r="S1509" s="90">
        <v>28</v>
      </c>
      <c r="T1509" s="90">
        <v>79</v>
      </c>
      <c r="U1509" s="91"/>
      <c r="V1509" s="92">
        <v>88</v>
      </c>
      <c r="W1509" s="90">
        <v>821</v>
      </c>
      <c r="X1509" s="90">
        <v>0</v>
      </c>
      <c r="Y1509" s="90">
        <v>15</v>
      </c>
      <c r="Z1509" s="90">
        <v>57</v>
      </c>
      <c r="AA1509" s="90">
        <v>28</v>
      </c>
      <c r="AB1509" s="90">
        <v>85</v>
      </c>
      <c r="AC1509" s="91"/>
      <c r="AD1509" s="92">
        <v>0</v>
      </c>
      <c r="AE1509" s="90">
        <v>0</v>
      </c>
      <c r="AF1509" s="90">
        <v>0</v>
      </c>
      <c r="AG1509" s="90">
        <v>0</v>
      </c>
      <c r="AH1509" s="90">
        <v>0</v>
      </c>
      <c r="AI1509" s="90">
        <v>0</v>
      </c>
      <c r="AJ1509" s="90">
        <v>0</v>
      </c>
    </row>
    <row r="1510" spans="1:36">
      <c r="A1510" s="67" t="s">
        <v>71</v>
      </c>
      <c r="B1510" s="97" t="s">
        <v>271</v>
      </c>
      <c r="C1510" s="98"/>
      <c r="D1510" s="93">
        <v>1</v>
      </c>
      <c r="E1510" s="93" t="s">
        <v>32</v>
      </c>
      <c r="F1510" s="94">
        <v>6502</v>
      </c>
      <c r="G1510" s="93">
        <v>1</v>
      </c>
      <c r="H1510" s="67" t="s">
        <v>71</v>
      </c>
      <c r="I1510" s="68"/>
      <c r="J1510" s="20">
        <v>87.065645514223192</v>
      </c>
      <c r="K1510" s="20">
        <v>83.31509846827133</v>
      </c>
      <c r="L1510" s="20">
        <v>74.124260355029577</v>
      </c>
      <c r="M1510" s="69"/>
      <c r="N1510" s="16">
        <v>457</v>
      </c>
      <c r="O1510" s="20"/>
      <c r="P1510" s="20">
        <v>4.547045951859956</v>
      </c>
      <c r="Q1510" s="20">
        <v>8.0634573304157531</v>
      </c>
      <c r="R1510" s="20">
        <v>33.363238512035011</v>
      </c>
      <c r="S1510" s="20">
        <v>53.702407002188181</v>
      </c>
      <c r="T1510" s="20">
        <v>87.065645514223192</v>
      </c>
      <c r="U1510" s="69"/>
      <c r="V1510" s="16">
        <v>457</v>
      </c>
      <c r="W1510" s="20"/>
      <c r="X1510" s="20">
        <v>2.1159737417943107</v>
      </c>
      <c r="Y1510" s="20">
        <v>14.25601750547046</v>
      </c>
      <c r="Z1510" s="20">
        <v>40.632385120350108</v>
      </c>
      <c r="AA1510" s="20">
        <v>42.682713347921222</v>
      </c>
      <c r="AB1510" s="20">
        <v>83.31509846827133</v>
      </c>
      <c r="AC1510" s="69"/>
      <c r="AD1510" s="16">
        <v>169</v>
      </c>
      <c r="AE1510" s="20"/>
      <c r="AF1510" s="20">
        <v>3.4556213017751478</v>
      </c>
      <c r="AG1510" s="20">
        <v>21.911242603550296</v>
      </c>
      <c r="AH1510" s="20">
        <v>51.159763313609467</v>
      </c>
      <c r="AI1510" s="20">
        <v>22.964497041420117</v>
      </c>
      <c r="AJ1510" s="20">
        <v>74.124260355029577</v>
      </c>
    </row>
    <row r="1511" spans="1:36">
      <c r="A1511" s="81">
        <v>3</v>
      </c>
      <c r="B1511" s="77" t="s">
        <v>273</v>
      </c>
      <c r="C1511" s="78"/>
      <c r="D1511" s="79">
        <v>3</v>
      </c>
      <c r="E1511" s="79" t="s">
        <v>34</v>
      </c>
      <c r="F1511" s="80">
        <v>2705</v>
      </c>
      <c r="G1511" s="86">
        <v>1</v>
      </c>
      <c r="H1511" s="81">
        <v>3</v>
      </c>
      <c r="I1511" s="82"/>
      <c r="J1511" s="83">
        <v>87</v>
      </c>
      <c r="K1511" s="83">
        <v>74</v>
      </c>
      <c r="L1511" s="83">
        <v>0</v>
      </c>
      <c r="M1511" s="84"/>
      <c r="N1511" s="85">
        <v>331</v>
      </c>
      <c r="O1511" s="83">
        <v>597</v>
      </c>
      <c r="P1511" s="83">
        <v>2</v>
      </c>
      <c r="Q1511" s="83">
        <v>11</v>
      </c>
      <c r="R1511" s="83">
        <v>26</v>
      </c>
      <c r="S1511" s="83">
        <v>61</v>
      </c>
      <c r="T1511" s="83">
        <v>87</v>
      </c>
      <c r="U1511" s="84"/>
      <c r="V1511" s="85">
        <v>331</v>
      </c>
      <c r="W1511" s="83">
        <v>595</v>
      </c>
      <c r="X1511" s="83">
        <v>11</v>
      </c>
      <c r="Y1511" s="83">
        <v>15</v>
      </c>
      <c r="Z1511" s="83">
        <v>34</v>
      </c>
      <c r="AA1511" s="83">
        <v>40</v>
      </c>
      <c r="AB1511" s="83">
        <v>74</v>
      </c>
      <c r="AC1511" s="84"/>
      <c r="AD1511" s="85">
        <v>0</v>
      </c>
      <c r="AE1511" s="83">
        <v>0</v>
      </c>
      <c r="AF1511" s="83">
        <v>0</v>
      </c>
      <c r="AG1511" s="83">
        <v>0</v>
      </c>
      <c r="AH1511" s="83">
        <v>0</v>
      </c>
      <c r="AI1511" s="83">
        <v>0</v>
      </c>
      <c r="AJ1511" s="83">
        <v>0</v>
      </c>
    </row>
    <row r="1512" spans="1:36">
      <c r="A1512" s="88">
        <v>4</v>
      </c>
      <c r="B1512" s="95" t="s">
        <v>273</v>
      </c>
      <c r="C1512" s="96"/>
      <c r="D1512" s="86">
        <v>3</v>
      </c>
      <c r="E1512" s="86" t="s">
        <v>34</v>
      </c>
      <c r="F1512" s="87">
        <v>2705</v>
      </c>
      <c r="G1512" s="86">
        <v>1</v>
      </c>
      <c r="H1512" s="88">
        <v>4</v>
      </c>
      <c r="I1512" s="89"/>
      <c r="J1512" s="90">
        <v>87</v>
      </c>
      <c r="K1512" s="90">
        <v>82</v>
      </c>
      <c r="L1512" s="90">
        <v>0</v>
      </c>
      <c r="M1512" s="91"/>
      <c r="N1512" s="92">
        <v>329</v>
      </c>
      <c r="O1512" s="90">
        <v>660</v>
      </c>
      <c r="P1512" s="90">
        <v>4</v>
      </c>
      <c r="Q1512" s="90">
        <v>9</v>
      </c>
      <c r="R1512" s="90">
        <v>23</v>
      </c>
      <c r="S1512" s="90">
        <v>64</v>
      </c>
      <c r="T1512" s="90">
        <v>87</v>
      </c>
      <c r="U1512" s="91"/>
      <c r="V1512" s="92">
        <v>329</v>
      </c>
      <c r="W1512" s="90">
        <v>693</v>
      </c>
      <c r="X1512" s="90">
        <v>3</v>
      </c>
      <c r="Y1512" s="90">
        <v>16</v>
      </c>
      <c r="Z1512" s="90">
        <v>43</v>
      </c>
      <c r="AA1512" s="90">
        <v>39</v>
      </c>
      <c r="AB1512" s="90">
        <v>82</v>
      </c>
      <c r="AC1512" s="91"/>
      <c r="AD1512" s="92">
        <v>0</v>
      </c>
      <c r="AE1512" s="90">
        <v>0</v>
      </c>
      <c r="AF1512" s="90">
        <v>0</v>
      </c>
      <c r="AG1512" s="90">
        <v>0</v>
      </c>
      <c r="AH1512" s="90">
        <v>0</v>
      </c>
      <c r="AI1512" s="90">
        <v>0</v>
      </c>
      <c r="AJ1512" s="90">
        <v>0</v>
      </c>
    </row>
    <row r="1513" spans="1:36">
      <c r="A1513" s="88">
        <v>5</v>
      </c>
      <c r="B1513" s="95" t="s">
        <v>273</v>
      </c>
      <c r="C1513" s="96"/>
      <c r="D1513" s="86">
        <v>3</v>
      </c>
      <c r="E1513" s="86" t="s">
        <v>34</v>
      </c>
      <c r="F1513" s="87">
        <v>2705</v>
      </c>
      <c r="G1513" s="88">
        <v>1</v>
      </c>
      <c r="H1513" s="88">
        <v>5</v>
      </c>
      <c r="I1513" s="89"/>
      <c r="J1513" s="90">
        <v>83</v>
      </c>
      <c r="K1513" s="90">
        <v>78</v>
      </c>
      <c r="L1513" s="90">
        <v>57</v>
      </c>
      <c r="M1513" s="91"/>
      <c r="N1513" s="92">
        <v>339</v>
      </c>
      <c r="O1513" s="90">
        <v>691</v>
      </c>
      <c r="P1513" s="90">
        <v>5</v>
      </c>
      <c r="Q1513" s="90">
        <v>12</v>
      </c>
      <c r="R1513" s="90">
        <v>35</v>
      </c>
      <c r="S1513" s="90">
        <v>48</v>
      </c>
      <c r="T1513" s="90">
        <v>83</v>
      </c>
      <c r="U1513" s="91"/>
      <c r="V1513" s="92">
        <v>339</v>
      </c>
      <c r="W1513" s="90">
        <v>723</v>
      </c>
      <c r="X1513" s="90">
        <v>3</v>
      </c>
      <c r="Y1513" s="90">
        <v>19</v>
      </c>
      <c r="Z1513" s="90">
        <v>47</v>
      </c>
      <c r="AA1513" s="90">
        <v>31</v>
      </c>
      <c r="AB1513" s="90">
        <v>78</v>
      </c>
      <c r="AC1513" s="91"/>
      <c r="AD1513" s="92">
        <v>339</v>
      </c>
      <c r="AE1513" s="90">
        <v>203</v>
      </c>
      <c r="AF1513" s="90">
        <v>7</v>
      </c>
      <c r="AG1513" s="90">
        <v>36</v>
      </c>
      <c r="AH1513" s="90">
        <v>52</v>
      </c>
      <c r="AI1513" s="90">
        <v>5</v>
      </c>
      <c r="AJ1513" s="90">
        <v>57</v>
      </c>
    </row>
    <row r="1514" spans="1:36">
      <c r="A1514" s="88">
        <v>6</v>
      </c>
      <c r="B1514" s="95" t="s">
        <v>273</v>
      </c>
      <c r="C1514" s="96"/>
      <c r="D1514" s="86">
        <v>3</v>
      </c>
      <c r="E1514" s="86" t="s">
        <v>34</v>
      </c>
      <c r="F1514" s="87">
        <v>2705</v>
      </c>
      <c r="G1514" s="86">
        <v>1</v>
      </c>
      <c r="H1514" s="88">
        <v>6</v>
      </c>
      <c r="I1514" s="89"/>
      <c r="J1514" s="90">
        <v>82</v>
      </c>
      <c r="K1514" s="90">
        <v>69</v>
      </c>
      <c r="L1514" s="90">
        <v>0</v>
      </c>
      <c r="M1514" s="91"/>
      <c r="N1514" s="92">
        <v>331</v>
      </c>
      <c r="O1514" s="90">
        <v>726</v>
      </c>
      <c r="P1514" s="90">
        <v>5</v>
      </c>
      <c r="Q1514" s="90">
        <v>13</v>
      </c>
      <c r="R1514" s="90">
        <v>29</v>
      </c>
      <c r="S1514" s="90">
        <v>53</v>
      </c>
      <c r="T1514" s="90">
        <v>82</v>
      </c>
      <c r="U1514" s="91"/>
      <c r="V1514" s="92">
        <v>331</v>
      </c>
      <c r="W1514" s="90">
        <v>702</v>
      </c>
      <c r="X1514" s="90">
        <v>6</v>
      </c>
      <c r="Y1514" s="90">
        <v>25</v>
      </c>
      <c r="Z1514" s="90">
        <v>45</v>
      </c>
      <c r="AA1514" s="90">
        <v>24</v>
      </c>
      <c r="AB1514" s="90">
        <v>69</v>
      </c>
      <c r="AC1514" s="91"/>
      <c r="AD1514" s="92">
        <v>0</v>
      </c>
      <c r="AE1514" s="90">
        <v>0</v>
      </c>
      <c r="AF1514" s="90">
        <v>0</v>
      </c>
      <c r="AG1514" s="90">
        <v>0</v>
      </c>
      <c r="AH1514" s="90">
        <v>0</v>
      </c>
      <c r="AI1514" s="90">
        <v>0</v>
      </c>
      <c r="AJ1514" s="90">
        <v>0</v>
      </c>
    </row>
    <row r="1515" spans="1:36" s="63" customFormat="1">
      <c r="A1515" s="88">
        <v>7</v>
      </c>
      <c r="B1515" s="95" t="s">
        <v>273</v>
      </c>
      <c r="C1515" s="96"/>
      <c r="D1515" s="86">
        <v>3</v>
      </c>
      <c r="E1515" s="86" t="s">
        <v>34</v>
      </c>
      <c r="F1515" s="87">
        <v>2705</v>
      </c>
      <c r="G1515" s="86">
        <v>1</v>
      </c>
      <c r="H1515" s="88">
        <v>7</v>
      </c>
      <c r="I1515" s="89"/>
      <c r="J1515" s="90">
        <v>83</v>
      </c>
      <c r="K1515" s="90">
        <v>71</v>
      </c>
      <c r="L1515" s="90">
        <v>24</v>
      </c>
      <c r="M1515" s="91"/>
      <c r="N1515" s="92">
        <v>323</v>
      </c>
      <c r="O1515" s="90">
        <v>742</v>
      </c>
      <c r="P1515" s="90">
        <v>7</v>
      </c>
      <c r="Q1515" s="90">
        <v>11</v>
      </c>
      <c r="R1515" s="90">
        <v>42</v>
      </c>
      <c r="S1515" s="90">
        <v>41</v>
      </c>
      <c r="T1515" s="90">
        <v>83</v>
      </c>
      <c r="U1515" s="91"/>
      <c r="V1515" s="92">
        <v>323</v>
      </c>
      <c r="W1515" s="90">
        <v>734</v>
      </c>
      <c r="X1515" s="90">
        <v>5</v>
      </c>
      <c r="Y1515" s="90">
        <v>24</v>
      </c>
      <c r="Z1515" s="90">
        <v>48</v>
      </c>
      <c r="AA1515" s="90">
        <v>23</v>
      </c>
      <c r="AB1515" s="90">
        <v>71</v>
      </c>
      <c r="AC1515" s="91"/>
      <c r="AD1515" s="92">
        <v>323</v>
      </c>
      <c r="AE1515" s="90">
        <v>170</v>
      </c>
      <c r="AF1515" s="90">
        <v>29</v>
      </c>
      <c r="AG1515" s="90">
        <v>47</v>
      </c>
      <c r="AH1515" s="90">
        <v>22</v>
      </c>
      <c r="AI1515" s="90">
        <v>2</v>
      </c>
      <c r="AJ1515" s="90">
        <v>24</v>
      </c>
    </row>
    <row r="1516" spans="1:36">
      <c r="A1516" s="88">
        <v>8</v>
      </c>
      <c r="B1516" s="95" t="s">
        <v>273</v>
      </c>
      <c r="C1516" s="96"/>
      <c r="D1516" s="86">
        <v>3</v>
      </c>
      <c r="E1516" s="86" t="s">
        <v>34</v>
      </c>
      <c r="F1516" s="87">
        <v>2705</v>
      </c>
      <c r="G1516" s="86">
        <v>1</v>
      </c>
      <c r="H1516" s="88">
        <v>8</v>
      </c>
      <c r="I1516" s="89"/>
      <c r="J1516" s="90">
        <v>82</v>
      </c>
      <c r="K1516" s="90">
        <v>82</v>
      </c>
      <c r="L1516" s="90">
        <v>0</v>
      </c>
      <c r="M1516" s="91"/>
      <c r="N1516" s="92">
        <v>304</v>
      </c>
      <c r="O1516" s="90">
        <v>767</v>
      </c>
      <c r="P1516" s="90">
        <v>8</v>
      </c>
      <c r="Q1516" s="90">
        <v>10</v>
      </c>
      <c r="R1516" s="90">
        <v>48</v>
      </c>
      <c r="S1516" s="90">
        <v>34</v>
      </c>
      <c r="T1516" s="90">
        <v>82</v>
      </c>
      <c r="U1516" s="91"/>
      <c r="V1516" s="92">
        <v>304</v>
      </c>
      <c r="W1516" s="90">
        <v>814</v>
      </c>
      <c r="X1516" s="90">
        <v>3</v>
      </c>
      <c r="Y1516" s="90">
        <v>15</v>
      </c>
      <c r="Z1516" s="90">
        <v>53</v>
      </c>
      <c r="AA1516" s="90">
        <v>29</v>
      </c>
      <c r="AB1516" s="90">
        <v>82</v>
      </c>
      <c r="AC1516" s="91"/>
      <c r="AD1516" s="92">
        <v>0</v>
      </c>
      <c r="AE1516" s="90">
        <v>0</v>
      </c>
      <c r="AF1516" s="90">
        <v>0</v>
      </c>
      <c r="AG1516" s="90">
        <v>0</v>
      </c>
      <c r="AH1516" s="90">
        <v>0</v>
      </c>
      <c r="AI1516" s="90">
        <v>0</v>
      </c>
      <c r="AJ1516" s="90">
        <v>0</v>
      </c>
    </row>
    <row r="1517" spans="1:36">
      <c r="A1517" s="67" t="s">
        <v>71</v>
      </c>
      <c r="B1517" s="97" t="s">
        <v>273</v>
      </c>
      <c r="C1517" s="98"/>
      <c r="D1517" s="93">
        <v>3</v>
      </c>
      <c r="E1517" s="93" t="s">
        <v>34</v>
      </c>
      <c r="F1517" s="94">
        <v>2705</v>
      </c>
      <c r="G1517" s="67">
        <v>1</v>
      </c>
      <c r="H1517" s="67" t="s">
        <v>71</v>
      </c>
      <c r="I1517" s="68"/>
      <c r="J1517" s="20">
        <v>84.024527337761882</v>
      </c>
      <c r="K1517" s="20">
        <v>75.939703628002036</v>
      </c>
      <c r="L1517" s="20">
        <v>40.898791540785496</v>
      </c>
      <c r="M1517" s="69"/>
      <c r="N1517" s="16">
        <v>1957</v>
      </c>
      <c r="O1517" s="20"/>
      <c r="P1517" s="20">
        <v>5.1205927439959122</v>
      </c>
      <c r="Q1517" s="20">
        <v>11.019928461931528</v>
      </c>
      <c r="R1517" s="20">
        <v>33.620337250894224</v>
      </c>
      <c r="S1517" s="20">
        <v>50.404190086867658</v>
      </c>
      <c r="T1517" s="20">
        <v>84.024527337761882</v>
      </c>
      <c r="U1517" s="69"/>
      <c r="V1517" s="16">
        <v>1957</v>
      </c>
      <c r="W1517" s="20"/>
      <c r="X1517" s="20">
        <v>5.1905978538579456</v>
      </c>
      <c r="Y1517" s="20">
        <v>19.037812979049562</v>
      </c>
      <c r="Z1517" s="20">
        <v>44.887583035258046</v>
      </c>
      <c r="AA1517" s="20">
        <v>31.052120592743996</v>
      </c>
      <c r="AB1517" s="20">
        <v>75.939703628002036</v>
      </c>
      <c r="AC1517" s="69"/>
      <c r="AD1517" s="16">
        <v>662</v>
      </c>
      <c r="AE1517" s="20"/>
      <c r="AF1517" s="20">
        <v>17.734138972809667</v>
      </c>
      <c r="AG1517" s="20">
        <v>41.367069486404837</v>
      </c>
      <c r="AH1517" s="20">
        <v>37.362537764350449</v>
      </c>
      <c r="AI1517" s="20">
        <v>3.5362537764350455</v>
      </c>
      <c r="AJ1517" s="20">
        <v>40.898791540785496</v>
      </c>
    </row>
    <row r="1518" spans="1:36">
      <c r="A1518" s="81">
        <v>3</v>
      </c>
      <c r="B1518" s="77" t="s">
        <v>274</v>
      </c>
      <c r="C1518" s="78"/>
      <c r="D1518" s="79">
        <v>1</v>
      </c>
      <c r="E1518" s="79" t="s">
        <v>32</v>
      </c>
      <c r="F1518" s="80">
        <v>7104</v>
      </c>
      <c r="G1518" s="86">
        <v>1</v>
      </c>
      <c r="H1518" s="81">
        <v>3</v>
      </c>
      <c r="I1518" s="82"/>
      <c r="J1518" s="83">
        <v>84</v>
      </c>
      <c r="K1518" s="83">
        <v>77</v>
      </c>
      <c r="L1518" s="83">
        <v>0</v>
      </c>
      <c r="M1518" s="84"/>
      <c r="N1518" s="85">
        <v>31</v>
      </c>
      <c r="O1518" s="83">
        <v>590</v>
      </c>
      <c r="P1518" s="83">
        <v>3</v>
      </c>
      <c r="Q1518" s="83">
        <v>13</v>
      </c>
      <c r="R1518" s="83">
        <v>19</v>
      </c>
      <c r="S1518" s="83">
        <v>65</v>
      </c>
      <c r="T1518" s="83">
        <v>84</v>
      </c>
      <c r="U1518" s="84"/>
      <c r="V1518" s="85">
        <v>31</v>
      </c>
      <c r="W1518" s="83">
        <v>570</v>
      </c>
      <c r="X1518" s="83">
        <v>13</v>
      </c>
      <c r="Y1518" s="83">
        <v>10</v>
      </c>
      <c r="Z1518" s="83">
        <v>42</v>
      </c>
      <c r="AA1518" s="83">
        <v>35</v>
      </c>
      <c r="AB1518" s="83">
        <v>77</v>
      </c>
      <c r="AC1518" s="84"/>
      <c r="AD1518" s="85">
        <v>0</v>
      </c>
      <c r="AE1518" s="83">
        <v>0</v>
      </c>
      <c r="AF1518" s="83">
        <v>0</v>
      </c>
      <c r="AG1518" s="83">
        <v>0</v>
      </c>
      <c r="AH1518" s="83">
        <v>0</v>
      </c>
      <c r="AI1518" s="83">
        <v>0</v>
      </c>
      <c r="AJ1518" s="83">
        <v>0</v>
      </c>
    </row>
    <row r="1519" spans="1:36">
      <c r="A1519" s="88">
        <v>4</v>
      </c>
      <c r="B1519" s="95" t="s">
        <v>274</v>
      </c>
      <c r="C1519" s="96"/>
      <c r="D1519" s="86">
        <v>1</v>
      </c>
      <c r="E1519" s="86" t="s">
        <v>32</v>
      </c>
      <c r="F1519" s="87">
        <v>7104</v>
      </c>
      <c r="G1519" s="88">
        <v>1</v>
      </c>
      <c r="H1519" s="88">
        <v>4</v>
      </c>
      <c r="I1519" s="89"/>
      <c r="J1519" s="90">
        <v>76</v>
      </c>
      <c r="K1519" s="90">
        <v>74</v>
      </c>
      <c r="L1519" s="90">
        <v>0</v>
      </c>
      <c r="M1519" s="91"/>
      <c r="N1519" s="92">
        <v>39</v>
      </c>
      <c r="O1519" s="90">
        <v>608</v>
      </c>
      <c r="P1519" s="90">
        <v>18</v>
      </c>
      <c r="Q1519" s="90">
        <v>5</v>
      </c>
      <c r="R1519" s="90">
        <v>38</v>
      </c>
      <c r="S1519" s="90">
        <v>38</v>
      </c>
      <c r="T1519" s="90">
        <v>76</v>
      </c>
      <c r="U1519" s="91"/>
      <c r="V1519" s="92">
        <v>39</v>
      </c>
      <c r="W1519" s="90">
        <v>632</v>
      </c>
      <c r="X1519" s="90">
        <v>10</v>
      </c>
      <c r="Y1519" s="90">
        <v>15</v>
      </c>
      <c r="Z1519" s="90">
        <v>51</v>
      </c>
      <c r="AA1519" s="90">
        <v>23</v>
      </c>
      <c r="AB1519" s="90">
        <v>74</v>
      </c>
      <c r="AC1519" s="91"/>
      <c r="AD1519" s="92">
        <v>0</v>
      </c>
      <c r="AE1519" s="90">
        <v>0</v>
      </c>
      <c r="AF1519" s="90">
        <v>0</v>
      </c>
      <c r="AG1519" s="90">
        <v>0</v>
      </c>
      <c r="AH1519" s="90">
        <v>0</v>
      </c>
      <c r="AI1519" s="90">
        <v>0</v>
      </c>
      <c r="AJ1519" s="90">
        <v>0</v>
      </c>
    </row>
    <row r="1520" spans="1:36">
      <c r="A1520" s="88">
        <v>5</v>
      </c>
      <c r="B1520" s="95" t="s">
        <v>274</v>
      </c>
      <c r="C1520" s="96"/>
      <c r="D1520" s="86">
        <v>1</v>
      </c>
      <c r="E1520" s="86" t="s">
        <v>32</v>
      </c>
      <c r="F1520" s="87">
        <v>7104</v>
      </c>
      <c r="G1520" s="86">
        <v>1</v>
      </c>
      <c r="H1520" s="88">
        <v>5</v>
      </c>
      <c r="I1520" s="89"/>
      <c r="J1520" s="90">
        <v>71</v>
      </c>
      <c r="K1520" s="90">
        <v>79</v>
      </c>
      <c r="L1520" s="90">
        <v>50</v>
      </c>
      <c r="M1520" s="91"/>
      <c r="N1520" s="92">
        <v>38</v>
      </c>
      <c r="O1520" s="90">
        <v>650</v>
      </c>
      <c r="P1520" s="90">
        <v>11</v>
      </c>
      <c r="Q1520" s="90">
        <v>18</v>
      </c>
      <c r="R1520" s="90">
        <v>32</v>
      </c>
      <c r="S1520" s="90">
        <v>39</v>
      </c>
      <c r="T1520" s="90">
        <v>71</v>
      </c>
      <c r="U1520" s="91"/>
      <c r="V1520" s="92">
        <v>38</v>
      </c>
      <c r="W1520" s="90">
        <v>696</v>
      </c>
      <c r="X1520" s="90">
        <v>3</v>
      </c>
      <c r="Y1520" s="90">
        <v>18</v>
      </c>
      <c r="Z1520" s="90">
        <v>58</v>
      </c>
      <c r="AA1520" s="90">
        <v>21</v>
      </c>
      <c r="AB1520" s="90">
        <v>79</v>
      </c>
      <c r="AC1520" s="91"/>
      <c r="AD1520" s="92">
        <v>38</v>
      </c>
      <c r="AE1520" s="90">
        <v>203</v>
      </c>
      <c r="AF1520" s="90">
        <v>3</v>
      </c>
      <c r="AG1520" s="90">
        <v>47</v>
      </c>
      <c r="AH1520" s="90">
        <v>45</v>
      </c>
      <c r="AI1520" s="90">
        <v>5</v>
      </c>
      <c r="AJ1520" s="90">
        <v>50</v>
      </c>
    </row>
    <row r="1521" spans="1:36">
      <c r="A1521" s="88">
        <v>6</v>
      </c>
      <c r="B1521" s="95" t="s">
        <v>274</v>
      </c>
      <c r="C1521" s="96"/>
      <c r="D1521" s="86">
        <v>1</v>
      </c>
      <c r="E1521" s="86" t="s">
        <v>32</v>
      </c>
      <c r="F1521" s="87">
        <v>7104</v>
      </c>
      <c r="G1521" s="86">
        <v>1</v>
      </c>
      <c r="H1521" s="88">
        <v>6</v>
      </c>
      <c r="I1521" s="89"/>
      <c r="J1521" s="90">
        <v>85</v>
      </c>
      <c r="K1521" s="90">
        <v>67</v>
      </c>
      <c r="L1521" s="90">
        <v>0</v>
      </c>
      <c r="M1521" s="91"/>
      <c r="N1521" s="92">
        <v>27</v>
      </c>
      <c r="O1521" s="90">
        <v>741</v>
      </c>
      <c r="P1521" s="90">
        <v>0</v>
      </c>
      <c r="Q1521" s="90">
        <v>15</v>
      </c>
      <c r="R1521" s="90">
        <v>15</v>
      </c>
      <c r="S1521" s="90">
        <v>70</v>
      </c>
      <c r="T1521" s="90">
        <v>85</v>
      </c>
      <c r="U1521" s="91"/>
      <c r="V1521" s="92">
        <v>27</v>
      </c>
      <c r="W1521" s="90">
        <v>721</v>
      </c>
      <c r="X1521" s="90">
        <v>0</v>
      </c>
      <c r="Y1521" s="90">
        <v>33</v>
      </c>
      <c r="Z1521" s="90">
        <v>37</v>
      </c>
      <c r="AA1521" s="90">
        <v>30</v>
      </c>
      <c r="AB1521" s="90">
        <v>67</v>
      </c>
      <c r="AC1521" s="91"/>
      <c r="AD1521" s="92">
        <v>0</v>
      </c>
      <c r="AE1521" s="90">
        <v>0</v>
      </c>
      <c r="AF1521" s="90">
        <v>0</v>
      </c>
      <c r="AG1521" s="90">
        <v>0</v>
      </c>
      <c r="AH1521" s="90">
        <v>0</v>
      </c>
      <c r="AI1521" s="90">
        <v>0</v>
      </c>
      <c r="AJ1521" s="90">
        <v>0</v>
      </c>
    </row>
    <row r="1522" spans="1:36" s="63" customFormat="1">
      <c r="A1522" s="88">
        <v>7</v>
      </c>
      <c r="B1522" s="95" t="s">
        <v>274</v>
      </c>
      <c r="C1522" s="96"/>
      <c r="D1522" s="86">
        <v>1</v>
      </c>
      <c r="E1522" s="86" t="s">
        <v>32</v>
      </c>
      <c r="F1522" s="87">
        <v>7104</v>
      </c>
      <c r="G1522" s="86">
        <v>1</v>
      </c>
      <c r="H1522" s="88">
        <v>7</v>
      </c>
      <c r="I1522" s="89"/>
      <c r="J1522" s="90">
        <v>64</v>
      </c>
      <c r="K1522" s="90">
        <v>73</v>
      </c>
      <c r="L1522" s="90">
        <v>20</v>
      </c>
      <c r="M1522" s="91"/>
      <c r="N1522" s="92">
        <v>44</v>
      </c>
      <c r="O1522" s="90">
        <v>713</v>
      </c>
      <c r="P1522" s="90">
        <v>14</v>
      </c>
      <c r="Q1522" s="90">
        <v>23</v>
      </c>
      <c r="R1522" s="90">
        <v>41</v>
      </c>
      <c r="S1522" s="90">
        <v>23</v>
      </c>
      <c r="T1522" s="90">
        <v>64</v>
      </c>
      <c r="U1522" s="91"/>
      <c r="V1522" s="92">
        <v>44</v>
      </c>
      <c r="W1522" s="90">
        <v>734</v>
      </c>
      <c r="X1522" s="90">
        <v>0</v>
      </c>
      <c r="Y1522" s="90">
        <v>27</v>
      </c>
      <c r="Z1522" s="90">
        <v>57</v>
      </c>
      <c r="AA1522" s="90">
        <v>16</v>
      </c>
      <c r="AB1522" s="90">
        <v>73</v>
      </c>
      <c r="AC1522" s="91"/>
      <c r="AD1522" s="92">
        <v>44</v>
      </c>
      <c r="AE1522" s="90">
        <v>174</v>
      </c>
      <c r="AF1522" s="90">
        <v>23</v>
      </c>
      <c r="AG1522" s="90">
        <v>57</v>
      </c>
      <c r="AH1522" s="90">
        <v>20</v>
      </c>
      <c r="AI1522" s="90">
        <v>0</v>
      </c>
      <c r="AJ1522" s="90">
        <v>20</v>
      </c>
    </row>
    <row r="1523" spans="1:36">
      <c r="A1523" s="88">
        <v>8</v>
      </c>
      <c r="B1523" s="95" t="s">
        <v>274</v>
      </c>
      <c r="C1523" s="96"/>
      <c r="D1523" s="86">
        <v>1</v>
      </c>
      <c r="E1523" s="86" t="s">
        <v>32</v>
      </c>
      <c r="F1523" s="87">
        <v>7104</v>
      </c>
      <c r="G1523" s="88">
        <v>1</v>
      </c>
      <c r="H1523" s="88">
        <v>8</v>
      </c>
      <c r="I1523" s="89"/>
      <c r="J1523" s="90">
        <v>47</v>
      </c>
      <c r="K1523" s="90">
        <v>75</v>
      </c>
      <c r="L1523" s="90">
        <v>0</v>
      </c>
      <c r="M1523" s="91"/>
      <c r="N1523" s="92">
        <v>32</v>
      </c>
      <c r="O1523" s="90">
        <v>710</v>
      </c>
      <c r="P1523" s="90">
        <v>28</v>
      </c>
      <c r="Q1523" s="90">
        <v>25</v>
      </c>
      <c r="R1523" s="90">
        <v>38</v>
      </c>
      <c r="S1523" s="90">
        <v>9</v>
      </c>
      <c r="T1523" s="90">
        <v>47</v>
      </c>
      <c r="U1523" s="91"/>
      <c r="V1523" s="92">
        <v>32</v>
      </c>
      <c r="W1523" s="90">
        <v>766</v>
      </c>
      <c r="X1523" s="90">
        <v>13</v>
      </c>
      <c r="Y1523" s="90">
        <v>13</v>
      </c>
      <c r="Z1523" s="90">
        <v>47</v>
      </c>
      <c r="AA1523" s="90">
        <v>28</v>
      </c>
      <c r="AB1523" s="90">
        <v>75</v>
      </c>
      <c r="AC1523" s="91"/>
      <c r="AD1523" s="92">
        <v>0</v>
      </c>
      <c r="AE1523" s="90">
        <v>0</v>
      </c>
      <c r="AF1523" s="90">
        <v>0</v>
      </c>
      <c r="AG1523" s="90">
        <v>0</v>
      </c>
      <c r="AH1523" s="90">
        <v>0</v>
      </c>
      <c r="AI1523" s="90">
        <v>0</v>
      </c>
      <c r="AJ1523" s="90">
        <v>0</v>
      </c>
    </row>
    <row r="1524" spans="1:36">
      <c r="A1524" s="67" t="s">
        <v>71</v>
      </c>
      <c r="B1524" s="97" t="s">
        <v>274</v>
      </c>
      <c r="C1524" s="98"/>
      <c r="D1524" s="93">
        <v>1</v>
      </c>
      <c r="E1524" s="93" t="s">
        <v>32</v>
      </c>
      <c r="F1524" s="94">
        <v>7104</v>
      </c>
      <c r="G1524" s="93">
        <v>1</v>
      </c>
      <c r="H1524" s="67" t="s">
        <v>71</v>
      </c>
      <c r="I1524" s="68"/>
      <c r="J1524" s="20">
        <v>70.526066350710892</v>
      </c>
      <c r="K1524" s="20">
        <v>74.388625592417071</v>
      </c>
      <c r="L1524" s="20">
        <v>33.902439024390247</v>
      </c>
      <c r="M1524" s="69"/>
      <c r="N1524" s="16">
        <v>211</v>
      </c>
      <c r="O1524" s="20"/>
      <c r="P1524" s="20">
        <v>12.914691943127963</v>
      </c>
      <c r="Q1524" s="20">
        <v>16.582938388625593</v>
      </c>
      <c r="R1524" s="20">
        <v>31.810426540284357</v>
      </c>
      <c r="S1524" s="20">
        <v>38.715639810426538</v>
      </c>
      <c r="T1524" s="20">
        <v>70.526066350710892</v>
      </c>
      <c r="U1524" s="69"/>
      <c r="V1524" s="16">
        <v>211</v>
      </c>
      <c r="W1524" s="20"/>
      <c r="X1524" s="20">
        <v>6.2701421800947861</v>
      </c>
      <c r="Y1524" s="20">
        <v>19.308056872037913</v>
      </c>
      <c r="Z1524" s="20">
        <v>49.791469194312796</v>
      </c>
      <c r="AA1524" s="20">
        <v>24.597156398104268</v>
      </c>
      <c r="AB1524" s="20">
        <v>74.388625592417071</v>
      </c>
      <c r="AC1524" s="69"/>
      <c r="AD1524" s="16">
        <v>82</v>
      </c>
      <c r="AE1524" s="20"/>
      <c r="AF1524" s="20">
        <v>13.731707317073171</v>
      </c>
      <c r="AG1524" s="20">
        <v>52.365853658536587</v>
      </c>
      <c r="AH1524" s="20">
        <v>31.585365853658537</v>
      </c>
      <c r="AI1524" s="20">
        <v>2.3170731707317072</v>
      </c>
      <c r="AJ1524" s="20">
        <v>33.902439024390247</v>
      </c>
    </row>
    <row r="1525" spans="1:36">
      <c r="A1525" s="81">
        <v>3</v>
      </c>
      <c r="B1525" s="77" t="s">
        <v>275</v>
      </c>
      <c r="C1525" s="78"/>
      <c r="D1525" s="79">
        <v>1</v>
      </c>
      <c r="E1525" s="79" t="s">
        <v>32</v>
      </c>
      <c r="F1525" s="80">
        <v>406</v>
      </c>
      <c r="G1525" s="86">
        <v>1</v>
      </c>
      <c r="H1525" s="81">
        <v>3</v>
      </c>
      <c r="I1525" s="82"/>
      <c r="J1525" s="83">
        <v>86</v>
      </c>
      <c r="K1525" s="83">
        <v>71</v>
      </c>
      <c r="L1525" s="83">
        <v>0</v>
      </c>
      <c r="M1525" s="84"/>
      <c r="N1525" s="85">
        <v>305</v>
      </c>
      <c r="O1525" s="83">
        <v>595</v>
      </c>
      <c r="P1525" s="83">
        <v>2</v>
      </c>
      <c r="Q1525" s="83">
        <v>11</v>
      </c>
      <c r="R1525" s="83">
        <v>31</v>
      </c>
      <c r="S1525" s="83">
        <v>55</v>
      </c>
      <c r="T1525" s="83">
        <v>86</v>
      </c>
      <c r="U1525" s="84"/>
      <c r="V1525" s="85">
        <v>305</v>
      </c>
      <c r="W1525" s="83">
        <v>570</v>
      </c>
      <c r="X1525" s="83">
        <v>12</v>
      </c>
      <c r="Y1525" s="83">
        <v>17</v>
      </c>
      <c r="Z1525" s="83">
        <v>38</v>
      </c>
      <c r="AA1525" s="83">
        <v>33</v>
      </c>
      <c r="AB1525" s="83">
        <v>71</v>
      </c>
      <c r="AC1525" s="84"/>
      <c r="AD1525" s="85">
        <v>0</v>
      </c>
      <c r="AE1525" s="83">
        <v>0</v>
      </c>
      <c r="AF1525" s="83">
        <v>0</v>
      </c>
      <c r="AG1525" s="83">
        <v>0</v>
      </c>
      <c r="AH1525" s="83">
        <v>0</v>
      </c>
      <c r="AI1525" s="83">
        <v>0</v>
      </c>
      <c r="AJ1525" s="83">
        <v>0</v>
      </c>
    </row>
    <row r="1526" spans="1:36">
      <c r="A1526" s="88">
        <v>4</v>
      </c>
      <c r="B1526" s="95" t="s">
        <v>275</v>
      </c>
      <c r="C1526" s="96"/>
      <c r="D1526" s="86">
        <v>1</v>
      </c>
      <c r="E1526" s="86" t="s">
        <v>32</v>
      </c>
      <c r="F1526" s="87">
        <v>406</v>
      </c>
      <c r="G1526" s="88">
        <v>1</v>
      </c>
      <c r="H1526" s="88">
        <v>4</v>
      </c>
      <c r="I1526" s="89"/>
      <c r="J1526" s="90">
        <v>87</v>
      </c>
      <c r="K1526" s="90">
        <v>74</v>
      </c>
      <c r="L1526" s="90">
        <v>0</v>
      </c>
      <c r="M1526" s="91"/>
      <c r="N1526" s="92">
        <v>294</v>
      </c>
      <c r="O1526" s="90">
        <v>668</v>
      </c>
      <c r="P1526" s="90">
        <v>6</v>
      </c>
      <c r="Q1526" s="90">
        <v>6</v>
      </c>
      <c r="R1526" s="90">
        <v>23</v>
      </c>
      <c r="S1526" s="90">
        <v>64</v>
      </c>
      <c r="T1526" s="90">
        <v>87</v>
      </c>
      <c r="U1526" s="91"/>
      <c r="V1526" s="92">
        <v>294</v>
      </c>
      <c r="W1526" s="90">
        <v>664</v>
      </c>
      <c r="X1526" s="90">
        <v>6</v>
      </c>
      <c r="Y1526" s="90">
        <v>20</v>
      </c>
      <c r="Z1526" s="90">
        <v>39</v>
      </c>
      <c r="AA1526" s="90">
        <v>35</v>
      </c>
      <c r="AB1526" s="90">
        <v>74</v>
      </c>
      <c r="AC1526" s="91"/>
      <c r="AD1526" s="92">
        <v>0</v>
      </c>
      <c r="AE1526" s="90">
        <v>0</v>
      </c>
      <c r="AF1526" s="90">
        <v>0</v>
      </c>
      <c r="AG1526" s="90">
        <v>0</v>
      </c>
      <c r="AH1526" s="90">
        <v>0</v>
      </c>
      <c r="AI1526" s="90">
        <v>0</v>
      </c>
      <c r="AJ1526" s="90">
        <v>0</v>
      </c>
    </row>
    <row r="1527" spans="1:36">
      <c r="A1527" s="88">
        <v>5</v>
      </c>
      <c r="B1527" s="95" t="s">
        <v>275</v>
      </c>
      <c r="C1527" s="96"/>
      <c r="D1527" s="86">
        <v>1</v>
      </c>
      <c r="E1527" s="86" t="s">
        <v>32</v>
      </c>
      <c r="F1527" s="87">
        <v>406</v>
      </c>
      <c r="G1527" s="88">
        <v>1</v>
      </c>
      <c r="H1527" s="88">
        <v>5</v>
      </c>
      <c r="I1527" s="89"/>
      <c r="J1527" s="90">
        <v>81</v>
      </c>
      <c r="K1527" s="90">
        <v>73</v>
      </c>
      <c r="L1527" s="90">
        <v>66</v>
      </c>
      <c r="M1527" s="91"/>
      <c r="N1527" s="92">
        <v>288</v>
      </c>
      <c r="O1527" s="90">
        <v>681</v>
      </c>
      <c r="P1527" s="90">
        <v>9</v>
      </c>
      <c r="Q1527" s="90">
        <v>9</v>
      </c>
      <c r="R1527" s="90">
        <v>31</v>
      </c>
      <c r="S1527" s="90">
        <v>50</v>
      </c>
      <c r="T1527" s="90">
        <v>81</v>
      </c>
      <c r="U1527" s="91"/>
      <c r="V1527" s="92">
        <v>288</v>
      </c>
      <c r="W1527" s="90">
        <v>697</v>
      </c>
      <c r="X1527" s="90">
        <v>5</v>
      </c>
      <c r="Y1527" s="90">
        <v>22</v>
      </c>
      <c r="Z1527" s="90">
        <v>40</v>
      </c>
      <c r="AA1527" s="90">
        <v>33</v>
      </c>
      <c r="AB1527" s="90">
        <v>73</v>
      </c>
      <c r="AC1527" s="91"/>
      <c r="AD1527" s="92">
        <v>288</v>
      </c>
      <c r="AE1527" s="90">
        <v>212</v>
      </c>
      <c r="AF1527" s="90">
        <v>7</v>
      </c>
      <c r="AG1527" s="90">
        <v>27</v>
      </c>
      <c r="AH1527" s="90">
        <v>50</v>
      </c>
      <c r="AI1527" s="90">
        <v>16</v>
      </c>
      <c r="AJ1527" s="90">
        <v>66</v>
      </c>
    </row>
    <row r="1528" spans="1:36">
      <c r="A1528" s="88">
        <v>6</v>
      </c>
      <c r="B1528" s="95" t="s">
        <v>275</v>
      </c>
      <c r="C1528" s="96"/>
      <c r="D1528" s="86">
        <v>1</v>
      </c>
      <c r="E1528" s="86" t="s">
        <v>32</v>
      </c>
      <c r="F1528" s="87">
        <v>406</v>
      </c>
      <c r="G1528" s="86">
        <v>1</v>
      </c>
      <c r="H1528" s="88">
        <v>6</v>
      </c>
      <c r="I1528" s="89"/>
      <c r="J1528" s="90">
        <v>82</v>
      </c>
      <c r="K1528" s="90">
        <v>69</v>
      </c>
      <c r="L1528" s="90">
        <v>0</v>
      </c>
      <c r="M1528" s="91"/>
      <c r="N1528" s="92">
        <v>306</v>
      </c>
      <c r="O1528" s="90">
        <v>724</v>
      </c>
      <c r="P1528" s="90">
        <v>7</v>
      </c>
      <c r="Q1528" s="90">
        <v>12</v>
      </c>
      <c r="R1528" s="90">
        <v>33</v>
      </c>
      <c r="S1528" s="90">
        <v>49</v>
      </c>
      <c r="T1528" s="90">
        <v>82</v>
      </c>
      <c r="U1528" s="91"/>
      <c r="V1528" s="92">
        <v>306</v>
      </c>
      <c r="W1528" s="90">
        <v>705</v>
      </c>
      <c r="X1528" s="90">
        <v>7</v>
      </c>
      <c r="Y1528" s="90">
        <v>24</v>
      </c>
      <c r="Z1528" s="90">
        <v>41</v>
      </c>
      <c r="AA1528" s="90">
        <v>28</v>
      </c>
      <c r="AB1528" s="90">
        <v>69</v>
      </c>
      <c r="AC1528" s="91"/>
      <c r="AD1528" s="92">
        <v>0</v>
      </c>
      <c r="AE1528" s="90">
        <v>0</v>
      </c>
      <c r="AF1528" s="90">
        <v>0</v>
      </c>
      <c r="AG1528" s="90">
        <v>0</v>
      </c>
      <c r="AH1528" s="90">
        <v>0</v>
      </c>
      <c r="AI1528" s="90">
        <v>0</v>
      </c>
      <c r="AJ1528" s="90">
        <v>0</v>
      </c>
    </row>
    <row r="1529" spans="1:36" s="63" customFormat="1">
      <c r="A1529" s="88">
        <v>7</v>
      </c>
      <c r="B1529" s="95" t="s">
        <v>275</v>
      </c>
      <c r="C1529" s="96"/>
      <c r="D1529" s="86">
        <v>1</v>
      </c>
      <c r="E1529" s="86" t="s">
        <v>32</v>
      </c>
      <c r="F1529" s="87">
        <v>406</v>
      </c>
      <c r="G1529" s="86">
        <v>1</v>
      </c>
      <c r="H1529" s="88">
        <v>7</v>
      </c>
      <c r="I1529" s="89"/>
      <c r="J1529" s="90">
        <v>84</v>
      </c>
      <c r="K1529" s="90">
        <v>70</v>
      </c>
      <c r="L1529" s="90">
        <v>50</v>
      </c>
      <c r="M1529" s="91"/>
      <c r="N1529" s="92">
        <v>291</v>
      </c>
      <c r="O1529" s="90">
        <v>760</v>
      </c>
      <c r="P1529" s="90">
        <v>4</v>
      </c>
      <c r="Q1529" s="90">
        <v>11</v>
      </c>
      <c r="R1529" s="90">
        <v>32</v>
      </c>
      <c r="S1529" s="90">
        <v>52</v>
      </c>
      <c r="T1529" s="90">
        <v>84</v>
      </c>
      <c r="U1529" s="91"/>
      <c r="V1529" s="92">
        <v>291</v>
      </c>
      <c r="W1529" s="90">
        <v>752</v>
      </c>
      <c r="X1529" s="90">
        <v>3</v>
      </c>
      <c r="Y1529" s="90">
        <v>27</v>
      </c>
      <c r="Z1529" s="90">
        <v>38</v>
      </c>
      <c r="AA1529" s="90">
        <v>32</v>
      </c>
      <c r="AB1529" s="90">
        <v>70</v>
      </c>
      <c r="AC1529" s="91"/>
      <c r="AD1529" s="92">
        <v>291</v>
      </c>
      <c r="AE1529" s="90">
        <v>195</v>
      </c>
      <c r="AF1529" s="90">
        <v>15</v>
      </c>
      <c r="AG1529" s="90">
        <v>34</v>
      </c>
      <c r="AH1529" s="90">
        <v>42</v>
      </c>
      <c r="AI1529" s="90">
        <v>8</v>
      </c>
      <c r="AJ1529" s="90">
        <v>50</v>
      </c>
    </row>
    <row r="1530" spans="1:36">
      <c r="A1530" s="88">
        <v>8</v>
      </c>
      <c r="B1530" s="95" t="s">
        <v>275</v>
      </c>
      <c r="C1530" s="96"/>
      <c r="D1530" s="86">
        <v>1</v>
      </c>
      <c r="E1530" s="86" t="s">
        <v>32</v>
      </c>
      <c r="F1530" s="87">
        <v>406</v>
      </c>
      <c r="G1530" s="86">
        <v>1</v>
      </c>
      <c r="H1530" s="88">
        <v>8</v>
      </c>
      <c r="I1530" s="89"/>
      <c r="J1530" s="90">
        <v>73</v>
      </c>
      <c r="K1530" s="90">
        <v>82</v>
      </c>
      <c r="L1530" s="90">
        <v>0</v>
      </c>
      <c r="M1530" s="91"/>
      <c r="N1530" s="92">
        <v>289</v>
      </c>
      <c r="O1530" s="90">
        <v>755</v>
      </c>
      <c r="P1530" s="90">
        <v>15</v>
      </c>
      <c r="Q1530" s="90">
        <v>12</v>
      </c>
      <c r="R1530" s="90">
        <v>43</v>
      </c>
      <c r="S1530" s="90">
        <v>30</v>
      </c>
      <c r="T1530" s="90">
        <v>73</v>
      </c>
      <c r="U1530" s="91"/>
      <c r="V1530" s="92">
        <v>289</v>
      </c>
      <c r="W1530" s="90">
        <v>835</v>
      </c>
      <c r="X1530" s="90">
        <v>3</v>
      </c>
      <c r="Y1530" s="90">
        <v>14</v>
      </c>
      <c r="Z1530" s="90">
        <v>40</v>
      </c>
      <c r="AA1530" s="90">
        <v>42</v>
      </c>
      <c r="AB1530" s="90">
        <v>82</v>
      </c>
      <c r="AC1530" s="91"/>
      <c r="AD1530" s="92">
        <v>0</v>
      </c>
      <c r="AE1530" s="90">
        <v>0</v>
      </c>
      <c r="AF1530" s="90">
        <v>0</v>
      </c>
      <c r="AG1530" s="90">
        <v>0</v>
      </c>
      <c r="AH1530" s="90">
        <v>0</v>
      </c>
      <c r="AI1530" s="90">
        <v>0</v>
      </c>
      <c r="AJ1530" s="90">
        <v>0</v>
      </c>
    </row>
    <row r="1531" spans="1:36">
      <c r="A1531" s="67" t="s">
        <v>71</v>
      </c>
      <c r="B1531" s="97" t="s">
        <v>275</v>
      </c>
      <c r="C1531" s="98"/>
      <c r="D1531" s="93">
        <v>1</v>
      </c>
      <c r="E1531" s="93" t="s">
        <v>32</v>
      </c>
      <c r="F1531" s="94">
        <v>406</v>
      </c>
      <c r="G1531" s="67">
        <v>1</v>
      </c>
      <c r="H1531" s="67" t="s">
        <v>71</v>
      </c>
      <c r="I1531" s="68"/>
      <c r="J1531" s="20">
        <v>82.216018048505362</v>
      </c>
      <c r="K1531" s="20">
        <v>73.106034968979131</v>
      </c>
      <c r="L1531" s="20">
        <v>57.958549222797927</v>
      </c>
      <c r="M1531" s="69"/>
      <c r="N1531" s="16">
        <v>1773</v>
      </c>
      <c r="O1531" s="20"/>
      <c r="P1531" s="20">
        <v>7.1105470953186689</v>
      </c>
      <c r="Q1531" s="20">
        <v>10.181613085166385</v>
      </c>
      <c r="R1531" s="20">
        <v>32.138747884940777</v>
      </c>
      <c r="S1531" s="20">
        <v>50.077270163564577</v>
      </c>
      <c r="T1531" s="20">
        <v>82.216018048505362</v>
      </c>
      <c r="U1531" s="69"/>
      <c r="V1531" s="16">
        <v>1773</v>
      </c>
      <c r="W1531" s="20"/>
      <c r="X1531" s="20">
        <v>6.0609137055837561</v>
      </c>
      <c r="Y1531" s="20">
        <v>20.670050761421322</v>
      </c>
      <c r="Z1531" s="20">
        <v>39.334461364918219</v>
      </c>
      <c r="AA1531" s="20">
        <v>33.771573604060912</v>
      </c>
      <c r="AB1531" s="20">
        <v>73.106034968979131</v>
      </c>
      <c r="AC1531" s="69"/>
      <c r="AD1531" s="16">
        <v>579</v>
      </c>
      <c r="AE1531" s="20"/>
      <c r="AF1531" s="20">
        <v>11.020725388601036</v>
      </c>
      <c r="AG1531" s="20">
        <v>30.518134715025909</v>
      </c>
      <c r="AH1531" s="20">
        <v>45.979274611398964</v>
      </c>
      <c r="AI1531" s="20">
        <v>11.979274611398964</v>
      </c>
      <c r="AJ1531" s="20">
        <v>57.958549222797927</v>
      </c>
    </row>
    <row r="1532" spans="1:36">
      <c r="A1532" s="81">
        <v>3</v>
      </c>
      <c r="B1532" s="77" t="s">
        <v>276</v>
      </c>
      <c r="C1532" s="78"/>
      <c r="D1532" s="79">
        <v>2</v>
      </c>
      <c r="E1532" s="79" t="s">
        <v>33</v>
      </c>
      <c r="F1532" s="80">
        <v>3806</v>
      </c>
      <c r="G1532" s="86">
        <v>1</v>
      </c>
      <c r="H1532" s="81">
        <v>3</v>
      </c>
      <c r="I1532" s="82"/>
      <c r="J1532" s="83">
        <v>87</v>
      </c>
      <c r="K1532" s="83">
        <v>59</v>
      </c>
      <c r="L1532" s="83">
        <v>0</v>
      </c>
      <c r="M1532" s="84"/>
      <c r="N1532" s="85">
        <v>32</v>
      </c>
      <c r="O1532" s="83">
        <v>594</v>
      </c>
      <c r="P1532" s="83">
        <v>0</v>
      </c>
      <c r="Q1532" s="83">
        <v>13</v>
      </c>
      <c r="R1532" s="83">
        <v>28</v>
      </c>
      <c r="S1532" s="83">
        <v>59</v>
      </c>
      <c r="T1532" s="83">
        <v>87</v>
      </c>
      <c r="U1532" s="84"/>
      <c r="V1532" s="85">
        <v>32</v>
      </c>
      <c r="W1532" s="83">
        <v>564</v>
      </c>
      <c r="X1532" s="83">
        <v>0</v>
      </c>
      <c r="Y1532" s="83">
        <v>41</v>
      </c>
      <c r="Z1532" s="83">
        <v>34</v>
      </c>
      <c r="AA1532" s="83">
        <v>25</v>
      </c>
      <c r="AB1532" s="83">
        <v>59</v>
      </c>
      <c r="AC1532" s="84"/>
      <c r="AD1532" s="85">
        <v>0</v>
      </c>
      <c r="AE1532" s="83">
        <v>0</v>
      </c>
      <c r="AF1532" s="83">
        <v>0</v>
      </c>
      <c r="AG1532" s="83">
        <v>0</v>
      </c>
      <c r="AH1532" s="83">
        <v>0</v>
      </c>
      <c r="AI1532" s="83">
        <v>0</v>
      </c>
      <c r="AJ1532" s="83">
        <v>0</v>
      </c>
    </row>
    <row r="1533" spans="1:36">
      <c r="A1533" s="88">
        <v>4</v>
      </c>
      <c r="B1533" s="95" t="s">
        <v>276</v>
      </c>
      <c r="C1533" s="96"/>
      <c r="D1533" s="86">
        <v>2</v>
      </c>
      <c r="E1533" s="86" t="s">
        <v>33</v>
      </c>
      <c r="F1533" s="87">
        <v>3806</v>
      </c>
      <c r="G1533" s="86">
        <v>1</v>
      </c>
      <c r="H1533" s="88">
        <v>4</v>
      </c>
      <c r="I1533" s="89"/>
      <c r="J1533" s="90">
        <v>75</v>
      </c>
      <c r="K1533" s="90">
        <v>77</v>
      </c>
      <c r="L1533" s="90">
        <v>0</v>
      </c>
      <c r="M1533" s="91"/>
      <c r="N1533" s="92">
        <v>48</v>
      </c>
      <c r="O1533" s="90">
        <v>619</v>
      </c>
      <c r="P1533" s="90">
        <v>8</v>
      </c>
      <c r="Q1533" s="90">
        <v>17</v>
      </c>
      <c r="R1533" s="90">
        <v>23</v>
      </c>
      <c r="S1533" s="90">
        <v>52</v>
      </c>
      <c r="T1533" s="90">
        <v>75</v>
      </c>
      <c r="U1533" s="91"/>
      <c r="V1533" s="92">
        <v>48</v>
      </c>
      <c r="W1533" s="90">
        <v>629</v>
      </c>
      <c r="X1533" s="90">
        <v>4</v>
      </c>
      <c r="Y1533" s="90">
        <v>19</v>
      </c>
      <c r="Z1533" s="90">
        <v>52</v>
      </c>
      <c r="AA1533" s="90">
        <v>25</v>
      </c>
      <c r="AB1533" s="90">
        <v>77</v>
      </c>
      <c r="AC1533" s="91"/>
      <c r="AD1533" s="92">
        <v>0</v>
      </c>
      <c r="AE1533" s="90">
        <v>0</v>
      </c>
      <c r="AF1533" s="90">
        <v>0</v>
      </c>
      <c r="AG1533" s="90">
        <v>0</v>
      </c>
      <c r="AH1533" s="90">
        <v>0</v>
      </c>
      <c r="AI1533" s="90">
        <v>0</v>
      </c>
      <c r="AJ1533" s="90">
        <v>0</v>
      </c>
    </row>
    <row r="1534" spans="1:36">
      <c r="A1534" s="88">
        <v>5</v>
      </c>
      <c r="B1534" s="95" t="s">
        <v>276</v>
      </c>
      <c r="C1534" s="96"/>
      <c r="D1534" s="86">
        <v>2</v>
      </c>
      <c r="E1534" s="86" t="s">
        <v>33</v>
      </c>
      <c r="F1534" s="87">
        <v>3806</v>
      </c>
      <c r="G1534" s="86">
        <v>1</v>
      </c>
      <c r="H1534" s="88">
        <v>5</v>
      </c>
      <c r="I1534" s="89"/>
      <c r="J1534" s="90">
        <v>82</v>
      </c>
      <c r="K1534" s="90">
        <v>82</v>
      </c>
      <c r="L1534" s="90">
        <v>67</v>
      </c>
      <c r="M1534" s="91"/>
      <c r="N1534" s="92">
        <v>39</v>
      </c>
      <c r="O1534" s="90">
        <v>670</v>
      </c>
      <c r="P1534" s="90">
        <v>8</v>
      </c>
      <c r="Q1534" s="90">
        <v>10</v>
      </c>
      <c r="R1534" s="90">
        <v>41</v>
      </c>
      <c r="S1534" s="90">
        <v>41</v>
      </c>
      <c r="T1534" s="90">
        <v>82</v>
      </c>
      <c r="U1534" s="91"/>
      <c r="V1534" s="92">
        <v>39</v>
      </c>
      <c r="W1534" s="90">
        <v>712</v>
      </c>
      <c r="X1534" s="90">
        <v>3</v>
      </c>
      <c r="Y1534" s="90">
        <v>15</v>
      </c>
      <c r="Z1534" s="90">
        <v>44</v>
      </c>
      <c r="AA1534" s="90">
        <v>38</v>
      </c>
      <c r="AB1534" s="90">
        <v>82</v>
      </c>
      <c r="AC1534" s="91"/>
      <c r="AD1534" s="92">
        <v>39</v>
      </c>
      <c r="AE1534" s="90">
        <v>206</v>
      </c>
      <c r="AF1534" s="90">
        <v>5</v>
      </c>
      <c r="AG1534" s="90">
        <v>28</v>
      </c>
      <c r="AH1534" s="90">
        <v>64</v>
      </c>
      <c r="AI1534" s="90">
        <v>3</v>
      </c>
      <c r="AJ1534" s="90">
        <v>67</v>
      </c>
    </row>
    <row r="1535" spans="1:36">
      <c r="A1535" s="88">
        <v>6</v>
      </c>
      <c r="B1535" s="95" t="s">
        <v>276</v>
      </c>
      <c r="C1535" s="96"/>
      <c r="D1535" s="86">
        <v>2</v>
      </c>
      <c r="E1535" s="86" t="s">
        <v>33</v>
      </c>
      <c r="F1535" s="87">
        <v>3806</v>
      </c>
      <c r="G1535" s="86">
        <v>1</v>
      </c>
      <c r="H1535" s="88">
        <v>6</v>
      </c>
      <c r="I1535" s="89"/>
      <c r="J1535" s="90">
        <v>78</v>
      </c>
      <c r="K1535" s="90">
        <v>73</v>
      </c>
      <c r="L1535" s="90">
        <v>0</v>
      </c>
      <c r="M1535" s="91"/>
      <c r="N1535" s="92">
        <v>37</v>
      </c>
      <c r="O1535" s="90">
        <v>713</v>
      </c>
      <c r="P1535" s="90">
        <v>3</v>
      </c>
      <c r="Q1535" s="90">
        <v>19</v>
      </c>
      <c r="R1535" s="90">
        <v>27</v>
      </c>
      <c r="S1535" s="90">
        <v>51</v>
      </c>
      <c r="T1535" s="90">
        <v>78</v>
      </c>
      <c r="U1535" s="91"/>
      <c r="V1535" s="92">
        <v>37</v>
      </c>
      <c r="W1535" s="90">
        <v>738</v>
      </c>
      <c r="X1535" s="90">
        <v>8</v>
      </c>
      <c r="Y1535" s="90">
        <v>19</v>
      </c>
      <c r="Z1535" s="90">
        <v>27</v>
      </c>
      <c r="AA1535" s="90">
        <v>46</v>
      </c>
      <c r="AB1535" s="90">
        <v>73</v>
      </c>
      <c r="AC1535" s="91"/>
      <c r="AD1535" s="92">
        <v>0</v>
      </c>
      <c r="AE1535" s="90">
        <v>0</v>
      </c>
      <c r="AF1535" s="90">
        <v>0</v>
      </c>
      <c r="AG1535" s="90">
        <v>0</v>
      </c>
      <c r="AH1535" s="90">
        <v>0</v>
      </c>
      <c r="AI1535" s="90">
        <v>0</v>
      </c>
      <c r="AJ1535" s="90">
        <v>0</v>
      </c>
    </row>
    <row r="1536" spans="1:36" s="63" customFormat="1">
      <c r="A1536" s="88">
        <v>7</v>
      </c>
      <c r="B1536" s="95" t="s">
        <v>276</v>
      </c>
      <c r="C1536" s="96"/>
      <c r="D1536" s="86">
        <v>2</v>
      </c>
      <c r="E1536" s="86" t="s">
        <v>33</v>
      </c>
      <c r="F1536" s="87">
        <v>3806</v>
      </c>
      <c r="G1536" s="86">
        <v>1</v>
      </c>
      <c r="H1536" s="88">
        <v>7</v>
      </c>
      <c r="I1536" s="89"/>
      <c r="J1536" s="90">
        <v>76</v>
      </c>
      <c r="K1536" s="90">
        <v>65</v>
      </c>
      <c r="L1536" s="90">
        <v>21</v>
      </c>
      <c r="M1536" s="91"/>
      <c r="N1536" s="92">
        <v>38</v>
      </c>
      <c r="O1536" s="90">
        <v>725</v>
      </c>
      <c r="P1536" s="90">
        <v>11</v>
      </c>
      <c r="Q1536" s="90">
        <v>13</v>
      </c>
      <c r="R1536" s="90">
        <v>42</v>
      </c>
      <c r="S1536" s="90">
        <v>34</v>
      </c>
      <c r="T1536" s="90">
        <v>76</v>
      </c>
      <c r="U1536" s="91"/>
      <c r="V1536" s="92">
        <v>38</v>
      </c>
      <c r="W1536" s="90">
        <v>726</v>
      </c>
      <c r="X1536" s="90">
        <v>3</v>
      </c>
      <c r="Y1536" s="90">
        <v>32</v>
      </c>
      <c r="Z1536" s="90">
        <v>47</v>
      </c>
      <c r="AA1536" s="90">
        <v>18</v>
      </c>
      <c r="AB1536" s="90">
        <v>65</v>
      </c>
      <c r="AC1536" s="91"/>
      <c r="AD1536" s="92">
        <v>38</v>
      </c>
      <c r="AE1536" s="90">
        <v>163</v>
      </c>
      <c r="AF1536" s="90">
        <v>39</v>
      </c>
      <c r="AG1536" s="90">
        <v>39</v>
      </c>
      <c r="AH1536" s="90">
        <v>21</v>
      </c>
      <c r="AI1536" s="90">
        <v>0</v>
      </c>
      <c r="AJ1536" s="90">
        <v>21</v>
      </c>
    </row>
    <row r="1537" spans="1:36">
      <c r="A1537" s="88">
        <v>8</v>
      </c>
      <c r="B1537" s="95" t="s">
        <v>276</v>
      </c>
      <c r="C1537" s="96"/>
      <c r="D1537" s="86">
        <v>2</v>
      </c>
      <c r="E1537" s="86" t="s">
        <v>33</v>
      </c>
      <c r="F1537" s="87">
        <v>3806</v>
      </c>
      <c r="G1537" s="86">
        <v>1</v>
      </c>
      <c r="H1537" s="88">
        <v>8</v>
      </c>
      <c r="I1537" s="89"/>
      <c r="J1537" s="90">
        <v>62</v>
      </c>
      <c r="K1537" s="90">
        <v>69</v>
      </c>
      <c r="L1537" s="90">
        <v>0</v>
      </c>
      <c r="M1537" s="91"/>
      <c r="N1537" s="92">
        <v>39</v>
      </c>
      <c r="O1537" s="90">
        <v>732</v>
      </c>
      <c r="P1537" s="90">
        <v>23</v>
      </c>
      <c r="Q1537" s="90">
        <v>15</v>
      </c>
      <c r="R1537" s="90">
        <v>36</v>
      </c>
      <c r="S1537" s="90">
        <v>26</v>
      </c>
      <c r="T1537" s="90">
        <v>62</v>
      </c>
      <c r="U1537" s="91"/>
      <c r="V1537" s="92">
        <v>39</v>
      </c>
      <c r="W1537" s="90">
        <v>749</v>
      </c>
      <c r="X1537" s="90">
        <v>10</v>
      </c>
      <c r="Y1537" s="90">
        <v>21</v>
      </c>
      <c r="Z1537" s="90">
        <v>51</v>
      </c>
      <c r="AA1537" s="90">
        <v>18</v>
      </c>
      <c r="AB1537" s="90">
        <v>69</v>
      </c>
      <c r="AC1537" s="91"/>
      <c r="AD1537" s="92">
        <v>0</v>
      </c>
      <c r="AE1537" s="90">
        <v>0</v>
      </c>
      <c r="AF1537" s="90">
        <v>0</v>
      </c>
      <c r="AG1537" s="90">
        <v>0</v>
      </c>
      <c r="AH1537" s="90">
        <v>0</v>
      </c>
      <c r="AI1537" s="90">
        <v>0</v>
      </c>
      <c r="AJ1537" s="90">
        <v>0</v>
      </c>
    </row>
    <row r="1538" spans="1:36">
      <c r="A1538" s="67" t="s">
        <v>71</v>
      </c>
      <c r="B1538" s="97" t="s">
        <v>276</v>
      </c>
      <c r="C1538" s="98"/>
      <c r="D1538" s="93">
        <v>2</v>
      </c>
      <c r="E1538" s="93" t="s">
        <v>33</v>
      </c>
      <c r="F1538" s="94">
        <v>3806</v>
      </c>
      <c r="G1538" s="93">
        <v>1</v>
      </c>
      <c r="H1538" s="67" t="s">
        <v>71</v>
      </c>
      <c r="I1538" s="68"/>
      <c r="J1538" s="20">
        <v>76.283261802575112</v>
      </c>
      <c r="K1538" s="20">
        <v>71.433476394849777</v>
      </c>
      <c r="L1538" s="20">
        <v>44.298701298701296</v>
      </c>
      <c r="M1538" s="69"/>
      <c r="N1538" s="16">
        <v>233</v>
      </c>
      <c r="O1538" s="20"/>
      <c r="P1538" s="20">
        <v>9.1072961373390555</v>
      </c>
      <c r="Q1538" s="20">
        <v>14.609442060085836</v>
      </c>
      <c r="R1538" s="20">
        <v>32.60944206008584</v>
      </c>
      <c r="S1538" s="20">
        <v>43.673819742489272</v>
      </c>
      <c r="T1538" s="20">
        <v>76.283261802575112</v>
      </c>
      <c r="U1538" s="69"/>
      <c r="V1538" s="16">
        <v>233</v>
      </c>
      <c r="W1538" s="20"/>
      <c r="X1538" s="20">
        <v>4.7596566523605155</v>
      </c>
      <c r="Y1538" s="20">
        <v>23.806866952789701</v>
      </c>
      <c r="Z1538" s="20">
        <v>43.236051502145919</v>
      </c>
      <c r="AA1538" s="20">
        <v>28.197424892703864</v>
      </c>
      <c r="AB1538" s="20">
        <v>71.433476394849777</v>
      </c>
      <c r="AC1538" s="69"/>
      <c r="AD1538" s="16">
        <v>77</v>
      </c>
      <c r="AE1538" s="20"/>
      <c r="AF1538" s="20">
        <v>21.779220779220779</v>
      </c>
      <c r="AG1538" s="20">
        <v>33.428571428571431</v>
      </c>
      <c r="AH1538" s="20">
        <v>42.779220779220779</v>
      </c>
      <c r="AI1538" s="20">
        <v>1.5194805194805194</v>
      </c>
      <c r="AJ1538" s="20">
        <v>44.298701298701296</v>
      </c>
    </row>
    <row r="1539" spans="1:36">
      <c r="A1539" s="81">
        <v>3</v>
      </c>
      <c r="B1539" s="77" t="s">
        <v>277</v>
      </c>
      <c r="C1539" s="78"/>
      <c r="D1539" s="79">
        <v>4</v>
      </c>
      <c r="E1539" s="79" t="s">
        <v>35</v>
      </c>
      <c r="F1539" s="80">
        <v>7008</v>
      </c>
      <c r="G1539" s="86">
        <v>1</v>
      </c>
      <c r="H1539" s="81">
        <v>3</v>
      </c>
      <c r="I1539" s="82"/>
      <c r="J1539" s="83">
        <v>77</v>
      </c>
      <c r="K1539" s="83">
        <v>71</v>
      </c>
      <c r="L1539" s="83">
        <v>0</v>
      </c>
      <c r="M1539" s="84"/>
      <c r="N1539" s="85">
        <v>61</v>
      </c>
      <c r="O1539" s="83">
        <v>568</v>
      </c>
      <c r="P1539" s="83">
        <v>11</v>
      </c>
      <c r="Q1539" s="83">
        <v>11</v>
      </c>
      <c r="R1539" s="83">
        <v>34</v>
      </c>
      <c r="S1539" s="83">
        <v>43</v>
      </c>
      <c r="T1539" s="83">
        <v>77</v>
      </c>
      <c r="U1539" s="84"/>
      <c r="V1539" s="85">
        <v>61</v>
      </c>
      <c r="W1539" s="83">
        <v>583</v>
      </c>
      <c r="X1539" s="83">
        <v>8</v>
      </c>
      <c r="Y1539" s="83">
        <v>21</v>
      </c>
      <c r="Z1539" s="83">
        <v>28</v>
      </c>
      <c r="AA1539" s="83">
        <v>43</v>
      </c>
      <c r="AB1539" s="83">
        <v>71</v>
      </c>
      <c r="AC1539" s="84"/>
      <c r="AD1539" s="85">
        <v>0</v>
      </c>
      <c r="AE1539" s="83">
        <v>0</v>
      </c>
      <c r="AF1539" s="83">
        <v>0</v>
      </c>
      <c r="AG1539" s="83">
        <v>0</v>
      </c>
      <c r="AH1539" s="83">
        <v>0</v>
      </c>
      <c r="AI1539" s="83">
        <v>0</v>
      </c>
      <c r="AJ1539" s="83">
        <v>0</v>
      </c>
    </row>
    <row r="1540" spans="1:36">
      <c r="A1540" s="88">
        <v>4</v>
      </c>
      <c r="B1540" s="95" t="s">
        <v>277</v>
      </c>
      <c r="C1540" s="96"/>
      <c r="D1540" s="86">
        <v>4</v>
      </c>
      <c r="E1540" s="86" t="s">
        <v>35</v>
      </c>
      <c r="F1540" s="87">
        <v>7008</v>
      </c>
      <c r="G1540" s="86">
        <v>1</v>
      </c>
      <c r="H1540" s="88">
        <v>4</v>
      </c>
      <c r="I1540" s="89"/>
      <c r="J1540" s="90">
        <v>74</v>
      </c>
      <c r="K1540" s="90">
        <v>76</v>
      </c>
      <c r="L1540" s="90">
        <v>0</v>
      </c>
      <c r="M1540" s="91"/>
      <c r="N1540" s="92">
        <v>60</v>
      </c>
      <c r="O1540" s="90">
        <v>609</v>
      </c>
      <c r="P1540" s="90">
        <v>8</v>
      </c>
      <c r="Q1540" s="90">
        <v>18</v>
      </c>
      <c r="R1540" s="90">
        <v>27</v>
      </c>
      <c r="S1540" s="90">
        <v>47</v>
      </c>
      <c r="T1540" s="90">
        <v>74</v>
      </c>
      <c r="U1540" s="91"/>
      <c r="V1540" s="92">
        <v>60</v>
      </c>
      <c r="W1540" s="90">
        <v>642</v>
      </c>
      <c r="X1540" s="90">
        <v>5</v>
      </c>
      <c r="Y1540" s="90">
        <v>18</v>
      </c>
      <c r="Z1540" s="90">
        <v>53</v>
      </c>
      <c r="AA1540" s="90">
        <v>23</v>
      </c>
      <c r="AB1540" s="90">
        <v>76</v>
      </c>
      <c r="AC1540" s="91"/>
      <c r="AD1540" s="92">
        <v>0</v>
      </c>
      <c r="AE1540" s="90">
        <v>0</v>
      </c>
      <c r="AF1540" s="90">
        <v>0</v>
      </c>
      <c r="AG1540" s="90">
        <v>0</v>
      </c>
      <c r="AH1540" s="90">
        <v>0</v>
      </c>
      <c r="AI1540" s="90">
        <v>0</v>
      </c>
      <c r="AJ1540" s="90">
        <v>0</v>
      </c>
    </row>
    <row r="1541" spans="1:36">
      <c r="A1541" s="88">
        <v>5</v>
      </c>
      <c r="B1541" s="95" t="s">
        <v>277</v>
      </c>
      <c r="C1541" s="96"/>
      <c r="D1541" s="86">
        <v>4</v>
      </c>
      <c r="E1541" s="86" t="s">
        <v>321</v>
      </c>
      <c r="F1541" s="87">
        <v>7008</v>
      </c>
      <c r="G1541" s="88">
        <v>1</v>
      </c>
      <c r="H1541" s="88">
        <v>5</v>
      </c>
      <c r="I1541" s="89"/>
      <c r="J1541" s="90">
        <v>48</v>
      </c>
      <c r="K1541" s="90">
        <v>64</v>
      </c>
      <c r="L1541" s="90">
        <v>21</v>
      </c>
      <c r="M1541" s="91"/>
      <c r="N1541" s="92">
        <v>77</v>
      </c>
      <c r="O1541" s="90">
        <v>619</v>
      </c>
      <c r="P1541" s="90">
        <v>18</v>
      </c>
      <c r="Q1541" s="90">
        <v>34</v>
      </c>
      <c r="R1541" s="90">
        <v>30</v>
      </c>
      <c r="S1541" s="90">
        <v>18</v>
      </c>
      <c r="T1541" s="90">
        <v>48</v>
      </c>
      <c r="U1541" s="91"/>
      <c r="V1541" s="92">
        <v>77</v>
      </c>
      <c r="W1541" s="90">
        <v>659</v>
      </c>
      <c r="X1541" s="90">
        <v>5</v>
      </c>
      <c r="Y1541" s="90">
        <v>31</v>
      </c>
      <c r="Z1541" s="90">
        <v>42</v>
      </c>
      <c r="AA1541" s="90">
        <v>22</v>
      </c>
      <c r="AB1541" s="90">
        <v>64</v>
      </c>
      <c r="AC1541" s="91"/>
      <c r="AD1541" s="92">
        <v>77</v>
      </c>
      <c r="AE1541" s="90">
        <v>176</v>
      </c>
      <c r="AF1541" s="90">
        <v>17</v>
      </c>
      <c r="AG1541" s="90">
        <v>62</v>
      </c>
      <c r="AH1541" s="90">
        <v>21</v>
      </c>
      <c r="AI1541" s="90">
        <v>0</v>
      </c>
      <c r="AJ1541" s="90">
        <v>21</v>
      </c>
    </row>
    <row r="1542" spans="1:36">
      <c r="A1542" s="88">
        <v>6</v>
      </c>
      <c r="B1542" s="95" t="s">
        <v>277</v>
      </c>
      <c r="C1542" s="96"/>
      <c r="D1542" s="86">
        <v>4</v>
      </c>
      <c r="E1542" s="86" t="s">
        <v>35</v>
      </c>
      <c r="F1542" s="87">
        <v>7008</v>
      </c>
      <c r="G1542" s="88">
        <v>1</v>
      </c>
      <c r="H1542" s="88">
        <v>6</v>
      </c>
      <c r="I1542" s="89"/>
      <c r="J1542" s="90">
        <v>73</v>
      </c>
      <c r="K1542" s="90">
        <v>75</v>
      </c>
      <c r="L1542" s="90">
        <v>0</v>
      </c>
      <c r="M1542" s="91"/>
      <c r="N1542" s="92">
        <v>62</v>
      </c>
      <c r="O1542" s="90">
        <v>704</v>
      </c>
      <c r="P1542" s="90">
        <v>10</v>
      </c>
      <c r="Q1542" s="90">
        <v>18</v>
      </c>
      <c r="R1542" s="90">
        <v>31</v>
      </c>
      <c r="S1542" s="90">
        <v>42</v>
      </c>
      <c r="T1542" s="90">
        <v>73</v>
      </c>
      <c r="U1542" s="91"/>
      <c r="V1542" s="92">
        <v>62</v>
      </c>
      <c r="W1542" s="90">
        <v>721</v>
      </c>
      <c r="X1542" s="90">
        <v>8</v>
      </c>
      <c r="Y1542" s="90">
        <v>16</v>
      </c>
      <c r="Z1542" s="90">
        <v>40</v>
      </c>
      <c r="AA1542" s="90">
        <v>35</v>
      </c>
      <c r="AB1542" s="90">
        <v>75</v>
      </c>
      <c r="AC1542" s="91"/>
      <c r="AD1542" s="92">
        <v>0</v>
      </c>
      <c r="AE1542" s="90">
        <v>0</v>
      </c>
      <c r="AF1542" s="90">
        <v>0</v>
      </c>
      <c r="AG1542" s="90">
        <v>0</v>
      </c>
      <c r="AH1542" s="90">
        <v>0</v>
      </c>
      <c r="AI1542" s="90">
        <v>0</v>
      </c>
      <c r="AJ1542" s="90">
        <v>0</v>
      </c>
    </row>
    <row r="1543" spans="1:36" s="63" customFormat="1">
      <c r="A1543" s="88">
        <v>7</v>
      </c>
      <c r="B1543" s="95" t="s">
        <v>277</v>
      </c>
      <c r="C1543" s="96"/>
      <c r="D1543" s="86">
        <v>4</v>
      </c>
      <c r="E1543" s="86" t="s">
        <v>35</v>
      </c>
      <c r="F1543" s="87">
        <v>7008</v>
      </c>
      <c r="G1543" s="88">
        <v>1</v>
      </c>
      <c r="H1543" s="88">
        <v>7</v>
      </c>
      <c r="I1543" s="89"/>
      <c r="J1543" s="90">
        <v>67</v>
      </c>
      <c r="K1543" s="90">
        <v>68</v>
      </c>
      <c r="L1543" s="90">
        <v>37</v>
      </c>
      <c r="M1543" s="91"/>
      <c r="N1543" s="92">
        <v>75</v>
      </c>
      <c r="O1543" s="90">
        <v>706</v>
      </c>
      <c r="P1543" s="90">
        <v>17</v>
      </c>
      <c r="Q1543" s="90">
        <v>16</v>
      </c>
      <c r="R1543" s="90">
        <v>39</v>
      </c>
      <c r="S1543" s="90">
        <v>28</v>
      </c>
      <c r="T1543" s="90">
        <v>67</v>
      </c>
      <c r="U1543" s="91"/>
      <c r="V1543" s="92">
        <v>75</v>
      </c>
      <c r="W1543" s="90">
        <v>725</v>
      </c>
      <c r="X1543" s="90">
        <v>5</v>
      </c>
      <c r="Y1543" s="90">
        <v>27</v>
      </c>
      <c r="Z1543" s="90">
        <v>44</v>
      </c>
      <c r="AA1543" s="90">
        <v>24</v>
      </c>
      <c r="AB1543" s="90">
        <v>68</v>
      </c>
      <c r="AC1543" s="91"/>
      <c r="AD1543" s="92">
        <v>75</v>
      </c>
      <c r="AE1543" s="90">
        <v>173</v>
      </c>
      <c r="AF1543" s="90">
        <v>33</v>
      </c>
      <c r="AG1543" s="90">
        <v>29</v>
      </c>
      <c r="AH1543" s="90">
        <v>33</v>
      </c>
      <c r="AI1543" s="90">
        <v>4</v>
      </c>
      <c r="AJ1543" s="90">
        <v>37</v>
      </c>
    </row>
    <row r="1544" spans="1:36">
      <c r="A1544" s="88">
        <v>8</v>
      </c>
      <c r="B1544" s="95" t="s">
        <v>277</v>
      </c>
      <c r="C1544" s="96"/>
      <c r="D1544" s="86">
        <v>4</v>
      </c>
      <c r="E1544" s="86" t="s">
        <v>35</v>
      </c>
      <c r="F1544" s="87">
        <v>7008</v>
      </c>
      <c r="G1544" s="86">
        <v>1</v>
      </c>
      <c r="H1544" s="88">
        <v>8</v>
      </c>
      <c r="I1544" s="89"/>
      <c r="J1544" s="90">
        <v>63</v>
      </c>
      <c r="K1544" s="90">
        <v>80</v>
      </c>
      <c r="L1544" s="90">
        <v>0</v>
      </c>
      <c r="M1544" s="91"/>
      <c r="N1544" s="92">
        <v>60</v>
      </c>
      <c r="O1544" s="90">
        <v>730</v>
      </c>
      <c r="P1544" s="90">
        <v>22</v>
      </c>
      <c r="Q1544" s="90">
        <v>15</v>
      </c>
      <c r="R1544" s="90">
        <v>43</v>
      </c>
      <c r="S1544" s="90">
        <v>20</v>
      </c>
      <c r="T1544" s="90">
        <v>63</v>
      </c>
      <c r="U1544" s="91"/>
      <c r="V1544" s="92">
        <v>60</v>
      </c>
      <c r="W1544" s="90">
        <v>807</v>
      </c>
      <c r="X1544" s="90">
        <v>7</v>
      </c>
      <c r="Y1544" s="90">
        <v>13</v>
      </c>
      <c r="Z1544" s="90">
        <v>50</v>
      </c>
      <c r="AA1544" s="90">
        <v>30</v>
      </c>
      <c r="AB1544" s="90">
        <v>80</v>
      </c>
      <c r="AC1544" s="91"/>
      <c r="AD1544" s="92">
        <v>0</v>
      </c>
      <c r="AE1544" s="90">
        <v>0</v>
      </c>
      <c r="AF1544" s="90">
        <v>0</v>
      </c>
      <c r="AG1544" s="90">
        <v>0</v>
      </c>
      <c r="AH1544" s="90">
        <v>0</v>
      </c>
      <c r="AI1544" s="90">
        <v>0</v>
      </c>
      <c r="AJ1544" s="90">
        <v>0</v>
      </c>
    </row>
    <row r="1545" spans="1:36">
      <c r="A1545" s="67" t="s">
        <v>71</v>
      </c>
      <c r="B1545" s="97" t="s">
        <v>277</v>
      </c>
      <c r="C1545" s="98"/>
      <c r="D1545" s="93">
        <v>4</v>
      </c>
      <c r="E1545" s="93" t="s">
        <v>35</v>
      </c>
      <c r="F1545" s="94">
        <v>7008</v>
      </c>
      <c r="G1545" s="93">
        <v>1</v>
      </c>
      <c r="H1545" s="67" t="s">
        <v>71</v>
      </c>
      <c r="I1545" s="68"/>
      <c r="J1545" s="20">
        <v>66.237974683544309</v>
      </c>
      <c r="K1545" s="20">
        <v>71.820253164556959</v>
      </c>
      <c r="L1545" s="20">
        <v>28.894736842105264</v>
      </c>
      <c r="M1545" s="69"/>
      <c r="N1545" s="16">
        <v>395</v>
      </c>
      <c r="O1545" s="20"/>
      <c r="P1545" s="20">
        <v>14.562025316455696</v>
      </c>
      <c r="Q1545" s="20">
        <v>19.202531645569625</v>
      </c>
      <c r="R1545" s="20">
        <v>34.002531645569618</v>
      </c>
      <c r="S1545" s="20">
        <v>32.235443037974683</v>
      </c>
      <c r="T1545" s="20">
        <v>66.237974683544309</v>
      </c>
      <c r="U1545" s="69"/>
      <c r="V1545" s="16">
        <v>395</v>
      </c>
      <c r="W1545" s="20"/>
      <c r="X1545" s="20">
        <v>6.2379746835443033</v>
      </c>
      <c r="Y1545" s="20">
        <v>21.632911392405063</v>
      </c>
      <c r="Z1545" s="20">
        <v>42.789873417721516</v>
      </c>
      <c r="AA1545" s="20">
        <v>29.03037974683544</v>
      </c>
      <c r="AB1545" s="20">
        <v>71.820253164556959</v>
      </c>
      <c r="AC1545" s="69"/>
      <c r="AD1545" s="16">
        <v>152</v>
      </c>
      <c r="AE1545" s="20"/>
      <c r="AF1545" s="20">
        <v>24.894736842105264</v>
      </c>
      <c r="AG1545" s="20">
        <v>45.717105263157897</v>
      </c>
      <c r="AH1545" s="20">
        <v>26.921052631578949</v>
      </c>
      <c r="AI1545" s="20">
        <v>1.9736842105263157</v>
      </c>
      <c r="AJ1545" s="20">
        <v>28.894736842105264</v>
      </c>
    </row>
    <row r="1546" spans="1:36">
      <c r="A1546" s="81">
        <v>3</v>
      </c>
      <c r="B1546" s="77" t="s">
        <v>278</v>
      </c>
      <c r="C1546" s="78"/>
      <c r="D1546" s="79">
        <v>1</v>
      </c>
      <c r="E1546" s="79" t="s">
        <v>32</v>
      </c>
      <c r="F1546" s="80">
        <v>1507</v>
      </c>
      <c r="G1546" s="86">
        <v>1</v>
      </c>
      <c r="H1546" s="81">
        <v>3</v>
      </c>
      <c r="I1546" s="82"/>
      <c r="J1546" s="83">
        <v>94</v>
      </c>
      <c r="K1546" s="83">
        <v>78</v>
      </c>
      <c r="L1546" s="83">
        <v>0</v>
      </c>
      <c r="M1546" s="84"/>
      <c r="N1546" s="85">
        <v>195</v>
      </c>
      <c r="O1546" s="83">
        <v>620</v>
      </c>
      <c r="P1546" s="83">
        <v>1</v>
      </c>
      <c r="Q1546" s="83">
        <v>6</v>
      </c>
      <c r="R1546" s="83">
        <v>25</v>
      </c>
      <c r="S1546" s="83">
        <v>69</v>
      </c>
      <c r="T1546" s="83">
        <v>94</v>
      </c>
      <c r="U1546" s="84"/>
      <c r="V1546" s="85">
        <v>195</v>
      </c>
      <c r="W1546" s="83">
        <v>606</v>
      </c>
      <c r="X1546" s="83">
        <v>9</v>
      </c>
      <c r="Y1546" s="83">
        <v>13</v>
      </c>
      <c r="Z1546" s="83">
        <v>41</v>
      </c>
      <c r="AA1546" s="83">
        <v>37</v>
      </c>
      <c r="AB1546" s="83">
        <v>78</v>
      </c>
      <c r="AC1546" s="84"/>
      <c r="AD1546" s="85">
        <v>0</v>
      </c>
      <c r="AE1546" s="83">
        <v>0</v>
      </c>
      <c r="AF1546" s="83">
        <v>0</v>
      </c>
      <c r="AG1546" s="83">
        <v>0</v>
      </c>
      <c r="AH1546" s="83">
        <v>0</v>
      </c>
      <c r="AI1546" s="83">
        <v>0</v>
      </c>
      <c r="AJ1546" s="83">
        <v>0</v>
      </c>
    </row>
    <row r="1547" spans="1:36">
      <c r="A1547" s="88">
        <v>4</v>
      </c>
      <c r="B1547" s="95" t="s">
        <v>278</v>
      </c>
      <c r="C1547" s="96"/>
      <c r="D1547" s="86">
        <v>1</v>
      </c>
      <c r="E1547" s="86" t="s">
        <v>32</v>
      </c>
      <c r="F1547" s="87">
        <v>1507</v>
      </c>
      <c r="G1547" s="86">
        <v>1</v>
      </c>
      <c r="H1547" s="88">
        <v>4</v>
      </c>
      <c r="I1547" s="89"/>
      <c r="J1547" s="90">
        <v>90</v>
      </c>
      <c r="K1547" s="90">
        <v>85</v>
      </c>
      <c r="L1547" s="90">
        <v>0</v>
      </c>
      <c r="M1547" s="91"/>
      <c r="N1547" s="92">
        <v>171</v>
      </c>
      <c r="O1547" s="90">
        <v>672</v>
      </c>
      <c r="P1547" s="90">
        <v>5</v>
      </c>
      <c r="Q1547" s="90">
        <v>5</v>
      </c>
      <c r="R1547" s="90">
        <v>17</v>
      </c>
      <c r="S1547" s="90">
        <v>73</v>
      </c>
      <c r="T1547" s="90">
        <v>90</v>
      </c>
      <c r="U1547" s="91"/>
      <c r="V1547" s="92">
        <v>171</v>
      </c>
      <c r="W1547" s="90">
        <v>701</v>
      </c>
      <c r="X1547" s="90">
        <v>2</v>
      </c>
      <c r="Y1547" s="90">
        <v>13</v>
      </c>
      <c r="Z1547" s="90">
        <v>42</v>
      </c>
      <c r="AA1547" s="90">
        <v>43</v>
      </c>
      <c r="AB1547" s="90">
        <v>85</v>
      </c>
      <c r="AC1547" s="91"/>
      <c r="AD1547" s="92">
        <v>0</v>
      </c>
      <c r="AE1547" s="90">
        <v>0</v>
      </c>
      <c r="AF1547" s="90">
        <v>0</v>
      </c>
      <c r="AG1547" s="90">
        <v>0</v>
      </c>
      <c r="AH1547" s="90">
        <v>0</v>
      </c>
      <c r="AI1547" s="90">
        <v>0</v>
      </c>
      <c r="AJ1547" s="90">
        <v>0</v>
      </c>
    </row>
    <row r="1548" spans="1:36">
      <c r="A1548" s="88">
        <v>5</v>
      </c>
      <c r="B1548" s="95" t="s">
        <v>278</v>
      </c>
      <c r="C1548" s="96"/>
      <c r="D1548" s="86">
        <v>1</v>
      </c>
      <c r="E1548" s="86" t="s">
        <v>32</v>
      </c>
      <c r="F1548" s="87">
        <v>1507</v>
      </c>
      <c r="G1548" s="86">
        <v>1</v>
      </c>
      <c r="H1548" s="88">
        <v>5</v>
      </c>
      <c r="I1548" s="89"/>
      <c r="J1548" s="90">
        <v>81</v>
      </c>
      <c r="K1548" s="90">
        <v>85</v>
      </c>
      <c r="L1548" s="90">
        <v>50</v>
      </c>
      <c r="M1548" s="91"/>
      <c r="N1548" s="92">
        <v>167</v>
      </c>
      <c r="O1548" s="90">
        <v>678</v>
      </c>
      <c r="P1548" s="90">
        <v>7</v>
      </c>
      <c r="Q1548" s="90">
        <v>12</v>
      </c>
      <c r="R1548" s="90">
        <v>32</v>
      </c>
      <c r="S1548" s="90">
        <v>49</v>
      </c>
      <c r="T1548" s="90">
        <v>81</v>
      </c>
      <c r="U1548" s="91"/>
      <c r="V1548" s="92">
        <v>167</v>
      </c>
      <c r="W1548" s="90">
        <v>724</v>
      </c>
      <c r="X1548" s="90">
        <v>4</v>
      </c>
      <c r="Y1548" s="90">
        <v>11</v>
      </c>
      <c r="Z1548" s="90">
        <v>50</v>
      </c>
      <c r="AA1548" s="90">
        <v>35</v>
      </c>
      <c r="AB1548" s="90">
        <v>85</v>
      </c>
      <c r="AC1548" s="91"/>
      <c r="AD1548" s="92">
        <v>167</v>
      </c>
      <c r="AE1548" s="90">
        <v>198</v>
      </c>
      <c r="AF1548" s="90">
        <v>13</v>
      </c>
      <c r="AG1548" s="90">
        <v>38</v>
      </c>
      <c r="AH1548" s="90">
        <v>42</v>
      </c>
      <c r="AI1548" s="90">
        <v>8</v>
      </c>
      <c r="AJ1548" s="90">
        <v>50</v>
      </c>
    </row>
    <row r="1549" spans="1:36">
      <c r="A1549" s="88">
        <v>6</v>
      </c>
      <c r="B1549" s="95" t="s">
        <v>278</v>
      </c>
      <c r="C1549" s="96"/>
      <c r="D1549" s="86">
        <v>1</v>
      </c>
      <c r="E1549" s="86" t="s">
        <v>32</v>
      </c>
      <c r="F1549" s="87">
        <v>1507</v>
      </c>
      <c r="G1549" s="88">
        <v>1</v>
      </c>
      <c r="H1549" s="88">
        <v>6</v>
      </c>
      <c r="I1549" s="89"/>
      <c r="J1549" s="90">
        <v>80</v>
      </c>
      <c r="K1549" s="90">
        <v>81</v>
      </c>
      <c r="L1549" s="90">
        <v>0</v>
      </c>
      <c r="M1549" s="91"/>
      <c r="N1549" s="92">
        <v>159</v>
      </c>
      <c r="O1549" s="90">
        <v>714</v>
      </c>
      <c r="P1549" s="90">
        <v>5</v>
      </c>
      <c r="Q1549" s="90">
        <v>14</v>
      </c>
      <c r="R1549" s="90">
        <v>28</v>
      </c>
      <c r="S1549" s="90">
        <v>52</v>
      </c>
      <c r="T1549" s="90">
        <v>80</v>
      </c>
      <c r="U1549" s="91"/>
      <c r="V1549" s="92">
        <v>159</v>
      </c>
      <c r="W1549" s="90">
        <v>765</v>
      </c>
      <c r="X1549" s="90">
        <v>1</v>
      </c>
      <c r="Y1549" s="90">
        <v>19</v>
      </c>
      <c r="Z1549" s="90">
        <v>41</v>
      </c>
      <c r="AA1549" s="90">
        <v>40</v>
      </c>
      <c r="AB1549" s="90">
        <v>81</v>
      </c>
      <c r="AC1549" s="91"/>
      <c r="AD1549" s="92">
        <v>0</v>
      </c>
      <c r="AE1549" s="90">
        <v>0</v>
      </c>
      <c r="AF1549" s="90">
        <v>0</v>
      </c>
      <c r="AG1549" s="90">
        <v>0</v>
      </c>
      <c r="AH1549" s="90">
        <v>0</v>
      </c>
      <c r="AI1549" s="90">
        <v>0</v>
      </c>
      <c r="AJ1549" s="90">
        <v>0</v>
      </c>
    </row>
    <row r="1550" spans="1:36" s="63" customFormat="1">
      <c r="A1550" s="88">
        <v>7</v>
      </c>
      <c r="B1550" s="95" t="s">
        <v>278</v>
      </c>
      <c r="C1550" s="96"/>
      <c r="D1550" s="86">
        <v>1</v>
      </c>
      <c r="E1550" s="86" t="s">
        <v>32</v>
      </c>
      <c r="F1550" s="87">
        <v>1507</v>
      </c>
      <c r="G1550" s="88">
        <v>1</v>
      </c>
      <c r="H1550" s="88">
        <v>7</v>
      </c>
      <c r="I1550" s="89"/>
      <c r="J1550" s="90">
        <v>77</v>
      </c>
      <c r="K1550" s="90">
        <v>74</v>
      </c>
      <c r="L1550" s="90">
        <v>33</v>
      </c>
      <c r="M1550" s="91"/>
      <c r="N1550" s="92">
        <v>190</v>
      </c>
      <c r="O1550" s="90">
        <v>727</v>
      </c>
      <c r="P1550" s="90">
        <v>7</v>
      </c>
      <c r="Q1550" s="90">
        <v>17</v>
      </c>
      <c r="R1550" s="90">
        <v>46</v>
      </c>
      <c r="S1550" s="90">
        <v>31</v>
      </c>
      <c r="T1550" s="90">
        <v>77</v>
      </c>
      <c r="U1550" s="91"/>
      <c r="V1550" s="92">
        <v>190</v>
      </c>
      <c r="W1550" s="90">
        <v>743</v>
      </c>
      <c r="X1550" s="90">
        <v>2</v>
      </c>
      <c r="Y1550" s="90">
        <v>25</v>
      </c>
      <c r="Z1550" s="90">
        <v>52</v>
      </c>
      <c r="AA1550" s="90">
        <v>22</v>
      </c>
      <c r="AB1550" s="90">
        <v>74</v>
      </c>
      <c r="AC1550" s="91"/>
      <c r="AD1550" s="92">
        <v>190</v>
      </c>
      <c r="AE1550" s="90">
        <v>178</v>
      </c>
      <c r="AF1550" s="90">
        <v>22</v>
      </c>
      <c r="AG1550" s="90">
        <v>45</v>
      </c>
      <c r="AH1550" s="90">
        <v>29</v>
      </c>
      <c r="AI1550" s="90">
        <v>4</v>
      </c>
      <c r="AJ1550" s="90">
        <v>33</v>
      </c>
    </row>
    <row r="1551" spans="1:36">
      <c r="A1551" s="88">
        <v>8</v>
      </c>
      <c r="B1551" s="95" t="s">
        <v>278</v>
      </c>
      <c r="C1551" s="96"/>
      <c r="D1551" s="86">
        <v>1</v>
      </c>
      <c r="E1551" s="86" t="s">
        <v>32</v>
      </c>
      <c r="F1551" s="87">
        <v>1507</v>
      </c>
      <c r="G1551" s="86">
        <v>1</v>
      </c>
      <c r="H1551" s="88">
        <v>8</v>
      </c>
      <c r="I1551" s="89"/>
      <c r="J1551" s="90">
        <v>59</v>
      </c>
      <c r="K1551" s="90">
        <v>75</v>
      </c>
      <c r="L1551" s="90">
        <v>0</v>
      </c>
      <c r="M1551" s="91"/>
      <c r="N1551" s="92">
        <v>140</v>
      </c>
      <c r="O1551" s="90">
        <v>713</v>
      </c>
      <c r="P1551" s="90">
        <v>23</v>
      </c>
      <c r="Q1551" s="90">
        <v>19</v>
      </c>
      <c r="R1551" s="90">
        <v>44</v>
      </c>
      <c r="S1551" s="90">
        <v>15</v>
      </c>
      <c r="T1551" s="90">
        <v>59</v>
      </c>
      <c r="U1551" s="91"/>
      <c r="V1551" s="92">
        <v>140</v>
      </c>
      <c r="W1551" s="90">
        <v>795</v>
      </c>
      <c r="X1551" s="90">
        <v>4</v>
      </c>
      <c r="Y1551" s="90">
        <v>21</v>
      </c>
      <c r="Z1551" s="90">
        <v>49</v>
      </c>
      <c r="AA1551" s="90">
        <v>26</v>
      </c>
      <c r="AB1551" s="90">
        <v>75</v>
      </c>
      <c r="AC1551" s="91"/>
      <c r="AD1551" s="92">
        <v>0</v>
      </c>
      <c r="AE1551" s="90">
        <v>0</v>
      </c>
      <c r="AF1551" s="90">
        <v>0</v>
      </c>
      <c r="AG1551" s="90">
        <v>0</v>
      </c>
      <c r="AH1551" s="90">
        <v>0</v>
      </c>
      <c r="AI1551" s="90">
        <v>0</v>
      </c>
      <c r="AJ1551" s="90">
        <v>0</v>
      </c>
    </row>
    <row r="1552" spans="1:36">
      <c r="A1552" s="67" t="s">
        <v>71</v>
      </c>
      <c r="B1552" s="97" t="s">
        <v>278</v>
      </c>
      <c r="C1552" s="98"/>
      <c r="D1552" s="93">
        <v>1</v>
      </c>
      <c r="E1552" s="93" t="s">
        <v>32</v>
      </c>
      <c r="F1552" s="94">
        <v>1507</v>
      </c>
      <c r="G1552" s="93">
        <v>1</v>
      </c>
      <c r="H1552" s="67" t="s">
        <v>71</v>
      </c>
      <c r="I1552" s="68"/>
      <c r="J1552" s="20">
        <v>81.073385518590996</v>
      </c>
      <c r="K1552" s="20">
        <v>79.627201565557726</v>
      </c>
      <c r="L1552" s="20">
        <v>40.952380952380956</v>
      </c>
      <c r="M1552" s="69"/>
      <c r="N1552" s="16">
        <v>1022</v>
      </c>
      <c r="O1552" s="20"/>
      <c r="P1552" s="20">
        <v>7.4011741682974561</v>
      </c>
      <c r="Q1552" s="20">
        <v>11.883561643835616</v>
      </c>
      <c r="R1552" s="20">
        <v>31.778864970645792</v>
      </c>
      <c r="S1552" s="20">
        <v>49.294520547945204</v>
      </c>
      <c r="T1552" s="20">
        <v>81.073385518590996</v>
      </c>
      <c r="U1552" s="69"/>
      <c r="V1552" s="16">
        <v>1022</v>
      </c>
      <c r="W1552" s="20"/>
      <c r="X1552" s="20">
        <v>3.7808219178082192</v>
      </c>
      <c r="Y1552" s="20">
        <v>16.933463796477493</v>
      </c>
      <c r="Z1552" s="20">
        <v>45.778864970645792</v>
      </c>
      <c r="AA1552" s="20">
        <v>33.848336594911942</v>
      </c>
      <c r="AB1552" s="20">
        <v>79.627201565557726</v>
      </c>
      <c r="AC1552" s="69"/>
      <c r="AD1552" s="16">
        <v>357</v>
      </c>
      <c r="AE1552" s="20"/>
      <c r="AF1552" s="20">
        <v>17.789915966386552</v>
      </c>
      <c r="AG1552" s="20">
        <v>41.725490196078432</v>
      </c>
      <c r="AH1552" s="20">
        <v>35.081232492997202</v>
      </c>
      <c r="AI1552" s="20">
        <v>5.871148459383754</v>
      </c>
      <c r="AJ1552" s="20">
        <v>40.952380952380956</v>
      </c>
    </row>
    <row r="1553" spans="1:36">
      <c r="A1553" s="81">
        <v>3</v>
      </c>
      <c r="B1553" s="77" t="s">
        <v>23</v>
      </c>
      <c r="C1553" s="78"/>
      <c r="D1553" s="79">
        <v>2</v>
      </c>
      <c r="E1553" s="79" t="s">
        <v>33</v>
      </c>
      <c r="F1553" s="80">
        <v>4706</v>
      </c>
      <c r="G1553" s="86">
        <v>1</v>
      </c>
      <c r="H1553" s="81">
        <v>3</v>
      </c>
      <c r="I1553" s="82"/>
      <c r="J1553" s="83">
        <v>79</v>
      </c>
      <c r="K1553" s="83">
        <v>62</v>
      </c>
      <c r="L1553" s="83">
        <v>0</v>
      </c>
      <c r="M1553" s="84"/>
      <c r="N1553" s="85">
        <v>100</v>
      </c>
      <c r="O1553" s="83">
        <v>555</v>
      </c>
      <c r="P1553" s="83">
        <v>9</v>
      </c>
      <c r="Q1553" s="83">
        <v>12</v>
      </c>
      <c r="R1553" s="83">
        <v>42</v>
      </c>
      <c r="S1553" s="83">
        <v>37</v>
      </c>
      <c r="T1553" s="83">
        <v>79</v>
      </c>
      <c r="U1553" s="84"/>
      <c r="V1553" s="85">
        <v>100</v>
      </c>
      <c r="W1553" s="83">
        <v>521</v>
      </c>
      <c r="X1553" s="83">
        <v>15</v>
      </c>
      <c r="Y1553" s="83">
        <v>23</v>
      </c>
      <c r="Z1553" s="83">
        <v>40</v>
      </c>
      <c r="AA1553" s="83">
        <v>22</v>
      </c>
      <c r="AB1553" s="83">
        <v>62</v>
      </c>
      <c r="AC1553" s="84"/>
      <c r="AD1553" s="85">
        <v>0</v>
      </c>
      <c r="AE1553" s="83">
        <v>0</v>
      </c>
      <c r="AF1553" s="83">
        <v>0</v>
      </c>
      <c r="AG1553" s="83">
        <v>0</v>
      </c>
      <c r="AH1553" s="83">
        <v>0</v>
      </c>
      <c r="AI1553" s="83">
        <v>0</v>
      </c>
      <c r="AJ1553" s="83">
        <v>0</v>
      </c>
    </row>
    <row r="1554" spans="1:36">
      <c r="A1554" s="88">
        <v>4</v>
      </c>
      <c r="B1554" s="95" t="s">
        <v>23</v>
      </c>
      <c r="C1554" s="96"/>
      <c r="D1554" s="86">
        <v>2</v>
      </c>
      <c r="E1554" s="86" t="s">
        <v>33</v>
      </c>
      <c r="F1554" s="87">
        <v>4706</v>
      </c>
      <c r="G1554" s="86">
        <v>1</v>
      </c>
      <c r="H1554" s="88">
        <v>4</v>
      </c>
      <c r="I1554" s="89"/>
      <c r="J1554" s="90">
        <v>78</v>
      </c>
      <c r="K1554" s="90">
        <v>72</v>
      </c>
      <c r="L1554" s="90">
        <v>0</v>
      </c>
      <c r="M1554" s="91"/>
      <c r="N1554" s="92">
        <v>100</v>
      </c>
      <c r="O1554" s="90">
        <v>624</v>
      </c>
      <c r="P1554" s="90">
        <v>7</v>
      </c>
      <c r="Q1554" s="90">
        <v>15</v>
      </c>
      <c r="R1554" s="90">
        <v>30</v>
      </c>
      <c r="S1554" s="90">
        <v>48</v>
      </c>
      <c r="T1554" s="90">
        <v>78</v>
      </c>
      <c r="U1554" s="91"/>
      <c r="V1554" s="92">
        <v>100</v>
      </c>
      <c r="W1554" s="90">
        <v>642</v>
      </c>
      <c r="X1554" s="90">
        <v>5</v>
      </c>
      <c r="Y1554" s="90">
        <v>23</v>
      </c>
      <c r="Z1554" s="90">
        <v>49</v>
      </c>
      <c r="AA1554" s="90">
        <v>23</v>
      </c>
      <c r="AB1554" s="90">
        <v>72</v>
      </c>
      <c r="AC1554" s="91"/>
      <c r="AD1554" s="92">
        <v>0</v>
      </c>
      <c r="AE1554" s="90">
        <v>0</v>
      </c>
      <c r="AF1554" s="90">
        <v>0</v>
      </c>
      <c r="AG1554" s="90">
        <v>0</v>
      </c>
      <c r="AH1554" s="90">
        <v>0</v>
      </c>
      <c r="AI1554" s="90">
        <v>0</v>
      </c>
      <c r="AJ1554" s="90">
        <v>0</v>
      </c>
    </row>
    <row r="1555" spans="1:36">
      <c r="A1555" s="88">
        <v>5</v>
      </c>
      <c r="B1555" s="95" t="s">
        <v>23</v>
      </c>
      <c r="C1555" s="96"/>
      <c r="D1555" s="86">
        <v>2</v>
      </c>
      <c r="E1555" s="86" t="s">
        <v>33</v>
      </c>
      <c r="F1555" s="87">
        <v>4706</v>
      </c>
      <c r="G1555" s="86">
        <v>1</v>
      </c>
      <c r="H1555" s="88">
        <v>5</v>
      </c>
      <c r="I1555" s="89"/>
      <c r="J1555" s="90">
        <v>56</v>
      </c>
      <c r="K1555" s="90">
        <v>56</v>
      </c>
      <c r="L1555" s="90">
        <v>21</v>
      </c>
      <c r="M1555" s="91"/>
      <c r="N1555" s="92">
        <v>102</v>
      </c>
      <c r="O1555" s="90">
        <v>623</v>
      </c>
      <c r="P1555" s="90">
        <v>16</v>
      </c>
      <c r="Q1555" s="90">
        <v>28</v>
      </c>
      <c r="R1555" s="90">
        <v>36</v>
      </c>
      <c r="S1555" s="90">
        <v>20</v>
      </c>
      <c r="T1555" s="90">
        <v>56</v>
      </c>
      <c r="U1555" s="91"/>
      <c r="V1555" s="92">
        <v>102</v>
      </c>
      <c r="W1555" s="90">
        <v>610</v>
      </c>
      <c r="X1555" s="90">
        <v>5</v>
      </c>
      <c r="Y1555" s="90">
        <v>39</v>
      </c>
      <c r="Z1555" s="90">
        <v>47</v>
      </c>
      <c r="AA1555" s="90">
        <v>9</v>
      </c>
      <c r="AB1555" s="90">
        <v>56</v>
      </c>
      <c r="AC1555" s="91"/>
      <c r="AD1555" s="92">
        <v>102</v>
      </c>
      <c r="AE1555" s="90">
        <v>175</v>
      </c>
      <c r="AF1555" s="90">
        <v>22</v>
      </c>
      <c r="AG1555" s="90">
        <v>58</v>
      </c>
      <c r="AH1555" s="90">
        <v>20</v>
      </c>
      <c r="AI1555" s="90">
        <v>1</v>
      </c>
      <c r="AJ1555" s="90">
        <v>21</v>
      </c>
    </row>
    <row r="1556" spans="1:36">
      <c r="A1556" s="88">
        <v>6</v>
      </c>
      <c r="B1556" s="95" t="s">
        <v>23</v>
      </c>
      <c r="C1556" s="96"/>
      <c r="D1556" s="86">
        <v>2</v>
      </c>
      <c r="E1556" s="86" t="s">
        <v>33</v>
      </c>
      <c r="F1556" s="87">
        <v>4706</v>
      </c>
      <c r="G1556" s="88">
        <v>1</v>
      </c>
      <c r="H1556" s="88">
        <v>6</v>
      </c>
      <c r="I1556" s="89"/>
      <c r="J1556" s="90">
        <v>81</v>
      </c>
      <c r="K1556" s="90">
        <v>57</v>
      </c>
      <c r="L1556" s="90">
        <v>0</v>
      </c>
      <c r="M1556" s="91"/>
      <c r="N1556" s="92">
        <v>95</v>
      </c>
      <c r="O1556" s="90">
        <v>712</v>
      </c>
      <c r="P1556" s="90">
        <v>5</v>
      </c>
      <c r="Q1556" s="90">
        <v>14</v>
      </c>
      <c r="R1556" s="90">
        <v>39</v>
      </c>
      <c r="S1556" s="90">
        <v>42</v>
      </c>
      <c r="T1556" s="90">
        <v>81</v>
      </c>
      <c r="U1556" s="91"/>
      <c r="V1556" s="92">
        <v>95</v>
      </c>
      <c r="W1556" s="90">
        <v>655</v>
      </c>
      <c r="X1556" s="90">
        <v>8</v>
      </c>
      <c r="Y1556" s="90">
        <v>35</v>
      </c>
      <c r="Z1556" s="90">
        <v>41</v>
      </c>
      <c r="AA1556" s="90">
        <v>16</v>
      </c>
      <c r="AB1556" s="90">
        <v>57</v>
      </c>
      <c r="AC1556" s="91"/>
      <c r="AD1556" s="92">
        <v>0</v>
      </c>
      <c r="AE1556" s="90">
        <v>0</v>
      </c>
      <c r="AF1556" s="90">
        <v>0</v>
      </c>
      <c r="AG1556" s="90">
        <v>0</v>
      </c>
      <c r="AH1556" s="90">
        <v>0</v>
      </c>
      <c r="AI1556" s="90">
        <v>0</v>
      </c>
      <c r="AJ1556" s="90">
        <v>0</v>
      </c>
    </row>
    <row r="1557" spans="1:36" s="63" customFormat="1">
      <c r="A1557" s="88">
        <v>7</v>
      </c>
      <c r="B1557" s="95" t="s">
        <v>23</v>
      </c>
      <c r="C1557" s="96"/>
      <c r="D1557" s="86">
        <v>2</v>
      </c>
      <c r="E1557" s="86" t="s">
        <v>33</v>
      </c>
      <c r="F1557" s="87">
        <v>4706</v>
      </c>
      <c r="G1557" s="88">
        <v>1</v>
      </c>
      <c r="H1557" s="88">
        <v>7</v>
      </c>
      <c r="I1557" s="89"/>
      <c r="J1557" s="90">
        <v>76</v>
      </c>
      <c r="K1557" s="90">
        <v>65</v>
      </c>
      <c r="L1557" s="90">
        <v>23</v>
      </c>
      <c r="M1557" s="91"/>
      <c r="N1557" s="92">
        <v>94</v>
      </c>
      <c r="O1557" s="90">
        <v>718</v>
      </c>
      <c r="P1557" s="90">
        <v>13</v>
      </c>
      <c r="Q1557" s="90">
        <v>12</v>
      </c>
      <c r="R1557" s="90">
        <v>48</v>
      </c>
      <c r="S1557" s="90">
        <v>28</v>
      </c>
      <c r="T1557" s="90">
        <v>76</v>
      </c>
      <c r="U1557" s="91"/>
      <c r="V1557" s="92">
        <v>94</v>
      </c>
      <c r="W1557" s="90">
        <v>710</v>
      </c>
      <c r="X1557" s="90">
        <v>5</v>
      </c>
      <c r="Y1557" s="90">
        <v>30</v>
      </c>
      <c r="Z1557" s="90">
        <v>44</v>
      </c>
      <c r="AA1557" s="90">
        <v>21</v>
      </c>
      <c r="AB1557" s="90">
        <v>65</v>
      </c>
      <c r="AC1557" s="91"/>
      <c r="AD1557" s="92">
        <v>94</v>
      </c>
      <c r="AE1557" s="90">
        <v>172</v>
      </c>
      <c r="AF1557" s="90">
        <v>30</v>
      </c>
      <c r="AG1557" s="90">
        <v>47</v>
      </c>
      <c r="AH1557" s="90">
        <v>20</v>
      </c>
      <c r="AI1557" s="90">
        <v>3</v>
      </c>
      <c r="AJ1557" s="90">
        <v>23</v>
      </c>
    </row>
    <row r="1558" spans="1:36">
      <c r="A1558" s="88">
        <v>8</v>
      </c>
      <c r="B1558" s="95" t="s">
        <v>23</v>
      </c>
      <c r="C1558" s="96"/>
      <c r="D1558" s="86">
        <v>2</v>
      </c>
      <c r="E1558" s="86" t="s">
        <v>33</v>
      </c>
      <c r="F1558" s="87">
        <v>4706</v>
      </c>
      <c r="G1558" s="86">
        <v>1</v>
      </c>
      <c r="H1558" s="88">
        <v>8</v>
      </c>
      <c r="I1558" s="89"/>
      <c r="J1558" s="90">
        <v>58</v>
      </c>
      <c r="K1558" s="90">
        <v>74</v>
      </c>
      <c r="L1558" s="90">
        <v>0</v>
      </c>
      <c r="M1558" s="91"/>
      <c r="N1558" s="92">
        <v>90</v>
      </c>
      <c r="O1558" s="90">
        <v>706</v>
      </c>
      <c r="P1558" s="90">
        <v>27</v>
      </c>
      <c r="Q1558" s="90">
        <v>16</v>
      </c>
      <c r="R1558" s="90">
        <v>49</v>
      </c>
      <c r="S1558" s="90">
        <v>9</v>
      </c>
      <c r="T1558" s="90">
        <v>58</v>
      </c>
      <c r="U1558" s="91"/>
      <c r="V1558" s="92">
        <v>90</v>
      </c>
      <c r="W1558" s="90">
        <v>774</v>
      </c>
      <c r="X1558" s="90">
        <v>8</v>
      </c>
      <c r="Y1558" s="90">
        <v>19</v>
      </c>
      <c r="Z1558" s="90">
        <v>47</v>
      </c>
      <c r="AA1558" s="90">
        <v>27</v>
      </c>
      <c r="AB1558" s="90">
        <v>74</v>
      </c>
      <c r="AC1558" s="91"/>
      <c r="AD1558" s="92">
        <v>0</v>
      </c>
      <c r="AE1558" s="90">
        <v>0</v>
      </c>
      <c r="AF1558" s="90">
        <v>0</v>
      </c>
      <c r="AG1558" s="90">
        <v>0</v>
      </c>
      <c r="AH1558" s="90">
        <v>0</v>
      </c>
      <c r="AI1558" s="90">
        <v>0</v>
      </c>
      <c r="AJ1558" s="90">
        <v>0</v>
      </c>
    </row>
    <row r="1559" spans="1:36">
      <c r="A1559" s="67" t="s">
        <v>71</v>
      </c>
      <c r="B1559" s="97" t="s">
        <v>23</v>
      </c>
      <c r="C1559" s="98"/>
      <c r="D1559" s="93">
        <v>2</v>
      </c>
      <c r="E1559" s="93" t="s">
        <v>33</v>
      </c>
      <c r="F1559" s="94">
        <v>4706</v>
      </c>
      <c r="G1559" s="67">
        <v>1</v>
      </c>
      <c r="H1559" s="67" t="s">
        <v>71</v>
      </c>
      <c r="I1559" s="68"/>
      <c r="J1559" s="20">
        <v>71.378657487091218</v>
      </c>
      <c r="K1559" s="20">
        <v>64.19449225473322</v>
      </c>
      <c r="L1559" s="20">
        <v>21.959183673469386</v>
      </c>
      <c r="M1559" s="69"/>
      <c r="N1559" s="16">
        <v>581</v>
      </c>
      <c r="O1559" s="20"/>
      <c r="P1559" s="20">
        <v>12.666092943201377</v>
      </c>
      <c r="Q1559" s="20">
        <v>16.271944922547334</v>
      </c>
      <c r="R1559" s="20">
        <v>40.445783132530117</v>
      </c>
      <c r="S1559" s="20">
        <v>30.9328743545611</v>
      </c>
      <c r="T1559" s="20">
        <v>71.378657487091218</v>
      </c>
      <c r="U1559" s="69"/>
      <c r="V1559" s="16">
        <v>581</v>
      </c>
      <c r="W1559" s="20"/>
      <c r="X1559" s="20">
        <v>7.6764199655765912</v>
      </c>
      <c r="Y1559" s="20">
        <v>28.283993115318417</v>
      </c>
      <c r="Z1559" s="20">
        <v>44.672977624784856</v>
      </c>
      <c r="AA1559" s="20">
        <v>19.521514629948364</v>
      </c>
      <c r="AB1559" s="20">
        <v>64.19449225473322</v>
      </c>
      <c r="AC1559" s="69"/>
      <c r="AD1559" s="16">
        <v>196</v>
      </c>
      <c r="AE1559" s="20"/>
      <c r="AF1559" s="20">
        <v>25.836734693877553</v>
      </c>
      <c r="AG1559" s="20">
        <v>52.724489795918373</v>
      </c>
      <c r="AH1559" s="20">
        <v>20</v>
      </c>
      <c r="AI1559" s="20">
        <v>1.9591836734693877</v>
      </c>
      <c r="AJ1559" s="20">
        <v>21.959183673469386</v>
      </c>
    </row>
    <row r="1560" spans="1:36">
      <c r="A1560" s="81">
        <v>3</v>
      </c>
      <c r="B1560" s="77" t="s">
        <v>279</v>
      </c>
      <c r="C1560" s="78"/>
      <c r="D1560" s="79">
        <v>1</v>
      </c>
      <c r="E1560" s="79" t="s">
        <v>32</v>
      </c>
      <c r="F1560" s="80">
        <v>7105</v>
      </c>
      <c r="G1560" s="88">
        <v>1</v>
      </c>
      <c r="H1560" s="81">
        <v>3</v>
      </c>
      <c r="I1560" s="82"/>
      <c r="J1560" s="83">
        <v>67</v>
      </c>
      <c r="K1560" s="83">
        <v>57</v>
      </c>
      <c r="L1560" s="83">
        <v>0</v>
      </c>
      <c r="M1560" s="84"/>
      <c r="N1560" s="85">
        <v>42</v>
      </c>
      <c r="O1560" s="83">
        <v>544</v>
      </c>
      <c r="P1560" s="83">
        <v>10</v>
      </c>
      <c r="Q1560" s="83">
        <v>24</v>
      </c>
      <c r="R1560" s="83">
        <v>38</v>
      </c>
      <c r="S1560" s="83">
        <v>29</v>
      </c>
      <c r="T1560" s="83">
        <v>67</v>
      </c>
      <c r="U1560" s="84"/>
      <c r="V1560" s="85">
        <v>42</v>
      </c>
      <c r="W1560" s="83">
        <v>483</v>
      </c>
      <c r="X1560" s="83">
        <v>31</v>
      </c>
      <c r="Y1560" s="83">
        <v>12</v>
      </c>
      <c r="Z1560" s="83">
        <v>33</v>
      </c>
      <c r="AA1560" s="83">
        <v>24</v>
      </c>
      <c r="AB1560" s="83">
        <v>57</v>
      </c>
      <c r="AC1560" s="84"/>
      <c r="AD1560" s="85">
        <v>0</v>
      </c>
      <c r="AE1560" s="83">
        <v>0</v>
      </c>
      <c r="AF1560" s="83">
        <v>0</v>
      </c>
      <c r="AG1560" s="83">
        <v>0</v>
      </c>
      <c r="AH1560" s="83">
        <v>0</v>
      </c>
      <c r="AI1560" s="83">
        <v>0</v>
      </c>
      <c r="AJ1560" s="83">
        <v>0</v>
      </c>
    </row>
    <row r="1561" spans="1:36">
      <c r="A1561" s="88">
        <v>4</v>
      </c>
      <c r="B1561" s="95" t="s">
        <v>279</v>
      </c>
      <c r="C1561" s="96"/>
      <c r="D1561" s="86">
        <v>1</v>
      </c>
      <c r="E1561" s="86" t="s">
        <v>32</v>
      </c>
      <c r="F1561" s="87">
        <v>7105</v>
      </c>
      <c r="G1561" s="88">
        <v>1</v>
      </c>
      <c r="H1561" s="88">
        <v>4</v>
      </c>
      <c r="I1561" s="89"/>
      <c r="J1561" s="90">
        <v>86</v>
      </c>
      <c r="K1561" s="90">
        <v>88</v>
      </c>
      <c r="L1561" s="90">
        <v>0</v>
      </c>
      <c r="M1561" s="91"/>
      <c r="N1561" s="92">
        <v>43</v>
      </c>
      <c r="O1561" s="90">
        <v>628</v>
      </c>
      <c r="P1561" s="90">
        <v>5</v>
      </c>
      <c r="Q1561" s="90">
        <v>9</v>
      </c>
      <c r="R1561" s="90">
        <v>35</v>
      </c>
      <c r="S1561" s="90">
        <v>51</v>
      </c>
      <c r="T1561" s="90">
        <v>86</v>
      </c>
      <c r="U1561" s="91"/>
      <c r="V1561" s="92">
        <v>43</v>
      </c>
      <c r="W1561" s="90">
        <v>685</v>
      </c>
      <c r="X1561" s="90">
        <v>0</v>
      </c>
      <c r="Y1561" s="90">
        <v>12</v>
      </c>
      <c r="Z1561" s="90">
        <v>60</v>
      </c>
      <c r="AA1561" s="90">
        <v>28</v>
      </c>
      <c r="AB1561" s="90">
        <v>88</v>
      </c>
      <c r="AC1561" s="91"/>
      <c r="AD1561" s="92">
        <v>0</v>
      </c>
      <c r="AE1561" s="90">
        <v>0</v>
      </c>
      <c r="AF1561" s="90">
        <v>0</v>
      </c>
      <c r="AG1561" s="90">
        <v>0</v>
      </c>
      <c r="AH1561" s="90">
        <v>0</v>
      </c>
      <c r="AI1561" s="90">
        <v>0</v>
      </c>
      <c r="AJ1561" s="90">
        <v>0</v>
      </c>
    </row>
    <row r="1562" spans="1:36">
      <c r="A1562" s="88">
        <v>5</v>
      </c>
      <c r="B1562" s="95" t="s">
        <v>279</v>
      </c>
      <c r="C1562" s="96"/>
      <c r="D1562" s="86">
        <v>1</v>
      </c>
      <c r="E1562" s="86" t="s">
        <v>32</v>
      </c>
      <c r="F1562" s="87">
        <v>7105</v>
      </c>
      <c r="G1562" s="86">
        <v>1</v>
      </c>
      <c r="H1562" s="88">
        <v>5</v>
      </c>
      <c r="I1562" s="89"/>
      <c r="J1562" s="90">
        <v>62</v>
      </c>
      <c r="K1562" s="90">
        <v>72</v>
      </c>
      <c r="L1562" s="90">
        <v>60</v>
      </c>
      <c r="M1562" s="91"/>
      <c r="N1562" s="92">
        <v>45</v>
      </c>
      <c r="O1562" s="90">
        <v>631</v>
      </c>
      <c r="P1562" s="90">
        <v>9</v>
      </c>
      <c r="Q1562" s="90">
        <v>29</v>
      </c>
      <c r="R1562" s="90">
        <v>38</v>
      </c>
      <c r="S1562" s="90">
        <v>24</v>
      </c>
      <c r="T1562" s="90">
        <v>62</v>
      </c>
      <c r="U1562" s="91"/>
      <c r="V1562" s="92">
        <v>45</v>
      </c>
      <c r="W1562" s="90">
        <v>687</v>
      </c>
      <c r="X1562" s="90">
        <v>9</v>
      </c>
      <c r="Y1562" s="90">
        <v>20</v>
      </c>
      <c r="Z1562" s="90">
        <v>36</v>
      </c>
      <c r="AA1562" s="90">
        <v>36</v>
      </c>
      <c r="AB1562" s="90">
        <v>72</v>
      </c>
      <c r="AC1562" s="91"/>
      <c r="AD1562" s="92">
        <v>45</v>
      </c>
      <c r="AE1562" s="90">
        <v>205</v>
      </c>
      <c r="AF1562" s="90">
        <v>9</v>
      </c>
      <c r="AG1562" s="90">
        <v>31</v>
      </c>
      <c r="AH1562" s="90">
        <v>47</v>
      </c>
      <c r="AI1562" s="90">
        <v>13</v>
      </c>
      <c r="AJ1562" s="90">
        <v>60</v>
      </c>
    </row>
    <row r="1563" spans="1:36">
      <c r="A1563" s="88">
        <v>6</v>
      </c>
      <c r="B1563" s="95" t="s">
        <v>279</v>
      </c>
      <c r="C1563" s="96"/>
      <c r="D1563" s="86">
        <v>1</v>
      </c>
      <c r="E1563" s="86" t="s">
        <v>32</v>
      </c>
      <c r="F1563" s="87">
        <v>7105</v>
      </c>
      <c r="G1563" s="86">
        <v>1</v>
      </c>
      <c r="H1563" s="88">
        <v>6</v>
      </c>
      <c r="I1563" s="89"/>
      <c r="J1563" s="90">
        <v>61</v>
      </c>
      <c r="K1563" s="90">
        <v>65</v>
      </c>
      <c r="L1563" s="90">
        <v>0</v>
      </c>
      <c r="M1563" s="91"/>
      <c r="N1563" s="92">
        <v>31</v>
      </c>
      <c r="O1563" s="90">
        <v>653</v>
      </c>
      <c r="P1563" s="90">
        <v>10</v>
      </c>
      <c r="Q1563" s="90">
        <v>29</v>
      </c>
      <c r="R1563" s="90">
        <v>35</v>
      </c>
      <c r="S1563" s="90">
        <v>26</v>
      </c>
      <c r="T1563" s="90">
        <v>61</v>
      </c>
      <c r="U1563" s="91"/>
      <c r="V1563" s="92">
        <v>31</v>
      </c>
      <c r="W1563" s="90">
        <v>686</v>
      </c>
      <c r="X1563" s="90">
        <v>6</v>
      </c>
      <c r="Y1563" s="90">
        <v>29</v>
      </c>
      <c r="Z1563" s="90">
        <v>42</v>
      </c>
      <c r="AA1563" s="90">
        <v>23</v>
      </c>
      <c r="AB1563" s="90">
        <v>65</v>
      </c>
      <c r="AC1563" s="91"/>
      <c r="AD1563" s="92">
        <v>0</v>
      </c>
      <c r="AE1563" s="90">
        <v>0</v>
      </c>
      <c r="AF1563" s="90">
        <v>0</v>
      </c>
      <c r="AG1563" s="90">
        <v>0</v>
      </c>
      <c r="AH1563" s="90">
        <v>0</v>
      </c>
      <c r="AI1563" s="90">
        <v>0</v>
      </c>
      <c r="AJ1563" s="90">
        <v>0</v>
      </c>
    </row>
    <row r="1564" spans="1:36" s="63" customFormat="1">
      <c r="A1564" s="88">
        <v>7</v>
      </c>
      <c r="B1564" s="95" t="s">
        <v>279</v>
      </c>
      <c r="C1564" s="96"/>
      <c r="D1564" s="86">
        <v>1</v>
      </c>
      <c r="E1564" s="86" t="s">
        <v>32</v>
      </c>
      <c r="F1564" s="87">
        <v>7105</v>
      </c>
      <c r="G1564" s="86">
        <v>1</v>
      </c>
      <c r="H1564" s="88">
        <v>7</v>
      </c>
      <c r="I1564" s="89"/>
      <c r="J1564" s="90">
        <v>75</v>
      </c>
      <c r="K1564" s="90">
        <v>71</v>
      </c>
      <c r="L1564" s="90">
        <v>39</v>
      </c>
      <c r="M1564" s="91"/>
      <c r="N1564" s="92">
        <v>41</v>
      </c>
      <c r="O1564" s="90">
        <v>721</v>
      </c>
      <c r="P1564" s="90">
        <v>7</v>
      </c>
      <c r="Q1564" s="90">
        <v>17</v>
      </c>
      <c r="R1564" s="90">
        <v>46</v>
      </c>
      <c r="S1564" s="90">
        <v>29</v>
      </c>
      <c r="T1564" s="90">
        <v>75</v>
      </c>
      <c r="U1564" s="91"/>
      <c r="V1564" s="92">
        <v>41</v>
      </c>
      <c r="W1564" s="90">
        <v>741</v>
      </c>
      <c r="X1564" s="90">
        <v>7</v>
      </c>
      <c r="Y1564" s="90">
        <v>22</v>
      </c>
      <c r="Z1564" s="90">
        <v>49</v>
      </c>
      <c r="AA1564" s="90">
        <v>22</v>
      </c>
      <c r="AB1564" s="90">
        <v>71</v>
      </c>
      <c r="AC1564" s="91"/>
      <c r="AD1564" s="92">
        <v>41</v>
      </c>
      <c r="AE1564" s="90">
        <v>181</v>
      </c>
      <c r="AF1564" s="90">
        <v>22</v>
      </c>
      <c r="AG1564" s="90">
        <v>39</v>
      </c>
      <c r="AH1564" s="90">
        <v>37</v>
      </c>
      <c r="AI1564" s="90">
        <v>2</v>
      </c>
      <c r="AJ1564" s="90">
        <v>39</v>
      </c>
    </row>
    <row r="1565" spans="1:36">
      <c r="A1565" s="88">
        <v>8</v>
      </c>
      <c r="B1565" s="95" t="s">
        <v>279</v>
      </c>
      <c r="C1565" s="96"/>
      <c r="D1565" s="86">
        <v>1</v>
      </c>
      <c r="E1565" s="86" t="s">
        <v>32</v>
      </c>
      <c r="F1565" s="87">
        <v>7105</v>
      </c>
      <c r="G1565" s="88">
        <v>1</v>
      </c>
      <c r="H1565" s="88">
        <v>8</v>
      </c>
      <c r="I1565" s="89"/>
      <c r="J1565" s="90">
        <v>42</v>
      </c>
      <c r="K1565" s="90">
        <v>71</v>
      </c>
      <c r="L1565" s="90">
        <v>0</v>
      </c>
      <c r="M1565" s="91"/>
      <c r="N1565" s="92">
        <v>31</v>
      </c>
      <c r="O1565" s="90">
        <v>698</v>
      </c>
      <c r="P1565" s="90">
        <v>35</v>
      </c>
      <c r="Q1565" s="90">
        <v>23</v>
      </c>
      <c r="R1565" s="90">
        <v>19</v>
      </c>
      <c r="S1565" s="90">
        <v>23</v>
      </c>
      <c r="T1565" s="90">
        <v>42</v>
      </c>
      <c r="U1565" s="91"/>
      <c r="V1565" s="92">
        <v>31</v>
      </c>
      <c r="W1565" s="90">
        <v>731</v>
      </c>
      <c r="X1565" s="90">
        <v>19</v>
      </c>
      <c r="Y1565" s="90">
        <v>10</v>
      </c>
      <c r="Z1565" s="90">
        <v>58</v>
      </c>
      <c r="AA1565" s="90">
        <v>13</v>
      </c>
      <c r="AB1565" s="90">
        <v>71</v>
      </c>
      <c r="AC1565" s="91"/>
      <c r="AD1565" s="92">
        <v>0</v>
      </c>
      <c r="AE1565" s="90">
        <v>0</v>
      </c>
      <c r="AF1565" s="90">
        <v>0</v>
      </c>
      <c r="AG1565" s="90">
        <v>0</v>
      </c>
      <c r="AH1565" s="90">
        <v>0</v>
      </c>
      <c r="AI1565" s="90">
        <v>0</v>
      </c>
      <c r="AJ1565" s="90">
        <v>0</v>
      </c>
    </row>
    <row r="1566" spans="1:36">
      <c r="A1566" s="67" t="s">
        <v>71</v>
      </c>
      <c r="B1566" s="97" t="s">
        <v>279</v>
      </c>
      <c r="C1566" s="98"/>
      <c r="D1566" s="93">
        <v>1</v>
      </c>
      <c r="E1566" s="93" t="s">
        <v>32</v>
      </c>
      <c r="F1566" s="94">
        <v>7105</v>
      </c>
      <c r="G1566" s="67">
        <v>1</v>
      </c>
      <c r="H1566" s="67" t="s">
        <v>71</v>
      </c>
      <c r="I1566" s="68"/>
      <c r="J1566" s="20">
        <v>66.824034334763951</v>
      </c>
      <c r="K1566" s="20">
        <v>71.008583690987123</v>
      </c>
      <c r="L1566" s="20">
        <v>49.988372093023258</v>
      </c>
      <c r="M1566" s="69"/>
      <c r="N1566" s="16">
        <v>233</v>
      </c>
      <c r="O1566" s="20"/>
      <c r="P1566" s="20">
        <v>11.682403433476395</v>
      </c>
      <c r="Q1566" s="20">
        <v>21.497854077253216</v>
      </c>
      <c r="R1566" s="20">
        <v>35.927038626609445</v>
      </c>
      <c r="S1566" s="20">
        <v>30.896995708154506</v>
      </c>
      <c r="T1566" s="20">
        <v>66.824034334763951</v>
      </c>
      <c r="U1566" s="69"/>
      <c r="V1566" s="16">
        <v>233</v>
      </c>
      <c r="W1566" s="20"/>
      <c r="X1566" s="20">
        <v>11.884120171673819</v>
      </c>
      <c r="Y1566" s="20">
        <v>17.300429184549355</v>
      </c>
      <c r="Z1566" s="20">
        <v>45.901287553648068</v>
      </c>
      <c r="AA1566" s="20">
        <v>25.107296137339056</v>
      </c>
      <c r="AB1566" s="20">
        <v>71.008583690987123</v>
      </c>
      <c r="AC1566" s="69"/>
      <c r="AD1566" s="16">
        <v>86</v>
      </c>
      <c r="AE1566" s="20"/>
      <c r="AF1566" s="20">
        <v>15.197674418604652</v>
      </c>
      <c r="AG1566" s="20">
        <v>34.813953488372093</v>
      </c>
      <c r="AH1566" s="20">
        <v>42.232558139534888</v>
      </c>
      <c r="AI1566" s="20">
        <v>7.7558139534883717</v>
      </c>
      <c r="AJ1566" s="20">
        <v>49.988372093023258</v>
      </c>
    </row>
    <row r="1567" spans="1:36">
      <c r="A1567" s="81">
        <v>3</v>
      </c>
      <c r="B1567" s="77" t="s">
        <v>280</v>
      </c>
      <c r="C1567" s="78"/>
      <c r="D1567" s="79">
        <v>2</v>
      </c>
      <c r="E1567" s="79" t="s">
        <v>33</v>
      </c>
      <c r="F1567" s="80">
        <v>3209</v>
      </c>
      <c r="G1567" s="88">
        <v>1</v>
      </c>
      <c r="H1567" s="81">
        <v>3</v>
      </c>
      <c r="I1567" s="82"/>
      <c r="J1567" s="83">
        <v>90</v>
      </c>
      <c r="K1567" s="83">
        <v>83</v>
      </c>
      <c r="L1567" s="83">
        <v>0</v>
      </c>
      <c r="M1567" s="84"/>
      <c r="N1567" s="85">
        <v>106</v>
      </c>
      <c r="O1567" s="83">
        <v>613</v>
      </c>
      <c r="P1567" s="83">
        <v>1</v>
      </c>
      <c r="Q1567" s="83">
        <v>9</v>
      </c>
      <c r="R1567" s="83">
        <v>23</v>
      </c>
      <c r="S1567" s="83">
        <v>67</v>
      </c>
      <c r="T1567" s="83">
        <v>90</v>
      </c>
      <c r="U1567" s="84"/>
      <c r="V1567" s="85">
        <v>106</v>
      </c>
      <c r="W1567" s="83">
        <v>641</v>
      </c>
      <c r="X1567" s="83">
        <v>5</v>
      </c>
      <c r="Y1567" s="83">
        <v>12</v>
      </c>
      <c r="Z1567" s="83">
        <v>33</v>
      </c>
      <c r="AA1567" s="83">
        <v>50</v>
      </c>
      <c r="AB1567" s="83">
        <v>83</v>
      </c>
      <c r="AC1567" s="84"/>
      <c r="AD1567" s="85">
        <v>0</v>
      </c>
      <c r="AE1567" s="83">
        <v>0</v>
      </c>
      <c r="AF1567" s="83">
        <v>0</v>
      </c>
      <c r="AG1567" s="83">
        <v>0</v>
      </c>
      <c r="AH1567" s="83">
        <v>0</v>
      </c>
      <c r="AI1567" s="83">
        <v>0</v>
      </c>
      <c r="AJ1567" s="83">
        <v>0</v>
      </c>
    </row>
    <row r="1568" spans="1:36">
      <c r="A1568" s="88">
        <v>4</v>
      </c>
      <c r="B1568" s="95" t="s">
        <v>280</v>
      </c>
      <c r="C1568" s="96"/>
      <c r="D1568" s="86">
        <v>2</v>
      </c>
      <c r="E1568" s="86" t="s">
        <v>33</v>
      </c>
      <c r="F1568" s="87">
        <v>3209</v>
      </c>
      <c r="G1568" s="88">
        <v>1</v>
      </c>
      <c r="H1568" s="88">
        <v>4</v>
      </c>
      <c r="I1568" s="89"/>
      <c r="J1568" s="90">
        <v>80</v>
      </c>
      <c r="K1568" s="90">
        <v>91</v>
      </c>
      <c r="L1568" s="90">
        <v>0</v>
      </c>
      <c r="M1568" s="91"/>
      <c r="N1568" s="92">
        <v>93</v>
      </c>
      <c r="O1568" s="90">
        <v>632</v>
      </c>
      <c r="P1568" s="90">
        <v>2</v>
      </c>
      <c r="Q1568" s="90">
        <v>17</v>
      </c>
      <c r="R1568" s="90">
        <v>33</v>
      </c>
      <c r="S1568" s="90">
        <v>47</v>
      </c>
      <c r="T1568" s="90">
        <v>80</v>
      </c>
      <c r="U1568" s="91"/>
      <c r="V1568" s="92">
        <v>93</v>
      </c>
      <c r="W1568" s="90">
        <v>701</v>
      </c>
      <c r="X1568" s="90">
        <v>1</v>
      </c>
      <c r="Y1568" s="90">
        <v>8</v>
      </c>
      <c r="Z1568" s="90">
        <v>57</v>
      </c>
      <c r="AA1568" s="90">
        <v>34</v>
      </c>
      <c r="AB1568" s="90">
        <v>91</v>
      </c>
      <c r="AC1568" s="91"/>
      <c r="AD1568" s="92">
        <v>0</v>
      </c>
      <c r="AE1568" s="90">
        <v>0</v>
      </c>
      <c r="AF1568" s="90">
        <v>0</v>
      </c>
      <c r="AG1568" s="90">
        <v>0</v>
      </c>
      <c r="AH1568" s="90">
        <v>0</v>
      </c>
      <c r="AI1568" s="90">
        <v>0</v>
      </c>
      <c r="AJ1568" s="90">
        <v>0</v>
      </c>
    </row>
    <row r="1569" spans="1:37">
      <c r="A1569" s="88">
        <v>5</v>
      </c>
      <c r="B1569" s="95" t="s">
        <v>280</v>
      </c>
      <c r="C1569" s="96"/>
      <c r="D1569" s="86">
        <v>2</v>
      </c>
      <c r="E1569" s="86" t="s">
        <v>33</v>
      </c>
      <c r="F1569" s="87">
        <v>3209</v>
      </c>
      <c r="G1569" s="86">
        <v>1</v>
      </c>
      <c r="H1569" s="88">
        <v>5</v>
      </c>
      <c r="I1569" s="89"/>
      <c r="J1569" s="90">
        <v>72</v>
      </c>
      <c r="K1569" s="90">
        <v>78</v>
      </c>
      <c r="L1569" s="90">
        <v>52</v>
      </c>
      <c r="M1569" s="91"/>
      <c r="N1569" s="92">
        <v>121</v>
      </c>
      <c r="O1569" s="90">
        <v>662</v>
      </c>
      <c r="P1569" s="90">
        <v>6</v>
      </c>
      <c r="Q1569" s="90">
        <v>22</v>
      </c>
      <c r="R1569" s="90">
        <v>36</v>
      </c>
      <c r="S1569" s="90">
        <v>36</v>
      </c>
      <c r="T1569" s="90">
        <v>72</v>
      </c>
      <c r="U1569" s="91"/>
      <c r="V1569" s="92">
        <v>121</v>
      </c>
      <c r="W1569" s="90">
        <v>695</v>
      </c>
      <c r="X1569" s="90">
        <v>4</v>
      </c>
      <c r="Y1569" s="90">
        <v>18</v>
      </c>
      <c r="Z1569" s="90">
        <v>49</v>
      </c>
      <c r="AA1569" s="90">
        <v>29</v>
      </c>
      <c r="AB1569" s="90">
        <v>78</v>
      </c>
      <c r="AC1569" s="91"/>
      <c r="AD1569" s="92">
        <v>121</v>
      </c>
      <c r="AE1569" s="90">
        <v>200</v>
      </c>
      <c r="AF1569" s="90">
        <v>7</v>
      </c>
      <c r="AG1569" s="90">
        <v>41</v>
      </c>
      <c r="AH1569" s="90">
        <v>48</v>
      </c>
      <c r="AI1569" s="90">
        <v>4</v>
      </c>
      <c r="AJ1569" s="90">
        <v>52</v>
      </c>
    </row>
    <row r="1570" spans="1:37">
      <c r="A1570" s="88">
        <v>6</v>
      </c>
      <c r="B1570" s="95" t="s">
        <v>280</v>
      </c>
      <c r="C1570" s="96"/>
      <c r="D1570" s="86">
        <v>2</v>
      </c>
      <c r="E1570" s="86" t="s">
        <v>33</v>
      </c>
      <c r="F1570" s="87">
        <v>3209</v>
      </c>
      <c r="G1570" s="86">
        <v>1</v>
      </c>
      <c r="H1570" s="88">
        <v>6</v>
      </c>
      <c r="I1570" s="89"/>
      <c r="J1570" s="90">
        <v>78</v>
      </c>
      <c r="K1570" s="90">
        <v>73</v>
      </c>
      <c r="L1570" s="90">
        <v>0</v>
      </c>
      <c r="M1570" s="91"/>
      <c r="N1570" s="92">
        <v>127</v>
      </c>
      <c r="O1570" s="90">
        <v>711</v>
      </c>
      <c r="P1570" s="90">
        <v>5</v>
      </c>
      <c r="Q1570" s="90">
        <v>17</v>
      </c>
      <c r="R1570" s="90">
        <v>32</v>
      </c>
      <c r="S1570" s="90">
        <v>46</v>
      </c>
      <c r="T1570" s="90">
        <v>78</v>
      </c>
      <c r="U1570" s="91"/>
      <c r="V1570" s="92">
        <v>127</v>
      </c>
      <c r="W1570" s="90">
        <v>711</v>
      </c>
      <c r="X1570" s="90">
        <v>6</v>
      </c>
      <c r="Y1570" s="90">
        <v>21</v>
      </c>
      <c r="Z1570" s="90">
        <v>47</v>
      </c>
      <c r="AA1570" s="90">
        <v>26</v>
      </c>
      <c r="AB1570" s="90">
        <v>73</v>
      </c>
      <c r="AC1570" s="91"/>
      <c r="AD1570" s="92">
        <v>0</v>
      </c>
      <c r="AE1570" s="90">
        <v>0</v>
      </c>
      <c r="AF1570" s="90">
        <v>0</v>
      </c>
      <c r="AG1570" s="90">
        <v>0</v>
      </c>
      <c r="AH1570" s="90">
        <v>0</v>
      </c>
      <c r="AI1570" s="90">
        <v>0</v>
      </c>
      <c r="AJ1570" s="90">
        <v>0</v>
      </c>
    </row>
    <row r="1571" spans="1:37" s="63" customFormat="1">
      <c r="A1571" s="88">
        <v>7</v>
      </c>
      <c r="B1571" s="95" t="s">
        <v>280</v>
      </c>
      <c r="C1571" s="96"/>
      <c r="D1571" s="86">
        <v>2</v>
      </c>
      <c r="E1571" s="86" t="s">
        <v>33</v>
      </c>
      <c r="F1571" s="87">
        <v>3209</v>
      </c>
      <c r="G1571" s="86">
        <v>1</v>
      </c>
      <c r="H1571" s="88">
        <v>7</v>
      </c>
      <c r="I1571" s="89"/>
      <c r="J1571" s="90">
        <v>79</v>
      </c>
      <c r="K1571" s="90">
        <v>74</v>
      </c>
      <c r="L1571" s="90">
        <v>26</v>
      </c>
      <c r="M1571" s="91"/>
      <c r="N1571" s="92">
        <v>118</v>
      </c>
      <c r="O1571" s="90">
        <v>739</v>
      </c>
      <c r="P1571" s="90">
        <v>4</v>
      </c>
      <c r="Q1571" s="90">
        <v>17</v>
      </c>
      <c r="R1571" s="90">
        <v>40</v>
      </c>
      <c r="S1571" s="90">
        <v>39</v>
      </c>
      <c r="T1571" s="90">
        <v>79</v>
      </c>
      <c r="U1571" s="91"/>
      <c r="V1571" s="92">
        <v>118</v>
      </c>
      <c r="W1571" s="90">
        <v>756</v>
      </c>
      <c r="X1571" s="90">
        <v>5</v>
      </c>
      <c r="Y1571" s="90">
        <v>21</v>
      </c>
      <c r="Z1571" s="90">
        <v>43</v>
      </c>
      <c r="AA1571" s="90">
        <v>31</v>
      </c>
      <c r="AB1571" s="90">
        <v>74</v>
      </c>
      <c r="AC1571" s="91"/>
      <c r="AD1571" s="92">
        <v>118</v>
      </c>
      <c r="AE1571" s="90">
        <v>174</v>
      </c>
      <c r="AF1571" s="90">
        <v>26</v>
      </c>
      <c r="AG1571" s="90">
        <v>47</v>
      </c>
      <c r="AH1571" s="90">
        <v>25</v>
      </c>
      <c r="AI1571" s="90">
        <v>1</v>
      </c>
      <c r="AJ1571" s="90">
        <v>26</v>
      </c>
    </row>
    <row r="1572" spans="1:37">
      <c r="A1572" s="88">
        <v>8</v>
      </c>
      <c r="B1572" s="95" t="s">
        <v>280</v>
      </c>
      <c r="C1572" s="96"/>
      <c r="D1572" s="86">
        <v>2</v>
      </c>
      <c r="E1572" s="86" t="s">
        <v>33</v>
      </c>
      <c r="F1572" s="87">
        <v>3209</v>
      </c>
      <c r="G1572" s="88">
        <v>1</v>
      </c>
      <c r="H1572" s="88">
        <v>8</v>
      </c>
      <c r="I1572" s="89"/>
      <c r="J1572" s="90">
        <v>78</v>
      </c>
      <c r="K1572" s="90">
        <v>79</v>
      </c>
      <c r="L1572" s="90">
        <v>0</v>
      </c>
      <c r="M1572" s="91"/>
      <c r="N1572" s="92">
        <v>114</v>
      </c>
      <c r="O1572" s="90">
        <v>752</v>
      </c>
      <c r="P1572" s="90">
        <v>11</v>
      </c>
      <c r="Q1572" s="90">
        <v>11</v>
      </c>
      <c r="R1572" s="90">
        <v>55</v>
      </c>
      <c r="S1572" s="90">
        <v>23</v>
      </c>
      <c r="T1572" s="90">
        <v>78</v>
      </c>
      <c r="U1572" s="91"/>
      <c r="V1572" s="92">
        <v>114</v>
      </c>
      <c r="W1572" s="90">
        <v>812</v>
      </c>
      <c r="X1572" s="90">
        <v>6</v>
      </c>
      <c r="Y1572" s="90">
        <v>15</v>
      </c>
      <c r="Z1572" s="90">
        <v>42</v>
      </c>
      <c r="AA1572" s="90">
        <v>37</v>
      </c>
      <c r="AB1572" s="90">
        <v>79</v>
      </c>
      <c r="AC1572" s="91"/>
      <c r="AD1572" s="92">
        <v>0</v>
      </c>
      <c r="AE1572" s="90">
        <v>0</v>
      </c>
      <c r="AF1572" s="90">
        <v>0</v>
      </c>
      <c r="AG1572" s="90">
        <v>0</v>
      </c>
      <c r="AH1572" s="90">
        <v>0</v>
      </c>
      <c r="AI1572" s="90">
        <v>0</v>
      </c>
      <c r="AJ1572" s="90">
        <v>0</v>
      </c>
    </row>
    <row r="1573" spans="1:37">
      <c r="A1573" s="67" t="s">
        <v>71</v>
      </c>
      <c r="B1573" s="97" t="s">
        <v>280</v>
      </c>
      <c r="C1573" s="98"/>
      <c r="D1573" s="93">
        <v>2</v>
      </c>
      <c r="E1573" s="93" t="s">
        <v>33</v>
      </c>
      <c r="F1573" s="94">
        <v>3209</v>
      </c>
      <c r="G1573" s="93">
        <v>1</v>
      </c>
      <c r="H1573" s="67" t="s">
        <v>71</v>
      </c>
      <c r="I1573" s="68"/>
      <c r="J1573" s="20">
        <v>79.25184094256258</v>
      </c>
      <c r="K1573" s="20">
        <v>79.098674521354937</v>
      </c>
      <c r="L1573" s="20">
        <v>39.163179916317993</v>
      </c>
      <c r="M1573" s="69"/>
      <c r="N1573" s="16">
        <v>679</v>
      </c>
      <c r="O1573" s="20"/>
      <c r="P1573" s="20">
        <v>4.9764359351988219</v>
      </c>
      <c r="Q1573" s="20">
        <v>15.634756995581737</v>
      </c>
      <c r="R1573" s="20">
        <v>36.696612665684832</v>
      </c>
      <c r="S1573" s="20">
        <v>42.555228276877756</v>
      </c>
      <c r="T1573" s="20">
        <v>79.25184094256258</v>
      </c>
      <c r="U1573" s="69"/>
      <c r="V1573" s="16">
        <v>679</v>
      </c>
      <c r="W1573" s="20"/>
      <c r="X1573" s="20">
        <v>4.6288659793814428</v>
      </c>
      <c r="Y1573" s="20">
        <v>16.272459499263622</v>
      </c>
      <c r="Z1573" s="20">
        <v>45.005891016200295</v>
      </c>
      <c r="AA1573" s="20">
        <v>34.092783505154642</v>
      </c>
      <c r="AB1573" s="20">
        <v>79.098674521354937</v>
      </c>
      <c r="AC1573" s="69"/>
      <c r="AD1573" s="16">
        <v>239</v>
      </c>
      <c r="AE1573" s="20"/>
      <c r="AF1573" s="20">
        <v>16.380753138075313</v>
      </c>
      <c r="AG1573" s="20">
        <v>43.962343096234306</v>
      </c>
      <c r="AH1573" s="20">
        <v>36.644351464435147</v>
      </c>
      <c r="AI1573" s="20">
        <v>2.5188284518828454</v>
      </c>
      <c r="AJ1573" s="20">
        <v>39.163179916317993</v>
      </c>
    </row>
    <row r="1574" spans="1:37">
      <c r="A1574" s="81">
        <v>3</v>
      </c>
      <c r="B1574" s="77" t="s">
        <v>281</v>
      </c>
      <c r="C1574" s="78"/>
      <c r="D1574" s="79">
        <v>4</v>
      </c>
      <c r="E1574" s="79" t="s">
        <v>35</v>
      </c>
      <c r="F1574" s="80">
        <v>2906</v>
      </c>
      <c r="G1574" s="86">
        <v>1</v>
      </c>
      <c r="H1574" s="81">
        <v>3</v>
      </c>
      <c r="I1574" s="82"/>
      <c r="J1574" s="83">
        <v>100</v>
      </c>
      <c r="K1574" s="83">
        <v>100</v>
      </c>
      <c r="L1574" s="83">
        <v>0</v>
      </c>
      <c r="M1574" s="84"/>
      <c r="N1574" s="85">
        <v>29</v>
      </c>
      <c r="O1574" s="83">
        <v>672</v>
      </c>
      <c r="P1574" s="83">
        <v>0</v>
      </c>
      <c r="Q1574" s="83">
        <v>0</v>
      </c>
      <c r="R1574" s="83">
        <v>14</v>
      </c>
      <c r="S1574" s="83">
        <v>86</v>
      </c>
      <c r="T1574" s="83">
        <v>100</v>
      </c>
      <c r="U1574" s="84"/>
      <c r="V1574" s="85">
        <v>29</v>
      </c>
      <c r="W1574" s="83">
        <v>730</v>
      </c>
      <c r="X1574" s="83">
        <v>0</v>
      </c>
      <c r="Y1574" s="83">
        <v>0</v>
      </c>
      <c r="Z1574" s="83">
        <v>34</v>
      </c>
      <c r="AA1574" s="83">
        <v>66</v>
      </c>
      <c r="AB1574" s="83">
        <v>100</v>
      </c>
      <c r="AC1574" s="84"/>
      <c r="AD1574" s="85">
        <v>0</v>
      </c>
      <c r="AE1574" s="83">
        <v>0</v>
      </c>
      <c r="AF1574" s="83">
        <v>0</v>
      </c>
      <c r="AG1574" s="83">
        <v>0</v>
      </c>
      <c r="AH1574" s="83">
        <v>0</v>
      </c>
      <c r="AI1574" s="83">
        <v>0</v>
      </c>
      <c r="AJ1574" s="83">
        <v>0</v>
      </c>
    </row>
    <row r="1575" spans="1:37">
      <c r="A1575" s="88">
        <v>4</v>
      </c>
      <c r="B1575" s="95" t="s">
        <v>281</v>
      </c>
      <c r="C1575" s="96"/>
      <c r="D1575" s="86">
        <v>4</v>
      </c>
      <c r="E1575" s="86" t="s">
        <v>35</v>
      </c>
      <c r="F1575" s="87">
        <v>2906</v>
      </c>
      <c r="G1575" s="86">
        <v>1</v>
      </c>
      <c r="H1575" s="88">
        <v>4</v>
      </c>
      <c r="I1575" s="89"/>
      <c r="J1575" s="90">
        <v>97</v>
      </c>
      <c r="K1575" s="90">
        <v>92</v>
      </c>
      <c r="L1575" s="90">
        <v>0</v>
      </c>
      <c r="M1575" s="91"/>
      <c r="N1575" s="92">
        <v>38</v>
      </c>
      <c r="O1575" s="90">
        <v>690</v>
      </c>
      <c r="P1575" s="90">
        <v>3</v>
      </c>
      <c r="Q1575" s="90">
        <v>0</v>
      </c>
      <c r="R1575" s="90">
        <v>18</v>
      </c>
      <c r="S1575" s="90">
        <v>79</v>
      </c>
      <c r="T1575" s="90">
        <v>97</v>
      </c>
      <c r="U1575" s="91"/>
      <c r="V1575" s="92">
        <v>38</v>
      </c>
      <c r="W1575" s="90">
        <v>819</v>
      </c>
      <c r="X1575" s="90">
        <v>0</v>
      </c>
      <c r="Y1575" s="90">
        <v>8</v>
      </c>
      <c r="Z1575" s="90">
        <v>16</v>
      </c>
      <c r="AA1575" s="90">
        <v>76</v>
      </c>
      <c r="AB1575" s="90">
        <v>92</v>
      </c>
      <c r="AC1575" s="91"/>
      <c r="AD1575" s="92">
        <v>0</v>
      </c>
      <c r="AE1575" s="90">
        <v>0</v>
      </c>
      <c r="AF1575" s="90">
        <v>0</v>
      </c>
      <c r="AG1575" s="90">
        <v>0</v>
      </c>
      <c r="AH1575" s="90">
        <v>0</v>
      </c>
      <c r="AI1575" s="90">
        <v>0</v>
      </c>
      <c r="AJ1575" s="90">
        <v>0</v>
      </c>
    </row>
    <row r="1576" spans="1:37">
      <c r="A1576" s="88">
        <v>5</v>
      </c>
      <c r="B1576" s="95" t="s">
        <v>281</v>
      </c>
      <c r="C1576" s="96"/>
      <c r="D1576" s="86">
        <v>4</v>
      </c>
      <c r="E1576" s="86" t="s">
        <v>321</v>
      </c>
      <c r="F1576" s="87">
        <v>2906</v>
      </c>
      <c r="G1576" s="86">
        <v>1</v>
      </c>
      <c r="H1576" s="88">
        <v>5</v>
      </c>
      <c r="I1576" s="89"/>
      <c r="J1576" s="90">
        <v>80</v>
      </c>
      <c r="K1576" s="90">
        <v>85</v>
      </c>
      <c r="L1576" s="90">
        <v>56</v>
      </c>
      <c r="M1576" s="91"/>
      <c r="N1576" s="92">
        <v>39</v>
      </c>
      <c r="O1576" s="90">
        <v>679</v>
      </c>
      <c r="P1576" s="90">
        <v>0</v>
      </c>
      <c r="Q1576" s="90">
        <v>21</v>
      </c>
      <c r="R1576" s="90">
        <v>36</v>
      </c>
      <c r="S1576" s="90">
        <v>44</v>
      </c>
      <c r="T1576" s="90">
        <v>80</v>
      </c>
      <c r="U1576" s="91"/>
      <c r="V1576" s="92">
        <v>39</v>
      </c>
      <c r="W1576" s="90">
        <v>758</v>
      </c>
      <c r="X1576" s="90">
        <v>3</v>
      </c>
      <c r="Y1576" s="90">
        <v>13</v>
      </c>
      <c r="Z1576" s="90">
        <v>44</v>
      </c>
      <c r="AA1576" s="90">
        <v>41</v>
      </c>
      <c r="AB1576" s="90">
        <v>85</v>
      </c>
      <c r="AC1576" s="91"/>
      <c r="AD1576" s="92">
        <v>39</v>
      </c>
      <c r="AE1576" s="90">
        <v>203</v>
      </c>
      <c r="AF1576" s="90">
        <v>3</v>
      </c>
      <c r="AG1576" s="90">
        <v>41</v>
      </c>
      <c r="AH1576" s="90">
        <v>51</v>
      </c>
      <c r="AI1576" s="90">
        <v>5</v>
      </c>
      <c r="AJ1576" s="90">
        <v>56</v>
      </c>
    </row>
    <row r="1577" spans="1:37" s="63" customFormat="1">
      <c r="A1577" s="88">
        <v>6</v>
      </c>
      <c r="B1577" s="95" t="s">
        <v>281</v>
      </c>
      <c r="C1577" s="96"/>
      <c r="D1577" s="86">
        <v>4</v>
      </c>
      <c r="E1577" s="86" t="s">
        <v>35</v>
      </c>
      <c r="F1577" s="87">
        <v>2906</v>
      </c>
      <c r="G1577" s="86">
        <v>1</v>
      </c>
      <c r="H1577" s="88">
        <v>6</v>
      </c>
      <c r="I1577" s="89"/>
      <c r="J1577" s="90">
        <v>88</v>
      </c>
      <c r="K1577" s="90">
        <v>90</v>
      </c>
      <c r="L1577" s="90">
        <v>0</v>
      </c>
      <c r="M1577" s="91"/>
      <c r="N1577" s="92">
        <v>41</v>
      </c>
      <c r="O1577" s="90">
        <v>708</v>
      </c>
      <c r="P1577" s="90">
        <v>2</v>
      </c>
      <c r="Q1577" s="90">
        <v>10</v>
      </c>
      <c r="R1577" s="90">
        <v>54</v>
      </c>
      <c r="S1577" s="90">
        <v>34</v>
      </c>
      <c r="T1577" s="90">
        <v>88</v>
      </c>
      <c r="U1577" s="91"/>
      <c r="V1577" s="92">
        <v>41</v>
      </c>
      <c r="W1577" s="90">
        <v>768</v>
      </c>
      <c r="X1577" s="90">
        <v>0</v>
      </c>
      <c r="Y1577" s="90">
        <v>10</v>
      </c>
      <c r="Z1577" s="90">
        <v>49</v>
      </c>
      <c r="AA1577" s="90">
        <v>41</v>
      </c>
      <c r="AB1577" s="90">
        <v>90</v>
      </c>
      <c r="AC1577" s="91"/>
      <c r="AD1577" s="92">
        <v>0</v>
      </c>
      <c r="AE1577" s="90">
        <v>0</v>
      </c>
      <c r="AF1577" s="90">
        <v>0</v>
      </c>
      <c r="AG1577" s="90">
        <v>0</v>
      </c>
      <c r="AH1577" s="90">
        <v>0</v>
      </c>
      <c r="AI1577" s="90">
        <v>0</v>
      </c>
      <c r="AJ1577" s="90">
        <v>0</v>
      </c>
      <c r="AK1577" s="5"/>
    </row>
    <row r="1578" spans="1:37">
      <c r="A1578" s="88">
        <v>7</v>
      </c>
      <c r="B1578" s="95" t="s">
        <v>281</v>
      </c>
      <c r="C1578" s="96"/>
      <c r="D1578" s="86">
        <v>4</v>
      </c>
      <c r="E1578" s="86" t="s">
        <v>35</v>
      </c>
      <c r="F1578" s="87">
        <v>2906</v>
      </c>
      <c r="G1578" s="86">
        <v>1</v>
      </c>
      <c r="H1578" s="88">
        <v>7</v>
      </c>
      <c r="I1578" s="89"/>
      <c r="J1578" s="90">
        <v>95</v>
      </c>
      <c r="K1578" s="90">
        <v>83</v>
      </c>
      <c r="L1578" s="90">
        <v>70</v>
      </c>
      <c r="M1578" s="91"/>
      <c r="N1578" s="92">
        <v>37</v>
      </c>
      <c r="O1578" s="90">
        <v>780</v>
      </c>
      <c r="P1578" s="90">
        <v>0</v>
      </c>
      <c r="Q1578" s="90">
        <v>5</v>
      </c>
      <c r="R1578" s="90">
        <v>30</v>
      </c>
      <c r="S1578" s="90">
        <v>65</v>
      </c>
      <c r="T1578" s="90">
        <v>95</v>
      </c>
      <c r="U1578" s="91"/>
      <c r="V1578" s="92">
        <v>37</v>
      </c>
      <c r="W1578" s="90">
        <v>775</v>
      </c>
      <c r="X1578" s="90">
        <v>0</v>
      </c>
      <c r="Y1578" s="90">
        <v>16</v>
      </c>
      <c r="Z1578" s="90">
        <v>59</v>
      </c>
      <c r="AA1578" s="90">
        <v>24</v>
      </c>
      <c r="AB1578" s="90">
        <v>83</v>
      </c>
      <c r="AC1578" s="91"/>
      <c r="AD1578" s="92">
        <v>37</v>
      </c>
      <c r="AE1578" s="90">
        <v>206</v>
      </c>
      <c r="AF1578" s="90">
        <v>8</v>
      </c>
      <c r="AG1578" s="90">
        <v>22</v>
      </c>
      <c r="AH1578" s="90">
        <v>59</v>
      </c>
      <c r="AI1578" s="90">
        <v>11</v>
      </c>
      <c r="AJ1578" s="90">
        <v>70</v>
      </c>
      <c r="AK1578" s="63"/>
    </row>
    <row r="1579" spans="1:37">
      <c r="A1579" s="88">
        <v>8</v>
      </c>
      <c r="B1579" s="95" t="s">
        <v>281</v>
      </c>
      <c r="C1579" s="96"/>
      <c r="D1579" s="86">
        <v>4</v>
      </c>
      <c r="E1579" s="86" t="s">
        <v>35</v>
      </c>
      <c r="F1579" s="87">
        <v>2906</v>
      </c>
      <c r="G1579" s="86">
        <v>1</v>
      </c>
      <c r="H1579" s="88">
        <v>8</v>
      </c>
      <c r="I1579" s="89"/>
      <c r="J1579" s="90">
        <v>68</v>
      </c>
      <c r="K1579" s="90">
        <v>75</v>
      </c>
      <c r="L1579" s="90">
        <v>0</v>
      </c>
      <c r="M1579" s="91"/>
      <c r="N1579" s="92">
        <v>51</v>
      </c>
      <c r="O1579" s="90">
        <v>743</v>
      </c>
      <c r="P1579" s="90">
        <v>18</v>
      </c>
      <c r="Q1579" s="90">
        <v>14</v>
      </c>
      <c r="R1579" s="90">
        <v>39</v>
      </c>
      <c r="S1579" s="90">
        <v>29</v>
      </c>
      <c r="T1579" s="90">
        <v>68</v>
      </c>
      <c r="U1579" s="91"/>
      <c r="V1579" s="92">
        <v>51</v>
      </c>
      <c r="W1579" s="90">
        <v>781</v>
      </c>
      <c r="X1579" s="90">
        <v>4</v>
      </c>
      <c r="Y1579" s="90">
        <v>22</v>
      </c>
      <c r="Z1579" s="90">
        <v>59</v>
      </c>
      <c r="AA1579" s="90">
        <v>16</v>
      </c>
      <c r="AB1579" s="90">
        <v>75</v>
      </c>
      <c r="AC1579" s="91"/>
      <c r="AD1579" s="92">
        <v>0</v>
      </c>
      <c r="AE1579" s="90">
        <v>0</v>
      </c>
      <c r="AF1579" s="90">
        <v>0</v>
      </c>
      <c r="AG1579" s="90">
        <v>0</v>
      </c>
      <c r="AH1579" s="90">
        <v>0</v>
      </c>
      <c r="AI1579" s="90">
        <v>0</v>
      </c>
      <c r="AJ1579" s="90">
        <v>0</v>
      </c>
    </row>
    <row r="1580" spans="1:37">
      <c r="A1580" s="67" t="s">
        <v>71</v>
      </c>
      <c r="B1580" s="97" t="s">
        <v>281</v>
      </c>
      <c r="C1580" s="98"/>
      <c r="D1580" s="93">
        <v>4</v>
      </c>
      <c r="E1580" s="93" t="s">
        <v>35</v>
      </c>
      <c r="F1580" s="94">
        <v>2906</v>
      </c>
      <c r="G1580" s="93">
        <v>1</v>
      </c>
      <c r="H1580" s="67" t="s">
        <v>71</v>
      </c>
      <c r="I1580" s="68"/>
      <c r="J1580" s="20">
        <v>86.370212765957461</v>
      </c>
      <c r="K1580" s="20">
        <v>86.370212765957461</v>
      </c>
      <c r="L1580" s="20">
        <v>62.815789473684205</v>
      </c>
      <c r="M1580" s="69"/>
      <c r="N1580" s="16">
        <v>235</v>
      </c>
      <c r="O1580" s="20"/>
      <c r="P1580" s="20">
        <v>4.7404255319148936</v>
      </c>
      <c r="Q1580" s="20">
        <v>9.0553191489361708</v>
      </c>
      <c r="R1580" s="20">
        <v>33.221276595744683</v>
      </c>
      <c r="S1580" s="20">
        <v>53.148936170212771</v>
      </c>
      <c r="T1580" s="20">
        <v>86.370212765957461</v>
      </c>
      <c r="U1580" s="69"/>
      <c r="V1580" s="16">
        <v>235</v>
      </c>
      <c r="W1580" s="20"/>
      <c r="X1580" s="20">
        <v>1.3659574468085107</v>
      </c>
      <c r="Y1580" s="20">
        <v>12.48936170212766</v>
      </c>
      <c r="Z1580" s="20">
        <v>44.727659574468092</v>
      </c>
      <c r="AA1580" s="20">
        <v>41.642553191489363</v>
      </c>
      <c r="AB1580" s="20">
        <v>86.370212765957461</v>
      </c>
      <c r="AC1580" s="69"/>
      <c r="AD1580" s="16">
        <v>76</v>
      </c>
      <c r="AE1580" s="20"/>
      <c r="AF1580" s="20">
        <v>5.4342105263157894</v>
      </c>
      <c r="AG1580" s="20">
        <v>31.75</v>
      </c>
      <c r="AH1580" s="20">
        <v>54.89473684210526</v>
      </c>
      <c r="AI1580" s="20">
        <v>7.9210526315789478</v>
      </c>
      <c r="AJ1580" s="20">
        <v>62.815789473684205</v>
      </c>
    </row>
    <row r="1581" spans="1:37">
      <c r="A1581" s="81">
        <v>3</v>
      </c>
      <c r="B1581" s="77" t="s">
        <v>282</v>
      </c>
      <c r="C1581" s="78"/>
      <c r="D1581" s="79">
        <v>1</v>
      </c>
      <c r="E1581" s="79" t="s">
        <v>32</v>
      </c>
      <c r="F1581" s="80">
        <v>7207</v>
      </c>
      <c r="G1581" s="88">
        <v>1</v>
      </c>
      <c r="H1581" s="81">
        <v>3</v>
      </c>
      <c r="I1581" s="82"/>
      <c r="J1581" s="83">
        <v>82</v>
      </c>
      <c r="K1581" s="83">
        <v>70</v>
      </c>
      <c r="L1581" s="83">
        <v>0</v>
      </c>
      <c r="M1581" s="84"/>
      <c r="N1581" s="85">
        <v>1454</v>
      </c>
      <c r="O1581" s="83">
        <v>591</v>
      </c>
      <c r="P1581" s="83">
        <v>4</v>
      </c>
      <c r="Q1581" s="83">
        <v>14</v>
      </c>
      <c r="R1581" s="83">
        <v>25</v>
      </c>
      <c r="S1581" s="83">
        <v>57</v>
      </c>
      <c r="T1581" s="83">
        <v>82</v>
      </c>
      <c r="U1581" s="84"/>
      <c r="V1581" s="85">
        <v>1454</v>
      </c>
      <c r="W1581" s="83">
        <v>573</v>
      </c>
      <c r="X1581" s="83">
        <v>12</v>
      </c>
      <c r="Y1581" s="83">
        <v>18</v>
      </c>
      <c r="Z1581" s="83">
        <v>34</v>
      </c>
      <c r="AA1581" s="83">
        <v>36</v>
      </c>
      <c r="AB1581" s="83">
        <v>70</v>
      </c>
      <c r="AC1581" s="84"/>
      <c r="AD1581" s="85">
        <v>0</v>
      </c>
      <c r="AE1581" s="83">
        <v>0</v>
      </c>
      <c r="AF1581" s="83">
        <v>0</v>
      </c>
      <c r="AG1581" s="83">
        <v>0</v>
      </c>
      <c r="AH1581" s="83">
        <v>0</v>
      </c>
      <c r="AI1581" s="83">
        <v>0</v>
      </c>
      <c r="AJ1581" s="83">
        <v>0</v>
      </c>
    </row>
    <row r="1582" spans="1:37">
      <c r="A1582" s="88">
        <v>4</v>
      </c>
      <c r="B1582" s="95" t="s">
        <v>282</v>
      </c>
      <c r="C1582" s="96"/>
      <c r="D1582" s="86">
        <v>1</v>
      </c>
      <c r="E1582" s="86" t="s">
        <v>32</v>
      </c>
      <c r="F1582" s="87">
        <v>7207</v>
      </c>
      <c r="G1582" s="88">
        <v>1</v>
      </c>
      <c r="H1582" s="88">
        <v>4</v>
      </c>
      <c r="I1582" s="89"/>
      <c r="J1582" s="90">
        <v>75</v>
      </c>
      <c r="K1582" s="90">
        <v>71</v>
      </c>
      <c r="L1582" s="90">
        <v>0</v>
      </c>
      <c r="M1582" s="91"/>
      <c r="N1582" s="92">
        <v>1425</v>
      </c>
      <c r="O1582" s="90">
        <v>624</v>
      </c>
      <c r="P1582" s="90">
        <v>12</v>
      </c>
      <c r="Q1582" s="90">
        <v>13</v>
      </c>
      <c r="R1582" s="90">
        <v>27</v>
      </c>
      <c r="S1582" s="90">
        <v>48</v>
      </c>
      <c r="T1582" s="90">
        <v>75</v>
      </c>
      <c r="U1582" s="91"/>
      <c r="V1582" s="92">
        <v>1425</v>
      </c>
      <c r="W1582" s="90">
        <v>647</v>
      </c>
      <c r="X1582" s="90">
        <v>7</v>
      </c>
      <c r="Y1582" s="90">
        <v>22</v>
      </c>
      <c r="Z1582" s="90">
        <v>38</v>
      </c>
      <c r="AA1582" s="90">
        <v>33</v>
      </c>
      <c r="AB1582" s="90">
        <v>71</v>
      </c>
      <c r="AC1582" s="91"/>
      <c r="AD1582" s="92">
        <v>0</v>
      </c>
      <c r="AE1582" s="90">
        <v>0</v>
      </c>
      <c r="AF1582" s="90">
        <v>0</v>
      </c>
      <c r="AG1582" s="90">
        <v>0</v>
      </c>
      <c r="AH1582" s="90">
        <v>0</v>
      </c>
      <c r="AI1582" s="90">
        <v>0</v>
      </c>
      <c r="AJ1582" s="90">
        <v>0</v>
      </c>
    </row>
    <row r="1583" spans="1:37">
      <c r="A1583" s="88">
        <v>5</v>
      </c>
      <c r="B1583" s="95" t="s">
        <v>282</v>
      </c>
      <c r="C1583" s="96"/>
      <c r="D1583" s="86">
        <v>1</v>
      </c>
      <c r="E1583" s="86" t="s">
        <v>32</v>
      </c>
      <c r="F1583" s="87">
        <v>7207</v>
      </c>
      <c r="G1583" s="86">
        <v>1</v>
      </c>
      <c r="H1583" s="88">
        <v>5</v>
      </c>
      <c r="I1583" s="89"/>
      <c r="J1583" s="90">
        <v>72</v>
      </c>
      <c r="K1583" s="90">
        <v>73</v>
      </c>
      <c r="L1583" s="90">
        <v>46</v>
      </c>
      <c r="M1583" s="91"/>
      <c r="N1583" s="92">
        <v>1428</v>
      </c>
      <c r="O1583" s="90">
        <v>655</v>
      </c>
      <c r="P1583" s="90">
        <v>12</v>
      </c>
      <c r="Q1583" s="90">
        <v>16</v>
      </c>
      <c r="R1583" s="90">
        <v>37</v>
      </c>
      <c r="S1583" s="90">
        <v>35</v>
      </c>
      <c r="T1583" s="90">
        <v>72</v>
      </c>
      <c r="U1583" s="91"/>
      <c r="V1583" s="92">
        <v>1428</v>
      </c>
      <c r="W1583" s="90">
        <v>697</v>
      </c>
      <c r="X1583" s="90">
        <v>5</v>
      </c>
      <c r="Y1583" s="90">
        <v>23</v>
      </c>
      <c r="Z1583" s="90">
        <v>41</v>
      </c>
      <c r="AA1583" s="90">
        <v>32</v>
      </c>
      <c r="AB1583" s="90">
        <v>73</v>
      </c>
      <c r="AC1583" s="91"/>
      <c r="AD1583" s="92">
        <v>1428</v>
      </c>
      <c r="AE1583" s="90">
        <v>195</v>
      </c>
      <c r="AF1583" s="90">
        <v>13</v>
      </c>
      <c r="AG1583" s="90">
        <v>41</v>
      </c>
      <c r="AH1583" s="90">
        <v>40</v>
      </c>
      <c r="AI1583" s="90">
        <v>6</v>
      </c>
      <c r="AJ1583" s="90">
        <v>46</v>
      </c>
    </row>
    <row r="1584" spans="1:37">
      <c r="A1584" s="88">
        <v>6</v>
      </c>
      <c r="B1584" s="95" t="s">
        <v>282</v>
      </c>
      <c r="C1584" s="96"/>
      <c r="D1584" s="86">
        <v>1</v>
      </c>
      <c r="E1584" s="86" t="s">
        <v>32</v>
      </c>
      <c r="F1584" s="87">
        <v>7207</v>
      </c>
      <c r="G1584" s="86">
        <v>1</v>
      </c>
      <c r="H1584" s="88">
        <v>6</v>
      </c>
      <c r="I1584" s="89"/>
      <c r="J1584" s="90">
        <v>76</v>
      </c>
      <c r="K1584" s="90">
        <v>73</v>
      </c>
      <c r="L1584" s="90">
        <v>0</v>
      </c>
      <c r="M1584" s="91"/>
      <c r="N1584" s="92">
        <v>1398</v>
      </c>
      <c r="O1584" s="90">
        <v>704</v>
      </c>
      <c r="P1584" s="90">
        <v>6</v>
      </c>
      <c r="Q1584" s="90">
        <v>17</v>
      </c>
      <c r="R1584" s="90">
        <v>35</v>
      </c>
      <c r="S1584" s="90">
        <v>41</v>
      </c>
      <c r="T1584" s="90">
        <v>76</v>
      </c>
      <c r="U1584" s="91"/>
      <c r="V1584" s="92">
        <v>1398</v>
      </c>
      <c r="W1584" s="90">
        <v>718</v>
      </c>
      <c r="X1584" s="90">
        <v>4</v>
      </c>
      <c r="Y1584" s="90">
        <v>23</v>
      </c>
      <c r="Z1584" s="90">
        <v>45</v>
      </c>
      <c r="AA1584" s="90">
        <v>28</v>
      </c>
      <c r="AB1584" s="90">
        <v>73</v>
      </c>
      <c r="AC1584" s="91"/>
      <c r="AD1584" s="92">
        <v>0</v>
      </c>
      <c r="AE1584" s="90">
        <v>0</v>
      </c>
      <c r="AF1584" s="90">
        <v>0</v>
      </c>
      <c r="AG1584" s="90">
        <v>0</v>
      </c>
      <c r="AH1584" s="90">
        <v>0</v>
      </c>
      <c r="AI1584" s="90">
        <v>0</v>
      </c>
      <c r="AJ1584" s="90">
        <v>0</v>
      </c>
    </row>
    <row r="1585" spans="1:36" s="63" customFormat="1">
      <c r="A1585" s="88">
        <v>7</v>
      </c>
      <c r="B1585" s="95" t="s">
        <v>282</v>
      </c>
      <c r="C1585" s="96"/>
      <c r="D1585" s="86">
        <v>1</v>
      </c>
      <c r="E1585" s="86" t="s">
        <v>32</v>
      </c>
      <c r="F1585" s="87">
        <v>7207</v>
      </c>
      <c r="G1585" s="86">
        <v>1</v>
      </c>
      <c r="H1585" s="88">
        <v>7</v>
      </c>
      <c r="I1585" s="89"/>
      <c r="J1585" s="90">
        <v>80</v>
      </c>
      <c r="K1585" s="90">
        <v>73</v>
      </c>
      <c r="L1585" s="90">
        <v>30</v>
      </c>
      <c r="M1585" s="91"/>
      <c r="N1585" s="92">
        <v>1280</v>
      </c>
      <c r="O1585" s="90">
        <v>741</v>
      </c>
      <c r="P1585" s="90">
        <v>7</v>
      </c>
      <c r="Q1585" s="90">
        <v>13</v>
      </c>
      <c r="R1585" s="90">
        <v>37</v>
      </c>
      <c r="S1585" s="90">
        <v>43</v>
      </c>
      <c r="T1585" s="90">
        <v>80</v>
      </c>
      <c r="U1585" s="91"/>
      <c r="V1585" s="92">
        <v>1280</v>
      </c>
      <c r="W1585" s="90">
        <v>755</v>
      </c>
      <c r="X1585" s="90">
        <v>3</v>
      </c>
      <c r="Y1585" s="90">
        <v>24</v>
      </c>
      <c r="Z1585" s="90">
        <v>44</v>
      </c>
      <c r="AA1585" s="90">
        <v>29</v>
      </c>
      <c r="AB1585" s="90">
        <v>73</v>
      </c>
      <c r="AC1585" s="91"/>
      <c r="AD1585" s="92">
        <v>1280</v>
      </c>
      <c r="AE1585" s="90">
        <v>174</v>
      </c>
      <c r="AF1585" s="90">
        <v>28</v>
      </c>
      <c r="AG1585" s="90">
        <v>43</v>
      </c>
      <c r="AH1585" s="90">
        <v>26</v>
      </c>
      <c r="AI1585" s="90">
        <v>4</v>
      </c>
      <c r="AJ1585" s="90">
        <v>30</v>
      </c>
    </row>
    <row r="1586" spans="1:36">
      <c r="A1586" s="88">
        <v>8</v>
      </c>
      <c r="B1586" s="95" t="s">
        <v>282</v>
      </c>
      <c r="C1586" s="96"/>
      <c r="D1586" s="86">
        <v>1</v>
      </c>
      <c r="E1586" s="86" t="s">
        <v>32</v>
      </c>
      <c r="F1586" s="87">
        <v>7207</v>
      </c>
      <c r="G1586" s="88">
        <v>1</v>
      </c>
      <c r="H1586" s="88">
        <v>8</v>
      </c>
      <c r="I1586" s="89"/>
      <c r="J1586" s="90">
        <v>53</v>
      </c>
      <c r="K1586" s="90">
        <v>71</v>
      </c>
      <c r="L1586" s="90">
        <v>0</v>
      </c>
      <c r="M1586" s="91"/>
      <c r="N1586" s="92">
        <v>1314</v>
      </c>
      <c r="O1586" s="90">
        <v>707</v>
      </c>
      <c r="P1586" s="90">
        <v>28</v>
      </c>
      <c r="Q1586" s="90">
        <v>19</v>
      </c>
      <c r="R1586" s="90">
        <v>38</v>
      </c>
      <c r="S1586" s="90">
        <v>15</v>
      </c>
      <c r="T1586" s="90">
        <v>53</v>
      </c>
      <c r="U1586" s="91"/>
      <c r="V1586" s="92">
        <v>1314</v>
      </c>
      <c r="W1586" s="90">
        <v>774</v>
      </c>
      <c r="X1586" s="90">
        <v>8</v>
      </c>
      <c r="Y1586" s="90">
        <v>21</v>
      </c>
      <c r="Z1586" s="90">
        <v>45</v>
      </c>
      <c r="AA1586" s="90">
        <v>26</v>
      </c>
      <c r="AB1586" s="90">
        <v>71</v>
      </c>
      <c r="AC1586" s="91"/>
      <c r="AD1586" s="92">
        <v>0</v>
      </c>
      <c r="AE1586" s="90">
        <v>0</v>
      </c>
      <c r="AF1586" s="90">
        <v>0</v>
      </c>
      <c r="AG1586" s="90">
        <v>0</v>
      </c>
      <c r="AH1586" s="90">
        <v>0</v>
      </c>
      <c r="AI1586" s="90">
        <v>0</v>
      </c>
      <c r="AJ1586" s="90">
        <v>0</v>
      </c>
    </row>
    <row r="1587" spans="1:36">
      <c r="A1587" s="67" t="s">
        <v>71</v>
      </c>
      <c r="B1587" s="97" t="s">
        <v>282</v>
      </c>
      <c r="C1587" s="98"/>
      <c r="D1587" s="93">
        <v>1</v>
      </c>
      <c r="E1587" s="93" t="s">
        <v>32</v>
      </c>
      <c r="F1587" s="94">
        <v>7207</v>
      </c>
      <c r="G1587" s="67">
        <v>1</v>
      </c>
      <c r="H1587" s="67" t="s">
        <v>71</v>
      </c>
      <c r="I1587" s="68"/>
      <c r="J1587" s="20">
        <v>73.166526087480435</v>
      </c>
      <c r="K1587" s="20">
        <v>71.814314977708165</v>
      </c>
      <c r="L1587" s="20">
        <v>38.437223042836038</v>
      </c>
      <c r="M1587" s="69"/>
      <c r="N1587" s="16">
        <v>8299</v>
      </c>
      <c r="O1587" s="20"/>
      <c r="P1587" s="20">
        <v>11.349801180865164</v>
      </c>
      <c r="Q1587" s="20">
        <v>15.31521870104832</v>
      </c>
      <c r="R1587" s="20">
        <v>33.001927943125679</v>
      </c>
      <c r="S1587" s="20">
        <v>40.164598144354748</v>
      </c>
      <c r="T1587" s="20">
        <v>73.166526087480435</v>
      </c>
      <c r="U1587" s="69"/>
      <c r="V1587" s="16">
        <v>8299</v>
      </c>
      <c r="W1587" s="20"/>
      <c r="X1587" s="20">
        <v>6.5678997469574645</v>
      </c>
      <c r="Y1587" s="20">
        <v>21.789854199301121</v>
      </c>
      <c r="Z1587" s="20">
        <v>41.028316664658398</v>
      </c>
      <c r="AA1587" s="20">
        <v>30.785998313049763</v>
      </c>
      <c r="AB1587" s="20">
        <v>71.814314977708165</v>
      </c>
      <c r="AC1587" s="69"/>
      <c r="AD1587" s="16">
        <v>2708</v>
      </c>
      <c r="AE1587" s="20"/>
      <c r="AF1587" s="20">
        <v>20.09010339734121</v>
      </c>
      <c r="AG1587" s="20">
        <v>41.945347119645497</v>
      </c>
      <c r="AH1587" s="20">
        <v>33.382570162481535</v>
      </c>
      <c r="AI1587" s="20">
        <v>5.0546528803545048</v>
      </c>
      <c r="AJ1587" s="20">
        <v>38.437223042836038</v>
      </c>
    </row>
    <row r="1588" spans="1:36">
      <c r="A1588" s="81">
        <v>3</v>
      </c>
      <c r="B1588" s="77" t="s">
        <v>283</v>
      </c>
      <c r="C1588" s="78"/>
      <c r="D1588" s="79">
        <v>5</v>
      </c>
      <c r="E1588" s="79" t="s">
        <v>36</v>
      </c>
      <c r="F1588" s="80">
        <v>4003</v>
      </c>
      <c r="G1588" s="88">
        <v>1</v>
      </c>
      <c r="H1588" s="81">
        <v>3</v>
      </c>
      <c r="I1588" s="82"/>
      <c r="J1588" s="83">
        <v>82</v>
      </c>
      <c r="K1588" s="83">
        <v>69</v>
      </c>
      <c r="L1588" s="83">
        <v>0</v>
      </c>
      <c r="M1588" s="84"/>
      <c r="N1588" s="85">
        <v>138</v>
      </c>
      <c r="O1588" s="83">
        <v>578</v>
      </c>
      <c r="P1588" s="83">
        <v>3</v>
      </c>
      <c r="Q1588" s="83">
        <v>15</v>
      </c>
      <c r="R1588" s="83">
        <v>33</v>
      </c>
      <c r="S1588" s="83">
        <v>49</v>
      </c>
      <c r="T1588" s="83">
        <v>82</v>
      </c>
      <c r="U1588" s="84"/>
      <c r="V1588" s="85">
        <v>138</v>
      </c>
      <c r="W1588" s="83">
        <v>577</v>
      </c>
      <c r="X1588" s="83">
        <v>12</v>
      </c>
      <c r="Y1588" s="83">
        <v>19</v>
      </c>
      <c r="Z1588" s="83">
        <v>31</v>
      </c>
      <c r="AA1588" s="83">
        <v>38</v>
      </c>
      <c r="AB1588" s="83">
        <v>69</v>
      </c>
      <c r="AC1588" s="84"/>
      <c r="AD1588" s="85">
        <v>0</v>
      </c>
      <c r="AE1588" s="83">
        <v>0</v>
      </c>
      <c r="AF1588" s="83">
        <v>0</v>
      </c>
      <c r="AG1588" s="83">
        <v>0</v>
      </c>
      <c r="AH1588" s="83">
        <v>0</v>
      </c>
      <c r="AI1588" s="83">
        <v>0</v>
      </c>
      <c r="AJ1588" s="83">
        <v>0</v>
      </c>
    </row>
    <row r="1589" spans="1:36">
      <c r="A1589" s="88">
        <v>4</v>
      </c>
      <c r="B1589" s="95" t="s">
        <v>283</v>
      </c>
      <c r="C1589" s="96"/>
      <c r="D1589" s="86">
        <v>5</v>
      </c>
      <c r="E1589" s="86" t="s">
        <v>36</v>
      </c>
      <c r="F1589" s="87">
        <v>4003</v>
      </c>
      <c r="G1589" s="86">
        <v>1</v>
      </c>
      <c r="H1589" s="88">
        <v>4</v>
      </c>
      <c r="I1589" s="89"/>
      <c r="J1589" s="90">
        <v>80</v>
      </c>
      <c r="K1589" s="90">
        <v>73</v>
      </c>
      <c r="L1589" s="90">
        <v>0</v>
      </c>
      <c r="M1589" s="91"/>
      <c r="N1589" s="92">
        <v>114</v>
      </c>
      <c r="O1589" s="90">
        <v>617</v>
      </c>
      <c r="P1589" s="90">
        <v>10</v>
      </c>
      <c r="Q1589" s="90">
        <v>11</v>
      </c>
      <c r="R1589" s="90">
        <v>34</v>
      </c>
      <c r="S1589" s="90">
        <v>46</v>
      </c>
      <c r="T1589" s="90">
        <v>80</v>
      </c>
      <c r="U1589" s="91"/>
      <c r="V1589" s="92">
        <v>114</v>
      </c>
      <c r="W1589" s="90">
        <v>652</v>
      </c>
      <c r="X1589" s="90">
        <v>4</v>
      </c>
      <c r="Y1589" s="90">
        <v>23</v>
      </c>
      <c r="Z1589" s="90">
        <v>42</v>
      </c>
      <c r="AA1589" s="90">
        <v>31</v>
      </c>
      <c r="AB1589" s="90">
        <v>73</v>
      </c>
      <c r="AC1589" s="91"/>
      <c r="AD1589" s="92">
        <v>0</v>
      </c>
      <c r="AE1589" s="90">
        <v>0</v>
      </c>
      <c r="AF1589" s="90">
        <v>0</v>
      </c>
      <c r="AG1589" s="90">
        <v>0</v>
      </c>
      <c r="AH1589" s="90">
        <v>0</v>
      </c>
      <c r="AI1589" s="90">
        <v>0</v>
      </c>
      <c r="AJ1589" s="90">
        <v>0</v>
      </c>
    </row>
    <row r="1590" spans="1:36">
      <c r="A1590" s="88">
        <v>5</v>
      </c>
      <c r="B1590" s="95" t="s">
        <v>283</v>
      </c>
      <c r="C1590" s="96"/>
      <c r="D1590" s="86">
        <v>5</v>
      </c>
      <c r="E1590" s="86" t="s">
        <v>36</v>
      </c>
      <c r="F1590" s="87">
        <v>4003</v>
      </c>
      <c r="G1590" s="86">
        <v>1</v>
      </c>
      <c r="H1590" s="88">
        <v>5</v>
      </c>
      <c r="I1590" s="89"/>
      <c r="J1590" s="90">
        <v>69</v>
      </c>
      <c r="K1590" s="90">
        <v>58</v>
      </c>
      <c r="L1590" s="90">
        <v>58</v>
      </c>
      <c r="M1590" s="91"/>
      <c r="N1590" s="92">
        <v>126</v>
      </c>
      <c r="O1590" s="90">
        <v>653</v>
      </c>
      <c r="P1590" s="90">
        <v>15</v>
      </c>
      <c r="Q1590" s="90">
        <v>17</v>
      </c>
      <c r="R1590" s="90">
        <v>33</v>
      </c>
      <c r="S1590" s="90">
        <v>36</v>
      </c>
      <c r="T1590" s="90">
        <v>69</v>
      </c>
      <c r="U1590" s="91"/>
      <c r="V1590" s="92">
        <v>126</v>
      </c>
      <c r="W1590" s="90">
        <v>630</v>
      </c>
      <c r="X1590" s="90">
        <v>10</v>
      </c>
      <c r="Y1590" s="90">
        <v>32</v>
      </c>
      <c r="Z1590" s="90">
        <v>41</v>
      </c>
      <c r="AA1590" s="90">
        <v>17</v>
      </c>
      <c r="AB1590" s="90">
        <v>58</v>
      </c>
      <c r="AC1590" s="91"/>
      <c r="AD1590" s="92">
        <v>126</v>
      </c>
      <c r="AE1590" s="90">
        <v>208</v>
      </c>
      <c r="AF1590" s="90">
        <v>8</v>
      </c>
      <c r="AG1590" s="90">
        <v>34</v>
      </c>
      <c r="AH1590" s="90">
        <v>41</v>
      </c>
      <c r="AI1590" s="90">
        <v>17</v>
      </c>
      <c r="AJ1590" s="90">
        <v>58</v>
      </c>
    </row>
    <row r="1591" spans="1:36">
      <c r="A1591" s="88">
        <v>6</v>
      </c>
      <c r="B1591" s="95" t="s">
        <v>283</v>
      </c>
      <c r="C1591" s="96"/>
      <c r="D1591" s="86">
        <v>5</v>
      </c>
      <c r="E1591" s="86" t="s">
        <v>36</v>
      </c>
      <c r="F1591" s="87">
        <v>4003</v>
      </c>
      <c r="G1591" s="86">
        <v>1</v>
      </c>
      <c r="H1591" s="88">
        <v>6</v>
      </c>
      <c r="I1591" s="89"/>
      <c r="J1591" s="90">
        <v>86</v>
      </c>
      <c r="K1591" s="90">
        <v>77</v>
      </c>
      <c r="L1591" s="90">
        <v>0</v>
      </c>
      <c r="M1591" s="91"/>
      <c r="N1591" s="92">
        <v>137</v>
      </c>
      <c r="O1591" s="90">
        <v>742</v>
      </c>
      <c r="P1591" s="90">
        <v>4</v>
      </c>
      <c r="Q1591" s="90">
        <v>11</v>
      </c>
      <c r="R1591" s="90">
        <v>28</v>
      </c>
      <c r="S1591" s="90">
        <v>58</v>
      </c>
      <c r="T1591" s="90">
        <v>86</v>
      </c>
      <c r="U1591" s="91"/>
      <c r="V1591" s="92">
        <v>137</v>
      </c>
      <c r="W1591" s="90">
        <v>748</v>
      </c>
      <c r="X1591" s="90">
        <v>3</v>
      </c>
      <c r="Y1591" s="90">
        <v>20</v>
      </c>
      <c r="Z1591" s="90">
        <v>43</v>
      </c>
      <c r="AA1591" s="90">
        <v>34</v>
      </c>
      <c r="AB1591" s="90">
        <v>77</v>
      </c>
      <c r="AC1591" s="91"/>
      <c r="AD1591" s="92">
        <v>0</v>
      </c>
      <c r="AE1591" s="90">
        <v>0</v>
      </c>
      <c r="AF1591" s="90">
        <v>0</v>
      </c>
      <c r="AG1591" s="90">
        <v>0</v>
      </c>
      <c r="AH1591" s="90">
        <v>0</v>
      </c>
      <c r="AI1591" s="90">
        <v>0</v>
      </c>
      <c r="AJ1591" s="90">
        <v>0</v>
      </c>
    </row>
    <row r="1592" spans="1:36" s="63" customFormat="1">
      <c r="A1592" s="88">
        <v>7</v>
      </c>
      <c r="B1592" s="95" t="s">
        <v>283</v>
      </c>
      <c r="C1592" s="96"/>
      <c r="D1592" s="86">
        <v>5</v>
      </c>
      <c r="E1592" s="86" t="s">
        <v>36</v>
      </c>
      <c r="F1592" s="87">
        <v>4003</v>
      </c>
      <c r="G1592" s="86">
        <v>1</v>
      </c>
      <c r="H1592" s="88">
        <v>7</v>
      </c>
      <c r="I1592" s="89"/>
      <c r="J1592" s="90">
        <v>86</v>
      </c>
      <c r="K1592" s="90">
        <v>73</v>
      </c>
      <c r="L1592" s="90">
        <v>28</v>
      </c>
      <c r="M1592" s="91"/>
      <c r="N1592" s="92">
        <v>120</v>
      </c>
      <c r="O1592" s="90">
        <v>752</v>
      </c>
      <c r="P1592" s="90">
        <v>5</v>
      </c>
      <c r="Q1592" s="90">
        <v>9</v>
      </c>
      <c r="R1592" s="90">
        <v>38</v>
      </c>
      <c r="S1592" s="90">
        <v>48</v>
      </c>
      <c r="T1592" s="90">
        <v>86</v>
      </c>
      <c r="U1592" s="91"/>
      <c r="V1592" s="92">
        <v>120</v>
      </c>
      <c r="W1592" s="90">
        <v>738</v>
      </c>
      <c r="X1592" s="90">
        <v>6</v>
      </c>
      <c r="Y1592" s="90">
        <v>22</v>
      </c>
      <c r="Z1592" s="90">
        <v>51</v>
      </c>
      <c r="AA1592" s="90">
        <v>22</v>
      </c>
      <c r="AB1592" s="90">
        <v>73</v>
      </c>
      <c r="AC1592" s="91"/>
      <c r="AD1592" s="92">
        <v>120</v>
      </c>
      <c r="AE1592" s="90">
        <v>170</v>
      </c>
      <c r="AF1592" s="90">
        <v>31</v>
      </c>
      <c r="AG1592" s="90">
        <v>42</v>
      </c>
      <c r="AH1592" s="90">
        <v>26</v>
      </c>
      <c r="AI1592" s="90">
        <v>2</v>
      </c>
      <c r="AJ1592" s="90">
        <v>28</v>
      </c>
    </row>
    <row r="1593" spans="1:36">
      <c r="A1593" s="88">
        <v>8</v>
      </c>
      <c r="B1593" s="95" t="s">
        <v>283</v>
      </c>
      <c r="C1593" s="96"/>
      <c r="D1593" s="86">
        <v>5</v>
      </c>
      <c r="E1593" s="86" t="s">
        <v>36</v>
      </c>
      <c r="F1593" s="87">
        <v>4003</v>
      </c>
      <c r="G1593" s="86">
        <v>1</v>
      </c>
      <c r="H1593" s="88">
        <v>8</v>
      </c>
      <c r="I1593" s="89"/>
      <c r="J1593" s="90">
        <v>85</v>
      </c>
      <c r="K1593" s="90">
        <v>81</v>
      </c>
      <c r="L1593" s="90">
        <v>0</v>
      </c>
      <c r="M1593" s="91"/>
      <c r="N1593" s="92">
        <v>118</v>
      </c>
      <c r="O1593" s="90">
        <v>764</v>
      </c>
      <c r="P1593" s="90">
        <v>8</v>
      </c>
      <c r="Q1593" s="90">
        <v>8</v>
      </c>
      <c r="R1593" s="90">
        <v>56</v>
      </c>
      <c r="S1593" s="90">
        <v>29</v>
      </c>
      <c r="T1593" s="90">
        <v>85</v>
      </c>
      <c r="U1593" s="91"/>
      <c r="V1593" s="92">
        <v>118</v>
      </c>
      <c r="W1593" s="90">
        <v>823</v>
      </c>
      <c r="X1593" s="90">
        <v>4</v>
      </c>
      <c r="Y1593" s="90">
        <v>15</v>
      </c>
      <c r="Z1593" s="90">
        <v>45</v>
      </c>
      <c r="AA1593" s="90">
        <v>36</v>
      </c>
      <c r="AB1593" s="90">
        <v>81</v>
      </c>
      <c r="AC1593" s="91"/>
      <c r="AD1593" s="92">
        <v>0</v>
      </c>
      <c r="AE1593" s="90">
        <v>0</v>
      </c>
      <c r="AF1593" s="90">
        <v>0</v>
      </c>
      <c r="AG1593" s="90">
        <v>0</v>
      </c>
      <c r="AH1593" s="90">
        <v>0</v>
      </c>
      <c r="AI1593" s="90">
        <v>0</v>
      </c>
      <c r="AJ1593" s="90">
        <v>0</v>
      </c>
    </row>
    <row r="1594" spans="1:36">
      <c r="A1594" s="67" t="s">
        <v>71</v>
      </c>
      <c r="B1594" s="97" t="s">
        <v>283</v>
      </c>
      <c r="C1594" s="98"/>
      <c r="D1594" s="93">
        <v>5</v>
      </c>
      <c r="E1594" s="93" t="s">
        <v>36</v>
      </c>
      <c r="F1594" s="94">
        <v>4003</v>
      </c>
      <c r="G1594" s="67">
        <v>1</v>
      </c>
      <c r="H1594" s="67" t="s">
        <v>71</v>
      </c>
      <c r="I1594" s="68"/>
      <c r="J1594" s="20">
        <v>81.35723771580345</v>
      </c>
      <c r="K1594" s="20">
        <v>71.738379814077035</v>
      </c>
      <c r="L1594" s="20">
        <v>43.365853658536594</v>
      </c>
      <c r="M1594" s="69"/>
      <c r="N1594" s="16">
        <v>753</v>
      </c>
      <c r="O1594" s="20"/>
      <c r="P1594" s="20">
        <v>7.3519256308100926</v>
      </c>
      <c r="Q1594" s="20">
        <v>11.948207171314742</v>
      </c>
      <c r="R1594" s="20">
        <v>36.642762284196543</v>
      </c>
      <c r="S1594" s="20">
        <v>44.714475431606907</v>
      </c>
      <c r="T1594" s="20">
        <v>81.35723771580345</v>
      </c>
      <c r="U1594" s="69"/>
      <c r="V1594" s="16">
        <v>753</v>
      </c>
      <c r="W1594" s="20"/>
      <c r="X1594" s="20">
        <v>6.6069057104913682</v>
      </c>
      <c r="Y1594" s="20">
        <v>21.814077025232404</v>
      </c>
      <c r="Z1594" s="20">
        <v>41.903054448871181</v>
      </c>
      <c r="AA1594" s="20">
        <v>29.835325365205847</v>
      </c>
      <c r="AB1594" s="20">
        <v>71.738379814077035</v>
      </c>
      <c r="AC1594" s="69"/>
      <c r="AD1594" s="16">
        <v>246</v>
      </c>
      <c r="AE1594" s="20"/>
      <c r="AF1594" s="20">
        <v>19.219512195121951</v>
      </c>
      <c r="AG1594" s="20">
        <v>37.902439024390247</v>
      </c>
      <c r="AH1594" s="20">
        <v>33.682926829268297</v>
      </c>
      <c r="AI1594" s="20">
        <v>9.6829268292682933</v>
      </c>
      <c r="AJ1594" s="20">
        <v>43.365853658536594</v>
      </c>
    </row>
    <row r="1595" spans="1:36">
      <c r="A1595" s="81">
        <v>3</v>
      </c>
      <c r="B1595" s="77" t="s">
        <v>284</v>
      </c>
      <c r="C1595" s="78"/>
      <c r="D1595" s="79">
        <v>4</v>
      </c>
      <c r="E1595" s="79" t="s">
        <v>35</v>
      </c>
      <c r="F1595" s="80">
        <v>5206</v>
      </c>
      <c r="G1595" s="86">
        <v>1</v>
      </c>
      <c r="H1595" s="81">
        <v>3</v>
      </c>
      <c r="I1595" s="82"/>
      <c r="J1595" s="83">
        <v>59</v>
      </c>
      <c r="K1595" s="83">
        <v>53</v>
      </c>
      <c r="L1595" s="83">
        <v>0</v>
      </c>
      <c r="M1595" s="84"/>
      <c r="N1595" s="85">
        <v>32</v>
      </c>
      <c r="O1595" s="83">
        <v>541</v>
      </c>
      <c r="P1595" s="83">
        <v>3</v>
      </c>
      <c r="Q1595" s="83">
        <v>38</v>
      </c>
      <c r="R1595" s="83">
        <v>25</v>
      </c>
      <c r="S1595" s="83">
        <v>34</v>
      </c>
      <c r="T1595" s="83">
        <v>59</v>
      </c>
      <c r="U1595" s="84"/>
      <c r="V1595" s="85">
        <v>32</v>
      </c>
      <c r="W1595" s="83">
        <v>510</v>
      </c>
      <c r="X1595" s="83">
        <v>16</v>
      </c>
      <c r="Y1595" s="83">
        <v>31</v>
      </c>
      <c r="Z1595" s="83">
        <v>34</v>
      </c>
      <c r="AA1595" s="83">
        <v>19</v>
      </c>
      <c r="AB1595" s="83">
        <v>53</v>
      </c>
      <c r="AC1595" s="84"/>
      <c r="AD1595" s="85">
        <v>0</v>
      </c>
      <c r="AE1595" s="83">
        <v>0</v>
      </c>
      <c r="AF1595" s="83">
        <v>0</v>
      </c>
      <c r="AG1595" s="83">
        <v>0</v>
      </c>
      <c r="AH1595" s="83">
        <v>0</v>
      </c>
      <c r="AI1595" s="83">
        <v>0</v>
      </c>
      <c r="AJ1595" s="83">
        <v>0</v>
      </c>
    </row>
    <row r="1596" spans="1:36">
      <c r="A1596" s="88">
        <v>4</v>
      </c>
      <c r="B1596" s="95" t="s">
        <v>284</v>
      </c>
      <c r="C1596" s="96"/>
      <c r="D1596" s="86">
        <v>4</v>
      </c>
      <c r="E1596" s="86" t="s">
        <v>35</v>
      </c>
      <c r="F1596" s="87">
        <v>5206</v>
      </c>
      <c r="G1596" s="86">
        <v>1</v>
      </c>
      <c r="H1596" s="88">
        <v>4</v>
      </c>
      <c r="I1596" s="89"/>
      <c r="J1596" s="90">
        <v>59</v>
      </c>
      <c r="K1596" s="90">
        <v>68</v>
      </c>
      <c r="L1596" s="90">
        <v>0</v>
      </c>
      <c r="M1596" s="91"/>
      <c r="N1596" s="92">
        <v>22</v>
      </c>
      <c r="O1596" s="90">
        <v>569</v>
      </c>
      <c r="P1596" s="90">
        <v>14</v>
      </c>
      <c r="Q1596" s="90">
        <v>27</v>
      </c>
      <c r="R1596" s="90">
        <v>41</v>
      </c>
      <c r="S1596" s="90">
        <v>18</v>
      </c>
      <c r="T1596" s="90">
        <v>59</v>
      </c>
      <c r="U1596" s="91"/>
      <c r="V1596" s="92">
        <v>22</v>
      </c>
      <c r="W1596" s="90">
        <v>592</v>
      </c>
      <c r="X1596" s="90">
        <v>5</v>
      </c>
      <c r="Y1596" s="90">
        <v>27</v>
      </c>
      <c r="Z1596" s="90">
        <v>59</v>
      </c>
      <c r="AA1596" s="90">
        <v>9</v>
      </c>
      <c r="AB1596" s="90">
        <v>68</v>
      </c>
      <c r="AC1596" s="91"/>
      <c r="AD1596" s="92">
        <v>0</v>
      </c>
      <c r="AE1596" s="90">
        <v>0</v>
      </c>
      <c r="AF1596" s="90">
        <v>0</v>
      </c>
      <c r="AG1596" s="90">
        <v>0</v>
      </c>
      <c r="AH1596" s="90">
        <v>0</v>
      </c>
      <c r="AI1596" s="90">
        <v>0</v>
      </c>
      <c r="AJ1596" s="90">
        <v>0</v>
      </c>
    </row>
    <row r="1597" spans="1:36">
      <c r="A1597" s="88">
        <v>5</v>
      </c>
      <c r="B1597" s="95" t="s">
        <v>284</v>
      </c>
      <c r="C1597" s="96"/>
      <c r="D1597" s="86">
        <v>4</v>
      </c>
      <c r="E1597" s="86" t="s">
        <v>321</v>
      </c>
      <c r="F1597" s="87">
        <v>5206</v>
      </c>
      <c r="G1597" s="86">
        <v>1</v>
      </c>
      <c r="H1597" s="88">
        <v>5</v>
      </c>
      <c r="I1597" s="89"/>
      <c r="J1597" s="90">
        <v>45</v>
      </c>
      <c r="K1597" s="90">
        <v>69</v>
      </c>
      <c r="L1597" s="90">
        <v>28</v>
      </c>
      <c r="M1597" s="91"/>
      <c r="N1597" s="92">
        <v>29</v>
      </c>
      <c r="O1597" s="90">
        <v>613</v>
      </c>
      <c r="P1597" s="90">
        <v>21</v>
      </c>
      <c r="Q1597" s="90">
        <v>34</v>
      </c>
      <c r="R1597" s="90">
        <v>28</v>
      </c>
      <c r="S1597" s="90">
        <v>17</v>
      </c>
      <c r="T1597" s="90">
        <v>45</v>
      </c>
      <c r="U1597" s="91"/>
      <c r="V1597" s="92">
        <v>29</v>
      </c>
      <c r="W1597" s="90">
        <v>660</v>
      </c>
      <c r="X1597" s="90">
        <v>3</v>
      </c>
      <c r="Y1597" s="90">
        <v>28</v>
      </c>
      <c r="Z1597" s="90">
        <v>45</v>
      </c>
      <c r="AA1597" s="90">
        <v>24</v>
      </c>
      <c r="AB1597" s="90">
        <v>69</v>
      </c>
      <c r="AC1597" s="91"/>
      <c r="AD1597" s="92">
        <v>29</v>
      </c>
      <c r="AE1597" s="90">
        <v>180</v>
      </c>
      <c r="AF1597" s="90">
        <v>21</v>
      </c>
      <c r="AG1597" s="90">
        <v>52</v>
      </c>
      <c r="AH1597" s="90">
        <v>28</v>
      </c>
      <c r="AI1597" s="90">
        <v>0</v>
      </c>
      <c r="AJ1597" s="90">
        <v>28</v>
      </c>
    </row>
    <row r="1598" spans="1:36">
      <c r="A1598" s="88">
        <v>6</v>
      </c>
      <c r="B1598" s="95" t="s">
        <v>284</v>
      </c>
      <c r="C1598" s="96"/>
      <c r="D1598" s="86">
        <v>4</v>
      </c>
      <c r="E1598" s="86" t="s">
        <v>35</v>
      </c>
      <c r="F1598" s="87">
        <v>5206</v>
      </c>
      <c r="G1598" s="88">
        <v>1</v>
      </c>
      <c r="H1598" s="88">
        <v>6</v>
      </c>
      <c r="I1598" s="89"/>
      <c r="J1598" s="90">
        <v>57</v>
      </c>
      <c r="K1598" s="90">
        <v>57</v>
      </c>
      <c r="L1598" s="90">
        <v>0</v>
      </c>
      <c r="M1598" s="91"/>
      <c r="N1598" s="92">
        <v>32</v>
      </c>
      <c r="O1598" s="90">
        <v>653</v>
      </c>
      <c r="P1598" s="90">
        <v>19</v>
      </c>
      <c r="Q1598" s="90">
        <v>25</v>
      </c>
      <c r="R1598" s="90">
        <v>41</v>
      </c>
      <c r="S1598" s="90">
        <v>16</v>
      </c>
      <c r="T1598" s="90">
        <v>57</v>
      </c>
      <c r="U1598" s="91"/>
      <c r="V1598" s="92">
        <v>32</v>
      </c>
      <c r="W1598" s="90">
        <v>671</v>
      </c>
      <c r="X1598" s="90">
        <v>9</v>
      </c>
      <c r="Y1598" s="90">
        <v>34</v>
      </c>
      <c r="Z1598" s="90">
        <v>41</v>
      </c>
      <c r="AA1598" s="90">
        <v>16</v>
      </c>
      <c r="AB1598" s="90">
        <v>57</v>
      </c>
      <c r="AC1598" s="91"/>
      <c r="AD1598" s="92">
        <v>0</v>
      </c>
      <c r="AE1598" s="90">
        <v>0</v>
      </c>
      <c r="AF1598" s="90">
        <v>0</v>
      </c>
      <c r="AG1598" s="90">
        <v>0</v>
      </c>
      <c r="AH1598" s="90">
        <v>0</v>
      </c>
      <c r="AI1598" s="90">
        <v>0</v>
      </c>
      <c r="AJ1598" s="90">
        <v>0</v>
      </c>
    </row>
    <row r="1599" spans="1:36" s="63" customFormat="1">
      <c r="A1599" s="88">
        <v>7</v>
      </c>
      <c r="B1599" s="95" t="s">
        <v>284</v>
      </c>
      <c r="C1599" s="96"/>
      <c r="D1599" s="86">
        <v>4</v>
      </c>
      <c r="E1599" s="86" t="s">
        <v>35</v>
      </c>
      <c r="F1599" s="87">
        <v>5206</v>
      </c>
      <c r="G1599" s="88">
        <v>1</v>
      </c>
      <c r="H1599" s="88">
        <v>7</v>
      </c>
      <c r="I1599" s="89"/>
      <c r="J1599" s="90">
        <v>46</v>
      </c>
      <c r="K1599" s="90">
        <v>37</v>
      </c>
      <c r="L1599" s="90">
        <v>5</v>
      </c>
      <c r="M1599" s="91"/>
      <c r="N1599" s="92">
        <v>22</v>
      </c>
      <c r="O1599" s="90">
        <v>666</v>
      </c>
      <c r="P1599" s="90">
        <v>27</v>
      </c>
      <c r="Q1599" s="90">
        <v>27</v>
      </c>
      <c r="R1599" s="90">
        <v>32</v>
      </c>
      <c r="S1599" s="90">
        <v>14</v>
      </c>
      <c r="T1599" s="90">
        <v>46</v>
      </c>
      <c r="U1599" s="91"/>
      <c r="V1599" s="92">
        <v>22</v>
      </c>
      <c r="W1599" s="90">
        <v>624</v>
      </c>
      <c r="X1599" s="90">
        <v>9</v>
      </c>
      <c r="Y1599" s="90">
        <v>55</v>
      </c>
      <c r="Z1599" s="90">
        <v>23</v>
      </c>
      <c r="AA1599" s="90">
        <v>14</v>
      </c>
      <c r="AB1599" s="90">
        <v>37</v>
      </c>
      <c r="AC1599" s="91"/>
      <c r="AD1599" s="92">
        <v>22</v>
      </c>
      <c r="AE1599" s="90">
        <v>137</v>
      </c>
      <c r="AF1599" s="90">
        <v>73</v>
      </c>
      <c r="AG1599" s="90">
        <v>23</v>
      </c>
      <c r="AH1599" s="90">
        <v>5</v>
      </c>
      <c r="AI1599" s="90">
        <v>0</v>
      </c>
      <c r="AJ1599" s="90">
        <v>5</v>
      </c>
    </row>
    <row r="1600" spans="1:36">
      <c r="A1600" s="88">
        <v>8</v>
      </c>
      <c r="B1600" s="95" t="s">
        <v>284</v>
      </c>
      <c r="C1600" s="96"/>
      <c r="D1600" s="86">
        <v>4</v>
      </c>
      <c r="E1600" s="86" t="s">
        <v>35</v>
      </c>
      <c r="F1600" s="87">
        <v>5206</v>
      </c>
      <c r="G1600" s="86">
        <v>1</v>
      </c>
      <c r="H1600" s="88">
        <v>8</v>
      </c>
      <c r="I1600" s="89"/>
      <c r="J1600" s="90">
        <v>53</v>
      </c>
      <c r="K1600" s="90">
        <v>67</v>
      </c>
      <c r="L1600" s="90">
        <v>0</v>
      </c>
      <c r="M1600" s="91"/>
      <c r="N1600" s="92">
        <v>21</v>
      </c>
      <c r="O1600" s="90">
        <v>692</v>
      </c>
      <c r="P1600" s="90">
        <v>29</v>
      </c>
      <c r="Q1600" s="90">
        <v>19</v>
      </c>
      <c r="R1600" s="90">
        <v>48</v>
      </c>
      <c r="S1600" s="90">
        <v>5</v>
      </c>
      <c r="T1600" s="90">
        <v>53</v>
      </c>
      <c r="U1600" s="91"/>
      <c r="V1600" s="92">
        <v>21</v>
      </c>
      <c r="W1600" s="90">
        <v>754</v>
      </c>
      <c r="X1600" s="90">
        <v>14</v>
      </c>
      <c r="Y1600" s="90">
        <v>19</v>
      </c>
      <c r="Z1600" s="90">
        <v>38</v>
      </c>
      <c r="AA1600" s="90">
        <v>29</v>
      </c>
      <c r="AB1600" s="90">
        <v>67</v>
      </c>
      <c r="AC1600" s="91"/>
      <c r="AD1600" s="92">
        <v>0</v>
      </c>
      <c r="AE1600" s="90">
        <v>0</v>
      </c>
      <c r="AF1600" s="90">
        <v>0</v>
      </c>
      <c r="AG1600" s="90">
        <v>0</v>
      </c>
      <c r="AH1600" s="90">
        <v>0</v>
      </c>
      <c r="AI1600" s="90">
        <v>0</v>
      </c>
      <c r="AJ1600" s="90">
        <v>0</v>
      </c>
    </row>
    <row r="1601" spans="1:37" s="63" customFormat="1">
      <c r="A1601" s="67" t="s">
        <v>71</v>
      </c>
      <c r="B1601" s="97" t="s">
        <v>284</v>
      </c>
      <c r="C1601" s="98"/>
      <c r="D1601" s="93">
        <v>4</v>
      </c>
      <c r="E1601" s="93" t="s">
        <v>35</v>
      </c>
      <c r="F1601" s="94">
        <v>5206</v>
      </c>
      <c r="G1601" s="67">
        <v>1</v>
      </c>
      <c r="H1601" s="67" t="s">
        <v>71</v>
      </c>
      <c r="I1601" s="68"/>
      <c r="J1601" s="20">
        <v>53.417721518987342</v>
      </c>
      <c r="K1601" s="20">
        <v>58.468354430379748</v>
      </c>
      <c r="L1601" s="20">
        <v>18.078431372549019</v>
      </c>
      <c r="M1601" s="69"/>
      <c r="N1601" s="16">
        <v>158</v>
      </c>
      <c r="O1601" s="20"/>
      <c r="P1601" s="20">
        <v>17.87341772151899</v>
      </c>
      <c r="Q1601" s="20">
        <v>29.044303797468359</v>
      </c>
      <c r="R1601" s="20">
        <v>35.050632911392405</v>
      </c>
      <c r="S1601" s="20">
        <v>18.367088607594937</v>
      </c>
      <c r="T1601" s="20">
        <v>53.417721518987342</v>
      </c>
      <c r="U1601" s="69"/>
      <c r="V1601" s="16">
        <v>158</v>
      </c>
      <c r="W1601" s="20"/>
      <c r="X1601" s="20">
        <v>9.424050632911392</v>
      </c>
      <c r="Y1601" s="20">
        <v>32.24683544303798</v>
      </c>
      <c r="Z1601" s="20">
        <v>39.917721518987342</v>
      </c>
      <c r="AA1601" s="20">
        <v>18.550632911392405</v>
      </c>
      <c r="AB1601" s="20">
        <v>58.468354430379748</v>
      </c>
      <c r="AC1601" s="69"/>
      <c r="AD1601" s="16">
        <v>51</v>
      </c>
      <c r="AE1601" s="20"/>
      <c r="AF1601" s="20">
        <v>43.431372549019606</v>
      </c>
      <c r="AG1601" s="20">
        <v>39.490196078431374</v>
      </c>
      <c r="AH1601" s="20">
        <v>18.078431372549019</v>
      </c>
      <c r="AI1601" s="20">
        <v>0</v>
      </c>
      <c r="AJ1601" s="20">
        <v>18.078431372549019</v>
      </c>
      <c r="AK1601" s="5"/>
    </row>
    <row r="1602" spans="1:37">
      <c r="A1602" s="81">
        <v>3</v>
      </c>
      <c r="B1602" s="77" t="s">
        <v>285</v>
      </c>
      <c r="C1602" s="78"/>
      <c r="D1602" s="79">
        <v>4</v>
      </c>
      <c r="E1602" s="79" t="s">
        <v>35</v>
      </c>
      <c r="F1602" s="80">
        <v>7009</v>
      </c>
      <c r="G1602" s="86">
        <v>1</v>
      </c>
      <c r="H1602" s="81">
        <v>3</v>
      </c>
      <c r="I1602" s="82"/>
      <c r="J1602" s="83">
        <v>51</v>
      </c>
      <c r="K1602" s="83">
        <v>43</v>
      </c>
      <c r="L1602" s="83">
        <v>0</v>
      </c>
      <c r="M1602" s="84"/>
      <c r="N1602" s="85">
        <v>37</v>
      </c>
      <c r="O1602" s="83">
        <v>509</v>
      </c>
      <c r="P1602" s="83">
        <v>8</v>
      </c>
      <c r="Q1602" s="83">
        <v>41</v>
      </c>
      <c r="R1602" s="83">
        <v>35</v>
      </c>
      <c r="S1602" s="83">
        <v>16</v>
      </c>
      <c r="T1602" s="83">
        <v>51</v>
      </c>
      <c r="U1602" s="84"/>
      <c r="V1602" s="85">
        <v>37</v>
      </c>
      <c r="W1602" s="83">
        <v>449</v>
      </c>
      <c r="X1602" s="83">
        <v>22</v>
      </c>
      <c r="Y1602" s="83">
        <v>35</v>
      </c>
      <c r="Z1602" s="83">
        <v>32</v>
      </c>
      <c r="AA1602" s="83">
        <v>11</v>
      </c>
      <c r="AB1602" s="83">
        <v>43</v>
      </c>
      <c r="AC1602" s="84"/>
      <c r="AD1602" s="85">
        <v>0</v>
      </c>
      <c r="AE1602" s="83">
        <v>0</v>
      </c>
      <c r="AF1602" s="83">
        <v>0</v>
      </c>
      <c r="AG1602" s="83">
        <v>0</v>
      </c>
      <c r="AH1602" s="83">
        <v>0</v>
      </c>
      <c r="AI1602" s="83">
        <v>0</v>
      </c>
      <c r="AJ1602" s="83">
        <v>0</v>
      </c>
    </row>
    <row r="1603" spans="1:37">
      <c r="A1603" s="88">
        <v>4</v>
      </c>
      <c r="B1603" s="95" t="s">
        <v>285</v>
      </c>
      <c r="C1603" s="96"/>
      <c r="D1603" s="86">
        <v>4</v>
      </c>
      <c r="E1603" s="86" t="s">
        <v>35</v>
      </c>
      <c r="F1603" s="87">
        <v>7009</v>
      </c>
      <c r="G1603" s="86">
        <v>1</v>
      </c>
      <c r="H1603" s="88">
        <v>4</v>
      </c>
      <c r="I1603" s="89"/>
      <c r="J1603" s="90">
        <v>56</v>
      </c>
      <c r="K1603" s="90">
        <v>76</v>
      </c>
      <c r="L1603" s="90">
        <v>0</v>
      </c>
      <c r="M1603" s="91"/>
      <c r="N1603" s="92">
        <v>29</v>
      </c>
      <c r="O1603" s="90">
        <v>564</v>
      </c>
      <c r="P1603" s="90">
        <v>21</v>
      </c>
      <c r="Q1603" s="90">
        <v>24</v>
      </c>
      <c r="R1603" s="90">
        <v>28</v>
      </c>
      <c r="S1603" s="90">
        <v>28</v>
      </c>
      <c r="T1603" s="90">
        <v>56</v>
      </c>
      <c r="U1603" s="91"/>
      <c r="V1603" s="92">
        <v>29</v>
      </c>
      <c r="W1603" s="90">
        <v>616</v>
      </c>
      <c r="X1603" s="90">
        <v>3</v>
      </c>
      <c r="Y1603" s="90">
        <v>21</v>
      </c>
      <c r="Z1603" s="90">
        <v>59</v>
      </c>
      <c r="AA1603" s="90">
        <v>17</v>
      </c>
      <c r="AB1603" s="90">
        <v>76</v>
      </c>
      <c r="AC1603" s="91"/>
      <c r="AD1603" s="92">
        <v>0</v>
      </c>
      <c r="AE1603" s="90">
        <v>0</v>
      </c>
      <c r="AF1603" s="90">
        <v>0</v>
      </c>
      <c r="AG1603" s="90">
        <v>0</v>
      </c>
      <c r="AH1603" s="90">
        <v>0</v>
      </c>
      <c r="AI1603" s="90">
        <v>0</v>
      </c>
      <c r="AJ1603" s="90">
        <v>0</v>
      </c>
    </row>
    <row r="1604" spans="1:37">
      <c r="A1604" s="88">
        <v>5</v>
      </c>
      <c r="B1604" s="95" t="s">
        <v>285</v>
      </c>
      <c r="C1604" s="96"/>
      <c r="D1604" s="86">
        <v>4</v>
      </c>
      <c r="E1604" s="86" t="s">
        <v>321</v>
      </c>
      <c r="F1604" s="87">
        <v>7009</v>
      </c>
      <c r="G1604" s="88">
        <v>1</v>
      </c>
      <c r="H1604" s="88">
        <v>5</v>
      </c>
      <c r="I1604" s="89"/>
      <c r="J1604" s="90">
        <v>34</v>
      </c>
      <c r="K1604" s="90">
        <v>56</v>
      </c>
      <c r="L1604" s="90">
        <v>44</v>
      </c>
      <c r="M1604" s="91"/>
      <c r="N1604" s="92">
        <v>27</v>
      </c>
      <c r="O1604" s="90">
        <v>600</v>
      </c>
      <c r="P1604" s="90">
        <v>15</v>
      </c>
      <c r="Q1604" s="90">
        <v>52</v>
      </c>
      <c r="R1604" s="90">
        <v>19</v>
      </c>
      <c r="S1604" s="90">
        <v>15</v>
      </c>
      <c r="T1604" s="90">
        <v>34</v>
      </c>
      <c r="U1604" s="91"/>
      <c r="V1604" s="92">
        <v>27</v>
      </c>
      <c r="W1604" s="90">
        <v>614</v>
      </c>
      <c r="X1604" s="90">
        <v>7</v>
      </c>
      <c r="Y1604" s="90">
        <v>37</v>
      </c>
      <c r="Z1604" s="90">
        <v>41</v>
      </c>
      <c r="AA1604" s="90">
        <v>15</v>
      </c>
      <c r="AB1604" s="90">
        <v>56</v>
      </c>
      <c r="AC1604" s="91"/>
      <c r="AD1604" s="92">
        <v>27</v>
      </c>
      <c r="AE1604" s="90">
        <v>190</v>
      </c>
      <c r="AF1604" s="90">
        <v>11</v>
      </c>
      <c r="AG1604" s="90">
        <v>44</v>
      </c>
      <c r="AH1604" s="90">
        <v>44</v>
      </c>
      <c r="AI1604" s="90">
        <v>0</v>
      </c>
      <c r="AJ1604" s="90">
        <v>44</v>
      </c>
    </row>
    <row r="1605" spans="1:37">
      <c r="A1605" s="88">
        <v>6</v>
      </c>
      <c r="B1605" s="95" t="s">
        <v>285</v>
      </c>
      <c r="C1605" s="96"/>
      <c r="D1605" s="86">
        <v>4</v>
      </c>
      <c r="E1605" s="86" t="s">
        <v>35</v>
      </c>
      <c r="F1605" s="87">
        <v>7009</v>
      </c>
      <c r="G1605" s="88">
        <v>1</v>
      </c>
      <c r="H1605" s="88">
        <v>6</v>
      </c>
      <c r="I1605" s="89"/>
      <c r="J1605" s="90">
        <v>43</v>
      </c>
      <c r="K1605" s="90">
        <v>67</v>
      </c>
      <c r="L1605" s="90">
        <v>0</v>
      </c>
      <c r="M1605" s="91"/>
      <c r="N1605" s="92">
        <v>30</v>
      </c>
      <c r="O1605" s="90">
        <v>653</v>
      </c>
      <c r="P1605" s="90">
        <v>13</v>
      </c>
      <c r="Q1605" s="90">
        <v>43</v>
      </c>
      <c r="R1605" s="90">
        <v>20</v>
      </c>
      <c r="S1605" s="90">
        <v>23</v>
      </c>
      <c r="T1605" s="90">
        <v>43</v>
      </c>
      <c r="U1605" s="91"/>
      <c r="V1605" s="92">
        <v>30</v>
      </c>
      <c r="W1605" s="90">
        <v>678</v>
      </c>
      <c r="X1605" s="90">
        <v>0</v>
      </c>
      <c r="Y1605" s="90">
        <v>33</v>
      </c>
      <c r="Z1605" s="90">
        <v>47</v>
      </c>
      <c r="AA1605" s="90">
        <v>20</v>
      </c>
      <c r="AB1605" s="90">
        <v>67</v>
      </c>
      <c r="AC1605" s="91"/>
      <c r="AD1605" s="92">
        <v>0</v>
      </c>
      <c r="AE1605" s="90">
        <v>0</v>
      </c>
      <c r="AF1605" s="90">
        <v>0</v>
      </c>
      <c r="AG1605" s="90">
        <v>0</v>
      </c>
      <c r="AH1605" s="90">
        <v>0</v>
      </c>
      <c r="AI1605" s="90">
        <v>0</v>
      </c>
      <c r="AJ1605" s="90">
        <v>0</v>
      </c>
    </row>
    <row r="1606" spans="1:37">
      <c r="A1606" s="88">
        <v>7</v>
      </c>
      <c r="B1606" s="95" t="s">
        <v>285</v>
      </c>
      <c r="C1606" s="96"/>
      <c r="D1606" s="86">
        <v>4</v>
      </c>
      <c r="E1606" s="86" t="s">
        <v>35</v>
      </c>
      <c r="F1606" s="87">
        <v>7009</v>
      </c>
      <c r="G1606" s="88">
        <v>1</v>
      </c>
      <c r="H1606" s="88">
        <v>7</v>
      </c>
      <c r="I1606" s="89"/>
      <c r="J1606" s="90">
        <v>47</v>
      </c>
      <c r="K1606" s="90">
        <v>41</v>
      </c>
      <c r="L1606" s="90">
        <v>15</v>
      </c>
      <c r="M1606" s="91"/>
      <c r="N1606" s="92">
        <v>34</v>
      </c>
      <c r="O1606" s="90">
        <v>689</v>
      </c>
      <c r="P1606" s="90">
        <v>12</v>
      </c>
      <c r="Q1606" s="90">
        <v>41</v>
      </c>
      <c r="R1606" s="90">
        <v>26</v>
      </c>
      <c r="S1606" s="90">
        <v>21</v>
      </c>
      <c r="T1606" s="90">
        <v>47</v>
      </c>
      <c r="U1606" s="91"/>
      <c r="V1606" s="92">
        <v>34</v>
      </c>
      <c r="W1606" s="90">
        <v>633</v>
      </c>
      <c r="X1606" s="90">
        <v>6</v>
      </c>
      <c r="Y1606" s="90">
        <v>53</v>
      </c>
      <c r="Z1606" s="90">
        <v>35</v>
      </c>
      <c r="AA1606" s="90">
        <v>6</v>
      </c>
      <c r="AB1606" s="90">
        <v>41</v>
      </c>
      <c r="AC1606" s="91"/>
      <c r="AD1606" s="92">
        <v>34</v>
      </c>
      <c r="AE1606" s="90">
        <v>163</v>
      </c>
      <c r="AF1606" s="90">
        <v>29</v>
      </c>
      <c r="AG1606" s="90">
        <v>56</v>
      </c>
      <c r="AH1606" s="90">
        <v>9</v>
      </c>
      <c r="AI1606" s="90">
        <v>6</v>
      </c>
      <c r="AJ1606" s="90">
        <v>15</v>
      </c>
      <c r="AK1606" s="63"/>
    </row>
    <row r="1607" spans="1:37">
      <c r="A1607" s="88">
        <v>8</v>
      </c>
      <c r="B1607" s="95" t="s">
        <v>285</v>
      </c>
      <c r="C1607" s="96"/>
      <c r="D1607" s="86">
        <v>4</v>
      </c>
      <c r="E1607" s="86" t="s">
        <v>35</v>
      </c>
      <c r="F1607" s="87">
        <v>7009</v>
      </c>
      <c r="G1607" s="86">
        <v>1</v>
      </c>
      <c r="H1607" s="88">
        <v>8</v>
      </c>
      <c r="I1607" s="89"/>
      <c r="J1607" s="90">
        <v>38</v>
      </c>
      <c r="K1607" s="90">
        <v>54</v>
      </c>
      <c r="L1607" s="90">
        <v>0</v>
      </c>
      <c r="M1607" s="91"/>
      <c r="N1607" s="92">
        <v>42</v>
      </c>
      <c r="O1607" s="90">
        <v>673</v>
      </c>
      <c r="P1607" s="90">
        <v>36</v>
      </c>
      <c r="Q1607" s="90">
        <v>26</v>
      </c>
      <c r="R1607" s="90">
        <v>38</v>
      </c>
      <c r="S1607" s="90">
        <v>0</v>
      </c>
      <c r="T1607" s="90">
        <v>38</v>
      </c>
      <c r="U1607" s="91"/>
      <c r="V1607" s="92">
        <v>42</v>
      </c>
      <c r="W1607" s="90">
        <v>690</v>
      </c>
      <c r="X1607" s="90">
        <v>12</v>
      </c>
      <c r="Y1607" s="90">
        <v>33</v>
      </c>
      <c r="Z1607" s="90">
        <v>52</v>
      </c>
      <c r="AA1607" s="90">
        <v>2</v>
      </c>
      <c r="AB1607" s="90">
        <v>54</v>
      </c>
      <c r="AC1607" s="91"/>
      <c r="AD1607" s="92">
        <v>0</v>
      </c>
      <c r="AE1607" s="90">
        <v>0</v>
      </c>
      <c r="AF1607" s="90">
        <v>0</v>
      </c>
      <c r="AG1607" s="90">
        <v>0</v>
      </c>
      <c r="AH1607" s="90">
        <v>0</v>
      </c>
      <c r="AI1607" s="90">
        <v>0</v>
      </c>
      <c r="AJ1607" s="90">
        <v>0</v>
      </c>
    </row>
    <row r="1608" spans="1:37" s="63" customFormat="1">
      <c r="A1608" s="67" t="s">
        <v>71</v>
      </c>
      <c r="B1608" s="97" t="s">
        <v>285</v>
      </c>
      <c r="C1608" s="98"/>
      <c r="D1608" s="93">
        <v>4</v>
      </c>
      <c r="E1608" s="93" t="s">
        <v>35</v>
      </c>
      <c r="F1608" s="94">
        <v>7009</v>
      </c>
      <c r="G1608" s="93">
        <v>1</v>
      </c>
      <c r="H1608" s="67" t="s">
        <v>71</v>
      </c>
      <c r="I1608" s="68"/>
      <c r="J1608" s="20">
        <v>44.788944723618087</v>
      </c>
      <c r="K1608" s="20">
        <v>55.170854271356788</v>
      </c>
      <c r="L1608" s="20">
        <v>27.83606557377049</v>
      </c>
      <c r="M1608" s="69"/>
      <c r="N1608" s="16">
        <v>199</v>
      </c>
      <c r="O1608" s="20"/>
      <c r="P1608" s="20">
        <v>18.190954773869347</v>
      </c>
      <c r="Q1608" s="20">
        <v>37.150753768844218</v>
      </c>
      <c r="R1608" s="20">
        <v>28.643216080402009</v>
      </c>
      <c r="S1608" s="20">
        <v>16.145728643216081</v>
      </c>
      <c r="T1608" s="20">
        <v>44.788944723618087</v>
      </c>
      <c r="U1608" s="69"/>
      <c r="V1608" s="16">
        <v>199</v>
      </c>
      <c r="W1608" s="20"/>
      <c r="X1608" s="20">
        <v>9.0351758793969843</v>
      </c>
      <c r="Y1608" s="20">
        <v>35.582914572864318</v>
      </c>
      <c r="Z1608" s="20">
        <v>44.150753768844226</v>
      </c>
      <c r="AA1608" s="20">
        <v>11.020100502512561</v>
      </c>
      <c r="AB1608" s="20">
        <v>55.170854271356788</v>
      </c>
      <c r="AC1608" s="69"/>
      <c r="AD1608" s="16">
        <v>61</v>
      </c>
      <c r="AE1608" s="20"/>
      <c r="AF1608" s="20">
        <v>21.032786885245905</v>
      </c>
      <c r="AG1608" s="20">
        <v>50.688524590163937</v>
      </c>
      <c r="AH1608" s="20">
        <v>24.491803278688522</v>
      </c>
      <c r="AI1608" s="20">
        <v>3.3442622950819674</v>
      </c>
      <c r="AJ1608" s="20">
        <v>27.83606557377049</v>
      </c>
      <c r="AK1608" s="5"/>
    </row>
    <row r="1609" spans="1:37">
      <c r="A1609" s="81">
        <v>3</v>
      </c>
      <c r="B1609" s="77" t="s">
        <v>286</v>
      </c>
      <c r="C1609" s="78"/>
      <c r="D1609" s="79">
        <v>5</v>
      </c>
      <c r="E1609" s="79" t="s">
        <v>36</v>
      </c>
      <c r="F1609" s="80">
        <v>104</v>
      </c>
      <c r="G1609" s="86">
        <v>1</v>
      </c>
      <c r="H1609" s="81">
        <v>3</v>
      </c>
      <c r="I1609" s="82"/>
      <c r="J1609" s="83">
        <v>71</v>
      </c>
      <c r="K1609" s="83">
        <v>56</v>
      </c>
      <c r="L1609" s="83">
        <v>0</v>
      </c>
      <c r="M1609" s="84"/>
      <c r="N1609" s="85">
        <v>118</v>
      </c>
      <c r="O1609" s="83">
        <v>547</v>
      </c>
      <c r="P1609" s="83">
        <v>8</v>
      </c>
      <c r="Q1609" s="83">
        <v>22</v>
      </c>
      <c r="R1609" s="83">
        <v>36</v>
      </c>
      <c r="S1609" s="83">
        <v>35</v>
      </c>
      <c r="T1609" s="83">
        <v>71</v>
      </c>
      <c r="U1609" s="84"/>
      <c r="V1609" s="85">
        <v>118</v>
      </c>
      <c r="W1609" s="83">
        <v>504</v>
      </c>
      <c r="X1609" s="83">
        <v>19</v>
      </c>
      <c r="Y1609" s="83">
        <v>25</v>
      </c>
      <c r="Z1609" s="83">
        <v>34</v>
      </c>
      <c r="AA1609" s="83">
        <v>22</v>
      </c>
      <c r="AB1609" s="83">
        <v>56</v>
      </c>
      <c r="AC1609" s="84"/>
      <c r="AD1609" s="85">
        <v>0</v>
      </c>
      <c r="AE1609" s="83">
        <v>0</v>
      </c>
      <c r="AF1609" s="83">
        <v>0</v>
      </c>
      <c r="AG1609" s="83">
        <v>0</v>
      </c>
      <c r="AH1609" s="83">
        <v>0</v>
      </c>
      <c r="AI1609" s="83">
        <v>0</v>
      </c>
      <c r="AJ1609" s="83">
        <v>0</v>
      </c>
    </row>
    <row r="1610" spans="1:37">
      <c r="A1610" s="88">
        <v>4</v>
      </c>
      <c r="B1610" s="95" t="s">
        <v>286</v>
      </c>
      <c r="C1610" s="96"/>
      <c r="D1610" s="86">
        <v>5</v>
      </c>
      <c r="E1610" s="86" t="s">
        <v>36</v>
      </c>
      <c r="F1610" s="87">
        <v>104</v>
      </c>
      <c r="G1610" s="86">
        <v>1</v>
      </c>
      <c r="H1610" s="88">
        <v>4</v>
      </c>
      <c r="I1610" s="89"/>
      <c r="J1610" s="90">
        <v>60</v>
      </c>
      <c r="K1610" s="90">
        <v>63</v>
      </c>
      <c r="L1610" s="90">
        <v>0</v>
      </c>
      <c r="M1610" s="91"/>
      <c r="N1610" s="92">
        <v>127</v>
      </c>
      <c r="O1610" s="90">
        <v>588</v>
      </c>
      <c r="P1610" s="90">
        <v>18</v>
      </c>
      <c r="Q1610" s="90">
        <v>21</v>
      </c>
      <c r="R1610" s="90">
        <v>25</v>
      </c>
      <c r="S1610" s="90">
        <v>35</v>
      </c>
      <c r="T1610" s="90">
        <v>60</v>
      </c>
      <c r="U1610" s="91"/>
      <c r="V1610" s="92">
        <v>127</v>
      </c>
      <c r="W1610" s="90">
        <v>606</v>
      </c>
      <c r="X1610" s="90">
        <v>9</v>
      </c>
      <c r="Y1610" s="90">
        <v>28</v>
      </c>
      <c r="Z1610" s="90">
        <v>38</v>
      </c>
      <c r="AA1610" s="90">
        <v>25</v>
      </c>
      <c r="AB1610" s="90">
        <v>63</v>
      </c>
      <c r="AC1610" s="91"/>
      <c r="AD1610" s="92">
        <v>0</v>
      </c>
      <c r="AE1610" s="90">
        <v>0</v>
      </c>
      <c r="AF1610" s="90">
        <v>0</v>
      </c>
      <c r="AG1610" s="90">
        <v>0</v>
      </c>
      <c r="AH1610" s="90">
        <v>0</v>
      </c>
      <c r="AI1610" s="90">
        <v>0</v>
      </c>
      <c r="AJ1610" s="90">
        <v>0</v>
      </c>
    </row>
    <row r="1611" spans="1:37">
      <c r="A1611" s="88">
        <v>5</v>
      </c>
      <c r="B1611" s="95" t="s">
        <v>286</v>
      </c>
      <c r="C1611" s="96"/>
      <c r="D1611" s="86">
        <v>5</v>
      </c>
      <c r="E1611" s="86" t="s">
        <v>36</v>
      </c>
      <c r="F1611" s="87">
        <v>104</v>
      </c>
      <c r="G1611" s="86">
        <v>1</v>
      </c>
      <c r="H1611" s="88">
        <v>5</v>
      </c>
      <c r="I1611" s="89"/>
      <c r="J1611" s="90">
        <v>60</v>
      </c>
      <c r="K1611" s="90">
        <v>63</v>
      </c>
      <c r="L1611" s="90">
        <v>36</v>
      </c>
      <c r="M1611" s="91"/>
      <c r="N1611" s="92">
        <v>142</v>
      </c>
      <c r="O1611" s="90">
        <v>621</v>
      </c>
      <c r="P1611" s="90">
        <v>15</v>
      </c>
      <c r="Q1611" s="90">
        <v>24</v>
      </c>
      <c r="R1611" s="90">
        <v>40</v>
      </c>
      <c r="S1611" s="90">
        <v>20</v>
      </c>
      <c r="T1611" s="90">
        <v>60</v>
      </c>
      <c r="U1611" s="91"/>
      <c r="V1611" s="92">
        <v>142</v>
      </c>
      <c r="W1611" s="90">
        <v>642</v>
      </c>
      <c r="X1611" s="90">
        <v>6</v>
      </c>
      <c r="Y1611" s="90">
        <v>31</v>
      </c>
      <c r="Z1611" s="90">
        <v>45</v>
      </c>
      <c r="AA1611" s="90">
        <v>18</v>
      </c>
      <c r="AB1611" s="90">
        <v>63</v>
      </c>
      <c r="AC1611" s="91"/>
      <c r="AD1611" s="92">
        <v>142</v>
      </c>
      <c r="AE1611" s="90">
        <v>183</v>
      </c>
      <c r="AF1611" s="90">
        <v>23</v>
      </c>
      <c r="AG1611" s="90">
        <v>42</v>
      </c>
      <c r="AH1611" s="90">
        <v>35</v>
      </c>
      <c r="AI1611" s="90">
        <v>1</v>
      </c>
      <c r="AJ1611" s="90">
        <v>36</v>
      </c>
    </row>
    <row r="1612" spans="1:37">
      <c r="A1612" s="88">
        <v>6</v>
      </c>
      <c r="B1612" s="95" t="s">
        <v>286</v>
      </c>
      <c r="C1612" s="96"/>
      <c r="D1612" s="86">
        <v>5</v>
      </c>
      <c r="E1612" s="86" t="s">
        <v>36</v>
      </c>
      <c r="F1612" s="87">
        <v>104</v>
      </c>
      <c r="G1612" s="88">
        <v>1</v>
      </c>
      <c r="H1612" s="88">
        <v>6</v>
      </c>
      <c r="I1612" s="89"/>
      <c r="J1612" s="90">
        <v>69</v>
      </c>
      <c r="K1612" s="90">
        <v>72</v>
      </c>
      <c r="L1612" s="90">
        <v>0</v>
      </c>
      <c r="M1612" s="91"/>
      <c r="N1612" s="92">
        <v>135</v>
      </c>
      <c r="O1612" s="90">
        <v>698</v>
      </c>
      <c r="P1612" s="90">
        <v>10</v>
      </c>
      <c r="Q1612" s="90">
        <v>21</v>
      </c>
      <c r="R1612" s="90">
        <v>27</v>
      </c>
      <c r="S1612" s="90">
        <v>42</v>
      </c>
      <c r="T1612" s="90">
        <v>69</v>
      </c>
      <c r="U1612" s="91"/>
      <c r="V1612" s="92">
        <v>135</v>
      </c>
      <c r="W1612" s="90">
        <v>715</v>
      </c>
      <c r="X1612" s="90">
        <v>5</v>
      </c>
      <c r="Y1612" s="90">
        <v>22</v>
      </c>
      <c r="Z1612" s="90">
        <v>41</v>
      </c>
      <c r="AA1612" s="90">
        <v>31</v>
      </c>
      <c r="AB1612" s="90">
        <v>72</v>
      </c>
      <c r="AC1612" s="91"/>
      <c r="AD1612" s="92">
        <v>0</v>
      </c>
      <c r="AE1612" s="90">
        <v>0</v>
      </c>
      <c r="AF1612" s="90">
        <v>0</v>
      </c>
      <c r="AG1612" s="90">
        <v>0</v>
      </c>
      <c r="AH1612" s="90">
        <v>0</v>
      </c>
      <c r="AI1612" s="90">
        <v>0</v>
      </c>
      <c r="AJ1612" s="90">
        <v>0</v>
      </c>
      <c r="AK1612" s="63"/>
    </row>
    <row r="1613" spans="1:37">
      <c r="A1613" s="88">
        <v>7</v>
      </c>
      <c r="B1613" s="95" t="s">
        <v>286</v>
      </c>
      <c r="C1613" s="96"/>
      <c r="D1613" s="86">
        <v>5</v>
      </c>
      <c r="E1613" s="86" t="s">
        <v>36</v>
      </c>
      <c r="F1613" s="87">
        <v>104</v>
      </c>
      <c r="G1613" s="88">
        <v>1</v>
      </c>
      <c r="H1613" s="88">
        <v>7</v>
      </c>
      <c r="I1613" s="89"/>
      <c r="J1613" s="90">
        <v>72</v>
      </c>
      <c r="K1613" s="90">
        <v>65</v>
      </c>
      <c r="L1613" s="90">
        <v>34</v>
      </c>
      <c r="M1613" s="91"/>
      <c r="N1613" s="92">
        <v>139</v>
      </c>
      <c r="O1613" s="90">
        <v>725</v>
      </c>
      <c r="P1613" s="90">
        <v>10</v>
      </c>
      <c r="Q1613" s="90">
        <v>18</v>
      </c>
      <c r="R1613" s="90">
        <v>33</v>
      </c>
      <c r="S1613" s="90">
        <v>39</v>
      </c>
      <c r="T1613" s="90">
        <v>72</v>
      </c>
      <c r="U1613" s="91"/>
      <c r="V1613" s="92">
        <v>139</v>
      </c>
      <c r="W1613" s="90">
        <v>730</v>
      </c>
      <c r="X1613" s="90">
        <v>5</v>
      </c>
      <c r="Y1613" s="90">
        <v>29</v>
      </c>
      <c r="Z1613" s="90">
        <v>38</v>
      </c>
      <c r="AA1613" s="90">
        <v>27</v>
      </c>
      <c r="AB1613" s="90">
        <v>65</v>
      </c>
      <c r="AC1613" s="91"/>
      <c r="AD1613" s="92">
        <v>139</v>
      </c>
      <c r="AE1613" s="90">
        <v>178</v>
      </c>
      <c r="AF1613" s="90">
        <v>27</v>
      </c>
      <c r="AG1613" s="90">
        <v>39</v>
      </c>
      <c r="AH1613" s="90">
        <v>30</v>
      </c>
      <c r="AI1613" s="90">
        <v>4</v>
      </c>
      <c r="AJ1613" s="90">
        <v>34</v>
      </c>
    </row>
    <row r="1614" spans="1:37" s="63" customFormat="1">
      <c r="A1614" s="88">
        <v>8</v>
      </c>
      <c r="B1614" s="95" t="s">
        <v>286</v>
      </c>
      <c r="C1614" s="96"/>
      <c r="D1614" s="86">
        <v>5</v>
      </c>
      <c r="E1614" s="86" t="s">
        <v>36</v>
      </c>
      <c r="F1614" s="87">
        <v>104</v>
      </c>
      <c r="G1614" s="88">
        <v>1</v>
      </c>
      <c r="H1614" s="88">
        <v>8</v>
      </c>
      <c r="I1614" s="89"/>
      <c r="J1614" s="90">
        <v>61</v>
      </c>
      <c r="K1614" s="90">
        <v>75</v>
      </c>
      <c r="L1614" s="90">
        <v>0</v>
      </c>
      <c r="M1614" s="91"/>
      <c r="N1614" s="92">
        <v>151</v>
      </c>
      <c r="O1614" s="90">
        <v>726</v>
      </c>
      <c r="P1614" s="90">
        <v>20</v>
      </c>
      <c r="Q1614" s="90">
        <v>19</v>
      </c>
      <c r="R1614" s="90">
        <v>41</v>
      </c>
      <c r="S1614" s="90">
        <v>20</v>
      </c>
      <c r="T1614" s="90">
        <v>61</v>
      </c>
      <c r="U1614" s="91"/>
      <c r="V1614" s="92">
        <v>151</v>
      </c>
      <c r="W1614" s="90">
        <v>791</v>
      </c>
      <c r="X1614" s="90">
        <v>8</v>
      </c>
      <c r="Y1614" s="90">
        <v>17</v>
      </c>
      <c r="Z1614" s="90">
        <v>47</v>
      </c>
      <c r="AA1614" s="90">
        <v>28</v>
      </c>
      <c r="AB1614" s="90">
        <v>75</v>
      </c>
      <c r="AC1614" s="91"/>
      <c r="AD1614" s="92">
        <v>0</v>
      </c>
      <c r="AE1614" s="90">
        <v>0</v>
      </c>
      <c r="AF1614" s="90">
        <v>0</v>
      </c>
      <c r="AG1614" s="90">
        <v>0</v>
      </c>
      <c r="AH1614" s="90">
        <v>0</v>
      </c>
      <c r="AI1614" s="90">
        <v>0</v>
      </c>
      <c r="AJ1614" s="90">
        <v>0</v>
      </c>
      <c r="AK1614" s="5"/>
    </row>
    <row r="1615" spans="1:37">
      <c r="A1615" s="67" t="s">
        <v>71</v>
      </c>
      <c r="B1615" s="97" t="s">
        <v>287</v>
      </c>
      <c r="C1615" s="98"/>
      <c r="D1615" s="93">
        <v>5</v>
      </c>
      <c r="E1615" s="93" t="s">
        <v>36</v>
      </c>
      <c r="F1615" s="94">
        <v>104</v>
      </c>
      <c r="G1615" s="93">
        <v>1</v>
      </c>
      <c r="H1615" s="67" t="s">
        <v>71</v>
      </c>
      <c r="I1615" s="68"/>
      <c r="J1615" s="20">
        <v>65.334975369458135</v>
      </c>
      <c r="K1615" s="20">
        <v>66.052955665024626</v>
      </c>
      <c r="L1615" s="20">
        <v>35.010676156583628</v>
      </c>
      <c r="M1615" s="69"/>
      <c r="N1615" s="16">
        <v>812</v>
      </c>
      <c r="O1615" s="20"/>
      <c r="P1615" s="20">
        <v>13.694581280788176</v>
      </c>
      <c r="Q1615" s="20">
        <v>20.784482758620687</v>
      </c>
      <c r="R1615" s="20">
        <v>33.899014778325125</v>
      </c>
      <c r="S1615" s="20">
        <v>31.435960591133004</v>
      </c>
      <c r="T1615" s="20">
        <v>65.334975369458135</v>
      </c>
      <c r="U1615" s="69"/>
      <c r="V1615" s="16">
        <v>812</v>
      </c>
      <c r="W1615" s="20"/>
      <c r="X1615" s="20">
        <v>8.3928571428571423</v>
      </c>
      <c r="Y1615" s="20">
        <v>25.216748768472904</v>
      </c>
      <c r="Z1615" s="20">
        <v>40.815270935960591</v>
      </c>
      <c r="AA1615" s="20">
        <v>25.237684729064039</v>
      </c>
      <c r="AB1615" s="20">
        <v>66.052955665024626</v>
      </c>
      <c r="AC1615" s="69"/>
      <c r="AD1615" s="16">
        <v>281</v>
      </c>
      <c r="AE1615" s="20"/>
      <c r="AF1615" s="20">
        <v>24.978647686832737</v>
      </c>
      <c r="AG1615" s="20">
        <v>40.516014234875442</v>
      </c>
      <c r="AH1615" s="20">
        <v>32.52669039145907</v>
      </c>
      <c r="AI1615" s="20">
        <v>2.4839857651245554</v>
      </c>
      <c r="AJ1615" s="20">
        <v>35.010676156583628</v>
      </c>
    </row>
    <row r="1616" spans="1:37">
      <c r="A1616" s="81">
        <v>3</v>
      </c>
      <c r="B1616" s="77" t="s">
        <v>288</v>
      </c>
      <c r="C1616" s="78"/>
      <c r="D1616" s="79">
        <v>4</v>
      </c>
      <c r="E1616" s="79" t="s">
        <v>35</v>
      </c>
      <c r="F1616" s="80">
        <v>4605</v>
      </c>
      <c r="G1616" s="86">
        <v>1</v>
      </c>
      <c r="H1616" s="81">
        <v>3</v>
      </c>
      <c r="I1616" s="82"/>
      <c r="J1616" s="83">
        <v>79</v>
      </c>
      <c r="K1616" s="83">
        <v>66</v>
      </c>
      <c r="L1616" s="83">
        <v>0</v>
      </c>
      <c r="M1616" s="84"/>
      <c r="N1616" s="85">
        <v>383</v>
      </c>
      <c r="O1616" s="83">
        <v>583</v>
      </c>
      <c r="P1616" s="83">
        <v>4</v>
      </c>
      <c r="Q1616" s="83">
        <v>17</v>
      </c>
      <c r="R1616" s="83">
        <v>27</v>
      </c>
      <c r="S1616" s="83">
        <v>52</v>
      </c>
      <c r="T1616" s="83">
        <v>79</v>
      </c>
      <c r="U1616" s="84"/>
      <c r="V1616" s="85">
        <v>383</v>
      </c>
      <c r="W1616" s="83">
        <v>561</v>
      </c>
      <c r="X1616" s="83">
        <v>13</v>
      </c>
      <c r="Y1616" s="83">
        <v>21</v>
      </c>
      <c r="Z1616" s="83">
        <v>34</v>
      </c>
      <c r="AA1616" s="83">
        <v>32</v>
      </c>
      <c r="AB1616" s="83">
        <v>66</v>
      </c>
      <c r="AC1616" s="84"/>
      <c r="AD1616" s="85">
        <v>0</v>
      </c>
      <c r="AE1616" s="83">
        <v>0</v>
      </c>
      <c r="AF1616" s="83">
        <v>0</v>
      </c>
      <c r="AG1616" s="83">
        <v>0</v>
      </c>
      <c r="AH1616" s="83">
        <v>0</v>
      </c>
      <c r="AI1616" s="83">
        <v>0</v>
      </c>
      <c r="AJ1616" s="83">
        <v>0</v>
      </c>
    </row>
    <row r="1617" spans="1:37">
      <c r="A1617" s="88">
        <v>4</v>
      </c>
      <c r="B1617" s="95" t="s">
        <v>288</v>
      </c>
      <c r="C1617" s="96"/>
      <c r="D1617" s="86">
        <v>4</v>
      </c>
      <c r="E1617" s="86" t="s">
        <v>35</v>
      </c>
      <c r="F1617" s="87">
        <v>4605</v>
      </c>
      <c r="G1617" s="86">
        <v>1</v>
      </c>
      <c r="H1617" s="88">
        <v>4</v>
      </c>
      <c r="I1617" s="89"/>
      <c r="J1617" s="90">
        <v>73</v>
      </c>
      <c r="K1617" s="90">
        <v>69</v>
      </c>
      <c r="L1617" s="90">
        <v>0</v>
      </c>
      <c r="M1617" s="91"/>
      <c r="N1617" s="92">
        <v>339</v>
      </c>
      <c r="O1617" s="90">
        <v>623</v>
      </c>
      <c r="P1617" s="90">
        <v>12</v>
      </c>
      <c r="Q1617" s="90">
        <v>15</v>
      </c>
      <c r="R1617" s="90">
        <v>27</v>
      </c>
      <c r="S1617" s="90">
        <v>46</v>
      </c>
      <c r="T1617" s="90">
        <v>73</v>
      </c>
      <c r="U1617" s="91"/>
      <c r="V1617" s="92">
        <v>339</v>
      </c>
      <c r="W1617" s="90">
        <v>641</v>
      </c>
      <c r="X1617" s="90">
        <v>6</v>
      </c>
      <c r="Y1617" s="90">
        <v>25</v>
      </c>
      <c r="Z1617" s="90">
        <v>40</v>
      </c>
      <c r="AA1617" s="90">
        <v>29</v>
      </c>
      <c r="AB1617" s="90">
        <v>69</v>
      </c>
      <c r="AC1617" s="91"/>
      <c r="AD1617" s="92">
        <v>0</v>
      </c>
      <c r="AE1617" s="90">
        <v>0</v>
      </c>
      <c r="AF1617" s="90">
        <v>0</v>
      </c>
      <c r="AG1617" s="90">
        <v>0</v>
      </c>
      <c r="AH1617" s="90">
        <v>0</v>
      </c>
      <c r="AI1617" s="90">
        <v>0</v>
      </c>
      <c r="AJ1617" s="90">
        <v>0</v>
      </c>
    </row>
    <row r="1618" spans="1:37">
      <c r="A1618" s="88">
        <v>5</v>
      </c>
      <c r="B1618" s="95" t="s">
        <v>288</v>
      </c>
      <c r="C1618" s="96"/>
      <c r="D1618" s="86">
        <v>4</v>
      </c>
      <c r="E1618" s="86" t="s">
        <v>321</v>
      </c>
      <c r="F1618" s="87">
        <v>4605</v>
      </c>
      <c r="G1618" s="86">
        <v>1</v>
      </c>
      <c r="H1618" s="88">
        <v>5</v>
      </c>
      <c r="I1618" s="89"/>
      <c r="J1618" s="90">
        <v>62</v>
      </c>
      <c r="K1618" s="90">
        <v>64</v>
      </c>
      <c r="L1618" s="90">
        <v>35</v>
      </c>
      <c r="M1618" s="91"/>
      <c r="N1618" s="92">
        <v>321</v>
      </c>
      <c r="O1618" s="90">
        <v>631</v>
      </c>
      <c r="P1618" s="90">
        <v>17</v>
      </c>
      <c r="Q1618" s="90">
        <v>21</v>
      </c>
      <c r="R1618" s="90">
        <v>35</v>
      </c>
      <c r="S1618" s="90">
        <v>27</v>
      </c>
      <c r="T1618" s="90">
        <v>62</v>
      </c>
      <c r="U1618" s="91"/>
      <c r="V1618" s="92">
        <v>321</v>
      </c>
      <c r="W1618" s="90">
        <v>646</v>
      </c>
      <c r="X1618" s="90">
        <v>8</v>
      </c>
      <c r="Y1618" s="90">
        <v>28</v>
      </c>
      <c r="Z1618" s="90">
        <v>43</v>
      </c>
      <c r="AA1618" s="90">
        <v>21</v>
      </c>
      <c r="AB1618" s="90">
        <v>64</v>
      </c>
      <c r="AC1618" s="91"/>
      <c r="AD1618" s="92">
        <v>321</v>
      </c>
      <c r="AE1618" s="90">
        <v>185</v>
      </c>
      <c r="AF1618" s="90">
        <v>20</v>
      </c>
      <c r="AG1618" s="90">
        <v>45</v>
      </c>
      <c r="AH1618" s="90">
        <v>29</v>
      </c>
      <c r="AI1618" s="90">
        <v>6</v>
      </c>
      <c r="AJ1618" s="90">
        <v>35</v>
      </c>
    </row>
    <row r="1619" spans="1:37">
      <c r="A1619" s="88">
        <v>6</v>
      </c>
      <c r="B1619" s="95" t="s">
        <v>288</v>
      </c>
      <c r="C1619" s="96"/>
      <c r="D1619" s="86">
        <v>4</v>
      </c>
      <c r="E1619" s="86" t="s">
        <v>35</v>
      </c>
      <c r="F1619" s="87">
        <v>4605</v>
      </c>
      <c r="G1619" s="88">
        <v>1</v>
      </c>
      <c r="H1619" s="88">
        <v>6</v>
      </c>
      <c r="I1619" s="89"/>
      <c r="J1619" s="90">
        <v>54</v>
      </c>
      <c r="K1619" s="90">
        <v>53</v>
      </c>
      <c r="L1619" s="90">
        <v>0</v>
      </c>
      <c r="M1619" s="91"/>
      <c r="N1619" s="92">
        <v>322</v>
      </c>
      <c r="O1619" s="90">
        <v>654</v>
      </c>
      <c r="P1619" s="90">
        <v>17</v>
      </c>
      <c r="Q1619" s="90">
        <v>29</v>
      </c>
      <c r="R1619" s="90">
        <v>30</v>
      </c>
      <c r="S1619" s="90">
        <v>24</v>
      </c>
      <c r="T1619" s="90">
        <v>54</v>
      </c>
      <c r="U1619" s="91"/>
      <c r="V1619" s="92">
        <v>322</v>
      </c>
      <c r="W1619" s="90">
        <v>643</v>
      </c>
      <c r="X1619" s="90">
        <v>12</v>
      </c>
      <c r="Y1619" s="90">
        <v>35</v>
      </c>
      <c r="Z1619" s="90">
        <v>34</v>
      </c>
      <c r="AA1619" s="90">
        <v>19</v>
      </c>
      <c r="AB1619" s="90">
        <v>53</v>
      </c>
      <c r="AC1619" s="91"/>
      <c r="AD1619" s="92">
        <v>0</v>
      </c>
      <c r="AE1619" s="90">
        <v>0</v>
      </c>
      <c r="AF1619" s="90">
        <v>0</v>
      </c>
      <c r="AG1619" s="90">
        <v>0</v>
      </c>
      <c r="AH1619" s="90">
        <v>0</v>
      </c>
      <c r="AI1619" s="90">
        <v>0</v>
      </c>
      <c r="AJ1619" s="90">
        <v>0</v>
      </c>
    </row>
    <row r="1620" spans="1:37">
      <c r="A1620" s="88">
        <v>7</v>
      </c>
      <c r="B1620" s="95" t="s">
        <v>288</v>
      </c>
      <c r="C1620" s="96"/>
      <c r="D1620" s="86">
        <v>4</v>
      </c>
      <c r="E1620" s="86" t="s">
        <v>35</v>
      </c>
      <c r="F1620" s="87">
        <v>4605</v>
      </c>
      <c r="G1620" s="88">
        <v>1</v>
      </c>
      <c r="H1620" s="88">
        <v>7</v>
      </c>
      <c r="I1620" s="89"/>
      <c r="J1620" s="90">
        <v>52</v>
      </c>
      <c r="K1620" s="90">
        <v>47</v>
      </c>
      <c r="L1620" s="90">
        <v>18</v>
      </c>
      <c r="M1620" s="91"/>
      <c r="N1620" s="92">
        <v>303</v>
      </c>
      <c r="O1620" s="90">
        <v>684</v>
      </c>
      <c r="P1620" s="90">
        <v>26</v>
      </c>
      <c r="Q1620" s="90">
        <v>22</v>
      </c>
      <c r="R1620" s="90">
        <v>31</v>
      </c>
      <c r="S1620" s="90">
        <v>21</v>
      </c>
      <c r="T1620" s="90">
        <v>52</v>
      </c>
      <c r="U1620" s="91"/>
      <c r="V1620" s="92">
        <v>303</v>
      </c>
      <c r="W1620" s="90">
        <v>663</v>
      </c>
      <c r="X1620" s="90">
        <v>10</v>
      </c>
      <c r="Y1620" s="90">
        <v>44</v>
      </c>
      <c r="Z1620" s="90">
        <v>30</v>
      </c>
      <c r="AA1620" s="90">
        <v>17</v>
      </c>
      <c r="AB1620" s="90">
        <v>47</v>
      </c>
      <c r="AC1620" s="91"/>
      <c r="AD1620" s="92">
        <v>303</v>
      </c>
      <c r="AE1620" s="90">
        <v>152</v>
      </c>
      <c r="AF1620" s="90">
        <v>51</v>
      </c>
      <c r="AG1620" s="90">
        <v>31</v>
      </c>
      <c r="AH1620" s="90">
        <v>16</v>
      </c>
      <c r="AI1620" s="90">
        <v>2</v>
      </c>
      <c r="AJ1620" s="90">
        <v>18</v>
      </c>
      <c r="AK1620" s="63"/>
    </row>
    <row r="1621" spans="1:37">
      <c r="A1621" s="88">
        <v>8</v>
      </c>
      <c r="B1621" s="95" t="s">
        <v>288</v>
      </c>
      <c r="C1621" s="96"/>
      <c r="D1621" s="86">
        <v>4</v>
      </c>
      <c r="E1621" s="86" t="s">
        <v>35</v>
      </c>
      <c r="F1621" s="87">
        <v>4605</v>
      </c>
      <c r="G1621" s="86">
        <v>1</v>
      </c>
      <c r="H1621" s="88">
        <v>8</v>
      </c>
      <c r="I1621" s="89"/>
      <c r="J1621" s="90">
        <v>49</v>
      </c>
      <c r="K1621" s="90">
        <v>61</v>
      </c>
      <c r="L1621" s="90">
        <v>0</v>
      </c>
      <c r="M1621" s="91"/>
      <c r="N1621" s="92">
        <v>282</v>
      </c>
      <c r="O1621" s="90">
        <v>698</v>
      </c>
      <c r="P1621" s="90">
        <v>35</v>
      </c>
      <c r="Q1621" s="90">
        <v>16</v>
      </c>
      <c r="R1621" s="90">
        <v>37</v>
      </c>
      <c r="S1621" s="90">
        <v>12</v>
      </c>
      <c r="T1621" s="90">
        <v>49</v>
      </c>
      <c r="U1621" s="91"/>
      <c r="V1621" s="92">
        <v>282</v>
      </c>
      <c r="W1621" s="90">
        <v>734</v>
      </c>
      <c r="X1621" s="90">
        <v>10</v>
      </c>
      <c r="Y1621" s="90">
        <v>29</v>
      </c>
      <c r="Z1621" s="90">
        <v>43</v>
      </c>
      <c r="AA1621" s="90">
        <v>18</v>
      </c>
      <c r="AB1621" s="90">
        <v>61</v>
      </c>
      <c r="AC1621" s="91"/>
      <c r="AD1621" s="92">
        <v>0</v>
      </c>
      <c r="AE1621" s="90">
        <v>0</v>
      </c>
      <c r="AF1621" s="90">
        <v>0</v>
      </c>
      <c r="AG1621" s="90">
        <v>0</v>
      </c>
      <c r="AH1621" s="90">
        <v>0</v>
      </c>
      <c r="AI1621" s="90">
        <v>0</v>
      </c>
      <c r="AJ1621" s="90">
        <v>0</v>
      </c>
    </row>
    <row r="1622" spans="1:37" s="63" customFormat="1">
      <c r="A1622" s="67" t="s">
        <v>71</v>
      </c>
      <c r="B1622" s="97" t="s">
        <v>288</v>
      </c>
      <c r="C1622" s="98"/>
      <c r="D1622" s="93">
        <v>4</v>
      </c>
      <c r="E1622" s="93" t="s">
        <v>35</v>
      </c>
      <c r="F1622" s="94">
        <v>4605</v>
      </c>
      <c r="G1622" s="67">
        <v>1</v>
      </c>
      <c r="H1622" s="67" t="s">
        <v>71</v>
      </c>
      <c r="I1622" s="68"/>
      <c r="J1622" s="20">
        <v>62.496410256410257</v>
      </c>
      <c r="K1622" s="20">
        <v>60.370256410256417</v>
      </c>
      <c r="L1622" s="20">
        <v>26.745192307692307</v>
      </c>
      <c r="M1622" s="69"/>
      <c r="N1622" s="16">
        <v>1950</v>
      </c>
      <c r="O1622" s="20"/>
      <c r="P1622" s="20">
        <v>17.57897435897436</v>
      </c>
      <c r="Q1622" s="20">
        <v>19.924615384615386</v>
      </c>
      <c r="R1622" s="20">
        <v>30.880000000000003</v>
      </c>
      <c r="S1622" s="20">
        <v>31.616410256410255</v>
      </c>
      <c r="T1622" s="20">
        <v>62.496410256410257</v>
      </c>
      <c r="U1622" s="69"/>
      <c r="V1622" s="16">
        <v>1950</v>
      </c>
      <c r="W1622" s="20"/>
      <c r="X1622" s="20">
        <v>9.8948717948717952</v>
      </c>
      <c r="Y1622" s="20">
        <v>29.890256410256413</v>
      </c>
      <c r="Z1622" s="20">
        <v>37.204615384615387</v>
      </c>
      <c r="AA1622" s="20">
        <v>23.165641025641026</v>
      </c>
      <c r="AB1622" s="20">
        <v>60.370256410256417</v>
      </c>
      <c r="AC1622" s="69"/>
      <c r="AD1622" s="16">
        <v>624</v>
      </c>
      <c r="AE1622" s="20"/>
      <c r="AF1622" s="20">
        <v>35.052884615384613</v>
      </c>
      <c r="AG1622" s="20">
        <v>38.201923076923073</v>
      </c>
      <c r="AH1622" s="20">
        <v>22.6875</v>
      </c>
      <c r="AI1622" s="20">
        <v>4.0576923076923075</v>
      </c>
      <c r="AJ1622" s="20">
        <v>26.745192307692307</v>
      </c>
      <c r="AK1622" s="5"/>
    </row>
    <row r="1623" spans="1:37">
      <c r="A1623" s="81">
        <v>3</v>
      </c>
      <c r="B1623" s="77" t="s">
        <v>289</v>
      </c>
      <c r="C1623" s="78"/>
      <c r="D1623" s="79">
        <v>2</v>
      </c>
      <c r="E1623" s="79" t="s">
        <v>33</v>
      </c>
      <c r="F1623" s="80">
        <v>5605</v>
      </c>
      <c r="G1623" s="86">
        <v>1</v>
      </c>
      <c r="H1623" s="81">
        <v>3</v>
      </c>
      <c r="I1623" s="82"/>
      <c r="J1623" s="83">
        <v>84</v>
      </c>
      <c r="K1623" s="83">
        <v>60</v>
      </c>
      <c r="L1623" s="83">
        <v>0</v>
      </c>
      <c r="M1623" s="84"/>
      <c r="N1623" s="85">
        <v>128</v>
      </c>
      <c r="O1623" s="83">
        <v>575</v>
      </c>
      <c r="P1623" s="83">
        <v>2</v>
      </c>
      <c r="Q1623" s="83">
        <v>13</v>
      </c>
      <c r="R1623" s="83">
        <v>39</v>
      </c>
      <c r="S1623" s="83">
        <v>45</v>
      </c>
      <c r="T1623" s="83">
        <v>84</v>
      </c>
      <c r="U1623" s="84"/>
      <c r="V1623" s="85">
        <v>128</v>
      </c>
      <c r="W1623" s="83">
        <v>528</v>
      </c>
      <c r="X1623" s="83">
        <v>18</v>
      </c>
      <c r="Y1623" s="83">
        <v>22</v>
      </c>
      <c r="Z1623" s="83">
        <v>36</v>
      </c>
      <c r="AA1623" s="83">
        <v>24</v>
      </c>
      <c r="AB1623" s="83">
        <v>60</v>
      </c>
      <c r="AC1623" s="84"/>
      <c r="AD1623" s="85">
        <v>0</v>
      </c>
      <c r="AE1623" s="83">
        <v>0</v>
      </c>
      <c r="AF1623" s="83">
        <v>0</v>
      </c>
      <c r="AG1623" s="83">
        <v>0</v>
      </c>
      <c r="AH1623" s="83">
        <v>0</v>
      </c>
      <c r="AI1623" s="83">
        <v>0</v>
      </c>
      <c r="AJ1623" s="83">
        <v>0</v>
      </c>
    </row>
    <row r="1624" spans="1:37">
      <c r="A1624" s="88">
        <v>4</v>
      </c>
      <c r="B1624" s="95" t="s">
        <v>289</v>
      </c>
      <c r="C1624" s="96"/>
      <c r="D1624" s="86">
        <v>2</v>
      </c>
      <c r="E1624" s="86" t="s">
        <v>33</v>
      </c>
      <c r="F1624" s="87">
        <v>5605</v>
      </c>
      <c r="G1624" s="86">
        <v>1</v>
      </c>
      <c r="H1624" s="88">
        <v>4</v>
      </c>
      <c r="I1624" s="89"/>
      <c r="J1624" s="90">
        <v>85</v>
      </c>
      <c r="K1624" s="90">
        <v>74</v>
      </c>
      <c r="L1624" s="90">
        <v>0</v>
      </c>
      <c r="M1624" s="91"/>
      <c r="N1624" s="92">
        <v>124</v>
      </c>
      <c r="O1624" s="90">
        <v>660</v>
      </c>
      <c r="P1624" s="90">
        <v>11</v>
      </c>
      <c r="Q1624" s="90">
        <v>4</v>
      </c>
      <c r="R1624" s="90">
        <v>20</v>
      </c>
      <c r="S1624" s="90">
        <v>65</v>
      </c>
      <c r="T1624" s="90">
        <v>85</v>
      </c>
      <c r="U1624" s="91"/>
      <c r="V1624" s="92">
        <v>124</v>
      </c>
      <c r="W1624" s="90">
        <v>633</v>
      </c>
      <c r="X1624" s="90">
        <v>7</v>
      </c>
      <c r="Y1624" s="90">
        <v>19</v>
      </c>
      <c r="Z1624" s="90">
        <v>51</v>
      </c>
      <c r="AA1624" s="90">
        <v>23</v>
      </c>
      <c r="AB1624" s="90">
        <v>74</v>
      </c>
      <c r="AC1624" s="91"/>
      <c r="AD1624" s="92">
        <v>0</v>
      </c>
      <c r="AE1624" s="90">
        <v>0</v>
      </c>
      <c r="AF1624" s="90">
        <v>0</v>
      </c>
      <c r="AG1624" s="90">
        <v>0</v>
      </c>
      <c r="AH1624" s="90">
        <v>0</v>
      </c>
      <c r="AI1624" s="90">
        <v>0</v>
      </c>
      <c r="AJ1624" s="90">
        <v>0</v>
      </c>
    </row>
    <row r="1625" spans="1:37">
      <c r="A1625" s="88">
        <v>5</v>
      </c>
      <c r="B1625" s="95" t="s">
        <v>289</v>
      </c>
      <c r="C1625" s="96"/>
      <c r="D1625" s="86">
        <v>2</v>
      </c>
      <c r="E1625" s="86" t="s">
        <v>33</v>
      </c>
      <c r="F1625" s="87">
        <v>5605</v>
      </c>
      <c r="G1625" s="88">
        <v>1</v>
      </c>
      <c r="H1625" s="88">
        <v>5</v>
      </c>
      <c r="I1625" s="89"/>
      <c r="J1625" s="90">
        <v>65</v>
      </c>
      <c r="K1625" s="90">
        <v>71</v>
      </c>
      <c r="L1625" s="90">
        <v>37</v>
      </c>
      <c r="M1625" s="91"/>
      <c r="N1625" s="92">
        <v>115</v>
      </c>
      <c r="O1625" s="90">
        <v>642</v>
      </c>
      <c r="P1625" s="90">
        <v>17</v>
      </c>
      <c r="Q1625" s="90">
        <v>17</v>
      </c>
      <c r="R1625" s="90">
        <v>31</v>
      </c>
      <c r="S1625" s="90">
        <v>34</v>
      </c>
      <c r="T1625" s="90">
        <v>65</v>
      </c>
      <c r="U1625" s="91"/>
      <c r="V1625" s="92">
        <v>115</v>
      </c>
      <c r="W1625" s="90">
        <v>659</v>
      </c>
      <c r="X1625" s="90">
        <v>10</v>
      </c>
      <c r="Y1625" s="90">
        <v>19</v>
      </c>
      <c r="Z1625" s="90">
        <v>46</v>
      </c>
      <c r="AA1625" s="90">
        <v>25</v>
      </c>
      <c r="AB1625" s="90">
        <v>71</v>
      </c>
      <c r="AC1625" s="91"/>
      <c r="AD1625" s="92">
        <v>115</v>
      </c>
      <c r="AE1625" s="90">
        <v>185</v>
      </c>
      <c r="AF1625" s="90">
        <v>18</v>
      </c>
      <c r="AG1625" s="90">
        <v>45</v>
      </c>
      <c r="AH1625" s="90">
        <v>34</v>
      </c>
      <c r="AI1625" s="90">
        <v>3</v>
      </c>
      <c r="AJ1625" s="90">
        <v>37</v>
      </c>
    </row>
    <row r="1626" spans="1:37">
      <c r="A1626" s="88">
        <v>6</v>
      </c>
      <c r="B1626" s="95" t="s">
        <v>289</v>
      </c>
      <c r="C1626" s="96"/>
      <c r="D1626" s="86">
        <v>2</v>
      </c>
      <c r="E1626" s="86" t="s">
        <v>33</v>
      </c>
      <c r="F1626" s="87">
        <v>5605</v>
      </c>
      <c r="G1626" s="86">
        <v>1</v>
      </c>
      <c r="H1626" s="88">
        <v>6</v>
      </c>
      <c r="I1626" s="89"/>
      <c r="J1626" s="90">
        <v>85</v>
      </c>
      <c r="K1626" s="90">
        <v>68</v>
      </c>
      <c r="L1626" s="90">
        <v>0</v>
      </c>
      <c r="M1626" s="91"/>
      <c r="N1626" s="92">
        <v>109</v>
      </c>
      <c r="O1626" s="90">
        <v>732</v>
      </c>
      <c r="P1626" s="90">
        <v>6</v>
      </c>
      <c r="Q1626" s="90">
        <v>8</v>
      </c>
      <c r="R1626" s="90">
        <v>32</v>
      </c>
      <c r="S1626" s="90">
        <v>53</v>
      </c>
      <c r="T1626" s="90">
        <v>85</v>
      </c>
      <c r="U1626" s="91"/>
      <c r="V1626" s="92">
        <v>109</v>
      </c>
      <c r="W1626" s="90">
        <v>693</v>
      </c>
      <c r="X1626" s="90">
        <v>9</v>
      </c>
      <c r="Y1626" s="90">
        <v>23</v>
      </c>
      <c r="Z1626" s="90">
        <v>42</v>
      </c>
      <c r="AA1626" s="90">
        <v>26</v>
      </c>
      <c r="AB1626" s="90">
        <v>68</v>
      </c>
      <c r="AC1626" s="91"/>
      <c r="AD1626" s="92">
        <v>0</v>
      </c>
      <c r="AE1626" s="90">
        <v>0</v>
      </c>
      <c r="AF1626" s="90">
        <v>0</v>
      </c>
      <c r="AG1626" s="90">
        <v>0</v>
      </c>
      <c r="AH1626" s="90">
        <v>0</v>
      </c>
      <c r="AI1626" s="90">
        <v>0</v>
      </c>
      <c r="AJ1626" s="90">
        <v>0</v>
      </c>
    </row>
    <row r="1627" spans="1:37">
      <c r="A1627" s="88">
        <v>7</v>
      </c>
      <c r="B1627" s="95" t="s">
        <v>289</v>
      </c>
      <c r="C1627" s="96"/>
      <c r="D1627" s="86">
        <v>2</v>
      </c>
      <c r="E1627" s="86" t="s">
        <v>33</v>
      </c>
      <c r="F1627" s="87">
        <v>5605</v>
      </c>
      <c r="G1627" s="86">
        <v>1</v>
      </c>
      <c r="H1627" s="88">
        <v>7</v>
      </c>
      <c r="I1627" s="89"/>
      <c r="J1627" s="90">
        <v>88</v>
      </c>
      <c r="K1627" s="90">
        <v>73</v>
      </c>
      <c r="L1627" s="90">
        <v>56</v>
      </c>
      <c r="M1627" s="91"/>
      <c r="N1627" s="92">
        <v>116</v>
      </c>
      <c r="O1627" s="90">
        <v>756</v>
      </c>
      <c r="P1627" s="90">
        <v>4</v>
      </c>
      <c r="Q1627" s="90">
        <v>8</v>
      </c>
      <c r="R1627" s="90">
        <v>43</v>
      </c>
      <c r="S1627" s="90">
        <v>45</v>
      </c>
      <c r="T1627" s="90">
        <v>88</v>
      </c>
      <c r="U1627" s="91"/>
      <c r="V1627" s="92">
        <v>116</v>
      </c>
      <c r="W1627" s="90">
        <v>735</v>
      </c>
      <c r="X1627" s="90">
        <v>3</v>
      </c>
      <c r="Y1627" s="90">
        <v>24</v>
      </c>
      <c r="Z1627" s="90">
        <v>55</v>
      </c>
      <c r="AA1627" s="90">
        <v>18</v>
      </c>
      <c r="AB1627" s="90">
        <v>73</v>
      </c>
      <c r="AC1627" s="91"/>
      <c r="AD1627" s="92">
        <v>116</v>
      </c>
      <c r="AE1627" s="90">
        <v>201</v>
      </c>
      <c r="AF1627" s="90">
        <v>8</v>
      </c>
      <c r="AG1627" s="90">
        <v>35</v>
      </c>
      <c r="AH1627" s="90">
        <v>47</v>
      </c>
      <c r="AI1627" s="90">
        <v>9</v>
      </c>
      <c r="AJ1627" s="90">
        <v>56</v>
      </c>
      <c r="AK1627" s="63"/>
    </row>
    <row r="1628" spans="1:37">
      <c r="A1628" s="88">
        <v>8</v>
      </c>
      <c r="B1628" s="95" t="s">
        <v>289</v>
      </c>
      <c r="C1628" s="96"/>
      <c r="D1628" s="86">
        <v>2</v>
      </c>
      <c r="E1628" s="86" t="s">
        <v>33</v>
      </c>
      <c r="F1628" s="87">
        <v>5605</v>
      </c>
      <c r="G1628" s="86">
        <v>1</v>
      </c>
      <c r="H1628" s="88">
        <v>8</v>
      </c>
      <c r="I1628" s="89"/>
      <c r="J1628" s="90">
        <v>69</v>
      </c>
      <c r="K1628" s="90">
        <v>70</v>
      </c>
      <c r="L1628" s="90">
        <v>0</v>
      </c>
      <c r="M1628" s="91"/>
      <c r="N1628" s="92">
        <v>107</v>
      </c>
      <c r="O1628" s="90">
        <v>732</v>
      </c>
      <c r="P1628" s="90">
        <v>21</v>
      </c>
      <c r="Q1628" s="90">
        <v>11</v>
      </c>
      <c r="R1628" s="90">
        <v>50</v>
      </c>
      <c r="S1628" s="90">
        <v>19</v>
      </c>
      <c r="T1628" s="90">
        <v>69</v>
      </c>
      <c r="U1628" s="91"/>
      <c r="V1628" s="92">
        <v>107</v>
      </c>
      <c r="W1628" s="90">
        <v>775</v>
      </c>
      <c r="X1628" s="90">
        <v>11</v>
      </c>
      <c r="Y1628" s="90">
        <v>19</v>
      </c>
      <c r="Z1628" s="90">
        <v>39</v>
      </c>
      <c r="AA1628" s="90">
        <v>31</v>
      </c>
      <c r="AB1628" s="90">
        <v>70</v>
      </c>
      <c r="AC1628" s="91"/>
      <c r="AD1628" s="92">
        <v>0</v>
      </c>
      <c r="AE1628" s="90">
        <v>0</v>
      </c>
      <c r="AF1628" s="90">
        <v>0</v>
      </c>
      <c r="AG1628" s="90">
        <v>0</v>
      </c>
      <c r="AH1628" s="90">
        <v>0</v>
      </c>
      <c r="AI1628" s="90">
        <v>0</v>
      </c>
      <c r="AJ1628" s="90">
        <v>0</v>
      </c>
    </row>
    <row r="1629" spans="1:37" s="63" customFormat="1">
      <c r="A1629" s="67" t="s">
        <v>71</v>
      </c>
      <c r="B1629" s="97" t="s">
        <v>289</v>
      </c>
      <c r="C1629" s="98"/>
      <c r="D1629" s="93">
        <v>2</v>
      </c>
      <c r="E1629" s="93" t="s">
        <v>33</v>
      </c>
      <c r="F1629" s="94">
        <v>5605</v>
      </c>
      <c r="G1629" s="93">
        <v>1</v>
      </c>
      <c r="H1629" s="67" t="s">
        <v>71</v>
      </c>
      <c r="I1629" s="68"/>
      <c r="J1629" s="20">
        <v>79.575107296137332</v>
      </c>
      <c r="K1629" s="20">
        <v>69.228898426323326</v>
      </c>
      <c r="L1629" s="20">
        <v>46.541125541125538</v>
      </c>
      <c r="M1629" s="69"/>
      <c r="N1629" s="16">
        <v>699</v>
      </c>
      <c r="O1629" s="20"/>
      <c r="P1629" s="20">
        <v>9.9284692417739624</v>
      </c>
      <c r="Q1629" s="20">
        <v>10.145922746781117</v>
      </c>
      <c r="R1629" s="20">
        <v>35.569384835479255</v>
      </c>
      <c r="S1629" s="20">
        <v>44.005722460658085</v>
      </c>
      <c r="T1629" s="20">
        <v>79.575107296137332</v>
      </c>
      <c r="U1629" s="69"/>
      <c r="V1629" s="16">
        <v>699</v>
      </c>
      <c r="W1629" s="20"/>
      <c r="X1629" s="20">
        <v>9.7682403433476388</v>
      </c>
      <c r="Y1629" s="20">
        <v>21.002861230329039</v>
      </c>
      <c r="Z1629" s="20">
        <v>44.854077253218883</v>
      </c>
      <c r="AA1629" s="20">
        <v>24.37482117310444</v>
      </c>
      <c r="AB1629" s="20">
        <v>69.228898426323326</v>
      </c>
      <c r="AC1629" s="69"/>
      <c r="AD1629" s="16">
        <v>231</v>
      </c>
      <c r="AE1629" s="20"/>
      <c r="AF1629" s="20">
        <v>12.978354978354979</v>
      </c>
      <c r="AG1629" s="20">
        <v>39.978354978354972</v>
      </c>
      <c r="AH1629" s="20">
        <v>40.528138528138527</v>
      </c>
      <c r="AI1629" s="20">
        <v>6.0129870129870131</v>
      </c>
      <c r="AJ1629" s="20">
        <v>46.541125541125538</v>
      </c>
      <c r="AK1629" s="5"/>
    </row>
    <row r="1630" spans="1:37">
      <c r="A1630" s="81">
        <v>3</v>
      </c>
      <c r="B1630" s="77" t="s">
        <v>290</v>
      </c>
      <c r="C1630" s="78"/>
      <c r="D1630" s="79">
        <v>2</v>
      </c>
      <c r="E1630" s="79" t="s">
        <v>33</v>
      </c>
      <c r="F1630" s="80">
        <v>1805</v>
      </c>
      <c r="G1630" s="86">
        <v>1</v>
      </c>
      <c r="H1630" s="81">
        <v>3</v>
      </c>
      <c r="I1630" s="82"/>
      <c r="J1630" s="83">
        <v>68</v>
      </c>
      <c r="K1630" s="83">
        <v>53</v>
      </c>
      <c r="L1630" s="83">
        <v>0</v>
      </c>
      <c r="M1630" s="84"/>
      <c r="N1630" s="85">
        <v>19</v>
      </c>
      <c r="O1630" s="83">
        <v>526</v>
      </c>
      <c r="P1630" s="83">
        <v>11</v>
      </c>
      <c r="Q1630" s="83">
        <v>21</v>
      </c>
      <c r="R1630" s="83">
        <v>42</v>
      </c>
      <c r="S1630" s="83">
        <v>26</v>
      </c>
      <c r="T1630" s="83">
        <v>68</v>
      </c>
      <c r="U1630" s="84"/>
      <c r="V1630" s="85">
        <v>19</v>
      </c>
      <c r="W1630" s="83">
        <v>468</v>
      </c>
      <c r="X1630" s="83">
        <v>16</v>
      </c>
      <c r="Y1630" s="83">
        <v>32</v>
      </c>
      <c r="Z1630" s="83">
        <v>42</v>
      </c>
      <c r="AA1630" s="83">
        <v>11</v>
      </c>
      <c r="AB1630" s="83">
        <v>53</v>
      </c>
      <c r="AC1630" s="84"/>
      <c r="AD1630" s="85">
        <v>0</v>
      </c>
      <c r="AE1630" s="83">
        <v>0</v>
      </c>
      <c r="AF1630" s="83">
        <v>0</v>
      </c>
      <c r="AG1630" s="83">
        <v>0</v>
      </c>
      <c r="AH1630" s="83">
        <v>0</v>
      </c>
      <c r="AI1630" s="83">
        <v>0</v>
      </c>
      <c r="AJ1630" s="83">
        <v>0</v>
      </c>
    </row>
    <row r="1631" spans="1:37">
      <c r="A1631" s="88">
        <v>4</v>
      </c>
      <c r="B1631" s="95" t="s">
        <v>290</v>
      </c>
      <c r="C1631" s="96"/>
      <c r="D1631" s="86">
        <v>2</v>
      </c>
      <c r="E1631" s="86" t="s">
        <v>33</v>
      </c>
      <c r="F1631" s="87">
        <v>1805</v>
      </c>
      <c r="G1631" s="86">
        <v>1</v>
      </c>
      <c r="H1631" s="88">
        <v>4</v>
      </c>
      <c r="I1631" s="89"/>
      <c r="J1631" s="90">
        <v>66</v>
      </c>
      <c r="K1631" s="90">
        <v>66</v>
      </c>
      <c r="L1631" s="90">
        <v>0</v>
      </c>
      <c r="M1631" s="91"/>
      <c r="N1631" s="92">
        <v>21</v>
      </c>
      <c r="O1631" s="90">
        <v>581</v>
      </c>
      <c r="P1631" s="90">
        <v>14</v>
      </c>
      <c r="Q1631" s="90">
        <v>19</v>
      </c>
      <c r="R1631" s="90">
        <v>33</v>
      </c>
      <c r="S1631" s="90">
        <v>33</v>
      </c>
      <c r="T1631" s="90">
        <v>66</v>
      </c>
      <c r="U1631" s="91"/>
      <c r="V1631" s="92">
        <v>21</v>
      </c>
      <c r="W1631" s="90">
        <v>590</v>
      </c>
      <c r="X1631" s="90">
        <v>5</v>
      </c>
      <c r="Y1631" s="90">
        <v>29</v>
      </c>
      <c r="Z1631" s="90">
        <v>52</v>
      </c>
      <c r="AA1631" s="90">
        <v>14</v>
      </c>
      <c r="AB1631" s="90">
        <v>66</v>
      </c>
      <c r="AC1631" s="91"/>
      <c r="AD1631" s="92">
        <v>0</v>
      </c>
      <c r="AE1631" s="90">
        <v>0</v>
      </c>
      <c r="AF1631" s="90">
        <v>0</v>
      </c>
      <c r="AG1631" s="90">
        <v>0</v>
      </c>
      <c r="AH1631" s="90">
        <v>0</v>
      </c>
      <c r="AI1631" s="90">
        <v>0</v>
      </c>
      <c r="AJ1631" s="90">
        <v>0</v>
      </c>
    </row>
    <row r="1632" spans="1:37">
      <c r="A1632" s="88">
        <v>5</v>
      </c>
      <c r="B1632" s="95" t="s">
        <v>290</v>
      </c>
      <c r="C1632" s="96"/>
      <c r="D1632" s="86">
        <v>2</v>
      </c>
      <c r="E1632" s="86" t="s">
        <v>33</v>
      </c>
      <c r="F1632" s="87">
        <v>1805</v>
      </c>
      <c r="G1632" s="88">
        <v>1</v>
      </c>
      <c r="H1632" s="88">
        <v>5</v>
      </c>
      <c r="I1632" s="89"/>
      <c r="J1632" s="90">
        <v>44</v>
      </c>
      <c r="K1632" s="90">
        <v>44</v>
      </c>
      <c r="L1632" s="90">
        <v>6</v>
      </c>
      <c r="M1632" s="91"/>
      <c r="N1632" s="92">
        <v>16</v>
      </c>
      <c r="O1632" s="90">
        <v>590</v>
      </c>
      <c r="P1632" s="90">
        <v>13</v>
      </c>
      <c r="Q1632" s="90">
        <v>44</v>
      </c>
      <c r="R1632" s="90">
        <v>38</v>
      </c>
      <c r="S1632" s="90">
        <v>6</v>
      </c>
      <c r="T1632" s="90">
        <v>44</v>
      </c>
      <c r="U1632" s="91"/>
      <c r="V1632" s="92">
        <v>16</v>
      </c>
      <c r="W1632" s="90">
        <v>579</v>
      </c>
      <c r="X1632" s="90">
        <v>0</v>
      </c>
      <c r="Y1632" s="90">
        <v>56</v>
      </c>
      <c r="Z1632" s="90">
        <v>38</v>
      </c>
      <c r="AA1632" s="90">
        <v>6</v>
      </c>
      <c r="AB1632" s="90">
        <v>44</v>
      </c>
      <c r="AC1632" s="91"/>
      <c r="AD1632" s="92">
        <v>16</v>
      </c>
      <c r="AE1632" s="90">
        <v>147</v>
      </c>
      <c r="AF1632" s="90">
        <v>63</v>
      </c>
      <c r="AG1632" s="90">
        <v>31</v>
      </c>
      <c r="AH1632" s="90">
        <v>6</v>
      </c>
      <c r="AI1632" s="90">
        <v>0</v>
      </c>
      <c r="AJ1632" s="90">
        <v>6</v>
      </c>
    </row>
    <row r="1633" spans="1:37">
      <c r="A1633" s="88">
        <v>6</v>
      </c>
      <c r="B1633" s="95" t="s">
        <v>290</v>
      </c>
      <c r="C1633" s="96"/>
      <c r="D1633" s="86">
        <v>2</v>
      </c>
      <c r="E1633" s="86" t="s">
        <v>33</v>
      </c>
      <c r="F1633" s="87">
        <v>1805</v>
      </c>
      <c r="G1633" s="86">
        <v>1</v>
      </c>
      <c r="H1633" s="88">
        <v>6</v>
      </c>
      <c r="I1633" s="89"/>
      <c r="J1633" s="90">
        <v>29</v>
      </c>
      <c r="K1633" s="90">
        <v>41</v>
      </c>
      <c r="L1633" s="90">
        <v>0</v>
      </c>
      <c r="M1633" s="91"/>
      <c r="N1633" s="92">
        <v>17</v>
      </c>
      <c r="O1633" s="90">
        <v>595</v>
      </c>
      <c r="P1633" s="90">
        <v>35</v>
      </c>
      <c r="Q1633" s="90">
        <v>35</v>
      </c>
      <c r="R1633" s="90">
        <v>29</v>
      </c>
      <c r="S1633" s="90">
        <v>0</v>
      </c>
      <c r="T1633" s="90">
        <v>29</v>
      </c>
      <c r="U1633" s="91"/>
      <c r="V1633" s="92">
        <v>17</v>
      </c>
      <c r="W1633" s="90">
        <v>556</v>
      </c>
      <c r="X1633" s="90">
        <v>18</v>
      </c>
      <c r="Y1633" s="90">
        <v>41</v>
      </c>
      <c r="Z1633" s="90">
        <v>41</v>
      </c>
      <c r="AA1633" s="90">
        <v>0</v>
      </c>
      <c r="AB1633" s="90">
        <v>41</v>
      </c>
      <c r="AC1633" s="91"/>
      <c r="AD1633" s="92">
        <v>0</v>
      </c>
      <c r="AE1633" s="90">
        <v>0</v>
      </c>
      <c r="AF1633" s="90">
        <v>0</v>
      </c>
      <c r="AG1633" s="90">
        <v>0</v>
      </c>
      <c r="AH1633" s="90">
        <v>0</v>
      </c>
      <c r="AI1633" s="90">
        <v>0</v>
      </c>
      <c r="AJ1633" s="90">
        <v>0</v>
      </c>
    </row>
    <row r="1634" spans="1:37">
      <c r="A1634" s="88">
        <v>7</v>
      </c>
      <c r="B1634" s="95" t="s">
        <v>290</v>
      </c>
      <c r="C1634" s="96"/>
      <c r="D1634" s="86">
        <v>2</v>
      </c>
      <c r="E1634" s="86" t="s">
        <v>33</v>
      </c>
      <c r="F1634" s="87">
        <v>1805</v>
      </c>
      <c r="G1634" s="86">
        <v>1</v>
      </c>
      <c r="H1634" s="88">
        <v>7</v>
      </c>
      <c r="I1634" s="89"/>
      <c r="J1634" s="90">
        <v>18</v>
      </c>
      <c r="K1634" s="90">
        <v>26</v>
      </c>
      <c r="L1634" s="90">
        <v>0</v>
      </c>
      <c r="M1634" s="91"/>
      <c r="N1634" s="92">
        <v>27</v>
      </c>
      <c r="O1634" s="90">
        <v>627</v>
      </c>
      <c r="P1634" s="90">
        <v>41</v>
      </c>
      <c r="Q1634" s="90">
        <v>41</v>
      </c>
      <c r="R1634" s="90">
        <v>11</v>
      </c>
      <c r="S1634" s="90">
        <v>7</v>
      </c>
      <c r="T1634" s="90">
        <v>18</v>
      </c>
      <c r="U1634" s="91"/>
      <c r="V1634" s="92">
        <v>27</v>
      </c>
      <c r="W1634" s="90">
        <v>534</v>
      </c>
      <c r="X1634" s="90">
        <v>22</v>
      </c>
      <c r="Y1634" s="90">
        <v>52</v>
      </c>
      <c r="Z1634" s="90">
        <v>26</v>
      </c>
      <c r="AA1634" s="90">
        <v>0</v>
      </c>
      <c r="AB1634" s="90">
        <v>26</v>
      </c>
      <c r="AC1634" s="91"/>
      <c r="AD1634" s="92">
        <v>27</v>
      </c>
      <c r="AE1634" s="90">
        <v>108</v>
      </c>
      <c r="AF1634" s="90">
        <v>96</v>
      </c>
      <c r="AG1634" s="90">
        <v>4</v>
      </c>
      <c r="AH1634" s="90">
        <v>0</v>
      </c>
      <c r="AI1634" s="90">
        <v>0</v>
      </c>
      <c r="AJ1634" s="90">
        <v>0</v>
      </c>
      <c r="AK1634" s="63"/>
    </row>
    <row r="1635" spans="1:37">
      <c r="A1635" s="88">
        <v>8</v>
      </c>
      <c r="B1635" s="95" t="s">
        <v>290</v>
      </c>
      <c r="C1635" s="96"/>
      <c r="D1635" s="86">
        <v>2</v>
      </c>
      <c r="E1635" s="86" t="s">
        <v>33</v>
      </c>
      <c r="F1635" s="87">
        <v>1805</v>
      </c>
      <c r="G1635" s="86">
        <v>1</v>
      </c>
      <c r="H1635" s="88">
        <v>8</v>
      </c>
      <c r="I1635" s="89"/>
      <c r="J1635" s="90">
        <v>20</v>
      </c>
      <c r="K1635" s="90">
        <v>20</v>
      </c>
      <c r="L1635" s="90">
        <v>0</v>
      </c>
      <c r="M1635" s="91"/>
      <c r="N1635" s="92">
        <v>20</v>
      </c>
      <c r="O1635" s="90">
        <v>638</v>
      </c>
      <c r="P1635" s="90">
        <v>65</v>
      </c>
      <c r="Q1635" s="90">
        <v>15</v>
      </c>
      <c r="R1635" s="90">
        <v>20</v>
      </c>
      <c r="S1635" s="90">
        <v>0</v>
      </c>
      <c r="T1635" s="90">
        <v>20</v>
      </c>
      <c r="U1635" s="91"/>
      <c r="V1635" s="92">
        <v>20</v>
      </c>
      <c r="W1635" s="90">
        <v>618</v>
      </c>
      <c r="X1635" s="90">
        <v>15</v>
      </c>
      <c r="Y1635" s="90">
        <v>65</v>
      </c>
      <c r="Z1635" s="90">
        <v>20</v>
      </c>
      <c r="AA1635" s="90">
        <v>0</v>
      </c>
      <c r="AB1635" s="90">
        <v>20</v>
      </c>
      <c r="AC1635" s="91"/>
      <c r="AD1635" s="92">
        <v>0</v>
      </c>
      <c r="AE1635" s="90">
        <v>0</v>
      </c>
      <c r="AF1635" s="90">
        <v>0</v>
      </c>
      <c r="AG1635" s="90">
        <v>0</v>
      </c>
      <c r="AH1635" s="90">
        <v>0</v>
      </c>
      <c r="AI1635" s="90">
        <v>0</v>
      </c>
      <c r="AJ1635" s="90">
        <v>0</v>
      </c>
    </row>
    <row r="1636" spans="1:37" s="63" customFormat="1">
      <c r="A1636" s="67" t="s">
        <v>71</v>
      </c>
      <c r="B1636" s="97" t="s">
        <v>290</v>
      </c>
      <c r="C1636" s="98"/>
      <c r="D1636" s="93">
        <v>2</v>
      </c>
      <c r="E1636" s="93" t="s">
        <v>33</v>
      </c>
      <c r="F1636" s="94">
        <v>1805</v>
      </c>
      <c r="G1636" s="67">
        <v>1</v>
      </c>
      <c r="H1636" s="67" t="s">
        <v>71</v>
      </c>
      <c r="I1636" s="68"/>
      <c r="J1636" s="20">
        <v>39.674999999999997</v>
      </c>
      <c r="K1636" s="20">
        <v>40.800000000000004</v>
      </c>
      <c r="L1636" s="20">
        <v>2.2325581395348837</v>
      </c>
      <c r="M1636" s="69"/>
      <c r="N1636" s="16">
        <v>120</v>
      </c>
      <c r="O1636" s="20"/>
      <c r="P1636" s="20">
        <v>30.94166666666667</v>
      </c>
      <c r="Q1636" s="20">
        <v>29.199999999999996</v>
      </c>
      <c r="R1636" s="20">
        <v>27.408333333333335</v>
      </c>
      <c r="S1636" s="20">
        <v>12.266666666666666</v>
      </c>
      <c r="T1636" s="20">
        <v>39.674999999999997</v>
      </c>
      <c r="U1636" s="69"/>
      <c r="V1636" s="16">
        <v>120</v>
      </c>
      <c r="W1636" s="20"/>
      <c r="X1636" s="20">
        <v>13.408333333333333</v>
      </c>
      <c r="Y1636" s="20">
        <v>45.95</v>
      </c>
      <c r="Z1636" s="20">
        <v>35.808333333333337</v>
      </c>
      <c r="AA1636" s="20">
        <v>4.9916666666666663</v>
      </c>
      <c r="AB1636" s="20">
        <v>40.800000000000004</v>
      </c>
      <c r="AC1636" s="69"/>
      <c r="AD1636" s="16">
        <v>43</v>
      </c>
      <c r="AE1636" s="20"/>
      <c r="AF1636" s="20">
        <v>83.720930232558146</v>
      </c>
      <c r="AG1636" s="20">
        <v>14.046511627906977</v>
      </c>
      <c r="AH1636" s="20">
        <v>2.2325581395348837</v>
      </c>
      <c r="AI1636" s="20">
        <v>0</v>
      </c>
      <c r="AJ1636" s="20">
        <v>2.2325581395348837</v>
      </c>
      <c r="AK1636" s="5"/>
    </row>
    <row r="1637" spans="1:37">
      <c r="A1637" s="81">
        <v>3</v>
      </c>
      <c r="B1637" s="77" t="s">
        <v>291</v>
      </c>
      <c r="C1637" s="78"/>
      <c r="D1637" s="79">
        <v>2</v>
      </c>
      <c r="E1637" s="79" t="s">
        <v>33</v>
      </c>
      <c r="F1637" s="80">
        <v>6806</v>
      </c>
      <c r="G1637" s="86">
        <v>1</v>
      </c>
      <c r="H1637" s="81">
        <v>3</v>
      </c>
      <c r="I1637" s="82"/>
      <c r="J1637" s="83">
        <v>88</v>
      </c>
      <c r="K1637" s="83">
        <v>41</v>
      </c>
      <c r="L1637" s="83">
        <v>0</v>
      </c>
      <c r="M1637" s="84"/>
      <c r="N1637" s="85">
        <v>17</v>
      </c>
      <c r="O1637" s="83">
        <v>587</v>
      </c>
      <c r="P1637" s="83">
        <v>0</v>
      </c>
      <c r="Q1637" s="83">
        <v>12</v>
      </c>
      <c r="R1637" s="83">
        <v>35</v>
      </c>
      <c r="S1637" s="83">
        <v>53</v>
      </c>
      <c r="T1637" s="83">
        <v>88</v>
      </c>
      <c r="U1637" s="84"/>
      <c r="V1637" s="85">
        <v>17</v>
      </c>
      <c r="W1637" s="83">
        <v>486</v>
      </c>
      <c r="X1637" s="83">
        <v>18</v>
      </c>
      <c r="Y1637" s="83">
        <v>41</v>
      </c>
      <c r="Z1637" s="83">
        <v>29</v>
      </c>
      <c r="AA1637" s="83">
        <v>12</v>
      </c>
      <c r="AB1637" s="83">
        <v>41</v>
      </c>
      <c r="AC1637" s="84"/>
      <c r="AD1637" s="85">
        <v>0</v>
      </c>
      <c r="AE1637" s="83">
        <v>0</v>
      </c>
      <c r="AF1637" s="83">
        <v>0</v>
      </c>
      <c r="AG1637" s="83">
        <v>0</v>
      </c>
      <c r="AH1637" s="83">
        <v>0</v>
      </c>
      <c r="AI1637" s="83">
        <v>0</v>
      </c>
      <c r="AJ1637" s="83">
        <v>0</v>
      </c>
    </row>
    <row r="1638" spans="1:37">
      <c r="A1638" s="88">
        <v>4</v>
      </c>
      <c r="B1638" s="95" t="s">
        <v>291</v>
      </c>
      <c r="C1638" s="96"/>
      <c r="D1638" s="86">
        <v>2</v>
      </c>
      <c r="E1638" s="86" t="s">
        <v>33</v>
      </c>
      <c r="F1638" s="87">
        <v>6806</v>
      </c>
      <c r="G1638" s="86">
        <v>1</v>
      </c>
      <c r="H1638" s="88">
        <v>4</v>
      </c>
      <c r="I1638" s="89"/>
      <c r="J1638" s="90">
        <v>68</v>
      </c>
      <c r="K1638" s="90">
        <v>59</v>
      </c>
      <c r="L1638" s="90">
        <v>0</v>
      </c>
      <c r="M1638" s="91"/>
      <c r="N1638" s="92">
        <v>22</v>
      </c>
      <c r="O1638" s="90">
        <v>580</v>
      </c>
      <c r="P1638" s="90">
        <v>27</v>
      </c>
      <c r="Q1638" s="90">
        <v>5</v>
      </c>
      <c r="R1638" s="90">
        <v>36</v>
      </c>
      <c r="S1638" s="90">
        <v>32</v>
      </c>
      <c r="T1638" s="90">
        <v>68</v>
      </c>
      <c r="U1638" s="91"/>
      <c r="V1638" s="92">
        <v>22</v>
      </c>
      <c r="W1638" s="90">
        <v>608</v>
      </c>
      <c r="X1638" s="90">
        <v>5</v>
      </c>
      <c r="Y1638" s="90">
        <v>36</v>
      </c>
      <c r="Z1638" s="90">
        <v>41</v>
      </c>
      <c r="AA1638" s="90">
        <v>18</v>
      </c>
      <c r="AB1638" s="90">
        <v>59</v>
      </c>
      <c r="AC1638" s="91"/>
      <c r="AD1638" s="92">
        <v>0</v>
      </c>
      <c r="AE1638" s="90">
        <v>0</v>
      </c>
      <c r="AF1638" s="90">
        <v>0</v>
      </c>
      <c r="AG1638" s="90">
        <v>0</v>
      </c>
      <c r="AH1638" s="90">
        <v>0</v>
      </c>
      <c r="AI1638" s="90">
        <v>0</v>
      </c>
      <c r="AJ1638" s="90">
        <v>0</v>
      </c>
    </row>
    <row r="1639" spans="1:37">
      <c r="A1639" s="88">
        <v>5</v>
      </c>
      <c r="B1639" s="95" t="s">
        <v>291</v>
      </c>
      <c r="C1639" s="96"/>
      <c r="D1639" s="86">
        <v>2</v>
      </c>
      <c r="E1639" s="86" t="s">
        <v>33</v>
      </c>
      <c r="F1639" s="87">
        <v>6806</v>
      </c>
      <c r="G1639" s="88">
        <v>1</v>
      </c>
      <c r="H1639" s="88">
        <v>5</v>
      </c>
      <c r="I1639" s="89"/>
      <c r="J1639" s="90">
        <v>43</v>
      </c>
      <c r="K1639" s="90">
        <v>39</v>
      </c>
      <c r="L1639" s="90">
        <v>15</v>
      </c>
      <c r="M1639" s="91"/>
      <c r="N1639" s="92">
        <v>21</v>
      </c>
      <c r="O1639" s="90">
        <v>587</v>
      </c>
      <c r="P1639" s="90">
        <v>24</v>
      </c>
      <c r="Q1639" s="90">
        <v>33</v>
      </c>
      <c r="R1639" s="90">
        <v>19</v>
      </c>
      <c r="S1639" s="90">
        <v>24</v>
      </c>
      <c r="T1639" s="90">
        <v>43</v>
      </c>
      <c r="U1639" s="91"/>
      <c r="V1639" s="92">
        <v>21</v>
      </c>
      <c r="W1639" s="90">
        <v>542</v>
      </c>
      <c r="X1639" s="90">
        <v>24</v>
      </c>
      <c r="Y1639" s="90">
        <v>38</v>
      </c>
      <c r="Z1639" s="90">
        <v>29</v>
      </c>
      <c r="AA1639" s="90">
        <v>10</v>
      </c>
      <c r="AB1639" s="90">
        <v>39</v>
      </c>
      <c r="AC1639" s="91"/>
      <c r="AD1639" s="92">
        <v>21</v>
      </c>
      <c r="AE1639" s="90">
        <v>151</v>
      </c>
      <c r="AF1639" s="90">
        <v>48</v>
      </c>
      <c r="AG1639" s="90">
        <v>38</v>
      </c>
      <c r="AH1639" s="90">
        <v>10</v>
      </c>
      <c r="AI1639" s="90">
        <v>5</v>
      </c>
      <c r="AJ1639" s="90">
        <v>15</v>
      </c>
    </row>
    <row r="1640" spans="1:37">
      <c r="A1640" s="88">
        <v>6</v>
      </c>
      <c r="B1640" s="95" t="s">
        <v>291</v>
      </c>
      <c r="C1640" s="96"/>
      <c r="D1640" s="86">
        <v>2</v>
      </c>
      <c r="E1640" s="86" t="s">
        <v>33</v>
      </c>
      <c r="F1640" s="87">
        <v>6806</v>
      </c>
      <c r="G1640" s="88">
        <v>1</v>
      </c>
      <c r="H1640" s="88">
        <v>6</v>
      </c>
      <c r="I1640" s="89"/>
      <c r="J1640" s="90">
        <v>57</v>
      </c>
      <c r="K1640" s="90">
        <v>57</v>
      </c>
      <c r="L1640" s="90">
        <v>0</v>
      </c>
      <c r="M1640" s="91"/>
      <c r="N1640" s="92">
        <v>30</v>
      </c>
      <c r="O1640" s="90">
        <v>635</v>
      </c>
      <c r="P1640" s="90">
        <v>17</v>
      </c>
      <c r="Q1640" s="90">
        <v>27</v>
      </c>
      <c r="R1640" s="90">
        <v>40</v>
      </c>
      <c r="S1640" s="90">
        <v>17</v>
      </c>
      <c r="T1640" s="90">
        <v>57</v>
      </c>
      <c r="U1640" s="91"/>
      <c r="V1640" s="92">
        <v>30</v>
      </c>
      <c r="W1640" s="90">
        <v>638</v>
      </c>
      <c r="X1640" s="90">
        <v>10</v>
      </c>
      <c r="Y1640" s="90">
        <v>33</v>
      </c>
      <c r="Z1640" s="90">
        <v>50</v>
      </c>
      <c r="AA1640" s="90">
        <v>7</v>
      </c>
      <c r="AB1640" s="90">
        <v>57</v>
      </c>
      <c r="AC1640" s="91"/>
      <c r="AD1640" s="92">
        <v>0</v>
      </c>
      <c r="AE1640" s="90">
        <v>0</v>
      </c>
      <c r="AF1640" s="90">
        <v>0</v>
      </c>
      <c r="AG1640" s="90">
        <v>0</v>
      </c>
      <c r="AH1640" s="90">
        <v>0</v>
      </c>
      <c r="AI1640" s="90">
        <v>0</v>
      </c>
      <c r="AJ1640" s="90">
        <v>0</v>
      </c>
    </row>
    <row r="1641" spans="1:37">
      <c r="A1641" s="88">
        <v>7</v>
      </c>
      <c r="B1641" s="95" t="s">
        <v>291</v>
      </c>
      <c r="C1641" s="96"/>
      <c r="D1641" s="86">
        <v>2</v>
      </c>
      <c r="E1641" s="86" t="s">
        <v>33</v>
      </c>
      <c r="F1641" s="87">
        <v>6806</v>
      </c>
      <c r="G1641" s="88">
        <v>1</v>
      </c>
      <c r="H1641" s="88">
        <v>7</v>
      </c>
      <c r="I1641" s="89"/>
      <c r="J1641" s="90">
        <v>64</v>
      </c>
      <c r="K1641" s="90">
        <v>52</v>
      </c>
      <c r="L1641" s="90">
        <v>24</v>
      </c>
      <c r="M1641" s="91"/>
      <c r="N1641" s="92">
        <v>25</v>
      </c>
      <c r="O1641" s="90">
        <v>702</v>
      </c>
      <c r="P1641" s="90">
        <v>16</v>
      </c>
      <c r="Q1641" s="90">
        <v>20</v>
      </c>
      <c r="R1641" s="90">
        <v>36</v>
      </c>
      <c r="S1641" s="90">
        <v>28</v>
      </c>
      <c r="T1641" s="90">
        <v>64</v>
      </c>
      <c r="U1641" s="91"/>
      <c r="V1641" s="92">
        <v>25</v>
      </c>
      <c r="W1641" s="90">
        <v>702</v>
      </c>
      <c r="X1641" s="90">
        <v>4</v>
      </c>
      <c r="Y1641" s="90">
        <v>44</v>
      </c>
      <c r="Z1641" s="90">
        <v>28</v>
      </c>
      <c r="AA1641" s="90">
        <v>24</v>
      </c>
      <c r="AB1641" s="90">
        <v>52</v>
      </c>
      <c r="AC1641" s="91"/>
      <c r="AD1641" s="92">
        <v>25</v>
      </c>
      <c r="AE1641" s="90">
        <v>171</v>
      </c>
      <c r="AF1641" s="90">
        <v>36</v>
      </c>
      <c r="AG1641" s="90">
        <v>40</v>
      </c>
      <c r="AH1641" s="90">
        <v>20</v>
      </c>
      <c r="AI1641" s="90">
        <v>4</v>
      </c>
      <c r="AJ1641" s="90">
        <v>24</v>
      </c>
      <c r="AK1641" s="63"/>
    </row>
    <row r="1642" spans="1:37">
      <c r="A1642" s="88">
        <v>8</v>
      </c>
      <c r="B1642" s="95" t="s">
        <v>291</v>
      </c>
      <c r="C1642" s="96"/>
      <c r="D1642" s="86">
        <v>2</v>
      </c>
      <c r="E1642" s="86" t="s">
        <v>33</v>
      </c>
      <c r="F1642" s="87">
        <v>6806</v>
      </c>
      <c r="G1642" s="86">
        <v>1</v>
      </c>
      <c r="H1642" s="88">
        <v>8</v>
      </c>
      <c r="I1642" s="89"/>
      <c r="J1642" s="90">
        <v>33</v>
      </c>
      <c r="K1642" s="90">
        <v>46</v>
      </c>
      <c r="L1642" s="90">
        <v>0</v>
      </c>
      <c r="M1642" s="91"/>
      <c r="N1642" s="92">
        <v>24</v>
      </c>
      <c r="O1642" s="90">
        <v>664</v>
      </c>
      <c r="P1642" s="90">
        <v>58</v>
      </c>
      <c r="Q1642" s="90">
        <v>8</v>
      </c>
      <c r="R1642" s="90">
        <v>25</v>
      </c>
      <c r="S1642" s="90">
        <v>8</v>
      </c>
      <c r="T1642" s="90">
        <v>33</v>
      </c>
      <c r="U1642" s="91"/>
      <c r="V1642" s="92">
        <v>24</v>
      </c>
      <c r="W1642" s="90">
        <v>639</v>
      </c>
      <c r="X1642" s="90">
        <v>17</v>
      </c>
      <c r="Y1642" s="90">
        <v>38</v>
      </c>
      <c r="Z1642" s="90">
        <v>38</v>
      </c>
      <c r="AA1642" s="90">
        <v>8</v>
      </c>
      <c r="AB1642" s="90">
        <v>46</v>
      </c>
      <c r="AC1642" s="91"/>
      <c r="AD1642" s="92">
        <v>0</v>
      </c>
      <c r="AE1642" s="90">
        <v>0</v>
      </c>
      <c r="AF1642" s="90">
        <v>0</v>
      </c>
      <c r="AG1642" s="90">
        <v>0</v>
      </c>
      <c r="AH1642" s="90">
        <v>0</v>
      </c>
      <c r="AI1642" s="90">
        <v>0</v>
      </c>
      <c r="AJ1642" s="90">
        <v>0</v>
      </c>
    </row>
    <row r="1643" spans="1:37" s="63" customFormat="1">
      <c r="A1643" s="67" t="s">
        <v>71</v>
      </c>
      <c r="B1643" s="97" t="s">
        <v>291</v>
      </c>
      <c r="C1643" s="98"/>
      <c r="D1643" s="93">
        <v>2</v>
      </c>
      <c r="E1643" s="93" t="s">
        <v>33</v>
      </c>
      <c r="F1643" s="94">
        <v>6806</v>
      </c>
      <c r="G1643" s="93">
        <v>1</v>
      </c>
      <c r="H1643" s="67" t="s">
        <v>71</v>
      </c>
      <c r="I1643" s="68"/>
      <c r="J1643" s="20">
        <v>57.532374100719423</v>
      </c>
      <c r="K1643" s="20">
        <v>49.841726618705039</v>
      </c>
      <c r="L1643" s="20">
        <v>19.891304347826086</v>
      </c>
      <c r="M1643" s="69"/>
      <c r="N1643" s="16">
        <v>139</v>
      </c>
      <c r="O1643" s="20"/>
      <c r="P1643" s="20">
        <v>24.46043165467626</v>
      </c>
      <c r="Q1643" s="20">
        <v>18.050359712230215</v>
      </c>
      <c r="R1643" s="20">
        <v>32.273381294964025</v>
      </c>
      <c r="S1643" s="20">
        <v>25.258992805755394</v>
      </c>
      <c r="T1643" s="20">
        <v>57.532374100719423</v>
      </c>
      <c r="U1643" s="69"/>
      <c r="V1643" s="16">
        <v>139</v>
      </c>
      <c r="W1643" s="20"/>
      <c r="X1643" s="20">
        <v>12.43165467625899</v>
      </c>
      <c r="Y1643" s="20">
        <v>38.050359712230218</v>
      </c>
      <c r="Z1643" s="20">
        <v>36.805755395683455</v>
      </c>
      <c r="AA1643" s="20">
        <v>13.035971223021582</v>
      </c>
      <c r="AB1643" s="20">
        <v>49.841726618705039</v>
      </c>
      <c r="AC1643" s="69"/>
      <c r="AD1643" s="16">
        <v>46</v>
      </c>
      <c r="AE1643" s="20"/>
      <c r="AF1643" s="20">
        <v>41.478260869565219</v>
      </c>
      <c r="AG1643" s="20">
        <v>39.086956521739133</v>
      </c>
      <c r="AH1643" s="20">
        <v>15.434782608695652</v>
      </c>
      <c r="AI1643" s="20">
        <v>4.4565217391304346</v>
      </c>
      <c r="AJ1643" s="20">
        <v>19.891304347826086</v>
      </c>
      <c r="AK1643" s="5"/>
    </row>
    <row r="1644" spans="1:37">
      <c r="A1644" s="81">
        <v>3</v>
      </c>
      <c r="B1644" s="77" t="s">
        <v>292</v>
      </c>
      <c r="C1644" s="78"/>
      <c r="D1644" s="79">
        <v>1</v>
      </c>
      <c r="E1644" s="79" t="s">
        <v>32</v>
      </c>
      <c r="F1644" s="80">
        <v>7510</v>
      </c>
      <c r="G1644" s="88">
        <v>1</v>
      </c>
      <c r="H1644" s="81">
        <v>3</v>
      </c>
      <c r="I1644" s="82"/>
      <c r="J1644" s="83">
        <v>78</v>
      </c>
      <c r="K1644" s="83">
        <v>69</v>
      </c>
      <c r="L1644" s="83">
        <v>0</v>
      </c>
      <c r="M1644" s="84"/>
      <c r="N1644" s="85">
        <v>79</v>
      </c>
      <c r="O1644" s="83">
        <v>577</v>
      </c>
      <c r="P1644" s="83">
        <v>0</v>
      </c>
      <c r="Q1644" s="83">
        <v>22</v>
      </c>
      <c r="R1644" s="83">
        <v>25</v>
      </c>
      <c r="S1644" s="83">
        <v>53</v>
      </c>
      <c r="T1644" s="83">
        <v>78</v>
      </c>
      <c r="U1644" s="84"/>
      <c r="V1644" s="85">
        <v>79</v>
      </c>
      <c r="W1644" s="83">
        <v>571</v>
      </c>
      <c r="X1644" s="83">
        <v>13</v>
      </c>
      <c r="Y1644" s="83">
        <v>18</v>
      </c>
      <c r="Z1644" s="83">
        <v>34</v>
      </c>
      <c r="AA1644" s="83">
        <v>35</v>
      </c>
      <c r="AB1644" s="83">
        <v>69</v>
      </c>
      <c r="AC1644" s="84"/>
      <c r="AD1644" s="85">
        <v>0</v>
      </c>
      <c r="AE1644" s="83">
        <v>0</v>
      </c>
      <c r="AF1644" s="83">
        <v>0</v>
      </c>
      <c r="AG1644" s="83">
        <v>0</v>
      </c>
      <c r="AH1644" s="83">
        <v>0</v>
      </c>
      <c r="AI1644" s="83">
        <v>0</v>
      </c>
      <c r="AJ1644" s="83">
        <v>0</v>
      </c>
    </row>
    <row r="1645" spans="1:37">
      <c r="A1645" s="88">
        <v>4</v>
      </c>
      <c r="B1645" s="95" t="s">
        <v>292</v>
      </c>
      <c r="C1645" s="96"/>
      <c r="D1645" s="86">
        <v>1</v>
      </c>
      <c r="E1645" s="86" t="s">
        <v>32</v>
      </c>
      <c r="F1645" s="87">
        <v>7510</v>
      </c>
      <c r="G1645" s="86">
        <v>1</v>
      </c>
      <c r="H1645" s="88">
        <v>4</v>
      </c>
      <c r="I1645" s="89"/>
      <c r="J1645" s="90">
        <v>83</v>
      </c>
      <c r="K1645" s="90">
        <v>66</v>
      </c>
      <c r="L1645" s="90">
        <v>0</v>
      </c>
      <c r="M1645" s="91"/>
      <c r="N1645" s="92">
        <v>51</v>
      </c>
      <c r="O1645" s="90">
        <v>642</v>
      </c>
      <c r="P1645" s="90">
        <v>8</v>
      </c>
      <c r="Q1645" s="90">
        <v>10</v>
      </c>
      <c r="R1645" s="90">
        <v>18</v>
      </c>
      <c r="S1645" s="90">
        <v>65</v>
      </c>
      <c r="T1645" s="90">
        <v>83</v>
      </c>
      <c r="U1645" s="91"/>
      <c r="V1645" s="92">
        <v>51</v>
      </c>
      <c r="W1645" s="90">
        <v>628</v>
      </c>
      <c r="X1645" s="90">
        <v>6</v>
      </c>
      <c r="Y1645" s="90">
        <v>27</v>
      </c>
      <c r="Z1645" s="90">
        <v>41</v>
      </c>
      <c r="AA1645" s="90">
        <v>25</v>
      </c>
      <c r="AB1645" s="90">
        <v>66</v>
      </c>
      <c r="AC1645" s="91"/>
      <c r="AD1645" s="92">
        <v>0</v>
      </c>
      <c r="AE1645" s="90">
        <v>0</v>
      </c>
      <c r="AF1645" s="90">
        <v>0</v>
      </c>
      <c r="AG1645" s="90">
        <v>0</v>
      </c>
      <c r="AH1645" s="90">
        <v>0</v>
      </c>
      <c r="AI1645" s="90">
        <v>0</v>
      </c>
      <c r="AJ1645" s="90">
        <v>0</v>
      </c>
    </row>
    <row r="1646" spans="1:37">
      <c r="A1646" s="88">
        <v>5</v>
      </c>
      <c r="B1646" s="95" t="s">
        <v>292</v>
      </c>
      <c r="C1646" s="96"/>
      <c r="D1646" s="86">
        <v>1</v>
      </c>
      <c r="E1646" s="86" t="s">
        <v>32</v>
      </c>
      <c r="F1646" s="87">
        <v>7510</v>
      </c>
      <c r="G1646" s="86">
        <v>1</v>
      </c>
      <c r="H1646" s="88">
        <v>5</v>
      </c>
      <c r="I1646" s="89"/>
      <c r="J1646" s="90">
        <v>78</v>
      </c>
      <c r="K1646" s="90">
        <v>77</v>
      </c>
      <c r="L1646" s="90">
        <v>64</v>
      </c>
      <c r="M1646" s="91"/>
      <c r="N1646" s="92">
        <v>64</v>
      </c>
      <c r="O1646" s="90">
        <v>691</v>
      </c>
      <c r="P1646" s="90">
        <v>13</v>
      </c>
      <c r="Q1646" s="90">
        <v>9</v>
      </c>
      <c r="R1646" s="90">
        <v>30</v>
      </c>
      <c r="S1646" s="90">
        <v>48</v>
      </c>
      <c r="T1646" s="90">
        <v>78</v>
      </c>
      <c r="U1646" s="91"/>
      <c r="V1646" s="92">
        <v>64</v>
      </c>
      <c r="W1646" s="90">
        <v>715</v>
      </c>
      <c r="X1646" s="90">
        <v>3</v>
      </c>
      <c r="Y1646" s="90">
        <v>20</v>
      </c>
      <c r="Z1646" s="90">
        <v>44</v>
      </c>
      <c r="AA1646" s="90">
        <v>33</v>
      </c>
      <c r="AB1646" s="90">
        <v>77</v>
      </c>
      <c r="AC1646" s="91"/>
      <c r="AD1646" s="92">
        <v>64</v>
      </c>
      <c r="AE1646" s="90">
        <v>213</v>
      </c>
      <c r="AF1646" s="90">
        <v>6</v>
      </c>
      <c r="AG1646" s="90">
        <v>30</v>
      </c>
      <c r="AH1646" s="90">
        <v>50</v>
      </c>
      <c r="AI1646" s="90">
        <v>14</v>
      </c>
      <c r="AJ1646" s="90">
        <v>64</v>
      </c>
    </row>
    <row r="1647" spans="1:37">
      <c r="A1647" s="88">
        <v>6</v>
      </c>
      <c r="B1647" s="95" t="s">
        <v>292</v>
      </c>
      <c r="C1647" s="96"/>
      <c r="D1647" s="86">
        <v>1</v>
      </c>
      <c r="E1647" s="86" t="s">
        <v>32</v>
      </c>
      <c r="F1647" s="87">
        <v>7510</v>
      </c>
      <c r="G1647" s="86">
        <v>1</v>
      </c>
      <c r="H1647" s="88">
        <v>6</v>
      </c>
      <c r="I1647" s="89"/>
      <c r="J1647" s="90">
        <v>81</v>
      </c>
      <c r="K1647" s="90">
        <v>73</v>
      </c>
      <c r="L1647" s="90">
        <v>0</v>
      </c>
      <c r="M1647" s="91"/>
      <c r="N1647" s="92">
        <v>68</v>
      </c>
      <c r="O1647" s="90">
        <v>715</v>
      </c>
      <c r="P1647" s="90">
        <v>4</v>
      </c>
      <c r="Q1647" s="90">
        <v>15</v>
      </c>
      <c r="R1647" s="90">
        <v>37</v>
      </c>
      <c r="S1647" s="90">
        <v>44</v>
      </c>
      <c r="T1647" s="90">
        <v>81</v>
      </c>
      <c r="U1647" s="91"/>
      <c r="V1647" s="92">
        <v>68</v>
      </c>
      <c r="W1647" s="90">
        <v>722</v>
      </c>
      <c r="X1647" s="90">
        <v>4</v>
      </c>
      <c r="Y1647" s="90">
        <v>22</v>
      </c>
      <c r="Z1647" s="90">
        <v>44</v>
      </c>
      <c r="AA1647" s="90">
        <v>29</v>
      </c>
      <c r="AB1647" s="90">
        <v>73</v>
      </c>
      <c r="AC1647" s="91"/>
      <c r="AD1647" s="92">
        <v>0</v>
      </c>
      <c r="AE1647" s="90">
        <v>0</v>
      </c>
      <c r="AF1647" s="90">
        <v>0</v>
      </c>
      <c r="AG1647" s="90">
        <v>0</v>
      </c>
      <c r="AH1647" s="90">
        <v>0</v>
      </c>
      <c r="AI1647" s="90">
        <v>0</v>
      </c>
      <c r="AJ1647" s="90">
        <v>0</v>
      </c>
    </row>
    <row r="1648" spans="1:37">
      <c r="A1648" s="88">
        <v>7</v>
      </c>
      <c r="B1648" s="95" t="s">
        <v>292</v>
      </c>
      <c r="C1648" s="96"/>
      <c r="D1648" s="86">
        <v>1</v>
      </c>
      <c r="E1648" s="86" t="s">
        <v>32</v>
      </c>
      <c r="F1648" s="87">
        <v>7510</v>
      </c>
      <c r="G1648" s="86">
        <v>1</v>
      </c>
      <c r="H1648" s="88">
        <v>7</v>
      </c>
      <c r="I1648" s="89"/>
      <c r="J1648" s="90">
        <v>76</v>
      </c>
      <c r="K1648" s="90">
        <v>64</v>
      </c>
      <c r="L1648" s="90">
        <v>19</v>
      </c>
      <c r="M1648" s="91"/>
      <c r="N1648" s="92">
        <v>72</v>
      </c>
      <c r="O1648" s="90">
        <v>730</v>
      </c>
      <c r="P1648" s="90">
        <v>8</v>
      </c>
      <c r="Q1648" s="90">
        <v>15</v>
      </c>
      <c r="R1648" s="90">
        <v>40</v>
      </c>
      <c r="S1648" s="90">
        <v>36</v>
      </c>
      <c r="T1648" s="90">
        <v>76</v>
      </c>
      <c r="U1648" s="91"/>
      <c r="V1648" s="92">
        <v>72</v>
      </c>
      <c r="W1648" s="90">
        <v>715</v>
      </c>
      <c r="X1648" s="90">
        <v>4</v>
      </c>
      <c r="Y1648" s="90">
        <v>32</v>
      </c>
      <c r="Z1648" s="90">
        <v>38</v>
      </c>
      <c r="AA1648" s="90">
        <v>26</v>
      </c>
      <c r="AB1648" s="90">
        <v>64</v>
      </c>
      <c r="AC1648" s="91"/>
      <c r="AD1648" s="92">
        <v>72</v>
      </c>
      <c r="AE1648" s="90">
        <v>159</v>
      </c>
      <c r="AF1648" s="90">
        <v>36</v>
      </c>
      <c r="AG1648" s="90">
        <v>44</v>
      </c>
      <c r="AH1648" s="90">
        <v>19</v>
      </c>
      <c r="AI1648" s="90">
        <v>0</v>
      </c>
      <c r="AJ1648" s="90">
        <v>19</v>
      </c>
      <c r="AK1648" s="63"/>
    </row>
    <row r="1649" spans="1:37">
      <c r="A1649" s="88">
        <v>8</v>
      </c>
      <c r="B1649" s="95" t="s">
        <v>292</v>
      </c>
      <c r="C1649" s="96"/>
      <c r="D1649" s="86">
        <v>1</v>
      </c>
      <c r="E1649" s="86" t="s">
        <v>32</v>
      </c>
      <c r="F1649" s="87">
        <v>7510</v>
      </c>
      <c r="G1649" s="86">
        <v>1</v>
      </c>
      <c r="H1649" s="88">
        <v>8</v>
      </c>
      <c r="I1649" s="89"/>
      <c r="J1649" s="90">
        <v>44</v>
      </c>
      <c r="K1649" s="90">
        <v>56</v>
      </c>
      <c r="L1649" s="90">
        <v>0</v>
      </c>
      <c r="M1649" s="91"/>
      <c r="N1649" s="92">
        <v>68</v>
      </c>
      <c r="O1649" s="90">
        <v>686</v>
      </c>
      <c r="P1649" s="90">
        <v>35</v>
      </c>
      <c r="Q1649" s="90">
        <v>21</v>
      </c>
      <c r="R1649" s="90">
        <v>35</v>
      </c>
      <c r="S1649" s="90">
        <v>9</v>
      </c>
      <c r="T1649" s="90">
        <v>44</v>
      </c>
      <c r="U1649" s="91"/>
      <c r="V1649" s="92">
        <v>68</v>
      </c>
      <c r="W1649" s="90">
        <v>713</v>
      </c>
      <c r="X1649" s="90">
        <v>9</v>
      </c>
      <c r="Y1649" s="90">
        <v>35</v>
      </c>
      <c r="Z1649" s="90">
        <v>50</v>
      </c>
      <c r="AA1649" s="90">
        <v>6</v>
      </c>
      <c r="AB1649" s="90">
        <v>56</v>
      </c>
      <c r="AC1649" s="91"/>
      <c r="AD1649" s="92">
        <v>0</v>
      </c>
      <c r="AE1649" s="90">
        <v>0</v>
      </c>
      <c r="AF1649" s="90">
        <v>0</v>
      </c>
      <c r="AG1649" s="90">
        <v>0</v>
      </c>
      <c r="AH1649" s="90">
        <v>0</v>
      </c>
      <c r="AI1649" s="90">
        <v>0</v>
      </c>
      <c r="AJ1649" s="90">
        <v>0</v>
      </c>
    </row>
    <row r="1650" spans="1:37" s="63" customFormat="1">
      <c r="A1650" s="67" t="s">
        <v>71</v>
      </c>
      <c r="B1650" s="97" t="s">
        <v>292</v>
      </c>
      <c r="C1650" s="98"/>
      <c r="D1650" s="93">
        <v>1</v>
      </c>
      <c r="E1650" s="93" t="s">
        <v>32</v>
      </c>
      <c r="F1650" s="94">
        <v>7510</v>
      </c>
      <c r="G1650" s="67">
        <v>1</v>
      </c>
      <c r="H1650" s="67" t="s">
        <v>71</v>
      </c>
      <c r="I1650" s="68"/>
      <c r="J1650" s="20">
        <v>73.03233830845771</v>
      </c>
      <c r="K1650" s="20">
        <v>67.475124378109456</v>
      </c>
      <c r="L1650" s="20">
        <v>40.176470588235297</v>
      </c>
      <c r="M1650" s="69"/>
      <c r="N1650" s="16">
        <v>402</v>
      </c>
      <c r="O1650" s="20"/>
      <c r="P1650" s="20">
        <v>11.114427860696518</v>
      </c>
      <c r="Q1650" s="20">
        <v>15.800995024875622</v>
      </c>
      <c r="R1650" s="20">
        <v>31.315920398009951</v>
      </c>
      <c r="S1650" s="20">
        <v>41.71641791044776</v>
      </c>
      <c r="T1650" s="20">
        <v>73.03233830845771</v>
      </c>
      <c r="U1650" s="69"/>
      <c r="V1650" s="16">
        <v>402</v>
      </c>
      <c r="W1650" s="20"/>
      <c r="X1650" s="20">
        <v>6.7089552238805972</v>
      </c>
      <c r="Y1650" s="20">
        <v>25.519900497512438</v>
      </c>
      <c r="Z1650" s="20">
        <v>41.594527363184078</v>
      </c>
      <c r="AA1650" s="20">
        <v>25.880597014925371</v>
      </c>
      <c r="AB1650" s="20">
        <v>67.475124378109456</v>
      </c>
      <c r="AC1650" s="69"/>
      <c r="AD1650" s="16">
        <v>136</v>
      </c>
      <c r="AE1650" s="20"/>
      <c r="AF1650" s="20">
        <v>21.882352941176471</v>
      </c>
      <c r="AG1650" s="20">
        <v>37.411764705882348</v>
      </c>
      <c r="AH1650" s="20">
        <v>33.588235294117652</v>
      </c>
      <c r="AI1650" s="20">
        <v>6.5882352941176467</v>
      </c>
      <c r="AJ1650" s="20">
        <v>40.176470588235297</v>
      </c>
      <c r="AK1650" s="5"/>
    </row>
    <row r="1651" spans="1:37">
      <c r="A1651" s="81">
        <v>3</v>
      </c>
      <c r="B1651" s="77" t="s">
        <v>293</v>
      </c>
      <c r="C1651" s="78"/>
      <c r="D1651" s="79">
        <v>1</v>
      </c>
      <c r="E1651" s="79" t="s">
        <v>32</v>
      </c>
      <c r="F1651" s="80">
        <v>505</v>
      </c>
      <c r="G1651" s="86">
        <v>1</v>
      </c>
      <c r="H1651" s="81">
        <v>3</v>
      </c>
      <c r="I1651" s="82"/>
      <c r="J1651" s="83">
        <v>81</v>
      </c>
      <c r="K1651" s="83">
        <v>72</v>
      </c>
      <c r="L1651" s="83">
        <v>0</v>
      </c>
      <c r="M1651" s="84"/>
      <c r="N1651" s="85">
        <v>79</v>
      </c>
      <c r="O1651" s="83">
        <v>584</v>
      </c>
      <c r="P1651" s="83">
        <v>1</v>
      </c>
      <c r="Q1651" s="83">
        <v>18</v>
      </c>
      <c r="R1651" s="83">
        <v>32</v>
      </c>
      <c r="S1651" s="83">
        <v>49</v>
      </c>
      <c r="T1651" s="83">
        <v>81</v>
      </c>
      <c r="U1651" s="84"/>
      <c r="V1651" s="85">
        <v>79</v>
      </c>
      <c r="W1651" s="83">
        <v>597</v>
      </c>
      <c r="X1651" s="83">
        <v>8</v>
      </c>
      <c r="Y1651" s="83">
        <v>20</v>
      </c>
      <c r="Z1651" s="83">
        <v>28</v>
      </c>
      <c r="AA1651" s="83">
        <v>44</v>
      </c>
      <c r="AB1651" s="83">
        <v>72</v>
      </c>
      <c r="AC1651" s="84"/>
      <c r="AD1651" s="85">
        <v>0</v>
      </c>
      <c r="AE1651" s="83">
        <v>0</v>
      </c>
      <c r="AF1651" s="83">
        <v>0</v>
      </c>
      <c r="AG1651" s="83">
        <v>0</v>
      </c>
      <c r="AH1651" s="83">
        <v>0</v>
      </c>
      <c r="AI1651" s="83">
        <v>0</v>
      </c>
      <c r="AJ1651" s="83">
        <v>0</v>
      </c>
    </row>
    <row r="1652" spans="1:37">
      <c r="A1652" s="88">
        <v>4</v>
      </c>
      <c r="B1652" s="95" t="s">
        <v>293</v>
      </c>
      <c r="C1652" s="96"/>
      <c r="D1652" s="86">
        <v>1</v>
      </c>
      <c r="E1652" s="86" t="s">
        <v>32</v>
      </c>
      <c r="F1652" s="87">
        <v>505</v>
      </c>
      <c r="G1652" s="86">
        <v>1</v>
      </c>
      <c r="H1652" s="88">
        <v>4</v>
      </c>
      <c r="I1652" s="89"/>
      <c r="J1652" s="90">
        <v>92</v>
      </c>
      <c r="K1652" s="90">
        <v>82</v>
      </c>
      <c r="L1652" s="90">
        <v>0</v>
      </c>
      <c r="M1652" s="91"/>
      <c r="N1652" s="92">
        <v>80</v>
      </c>
      <c r="O1652" s="90">
        <v>678</v>
      </c>
      <c r="P1652" s="90">
        <v>1</v>
      </c>
      <c r="Q1652" s="90">
        <v>8</v>
      </c>
      <c r="R1652" s="90">
        <v>18</v>
      </c>
      <c r="S1652" s="90">
        <v>74</v>
      </c>
      <c r="T1652" s="90">
        <v>92</v>
      </c>
      <c r="U1652" s="91"/>
      <c r="V1652" s="92">
        <v>80</v>
      </c>
      <c r="W1652" s="90">
        <v>694</v>
      </c>
      <c r="X1652" s="90">
        <v>1</v>
      </c>
      <c r="Y1652" s="90">
        <v>18</v>
      </c>
      <c r="Z1652" s="90">
        <v>39</v>
      </c>
      <c r="AA1652" s="90">
        <v>43</v>
      </c>
      <c r="AB1652" s="90">
        <v>82</v>
      </c>
      <c r="AC1652" s="91"/>
      <c r="AD1652" s="92">
        <v>0</v>
      </c>
      <c r="AE1652" s="90">
        <v>0</v>
      </c>
      <c r="AF1652" s="90">
        <v>0</v>
      </c>
      <c r="AG1652" s="90">
        <v>0</v>
      </c>
      <c r="AH1652" s="90">
        <v>0</v>
      </c>
      <c r="AI1652" s="90">
        <v>0</v>
      </c>
      <c r="AJ1652" s="90">
        <v>0</v>
      </c>
    </row>
    <row r="1653" spans="1:37">
      <c r="A1653" s="88">
        <v>5</v>
      </c>
      <c r="B1653" s="95" t="s">
        <v>293</v>
      </c>
      <c r="C1653" s="96"/>
      <c r="D1653" s="86">
        <v>1</v>
      </c>
      <c r="E1653" s="86" t="s">
        <v>32</v>
      </c>
      <c r="F1653" s="87">
        <v>505</v>
      </c>
      <c r="G1653" s="88">
        <v>1</v>
      </c>
      <c r="H1653" s="88">
        <v>5</v>
      </c>
      <c r="I1653" s="89"/>
      <c r="J1653" s="90">
        <v>93</v>
      </c>
      <c r="K1653" s="90">
        <v>89</v>
      </c>
      <c r="L1653" s="90">
        <v>73</v>
      </c>
      <c r="M1653" s="91"/>
      <c r="N1653" s="92">
        <v>67</v>
      </c>
      <c r="O1653" s="90">
        <v>704</v>
      </c>
      <c r="P1653" s="90">
        <v>1</v>
      </c>
      <c r="Q1653" s="90">
        <v>6</v>
      </c>
      <c r="R1653" s="90">
        <v>39</v>
      </c>
      <c r="S1653" s="90">
        <v>54</v>
      </c>
      <c r="T1653" s="90">
        <v>93</v>
      </c>
      <c r="U1653" s="91"/>
      <c r="V1653" s="92">
        <v>67</v>
      </c>
      <c r="W1653" s="90">
        <v>766</v>
      </c>
      <c r="X1653" s="90">
        <v>3</v>
      </c>
      <c r="Y1653" s="90">
        <v>7</v>
      </c>
      <c r="Z1653" s="90">
        <v>46</v>
      </c>
      <c r="AA1653" s="90">
        <v>43</v>
      </c>
      <c r="AB1653" s="90">
        <v>89</v>
      </c>
      <c r="AC1653" s="91"/>
      <c r="AD1653" s="92">
        <v>67</v>
      </c>
      <c r="AE1653" s="90">
        <v>216</v>
      </c>
      <c r="AF1653" s="90">
        <v>1</v>
      </c>
      <c r="AG1653" s="90">
        <v>25</v>
      </c>
      <c r="AH1653" s="90">
        <v>61</v>
      </c>
      <c r="AI1653" s="90">
        <v>12</v>
      </c>
      <c r="AJ1653" s="90">
        <v>73</v>
      </c>
    </row>
    <row r="1654" spans="1:37">
      <c r="A1654" s="88">
        <v>6</v>
      </c>
      <c r="B1654" s="95" t="s">
        <v>293</v>
      </c>
      <c r="C1654" s="96"/>
      <c r="D1654" s="86">
        <v>1</v>
      </c>
      <c r="E1654" s="86" t="s">
        <v>32</v>
      </c>
      <c r="F1654" s="87">
        <v>505</v>
      </c>
      <c r="G1654" s="86">
        <v>1</v>
      </c>
      <c r="H1654" s="88">
        <v>6</v>
      </c>
      <c r="I1654" s="89"/>
      <c r="J1654" s="90">
        <v>83</v>
      </c>
      <c r="K1654" s="90">
        <v>88</v>
      </c>
      <c r="L1654" s="90">
        <v>0</v>
      </c>
      <c r="M1654" s="91"/>
      <c r="N1654" s="92">
        <v>70</v>
      </c>
      <c r="O1654" s="90">
        <v>719</v>
      </c>
      <c r="P1654" s="90">
        <v>1</v>
      </c>
      <c r="Q1654" s="90">
        <v>16</v>
      </c>
      <c r="R1654" s="90">
        <v>36</v>
      </c>
      <c r="S1654" s="90">
        <v>47</v>
      </c>
      <c r="T1654" s="90">
        <v>83</v>
      </c>
      <c r="U1654" s="91"/>
      <c r="V1654" s="92">
        <v>70</v>
      </c>
      <c r="W1654" s="90">
        <v>786</v>
      </c>
      <c r="X1654" s="90">
        <v>1</v>
      </c>
      <c r="Y1654" s="90">
        <v>10</v>
      </c>
      <c r="Z1654" s="90">
        <v>41</v>
      </c>
      <c r="AA1654" s="90">
        <v>47</v>
      </c>
      <c r="AB1654" s="90">
        <v>88</v>
      </c>
      <c r="AC1654" s="91"/>
      <c r="AD1654" s="92">
        <v>0</v>
      </c>
      <c r="AE1654" s="90">
        <v>0</v>
      </c>
      <c r="AF1654" s="90">
        <v>0</v>
      </c>
      <c r="AG1654" s="90">
        <v>0</v>
      </c>
      <c r="AH1654" s="90">
        <v>0</v>
      </c>
      <c r="AI1654" s="90">
        <v>0</v>
      </c>
      <c r="AJ1654" s="90">
        <v>0</v>
      </c>
    </row>
    <row r="1655" spans="1:37">
      <c r="A1655" s="88">
        <v>7</v>
      </c>
      <c r="B1655" s="95" t="s">
        <v>293</v>
      </c>
      <c r="C1655" s="96"/>
      <c r="D1655" s="86">
        <v>1</v>
      </c>
      <c r="E1655" s="86" t="s">
        <v>32</v>
      </c>
      <c r="F1655" s="87">
        <v>505</v>
      </c>
      <c r="G1655" s="86">
        <v>1</v>
      </c>
      <c r="H1655" s="88">
        <v>7</v>
      </c>
      <c r="I1655" s="89"/>
      <c r="J1655" s="90">
        <v>92</v>
      </c>
      <c r="K1655" s="90">
        <v>87</v>
      </c>
      <c r="L1655" s="90">
        <v>54</v>
      </c>
      <c r="M1655" s="91"/>
      <c r="N1655" s="92">
        <v>76</v>
      </c>
      <c r="O1655" s="90">
        <v>782</v>
      </c>
      <c r="P1655" s="90">
        <v>3</v>
      </c>
      <c r="Q1655" s="90">
        <v>5</v>
      </c>
      <c r="R1655" s="90">
        <v>33</v>
      </c>
      <c r="S1655" s="90">
        <v>59</v>
      </c>
      <c r="T1655" s="90">
        <v>92</v>
      </c>
      <c r="U1655" s="91"/>
      <c r="V1655" s="92">
        <v>76</v>
      </c>
      <c r="W1655" s="90">
        <v>839</v>
      </c>
      <c r="X1655" s="90">
        <v>1</v>
      </c>
      <c r="Y1655" s="90">
        <v>12</v>
      </c>
      <c r="Z1655" s="90">
        <v>36</v>
      </c>
      <c r="AA1655" s="90">
        <v>51</v>
      </c>
      <c r="AB1655" s="90">
        <v>87</v>
      </c>
      <c r="AC1655" s="91"/>
      <c r="AD1655" s="92">
        <v>76</v>
      </c>
      <c r="AE1655" s="90">
        <v>202</v>
      </c>
      <c r="AF1655" s="90">
        <v>5</v>
      </c>
      <c r="AG1655" s="90">
        <v>41</v>
      </c>
      <c r="AH1655" s="90">
        <v>46</v>
      </c>
      <c r="AI1655" s="90">
        <v>8</v>
      </c>
      <c r="AJ1655" s="90">
        <v>54</v>
      </c>
      <c r="AK1655" s="63"/>
    </row>
    <row r="1656" spans="1:37">
      <c r="A1656" s="88">
        <v>8</v>
      </c>
      <c r="B1656" s="95" t="s">
        <v>293</v>
      </c>
      <c r="C1656" s="96"/>
      <c r="D1656" s="86">
        <v>1</v>
      </c>
      <c r="E1656" s="86" t="s">
        <v>32</v>
      </c>
      <c r="F1656" s="87">
        <v>505</v>
      </c>
      <c r="G1656" s="86">
        <v>1</v>
      </c>
      <c r="H1656" s="88">
        <v>8</v>
      </c>
      <c r="I1656" s="89"/>
      <c r="J1656" s="90">
        <v>87</v>
      </c>
      <c r="K1656" s="90">
        <v>94</v>
      </c>
      <c r="L1656" s="90">
        <v>0</v>
      </c>
      <c r="M1656" s="91"/>
      <c r="N1656" s="92">
        <v>72</v>
      </c>
      <c r="O1656" s="90">
        <v>784</v>
      </c>
      <c r="P1656" s="90">
        <v>6</v>
      </c>
      <c r="Q1656" s="90">
        <v>7</v>
      </c>
      <c r="R1656" s="90">
        <v>47</v>
      </c>
      <c r="S1656" s="90">
        <v>40</v>
      </c>
      <c r="T1656" s="90">
        <v>87</v>
      </c>
      <c r="U1656" s="91"/>
      <c r="V1656" s="92">
        <v>72</v>
      </c>
      <c r="W1656" s="90">
        <v>899</v>
      </c>
      <c r="X1656" s="90">
        <v>1</v>
      </c>
      <c r="Y1656" s="90">
        <v>4</v>
      </c>
      <c r="Z1656" s="90">
        <v>29</v>
      </c>
      <c r="AA1656" s="90">
        <v>65</v>
      </c>
      <c r="AB1656" s="90">
        <v>94</v>
      </c>
      <c r="AC1656" s="91"/>
      <c r="AD1656" s="92">
        <v>0</v>
      </c>
      <c r="AE1656" s="90">
        <v>0</v>
      </c>
      <c r="AF1656" s="90">
        <v>0</v>
      </c>
      <c r="AG1656" s="90">
        <v>0</v>
      </c>
      <c r="AH1656" s="90">
        <v>0</v>
      </c>
      <c r="AI1656" s="90">
        <v>0</v>
      </c>
      <c r="AJ1656" s="90">
        <v>0</v>
      </c>
    </row>
    <row r="1657" spans="1:37" s="63" customFormat="1">
      <c r="A1657" s="67" t="s">
        <v>71</v>
      </c>
      <c r="B1657" s="97" t="s">
        <v>293</v>
      </c>
      <c r="C1657" s="98"/>
      <c r="D1657" s="93">
        <v>1</v>
      </c>
      <c r="E1657" s="93" t="s">
        <v>32</v>
      </c>
      <c r="F1657" s="94">
        <v>505</v>
      </c>
      <c r="G1657" s="67">
        <v>1</v>
      </c>
      <c r="H1657" s="67" t="s">
        <v>71</v>
      </c>
      <c r="I1657" s="68"/>
      <c r="J1657" s="20">
        <v>87.963963963963963</v>
      </c>
      <c r="K1657" s="20">
        <v>85.024774774774784</v>
      </c>
      <c r="L1657" s="20">
        <v>62.9020979020979</v>
      </c>
      <c r="M1657" s="69"/>
      <c r="N1657" s="16">
        <v>444</v>
      </c>
      <c r="O1657" s="20"/>
      <c r="P1657" s="20">
        <v>2.1531531531531529</v>
      </c>
      <c r="Q1657" s="20">
        <v>10.063063063063062</v>
      </c>
      <c r="R1657" s="20">
        <v>33.768018018018019</v>
      </c>
      <c r="S1657" s="20">
        <v>54.195945945945944</v>
      </c>
      <c r="T1657" s="20">
        <v>87.963963963963963</v>
      </c>
      <c r="U1657" s="69"/>
      <c r="V1657" s="16">
        <v>444</v>
      </c>
      <c r="W1657" s="20"/>
      <c r="X1657" s="20">
        <v>2.5472972972972974</v>
      </c>
      <c r="Y1657" s="20">
        <v>12.137387387387388</v>
      </c>
      <c r="Z1657" s="20">
        <v>36.27927927927928</v>
      </c>
      <c r="AA1657" s="20">
        <v>48.745495495495497</v>
      </c>
      <c r="AB1657" s="20">
        <v>85.024774774774784</v>
      </c>
      <c r="AC1657" s="69"/>
      <c r="AD1657" s="16">
        <v>143</v>
      </c>
      <c r="AE1657" s="20"/>
      <c r="AF1657" s="20">
        <v>3.1258741258741258</v>
      </c>
      <c r="AG1657" s="20">
        <v>33.503496503496507</v>
      </c>
      <c r="AH1657" s="20">
        <v>53.027972027972027</v>
      </c>
      <c r="AI1657" s="20">
        <v>9.8741258741258733</v>
      </c>
      <c r="AJ1657" s="20">
        <v>62.9020979020979</v>
      </c>
      <c r="AK1657" s="5"/>
    </row>
    <row r="1658" spans="1:37">
      <c r="A1658" s="81">
        <v>3</v>
      </c>
      <c r="B1658" s="77" t="s">
        <v>294</v>
      </c>
      <c r="C1658" s="78"/>
      <c r="D1658" s="79">
        <v>2</v>
      </c>
      <c r="E1658" s="79" t="s">
        <v>33</v>
      </c>
      <c r="F1658" s="80">
        <v>1612</v>
      </c>
      <c r="G1658" s="86">
        <v>1</v>
      </c>
      <c r="H1658" s="81">
        <v>3</v>
      </c>
      <c r="I1658" s="82"/>
      <c r="J1658" s="83">
        <v>95</v>
      </c>
      <c r="K1658" s="83">
        <v>89</v>
      </c>
      <c r="L1658" s="83">
        <v>0</v>
      </c>
      <c r="M1658" s="84"/>
      <c r="N1658" s="85">
        <v>175</v>
      </c>
      <c r="O1658" s="83">
        <v>652</v>
      </c>
      <c r="P1658" s="83">
        <v>1</v>
      </c>
      <c r="Q1658" s="83">
        <v>4</v>
      </c>
      <c r="R1658" s="83">
        <v>14</v>
      </c>
      <c r="S1658" s="83">
        <v>81</v>
      </c>
      <c r="T1658" s="83">
        <v>95</v>
      </c>
      <c r="U1658" s="84"/>
      <c r="V1658" s="85">
        <v>175</v>
      </c>
      <c r="W1658" s="83">
        <v>711</v>
      </c>
      <c r="X1658" s="83">
        <v>3</v>
      </c>
      <c r="Y1658" s="83">
        <v>7</v>
      </c>
      <c r="Z1658" s="83">
        <v>19</v>
      </c>
      <c r="AA1658" s="83">
        <v>70</v>
      </c>
      <c r="AB1658" s="83">
        <v>89</v>
      </c>
      <c r="AC1658" s="84"/>
      <c r="AD1658" s="85">
        <v>0</v>
      </c>
      <c r="AE1658" s="83">
        <v>0</v>
      </c>
      <c r="AF1658" s="83">
        <v>0</v>
      </c>
      <c r="AG1658" s="83">
        <v>0</v>
      </c>
      <c r="AH1658" s="83">
        <v>0</v>
      </c>
      <c r="AI1658" s="83">
        <v>0</v>
      </c>
      <c r="AJ1658" s="83">
        <v>0</v>
      </c>
    </row>
    <row r="1659" spans="1:37">
      <c r="A1659" s="88">
        <v>4</v>
      </c>
      <c r="B1659" s="95" t="s">
        <v>294</v>
      </c>
      <c r="C1659" s="96"/>
      <c r="D1659" s="86">
        <v>2</v>
      </c>
      <c r="E1659" s="86" t="s">
        <v>33</v>
      </c>
      <c r="F1659" s="87">
        <v>1612</v>
      </c>
      <c r="G1659" s="86">
        <v>1</v>
      </c>
      <c r="H1659" s="88">
        <v>4</v>
      </c>
      <c r="I1659" s="89"/>
      <c r="J1659" s="90">
        <v>95</v>
      </c>
      <c r="K1659" s="90">
        <v>93</v>
      </c>
      <c r="L1659" s="90">
        <v>0</v>
      </c>
      <c r="M1659" s="91"/>
      <c r="N1659" s="92">
        <v>190</v>
      </c>
      <c r="O1659" s="90">
        <v>696</v>
      </c>
      <c r="P1659" s="90">
        <v>1</v>
      </c>
      <c r="Q1659" s="90">
        <v>4</v>
      </c>
      <c r="R1659" s="90">
        <v>18</v>
      </c>
      <c r="S1659" s="90">
        <v>77</v>
      </c>
      <c r="T1659" s="90">
        <v>95</v>
      </c>
      <c r="U1659" s="91"/>
      <c r="V1659" s="92">
        <v>190</v>
      </c>
      <c r="W1659" s="90">
        <v>761</v>
      </c>
      <c r="X1659" s="90">
        <v>1</v>
      </c>
      <c r="Y1659" s="90">
        <v>7</v>
      </c>
      <c r="Z1659" s="90">
        <v>33</v>
      </c>
      <c r="AA1659" s="90">
        <v>60</v>
      </c>
      <c r="AB1659" s="90">
        <v>93</v>
      </c>
      <c r="AC1659" s="91"/>
      <c r="AD1659" s="92">
        <v>0</v>
      </c>
      <c r="AE1659" s="90">
        <v>0</v>
      </c>
      <c r="AF1659" s="90">
        <v>0</v>
      </c>
      <c r="AG1659" s="90">
        <v>0</v>
      </c>
      <c r="AH1659" s="90">
        <v>0</v>
      </c>
      <c r="AI1659" s="90">
        <v>0</v>
      </c>
      <c r="AJ1659" s="90">
        <v>0</v>
      </c>
    </row>
    <row r="1660" spans="1:37">
      <c r="A1660" s="88">
        <v>5</v>
      </c>
      <c r="B1660" s="95" t="s">
        <v>294</v>
      </c>
      <c r="C1660" s="96"/>
      <c r="D1660" s="86">
        <v>2</v>
      </c>
      <c r="E1660" s="86" t="s">
        <v>33</v>
      </c>
      <c r="F1660" s="87">
        <v>1612</v>
      </c>
      <c r="G1660" s="86">
        <v>1</v>
      </c>
      <c r="H1660" s="88">
        <v>5</v>
      </c>
      <c r="I1660" s="89"/>
      <c r="J1660" s="90">
        <v>90</v>
      </c>
      <c r="K1660" s="90">
        <v>91</v>
      </c>
      <c r="L1660" s="90">
        <v>78</v>
      </c>
      <c r="M1660" s="91"/>
      <c r="N1660" s="92">
        <v>180</v>
      </c>
      <c r="O1660" s="90">
        <v>707</v>
      </c>
      <c r="P1660" s="90">
        <v>1</v>
      </c>
      <c r="Q1660" s="90">
        <v>8</v>
      </c>
      <c r="R1660" s="90">
        <v>31</v>
      </c>
      <c r="S1660" s="90">
        <v>59</v>
      </c>
      <c r="T1660" s="90">
        <v>90</v>
      </c>
      <c r="U1660" s="91"/>
      <c r="V1660" s="92">
        <v>180</v>
      </c>
      <c r="W1660" s="90">
        <v>797</v>
      </c>
      <c r="X1660" s="90">
        <v>1</v>
      </c>
      <c r="Y1660" s="90">
        <v>8</v>
      </c>
      <c r="Z1660" s="90">
        <v>34</v>
      </c>
      <c r="AA1660" s="90">
        <v>57</v>
      </c>
      <c r="AB1660" s="90">
        <v>91</v>
      </c>
      <c r="AC1660" s="91"/>
      <c r="AD1660" s="92">
        <v>180</v>
      </c>
      <c r="AE1660" s="90">
        <v>223</v>
      </c>
      <c r="AF1660" s="90">
        <v>1</v>
      </c>
      <c r="AG1660" s="90">
        <v>21</v>
      </c>
      <c r="AH1660" s="90">
        <v>62</v>
      </c>
      <c r="AI1660" s="90">
        <v>16</v>
      </c>
      <c r="AJ1660" s="90">
        <v>78</v>
      </c>
    </row>
    <row r="1661" spans="1:37">
      <c r="A1661" s="88">
        <v>6</v>
      </c>
      <c r="B1661" s="95" t="s">
        <v>294</v>
      </c>
      <c r="C1661" s="96"/>
      <c r="D1661" s="86">
        <v>2</v>
      </c>
      <c r="E1661" s="86" t="s">
        <v>33</v>
      </c>
      <c r="F1661" s="87">
        <v>1612</v>
      </c>
      <c r="G1661" s="88">
        <v>1</v>
      </c>
      <c r="H1661" s="88">
        <v>6</v>
      </c>
      <c r="I1661" s="89"/>
      <c r="J1661" s="90">
        <v>92</v>
      </c>
      <c r="K1661" s="90">
        <v>90</v>
      </c>
      <c r="L1661" s="90">
        <v>0</v>
      </c>
      <c r="M1661" s="91"/>
      <c r="N1661" s="92">
        <v>201</v>
      </c>
      <c r="O1661" s="90">
        <v>743</v>
      </c>
      <c r="P1661" s="90">
        <v>2</v>
      </c>
      <c r="Q1661" s="90">
        <v>6</v>
      </c>
      <c r="R1661" s="90">
        <v>34</v>
      </c>
      <c r="S1661" s="90">
        <v>58</v>
      </c>
      <c r="T1661" s="90">
        <v>92</v>
      </c>
      <c r="U1661" s="91"/>
      <c r="V1661" s="92">
        <v>201</v>
      </c>
      <c r="W1661" s="90">
        <v>821</v>
      </c>
      <c r="X1661" s="90">
        <v>1</v>
      </c>
      <c r="Y1661" s="90">
        <v>9</v>
      </c>
      <c r="Z1661" s="90">
        <v>34</v>
      </c>
      <c r="AA1661" s="90">
        <v>56</v>
      </c>
      <c r="AB1661" s="90">
        <v>90</v>
      </c>
      <c r="AC1661" s="91"/>
      <c r="AD1661" s="92">
        <v>0</v>
      </c>
      <c r="AE1661" s="90">
        <v>0</v>
      </c>
      <c r="AF1661" s="90">
        <v>0</v>
      </c>
      <c r="AG1661" s="90">
        <v>0</v>
      </c>
      <c r="AH1661" s="90">
        <v>0</v>
      </c>
      <c r="AI1661" s="90">
        <v>0</v>
      </c>
      <c r="AJ1661" s="90">
        <v>0</v>
      </c>
    </row>
    <row r="1662" spans="1:37">
      <c r="A1662" s="88">
        <v>7</v>
      </c>
      <c r="B1662" s="95" t="s">
        <v>294</v>
      </c>
      <c r="C1662" s="96"/>
      <c r="D1662" s="86">
        <v>2</v>
      </c>
      <c r="E1662" s="86" t="s">
        <v>33</v>
      </c>
      <c r="F1662" s="87">
        <v>1612</v>
      </c>
      <c r="G1662" s="88">
        <v>1</v>
      </c>
      <c r="H1662" s="88">
        <v>7</v>
      </c>
      <c r="I1662" s="89"/>
      <c r="J1662" s="90">
        <v>90</v>
      </c>
      <c r="K1662" s="90">
        <v>83</v>
      </c>
      <c r="L1662" s="90">
        <v>60</v>
      </c>
      <c r="M1662" s="91"/>
      <c r="N1662" s="92">
        <v>188</v>
      </c>
      <c r="O1662" s="90">
        <v>769</v>
      </c>
      <c r="P1662" s="90">
        <v>4</v>
      </c>
      <c r="Q1662" s="90">
        <v>7</v>
      </c>
      <c r="R1662" s="90">
        <v>43</v>
      </c>
      <c r="S1662" s="90">
        <v>47</v>
      </c>
      <c r="T1662" s="90">
        <v>90</v>
      </c>
      <c r="U1662" s="91"/>
      <c r="V1662" s="92">
        <v>188</v>
      </c>
      <c r="W1662" s="90">
        <v>816</v>
      </c>
      <c r="X1662" s="90">
        <v>2</v>
      </c>
      <c r="Y1662" s="90">
        <v>15</v>
      </c>
      <c r="Z1662" s="90">
        <v>34</v>
      </c>
      <c r="AA1662" s="90">
        <v>49</v>
      </c>
      <c r="AB1662" s="90">
        <v>83</v>
      </c>
      <c r="AC1662" s="91"/>
      <c r="AD1662" s="92">
        <v>188</v>
      </c>
      <c r="AE1662" s="90">
        <v>205</v>
      </c>
      <c r="AF1662" s="90">
        <v>9</v>
      </c>
      <c r="AG1662" s="90">
        <v>31</v>
      </c>
      <c r="AH1662" s="90">
        <v>47</v>
      </c>
      <c r="AI1662" s="90">
        <v>13</v>
      </c>
      <c r="AJ1662" s="90">
        <v>60</v>
      </c>
      <c r="AK1662" s="63"/>
    </row>
    <row r="1663" spans="1:37">
      <c r="A1663" s="88">
        <v>8</v>
      </c>
      <c r="B1663" s="95" t="s">
        <v>294</v>
      </c>
      <c r="C1663" s="96"/>
      <c r="D1663" s="86">
        <v>2</v>
      </c>
      <c r="E1663" s="86" t="s">
        <v>33</v>
      </c>
      <c r="F1663" s="87">
        <v>1612</v>
      </c>
      <c r="G1663" s="86">
        <v>1</v>
      </c>
      <c r="H1663" s="88">
        <v>8</v>
      </c>
      <c r="I1663" s="89"/>
      <c r="J1663" s="90">
        <v>83</v>
      </c>
      <c r="K1663" s="90">
        <v>92</v>
      </c>
      <c r="L1663" s="90">
        <v>0</v>
      </c>
      <c r="M1663" s="91"/>
      <c r="N1663" s="92">
        <v>158</v>
      </c>
      <c r="O1663" s="90">
        <v>764</v>
      </c>
      <c r="P1663" s="90">
        <v>7</v>
      </c>
      <c r="Q1663" s="90">
        <v>11</v>
      </c>
      <c r="R1663" s="90">
        <v>51</v>
      </c>
      <c r="S1663" s="90">
        <v>32</v>
      </c>
      <c r="T1663" s="90">
        <v>83</v>
      </c>
      <c r="U1663" s="91"/>
      <c r="V1663" s="92">
        <v>158</v>
      </c>
      <c r="W1663" s="90">
        <v>862</v>
      </c>
      <c r="X1663" s="90">
        <v>3</v>
      </c>
      <c r="Y1663" s="90">
        <v>6</v>
      </c>
      <c r="Z1663" s="90">
        <v>46</v>
      </c>
      <c r="AA1663" s="90">
        <v>46</v>
      </c>
      <c r="AB1663" s="90">
        <v>92</v>
      </c>
      <c r="AC1663" s="91"/>
      <c r="AD1663" s="92">
        <v>0</v>
      </c>
      <c r="AE1663" s="90">
        <v>0</v>
      </c>
      <c r="AF1663" s="90">
        <v>0</v>
      </c>
      <c r="AG1663" s="90">
        <v>0</v>
      </c>
      <c r="AH1663" s="90">
        <v>0</v>
      </c>
      <c r="AI1663" s="90">
        <v>0</v>
      </c>
      <c r="AJ1663" s="90">
        <v>0</v>
      </c>
    </row>
    <row r="1664" spans="1:37" s="63" customFormat="1">
      <c r="A1664" s="67" t="s">
        <v>71</v>
      </c>
      <c r="B1664" s="97" t="s">
        <v>294</v>
      </c>
      <c r="C1664" s="98"/>
      <c r="D1664" s="93">
        <v>2</v>
      </c>
      <c r="E1664" s="93" t="s">
        <v>33</v>
      </c>
      <c r="F1664" s="94">
        <v>1612</v>
      </c>
      <c r="G1664" s="93">
        <v>1</v>
      </c>
      <c r="H1664" s="67" t="s">
        <v>71</v>
      </c>
      <c r="I1664" s="68"/>
      <c r="J1664" s="20">
        <v>91.026556776556774</v>
      </c>
      <c r="K1664" s="20">
        <v>89.610805860805868</v>
      </c>
      <c r="L1664" s="20">
        <v>68.804347826086953</v>
      </c>
      <c r="M1664" s="69"/>
      <c r="N1664" s="16">
        <v>1092</v>
      </c>
      <c r="O1664" s="20"/>
      <c r="P1664" s="20">
        <v>2.5686813186813184</v>
      </c>
      <c r="Q1664" s="20">
        <v>6.5567765567765566</v>
      </c>
      <c r="R1664" s="20">
        <v>31.525641025641026</v>
      </c>
      <c r="S1664" s="20">
        <v>59.500915750915752</v>
      </c>
      <c r="T1664" s="20">
        <v>91.026556776556774</v>
      </c>
      <c r="U1664" s="69"/>
      <c r="V1664" s="16">
        <v>1092</v>
      </c>
      <c r="W1664" s="20"/>
      <c r="X1664" s="20">
        <v>1.7820512820512822</v>
      </c>
      <c r="Y1664" s="20">
        <v>8.7655677655677664</v>
      </c>
      <c r="Z1664" s="20">
        <v>33.158424908424905</v>
      </c>
      <c r="AA1664" s="20">
        <v>56.452380952380956</v>
      </c>
      <c r="AB1664" s="20">
        <v>89.610805860805868</v>
      </c>
      <c r="AC1664" s="69"/>
      <c r="AD1664" s="16">
        <v>368</v>
      </c>
      <c r="AE1664" s="20"/>
      <c r="AF1664" s="20">
        <v>5.0869565217391299</v>
      </c>
      <c r="AG1664" s="20">
        <v>26.108695652173914</v>
      </c>
      <c r="AH1664" s="20">
        <v>54.336956521739125</v>
      </c>
      <c r="AI1664" s="20">
        <v>14.467391304347826</v>
      </c>
      <c r="AJ1664" s="20">
        <v>68.804347826086953</v>
      </c>
      <c r="AK1664" s="5"/>
    </row>
    <row r="1665" spans="1:37">
      <c r="A1665" s="81">
        <v>3</v>
      </c>
      <c r="B1665" s="77" t="s">
        <v>295</v>
      </c>
      <c r="C1665" s="78"/>
      <c r="D1665" s="79">
        <v>1</v>
      </c>
      <c r="E1665" s="79" t="s">
        <v>32</v>
      </c>
      <c r="F1665" s="80">
        <v>1705</v>
      </c>
      <c r="G1665" s="88">
        <v>1</v>
      </c>
      <c r="H1665" s="81">
        <v>3</v>
      </c>
      <c r="I1665" s="82"/>
      <c r="J1665" s="83">
        <v>78</v>
      </c>
      <c r="K1665" s="83">
        <v>67</v>
      </c>
      <c r="L1665" s="83">
        <v>0</v>
      </c>
      <c r="M1665" s="84"/>
      <c r="N1665" s="85">
        <v>469</v>
      </c>
      <c r="O1665" s="83">
        <v>571</v>
      </c>
      <c r="P1665" s="83">
        <v>4</v>
      </c>
      <c r="Q1665" s="83">
        <v>18</v>
      </c>
      <c r="R1665" s="83">
        <v>32</v>
      </c>
      <c r="S1665" s="83">
        <v>46</v>
      </c>
      <c r="T1665" s="83">
        <v>78</v>
      </c>
      <c r="U1665" s="84"/>
      <c r="V1665" s="85">
        <v>469</v>
      </c>
      <c r="W1665" s="83">
        <v>567</v>
      </c>
      <c r="X1665" s="83">
        <v>15</v>
      </c>
      <c r="Y1665" s="83">
        <v>18</v>
      </c>
      <c r="Z1665" s="83">
        <v>30</v>
      </c>
      <c r="AA1665" s="83">
        <v>37</v>
      </c>
      <c r="AB1665" s="83">
        <v>67</v>
      </c>
      <c r="AC1665" s="84"/>
      <c r="AD1665" s="85">
        <v>0</v>
      </c>
      <c r="AE1665" s="83">
        <v>0</v>
      </c>
      <c r="AF1665" s="83">
        <v>0</v>
      </c>
      <c r="AG1665" s="83">
        <v>0</v>
      </c>
      <c r="AH1665" s="83">
        <v>0</v>
      </c>
      <c r="AI1665" s="83">
        <v>0</v>
      </c>
      <c r="AJ1665" s="83">
        <v>0</v>
      </c>
    </row>
    <row r="1666" spans="1:37">
      <c r="A1666" s="88">
        <v>4</v>
      </c>
      <c r="B1666" s="95" t="s">
        <v>295</v>
      </c>
      <c r="C1666" s="96"/>
      <c r="D1666" s="86">
        <v>1</v>
      </c>
      <c r="E1666" s="86" t="s">
        <v>32</v>
      </c>
      <c r="F1666" s="87">
        <v>1705</v>
      </c>
      <c r="G1666" s="86">
        <v>1</v>
      </c>
      <c r="H1666" s="88">
        <v>4</v>
      </c>
      <c r="I1666" s="89"/>
      <c r="J1666" s="90">
        <v>73</v>
      </c>
      <c r="K1666" s="90">
        <v>71</v>
      </c>
      <c r="L1666" s="90">
        <v>0</v>
      </c>
      <c r="M1666" s="91"/>
      <c r="N1666" s="92">
        <v>477</v>
      </c>
      <c r="O1666" s="90">
        <v>612</v>
      </c>
      <c r="P1666" s="90">
        <v>10</v>
      </c>
      <c r="Q1666" s="90">
        <v>17</v>
      </c>
      <c r="R1666" s="90">
        <v>31</v>
      </c>
      <c r="S1666" s="90">
        <v>42</v>
      </c>
      <c r="T1666" s="90">
        <v>73</v>
      </c>
      <c r="U1666" s="91"/>
      <c r="V1666" s="92">
        <v>477</v>
      </c>
      <c r="W1666" s="90">
        <v>641</v>
      </c>
      <c r="X1666" s="90">
        <v>5</v>
      </c>
      <c r="Y1666" s="90">
        <v>24</v>
      </c>
      <c r="Z1666" s="90">
        <v>44</v>
      </c>
      <c r="AA1666" s="90">
        <v>27</v>
      </c>
      <c r="AB1666" s="90">
        <v>71</v>
      </c>
      <c r="AC1666" s="91"/>
      <c r="AD1666" s="92">
        <v>0</v>
      </c>
      <c r="AE1666" s="90">
        <v>0</v>
      </c>
      <c r="AF1666" s="90">
        <v>0</v>
      </c>
      <c r="AG1666" s="90">
        <v>0</v>
      </c>
      <c r="AH1666" s="90">
        <v>0</v>
      </c>
      <c r="AI1666" s="90">
        <v>0</v>
      </c>
      <c r="AJ1666" s="90">
        <v>0</v>
      </c>
    </row>
    <row r="1667" spans="1:37">
      <c r="A1667" s="88">
        <v>5</v>
      </c>
      <c r="B1667" s="95" t="s">
        <v>295</v>
      </c>
      <c r="C1667" s="96"/>
      <c r="D1667" s="86">
        <v>1</v>
      </c>
      <c r="E1667" s="86" t="s">
        <v>32</v>
      </c>
      <c r="F1667" s="87">
        <v>1705</v>
      </c>
      <c r="G1667" s="86">
        <v>1</v>
      </c>
      <c r="H1667" s="88">
        <v>5</v>
      </c>
      <c r="I1667" s="89"/>
      <c r="J1667" s="90">
        <v>73</v>
      </c>
      <c r="K1667" s="90">
        <v>78</v>
      </c>
      <c r="L1667" s="90">
        <v>44</v>
      </c>
      <c r="M1667" s="91"/>
      <c r="N1667" s="92">
        <v>467</v>
      </c>
      <c r="O1667" s="90">
        <v>656</v>
      </c>
      <c r="P1667" s="90">
        <v>11</v>
      </c>
      <c r="Q1667" s="90">
        <v>16</v>
      </c>
      <c r="R1667" s="90">
        <v>39</v>
      </c>
      <c r="S1667" s="90">
        <v>34</v>
      </c>
      <c r="T1667" s="90">
        <v>73</v>
      </c>
      <c r="U1667" s="91"/>
      <c r="V1667" s="92">
        <v>467</v>
      </c>
      <c r="W1667" s="90">
        <v>702</v>
      </c>
      <c r="X1667" s="90">
        <v>5</v>
      </c>
      <c r="Y1667" s="90">
        <v>18</v>
      </c>
      <c r="Z1667" s="90">
        <v>47</v>
      </c>
      <c r="AA1667" s="90">
        <v>31</v>
      </c>
      <c r="AB1667" s="90">
        <v>78</v>
      </c>
      <c r="AC1667" s="91"/>
      <c r="AD1667" s="92">
        <v>467</v>
      </c>
      <c r="AE1667" s="90">
        <v>194</v>
      </c>
      <c r="AF1667" s="90">
        <v>12</v>
      </c>
      <c r="AG1667" s="90">
        <v>44</v>
      </c>
      <c r="AH1667" s="90">
        <v>42</v>
      </c>
      <c r="AI1667" s="90">
        <v>2</v>
      </c>
      <c r="AJ1667" s="90">
        <v>44</v>
      </c>
    </row>
    <row r="1668" spans="1:37">
      <c r="A1668" s="88">
        <v>6</v>
      </c>
      <c r="B1668" s="95" t="s">
        <v>295</v>
      </c>
      <c r="C1668" s="96"/>
      <c r="D1668" s="86">
        <v>1</v>
      </c>
      <c r="E1668" s="86" t="s">
        <v>32</v>
      </c>
      <c r="F1668" s="87">
        <v>1705</v>
      </c>
      <c r="G1668" s="86">
        <v>1</v>
      </c>
      <c r="H1668" s="88">
        <v>6</v>
      </c>
      <c r="I1668" s="89"/>
      <c r="J1668" s="90">
        <v>77</v>
      </c>
      <c r="K1668" s="90">
        <v>64</v>
      </c>
      <c r="L1668" s="90">
        <v>0</v>
      </c>
      <c r="M1668" s="91"/>
      <c r="N1668" s="92">
        <v>488</v>
      </c>
      <c r="O1668" s="90">
        <v>709</v>
      </c>
      <c r="P1668" s="90">
        <v>4</v>
      </c>
      <c r="Q1668" s="90">
        <v>19</v>
      </c>
      <c r="R1668" s="90">
        <v>34</v>
      </c>
      <c r="S1668" s="90">
        <v>43</v>
      </c>
      <c r="T1668" s="90">
        <v>77</v>
      </c>
      <c r="U1668" s="91"/>
      <c r="V1668" s="92">
        <v>488</v>
      </c>
      <c r="W1668" s="90">
        <v>693</v>
      </c>
      <c r="X1668" s="90">
        <v>3</v>
      </c>
      <c r="Y1668" s="90">
        <v>33</v>
      </c>
      <c r="Z1668" s="90">
        <v>43</v>
      </c>
      <c r="AA1668" s="90">
        <v>21</v>
      </c>
      <c r="AB1668" s="90">
        <v>64</v>
      </c>
      <c r="AC1668" s="91"/>
      <c r="AD1668" s="92">
        <v>0</v>
      </c>
      <c r="AE1668" s="90">
        <v>0</v>
      </c>
      <c r="AF1668" s="90">
        <v>0</v>
      </c>
      <c r="AG1668" s="90">
        <v>0</v>
      </c>
      <c r="AH1668" s="90">
        <v>0</v>
      </c>
      <c r="AI1668" s="90">
        <v>0</v>
      </c>
      <c r="AJ1668" s="90">
        <v>0</v>
      </c>
    </row>
    <row r="1669" spans="1:37">
      <c r="A1669" s="88">
        <v>7</v>
      </c>
      <c r="B1669" s="95" t="s">
        <v>295</v>
      </c>
      <c r="C1669" s="96"/>
      <c r="D1669" s="86">
        <v>1</v>
      </c>
      <c r="E1669" s="86" t="s">
        <v>32</v>
      </c>
      <c r="F1669" s="87">
        <v>1705</v>
      </c>
      <c r="G1669" s="86">
        <v>1</v>
      </c>
      <c r="H1669" s="88">
        <v>7</v>
      </c>
      <c r="I1669" s="89"/>
      <c r="J1669" s="90">
        <v>65</v>
      </c>
      <c r="K1669" s="90">
        <v>68</v>
      </c>
      <c r="L1669" s="90">
        <v>30</v>
      </c>
      <c r="M1669" s="91"/>
      <c r="N1669" s="92">
        <v>447</v>
      </c>
      <c r="O1669" s="90">
        <v>706</v>
      </c>
      <c r="P1669" s="90">
        <v>11</v>
      </c>
      <c r="Q1669" s="90">
        <v>24</v>
      </c>
      <c r="R1669" s="90">
        <v>41</v>
      </c>
      <c r="S1669" s="90">
        <v>24</v>
      </c>
      <c r="T1669" s="90">
        <v>65</v>
      </c>
      <c r="U1669" s="91"/>
      <c r="V1669" s="92">
        <v>447</v>
      </c>
      <c r="W1669" s="90">
        <v>734</v>
      </c>
      <c r="X1669" s="90">
        <v>4</v>
      </c>
      <c r="Y1669" s="90">
        <v>28</v>
      </c>
      <c r="Z1669" s="90">
        <v>43</v>
      </c>
      <c r="AA1669" s="90">
        <v>25</v>
      </c>
      <c r="AB1669" s="90">
        <v>68</v>
      </c>
      <c r="AC1669" s="91"/>
      <c r="AD1669" s="92">
        <v>447</v>
      </c>
      <c r="AE1669" s="90">
        <v>172</v>
      </c>
      <c r="AF1669" s="90">
        <v>32</v>
      </c>
      <c r="AG1669" s="90">
        <v>39</v>
      </c>
      <c r="AH1669" s="90">
        <v>26</v>
      </c>
      <c r="AI1669" s="90">
        <v>4</v>
      </c>
      <c r="AJ1669" s="90">
        <v>30</v>
      </c>
      <c r="AK1669" s="63"/>
    </row>
    <row r="1670" spans="1:37">
      <c r="A1670" s="88">
        <v>8</v>
      </c>
      <c r="B1670" s="95" t="s">
        <v>295</v>
      </c>
      <c r="C1670" s="96"/>
      <c r="D1670" s="86">
        <v>1</v>
      </c>
      <c r="E1670" s="86" t="s">
        <v>32</v>
      </c>
      <c r="F1670" s="87">
        <v>1705</v>
      </c>
      <c r="G1670" s="86">
        <v>1</v>
      </c>
      <c r="H1670" s="88">
        <v>8</v>
      </c>
      <c r="I1670" s="89"/>
      <c r="J1670" s="90">
        <v>56</v>
      </c>
      <c r="K1670" s="90">
        <v>74</v>
      </c>
      <c r="L1670" s="90">
        <v>0</v>
      </c>
      <c r="M1670" s="91"/>
      <c r="N1670" s="92">
        <v>447</v>
      </c>
      <c r="O1670" s="90">
        <v>715</v>
      </c>
      <c r="P1670" s="90">
        <v>24</v>
      </c>
      <c r="Q1670" s="90">
        <v>20</v>
      </c>
      <c r="R1670" s="90">
        <v>41</v>
      </c>
      <c r="S1670" s="90">
        <v>15</v>
      </c>
      <c r="T1670" s="90">
        <v>56</v>
      </c>
      <c r="U1670" s="91"/>
      <c r="V1670" s="92">
        <v>447</v>
      </c>
      <c r="W1670" s="90">
        <v>789</v>
      </c>
      <c r="X1670" s="90">
        <v>4</v>
      </c>
      <c r="Y1670" s="90">
        <v>22</v>
      </c>
      <c r="Z1670" s="90">
        <v>47</v>
      </c>
      <c r="AA1670" s="90">
        <v>27</v>
      </c>
      <c r="AB1670" s="90">
        <v>74</v>
      </c>
      <c r="AC1670" s="91"/>
      <c r="AD1670" s="92">
        <v>0</v>
      </c>
      <c r="AE1670" s="90">
        <v>0</v>
      </c>
      <c r="AF1670" s="90">
        <v>0</v>
      </c>
      <c r="AG1670" s="90">
        <v>0</v>
      </c>
      <c r="AH1670" s="90">
        <v>0</v>
      </c>
      <c r="AI1670" s="90">
        <v>0</v>
      </c>
      <c r="AJ1670" s="90">
        <v>0</v>
      </c>
    </row>
    <row r="1671" spans="1:37" s="63" customFormat="1">
      <c r="A1671" s="67" t="s">
        <v>71</v>
      </c>
      <c r="B1671" s="97" t="s">
        <v>295</v>
      </c>
      <c r="C1671" s="98"/>
      <c r="D1671" s="93">
        <v>1</v>
      </c>
      <c r="E1671" s="93" t="s">
        <v>32</v>
      </c>
      <c r="F1671" s="94">
        <v>1705</v>
      </c>
      <c r="G1671" s="93">
        <v>1</v>
      </c>
      <c r="H1671" s="67" t="s">
        <v>71</v>
      </c>
      <c r="I1671" s="68"/>
      <c r="J1671" s="20">
        <v>70.539177101967795</v>
      </c>
      <c r="K1671" s="20">
        <v>70.276207513416821</v>
      </c>
      <c r="L1671" s="20">
        <v>37.153172866520784</v>
      </c>
      <c r="M1671" s="69"/>
      <c r="N1671" s="16">
        <v>2795</v>
      </c>
      <c r="O1671" s="20"/>
      <c r="P1671" s="20">
        <v>10.511627906976745</v>
      </c>
      <c r="Q1671" s="20">
        <v>18.949194991055457</v>
      </c>
      <c r="R1671" s="20">
        <v>36.226833631484794</v>
      </c>
      <c r="S1671" s="20">
        <v>34.312343470483007</v>
      </c>
      <c r="T1671" s="20">
        <v>70.539177101967795</v>
      </c>
      <c r="U1671" s="69"/>
      <c r="V1671" s="16">
        <v>2795</v>
      </c>
      <c r="W1671" s="20"/>
      <c r="X1671" s="20">
        <v>6.0089445438282656</v>
      </c>
      <c r="Y1671" s="20">
        <v>23.881932021466902</v>
      </c>
      <c r="Z1671" s="20">
        <v>42.297316636851527</v>
      </c>
      <c r="AA1671" s="20">
        <v>27.978890876565295</v>
      </c>
      <c r="AB1671" s="20">
        <v>70.276207513416821</v>
      </c>
      <c r="AC1671" s="69"/>
      <c r="AD1671" s="16">
        <v>914</v>
      </c>
      <c r="AE1671" s="20"/>
      <c r="AF1671" s="20">
        <v>21.781181619256017</v>
      </c>
      <c r="AG1671" s="20">
        <v>41.554704595185996</v>
      </c>
      <c r="AH1671" s="20">
        <v>34.175054704595183</v>
      </c>
      <c r="AI1671" s="20">
        <v>2.9781181619256016</v>
      </c>
      <c r="AJ1671" s="20">
        <v>37.153172866520784</v>
      </c>
    </row>
    <row r="1672" spans="1:37">
      <c r="A1672" s="81">
        <v>3</v>
      </c>
      <c r="B1672" s="77" t="s">
        <v>296</v>
      </c>
      <c r="C1672" s="78"/>
      <c r="D1672" s="79">
        <v>4</v>
      </c>
      <c r="E1672" s="79" t="s">
        <v>35</v>
      </c>
      <c r="F1672" s="80">
        <v>5704</v>
      </c>
      <c r="G1672" s="86">
        <v>1</v>
      </c>
      <c r="H1672" s="81">
        <v>3</v>
      </c>
      <c r="I1672" s="82"/>
      <c r="J1672" s="83">
        <v>93</v>
      </c>
      <c r="K1672" s="83">
        <v>80</v>
      </c>
      <c r="L1672" s="83">
        <v>0</v>
      </c>
      <c r="M1672" s="84"/>
      <c r="N1672" s="85">
        <v>30</v>
      </c>
      <c r="O1672" s="83">
        <v>585</v>
      </c>
      <c r="P1672" s="83">
        <v>0</v>
      </c>
      <c r="Q1672" s="83">
        <v>7</v>
      </c>
      <c r="R1672" s="83">
        <v>30</v>
      </c>
      <c r="S1672" s="83">
        <v>63</v>
      </c>
      <c r="T1672" s="83">
        <v>93</v>
      </c>
      <c r="U1672" s="84"/>
      <c r="V1672" s="85">
        <v>30</v>
      </c>
      <c r="W1672" s="83">
        <v>584</v>
      </c>
      <c r="X1672" s="83">
        <v>7</v>
      </c>
      <c r="Y1672" s="83">
        <v>13</v>
      </c>
      <c r="Z1672" s="83">
        <v>47</v>
      </c>
      <c r="AA1672" s="83">
        <v>33</v>
      </c>
      <c r="AB1672" s="83">
        <v>80</v>
      </c>
      <c r="AC1672" s="84"/>
      <c r="AD1672" s="85">
        <v>0</v>
      </c>
      <c r="AE1672" s="83">
        <v>0</v>
      </c>
      <c r="AF1672" s="83">
        <v>0</v>
      </c>
      <c r="AG1672" s="83">
        <v>0</v>
      </c>
      <c r="AH1672" s="83">
        <v>0</v>
      </c>
      <c r="AI1672" s="83">
        <v>0</v>
      </c>
      <c r="AJ1672" s="83">
        <v>0</v>
      </c>
    </row>
    <row r="1673" spans="1:37">
      <c r="A1673" s="88">
        <v>4</v>
      </c>
      <c r="B1673" s="95" t="s">
        <v>296</v>
      </c>
      <c r="C1673" s="96"/>
      <c r="D1673" s="86">
        <v>4</v>
      </c>
      <c r="E1673" s="86" t="s">
        <v>35</v>
      </c>
      <c r="F1673" s="87">
        <v>5704</v>
      </c>
      <c r="G1673" s="86">
        <v>1</v>
      </c>
      <c r="H1673" s="88">
        <v>4</v>
      </c>
      <c r="I1673" s="89"/>
      <c r="J1673" s="90">
        <v>85</v>
      </c>
      <c r="K1673" s="90">
        <v>70</v>
      </c>
      <c r="L1673" s="90">
        <v>0</v>
      </c>
      <c r="M1673" s="91"/>
      <c r="N1673" s="92">
        <v>26</v>
      </c>
      <c r="O1673" s="90">
        <v>635</v>
      </c>
      <c r="P1673" s="90">
        <v>8</v>
      </c>
      <c r="Q1673" s="90">
        <v>8</v>
      </c>
      <c r="R1673" s="90">
        <v>31</v>
      </c>
      <c r="S1673" s="90">
        <v>54</v>
      </c>
      <c r="T1673" s="90">
        <v>85</v>
      </c>
      <c r="U1673" s="91"/>
      <c r="V1673" s="92">
        <v>26</v>
      </c>
      <c r="W1673" s="90">
        <v>670</v>
      </c>
      <c r="X1673" s="90">
        <v>4</v>
      </c>
      <c r="Y1673" s="90">
        <v>27</v>
      </c>
      <c r="Z1673" s="90">
        <v>35</v>
      </c>
      <c r="AA1673" s="90">
        <v>35</v>
      </c>
      <c r="AB1673" s="90">
        <v>70</v>
      </c>
      <c r="AC1673" s="91"/>
      <c r="AD1673" s="92">
        <v>0</v>
      </c>
      <c r="AE1673" s="90">
        <v>0</v>
      </c>
      <c r="AF1673" s="90">
        <v>0</v>
      </c>
      <c r="AG1673" s="90">
        <v>0</v>
      </c>
      <c r="AH1673" s="90">
        <v>0</v>
      </c>
      <c r="AI1673" s="90">
        <v>0</v>
      </c>
      <c r="AJ1673" s="90">
        <v>0</v>
      </c>
    </row>
    <row r="1674" spans="1:37">
      <c r="A1674" s="88">
        <v>5</v>
      </c>
      <c r="B1674" s="95" t="s">
        <v>296</v>
      </c>
      <c r="C1674" s="96"/>
      <c r="D1674" s="86">
        <v>4</v>
      </c>
      <c r="E1674" s="86" t="s">
        <v>321</v>
      </c>
      <c r="F1674" s="87">
        <v>5704</v>
      </c>
      <c r="G1674" s="86">
        <v>1</v>
      </c>
      <c r="H1674" s="88">
        <v>5</v>
      </c>
      <c r="I1674" s="89"/>
      <c r="J1674" s="90">
        <v>72</v>
      </c>
      <c r="K1674" s="90">
        <v>64</v>
      </c>
      <c r="L1674" s="90">
        <v>75</v>
      </c>
      <c r="M1674" s="91"/>
      <c r="N1674" s="92">
        <v>28</v>
      </c>
      <c r="O1674" s="90">
        <v>664</v>
      </c>
      <c r="P1674" s="90">
        <v>11</v>
      </c>
      <c r="Q1674" s="90">
        <v>18</v>
      </c>
      <c r="R1674" s="90">
        <v>29</v>
      </c>
      <c r="S1674" s="90">
        <v>43</v>
      </c>
      <c r="T1674" s="90">
        <v>72</v>
      </c>
      <c r="U1674" s="91"/>
      <c r="V1674" s="92">
        <v>28</v>
      </c>
      <c r="W1674" s="90">
        <v>674</v>
      </c>
      <c r="X1674" s="90">
        <v>11</v>
      </c>
      <c r="Y1674" s="90">
        <v>25</v>
      </c>
      <c r="Z1674" s="90">
        <v>32</v>
      </c>
      <c r="AA1674" s="90">
        <v>32</v>
      </c>
      <c r="AB1674" s="90">
        <v>64</v>
      </c>
      <c r="AC1674" s="91"/>
      <c r="AD1674" s="92">
        <v>28</v>
      </c>
      <c r="AE1674" s="90">
        <v>213</v>
      </c>
      <c r="AF1674" s="90">
        <v>4</v>
      </c>
      <c r="AG1674" s="90">
        <v>21</v>
      </c>
      <c r="AH1674" s="90">
        <v>68</v>
      </c>
      <c r="AI1674" s="90">
        <v>7</v>
      </c>
      <c r="AJ1674" s="90">
        <v>75</v>
      </c>
    </row>
    <row r="1675" spans="1:37">
      <c r="A1675" s="88">
        <v>6</v>
      </c>
      <c r="B1675" s="95" t="s">
        <v>296</v>
      </c>
      <c r="C1675" s="96"/>
      <c r="D1675" s="86">
        <v>4</v>
      </c>
      <c r="E1675" s="86" t="s">
        <v>35</v>
      </c>
      <c r="F1675" s="87">
        <v>5704</v>
      </c>
      <c r="G1675" s="86">
        <v>1</v>
      </c>
      <c r="H1675" s="88">
        <v>6</v>
      </c>
      <c r="I1675" s="89"/>
      <c r="J1675" s="90">
        <v>73</v>
      </c>
      <c r="K1675" s="90">
        <v>71</v>
      </c>
      <c r="L1675" s="90">
        <v>0</v>
      </c>
      <c r="M1675" s="91"/>
      <c r="N1675" s="92">
        <v>34</v>
      </c>
      <c r="O1675" s="90">
        <v>693</v>
      </c>
      <c r="P1675" s="90">
        <v>6</v>
      </c>
      <c r="Q1675" s="90">
        <v>21</v>
      </c>
      <c r="R1675" s="90">
        <v>29</v>
      </c>
      <c r="S1675" s="90">
        <v>44</v>
      </c>
      <c r="T1675" s="90">
        <v>73</v>
      </c>
      <c r="U1675" s="91"/>
      <c r="V1675" s="92">
        <v>34</v>
      </c>
      <c r="W1675" s="90">
        <v>699</v>
      </c>
      <c r="X1675" s="90">
        <v>6</v>
      </c>
      <c r="Y1675" s="90">
        <v>24</v>
      </c>
      <c r="Z1675" s="90">
        <v>56</v>
      </c>
      <c r="AA1675" s="90">
        <v>15</v>
      </c>
      <c r="AB1675" s="90">
        <v>71</v>
      </c>
      <c r="AC1675" s="91"/>
      <c r="AD1675" s="92">
        <v>0</v>
      </c>
      <c r="AE1675" s="90">
        <v>0</v>
      </c>
      <c r="AF1675" s="90">
        <v>0</v>
      </c>
      <c r="AG1675" s="90">
        <v>0</v>
      </c>
      <c r="AH1675" s="90">
        <v>0</v>
      </c>
      <c r="AI1675" s="90">
        <v>0</v>
      </c>
      <c r="AJ1675" s="90">
        <v>0</v>
      </c>
    </row>
    <row r="1676" spans="1:37">
      <c r="A1676" s="88">
        <v>7</v>
      </c>
      <c r="B1676" s="95" t="s">
        <v>296</v>
      </c>
      <c r="C1676" s="96"/>
      <c r="D1676" s="86">
        <v>4</v>
      </c>
      <c r="E1676" s="86" t="s">
        <v>35</v>
      </c>
      <c r="F1676" s="87">
        <v>5704</v>
      </c>
      <c r="G1676" s="88">
        <v>1</v>
      </c>
      <c r="H1676" s="88">
        <v>7</v>
      </c>
      <c r="I1676" s="89"/>
      <c r="J1676" s="90">
        <v>73</v>
      </c>
      <c r="K1676" s="90">
        <v>70</v>
      </c>
      <c r="L1676" s="90">
        <v>30</v>
      </c>
      <c r="M1676" s="91"/>
      <c r="N1676" s="92">
        <v>34</v>
      </c>
      <c r="O1676" s="90">
        <v>734</v>
      </c>
      <c r="P1676" s="90">
        <v>9</v>
      </c>
      <c r="Q1676" s="90">
        <v>18</v>
      </c>
      <c r="R1676" s="90">
        <v>29</v>
      </c>
      <c r="S1676" s="90">
        <v>44</v>
      </c>
      <c r="T1676" s="90">
        <v>73</v>
      </c>
      <c r="U1676" s="91"/>
      <c r="V1676" s="92">
        <v>34</v>
      </c>
      <c r="W1676" s="90">
        <v>744</v>
      </c>
      <c r="X1676" s="90">
        <v>3</v>
      </c>
      <c r="Y1676" s="90">
        <v>26</v>
      </c>
      <c r="Z1676" s="90">
        <v>41</v>
      </c>
      <c r="AA1676" s="90">
        <v>29</v>
      </c>
      <c r="AB1676" s="90">
        <v>70</v>
      </c>
      <c r="AC1676" s="91"/>
      <c r="AD1676" s="92">
        <v>34</v>
      </c>
      <c r="AE1676" s="90">
        <v>179</v>
      </c>
      <c r="AF1676" s="90">
        <v>24</v>
      </c>
      <c r="AG1676" s="90">
        <v>47</v>
      </c>
      <c r="AH1676" s="90">
        <v>24</v>
      </c>
      <c r="AI1676" s="90">
        <v>6</v>
      </c>
      <c r="AJ1676" s="90">
        <v>30</v>
      </c>
    </row>
    <row r="1677" spans="1:37">
      <c r="A1677" s="88">
        <v>8</v>
      </c>
      <c r="B1677" s="95" t="s">
        <v>296</v>
      </c>
      <c r="C1677" s="96"/>
      <c r="D1677" s="86">
        <v>4</v>
      </c>
      <c r="E1677" s="86" t="s">
        <v>35</v>
      </c>
      <c r="F1677" s="87">
        <v>5704</v>
      </c>
      <c r="G1677" s="86">
        <v>1</v>
      </c>
      <c r="H1677" s="88">
        <v>8</v>
      </c>
      <c r="I1677" s="89"/>
      <c r="J1677" s="90">
        <v>56</v>
      </c>
      <c r="K1677" s="90">
        <v>70</v>
      </c>
      <c r="L1677" s="90">
        <v>0</v>
      </c>
      <c r="M1677" s="91"/>
      <c r="N1677" s="92">
        <v>27</v>
      </c>
      <c r="O1677" s="90">
        <v>713</v>
      </c>
      <c r="P1677" s="90">
        <v>22</v>
      </c>
      <c r="Q1677" s="90">
        <v>22</v>
      </c>
      <c r="R1677" s="90">
        <v>37</v>
      </c>
      <c r="S1677" s="90">
        <v>19</v>
      </c>
      <c r="T1677" s="90">
        <v>56</v>
      </c>
      <c r="U1677" s="91"/>
      <c r="V1677" s="92">
        <v>27</v>
      </c>
      <c r="W1677" s="90">
        <v>746</v>
      </c>
      <c r="X1677" s="90">
        <v>7</v>
      </c>
      <c r="Y1677" s="90">
        <v>22</v>
      </c>
      <c r="Z1677" s="90">
        <v>59</v>
      </c>
      <c r="AA1677" s="90">
        <v>11</v>
      </c>
      <c r="AB1677" s="90">
        <v>70</v>
      </c>
      <c r="AC1677" s="91"/>
      <c r="AD1677" s="92">
        <v>0</v>
      </c>
      <c r="AE1677" s="90">
        <v>0</v>
      </c>
      <c r="AF1677" s="90">
        <v>0</v>
      </c>
      <c r="AG1677" s="90">
        <v>0</v>
      </c>
      <c r="AH1677" s="90">
        <v>0</v>
      </c>
      <c r="AI1677" s="90">
        <v>0</v>
      </c>
      <c r="AJ1677" s="90">
        <v>0</v>
      </c>
    </row>
    <row r="1678" spans="1:37" s="63" customFormat="1">
      <c r="A1678" s="67" t="s">
        <v>71</v>
      </c>
      <c r="B1678" s="97" t="s">
        <v>296</v>
      </c>
      <c r="C1678" s="98"/>
      <c r="D1678" s="93">
        <v>4</v>
      </c>
      <c r="E1678" s="93" t="s">
        <v>35</v>
      </c>
      <c r="F1678" s="94">
        <v>5704</v>
      </c>
      <c r="G1678" s="93">
        <v>1</v>
      </c>
      <c r="H1678" s="67" t="s">
        <v>71</v>
      </c>
      <c r="I1678" s="68"/>
      <c r="J1678" s="20">
        <v>75.374301675977648</v>
      </c>
      <c r="K1678" s="20">
        <v>70.927374301675982</v>
      </c>
      <c r="L1678" s="20">
        <v>50.322580645161295</v>
      </c>
      <c r="M1678" s="69"/>
      <c r="N1678" s="16">
        <v>179</v>
      </c>
      <c r="O1678" s="20"/>
      <c r="P1678" s="20">
        <v>9.050279329608939</v>
      </c>
      <c r="Q1678" s="20">
        <v>15.877094972067038</v>
      </c>
      <c r="R1678" s="20">
        <v>30.66480446927374</v>
      </c>
      <c r="S1678" s="20">
        <v>44.709497206703915</v>
      </c>
      <c r="T1678" s="20">
        <v>75.374301675977648</v>
      </c>
      <c r="U1678" s="69"/>
      <c r="V1678" s="16">
        <v>179</v>
      </c>
      <c r="W1678" s="20"/>
      <c r="X1678" s="20">
        <v>6.2402234636871512</v>
      </c>
      <c r="Y1678" s="20">
        <v>22.826815642458101</v>
      </c>
      <c r="Z1678" s="20">
        <v>45.290502793296092</v>
      </c>
      <c r="AA1678" s="20">
        <v>25.636871508379887</v>
      </c>
      <c r="AB1678" s="20">
        <v>70.927374301675982</v>
      </c>
      <c r="AC1678" s="69"/>
      <c r="AD1678" s="16">
        <v>62</v>
      </c>
      <c r="AE1678" s="20"/>
      <c r="AF1678" s="20">
        <v>14.967741935483872</v>
      </c>
      <c r="AG1678" s="20">
        <v>35.258064516129032</v>
      </c>
      <c r="AH1678" s="20">
        <v>43.870967741935488</v>
      </c>
      <c r="AI1678" s="20">
        <v>6.4516129032258061</v>
      </c>
      <c r="AJ1678" s="20">
        <v>50.322580645161295</v>
      </c>
    </row>
    <row r="1679" spans="1:37">
      <c r="A1679" s="81">
        <v>3</v>
      </c>
      <c r="B1679" s="77" t="s">
        <v>297</v>
      </c>
      <c r="C1679" s="78"/>
      <c r="D1679" s="79">
        <v>3</v>
      </c>
      <c r="E1679" s="79" t="s">
        <v>34</v>
      </c>
      <c r="F1679" s="80">
        <v>2307</v>
      </c>
      <c r="G1679" s="86">
        <v>1</v>
      </c>
      <c r="H1679" s="81">
        <v>3</v>
      </c>
      <c r="I1679" s="82"/>
      <c r="J1679" s="83">
        <v>93</v>
      </c>
      <c r="K1679" s="83">
        <v>82</v>
      </c>
      <c r="L1679" s="83">
        <v>0</v>
      </c>
      <c r="M1679" s="84"/>
      <c r="N1679" s="85">
        <v>243</v>
      </c>
      <c r="O1679" s="83">
        <v>620</v>
      </c>
      <c r="P1679" s="83">
        <v>1</v>
      </c>
      <c r="Q1679" s="83">
        <v>6</v>
      </c>
      <c r="R1679" s="83">
        <v>23</v>
      </c>
      <c r="S1679" s="83">
        <v>70</v>
      </c>
      <c r="T1679" s="83">
        <v>93</v>
      </c>
      <c r="U1679" s="84"/>
      <c r="V1679" s="85">
        <v>243</v>
      </c>
      <c r="W1679" s="83">
        <v>627</v>
      </c>
      <c r="X1679" s="83">
        <v>6</v>
      </c>
      <c r="Y1679" s="83">
        <v>13</v>
      </c>
      <c r="Z1679" s="83">
        <v>35</v>
      </c>
      <c r="AA1679" s="83">
        <v>47</v>
      </c>
      <c r="AB1679" s="83">
        <v>82</v>
      </c>
      <c r="AC1679" s="84"/>
      <c r="AD1679" s="85">
        <v>0</v>
      </c>
      <c r="AE1679" s="83">
        <v>0</v>
      </c>
      <c r="AF1679" s="83">
        <v>0</v>
      </c>
      <c r="AG1679" s="83">
        <v>0</v>
      </c>
      <c r="AH1679" s="83">
        <v>0</v>
      </c>
      <c r="AI1679" s="83">
        <v>0</v>
      </c>
      <c r="AJ1679" s="83">
        <v>0</v>
      </c>
    </row>
    <row r="1680" spans="1:37">
      <c r="A1680" s="88">
        <v>4</v>
      </c>
      <c r="B1680" s="95" t="s">
        <v>297</v>
      </c>
      <c r="C1680" s="96"/>
      <c r="D1680" s="86">
        <v>3</v>
      </c>
      <c r="E1680" s="86" t="s">
        <v>34</v>
      </c>
      <c r="F1680" s="87">
        <v>2307</v>
      </c>
      <c r="G1680" s="86">
        <v>1</v>
      </c>
      <c r="H1680" s="88">
        <v>4</v>
      </c>
      <c r="I1680" s="89"/>
      <c r="J1680" s="90">
        <v>88</v>
      </c>
      <c r="K1680" s="90">
        <v>89</v>
      </c>
      <c r="L1680" s="90">
        <v>0</v>
      </c>
      <c r="M1680" s="91"/>
      <c r="N1680" s="92">
        <v>232</v>
      </c>
      <c r="O1680" s="90">
        <v>664</v>
      </c>
      <c r="P1680" s="90">
        <v>3</v>
      </c>
      <c r="Q1680" s="90">
        <v>9</v>
      </c>
      <c r="R1680" s="90">
        <v>21</v>
      </c>
      <c r="S1680" s="90">
        <v>67</v>
      </c>
      <c r="T1680" s="90">
        <v>88</v>
      </c>
      <c r="U1680" s="91"/>
      <c r="V1680" s="92">
        <v>232</v>
      </c>
      <c r="W1680" s="90">
        <v>727</v>
      </c>
      <c r="X1680" s="90">
        <v>1</v>
      </c>
      <c r="Y1680" s="90">
        <v>10</v>
      </c>
      <c r="Z1680" s="90">
        <v>43</v>
      </c>
      <c r="AA1680" s="90">
        <v>46</v>
      </c>
      <c r="AB1680" s="90">
        <v>89</v>
      </c>
      <c r="AC1680" s="91"/>
      <c r="AD1680" s="92">
        <v>0</v>
      </c>
      <c r="AE1680" s="90">
        <v>0</v>
      </c>
      <c r="AF1680" s="90">
        <v>0</v>
      </c>
      <c r="AG1680" s="90">
        <v>0</v>
      </c>
      <c r="AH1680" s="90">
        <v>0</v>
      </c>
      <c r="AI1680" s="90">
        <v>0</v>
      </c>
      <c r="AJ1680" s="90">
        <v>0</v>
      </c>
    </row>
    <row r="1681" spans="1:36">
      <c r="A1681" s="88">
        <v>5</v>
      </c>
      <c r="B1681" s="95" t="s">
        <v>297</v>
      </c>
      <c r="C1681" s="96"/>
      <c r="D1681" s="86">
        <v>3</v>
      </c>
      <c r="E1681" s="86" t="s">
        <v>34</v>
      </c>
      <c r="F1681" s="87">
        <v>2307</v>
      </c>
      <c r="G1681" s="86">
        <v>1</v>
      </c>
      <c r="H1681" s="88">
        <v>5</v>
      </c>
      <c r="I1681" s="89"/>
      <c r="J1681" s="90">
        <v>84</v>
      </c>
      <c r="K1681" s="90">
        <v>82</v>
      </c>
      <c r="L1681" s="90">
        <v>63</v>
      </c>
      <c r="M1681" s="91"/>
      <c r="N1681" s="92">
        <v>210</v>
      </c>
      <c r="O1681" s="90">
        <v>697</v>
      </c>
      <c r="P1681" s="90">
        <v>7</v>
      </c>
      <c r="Q1681" s="90">
        <v>9</v>
      </c>
      <c r="R1681" s="90">
        <v>30</v>
      </c>
      <c r="S1681" s="90">
        <v>54</v>
      </c>
      <c r="T1681" s="90">
        <v>84</v>
      </c>
      <c r="U1681" s="91"/>
      <c r="V1681" s="92">
        <v>210</v>
      </c>
      <c r="W1681" s="90">
        <v>749</v>
      </c>
      <c r="X1681" s="90">
        <v>1</v>
      </c>
      <c r="Y1681" s="90">
        <v>17</v>
      </c>
      <c r="Z1681" s="90">
        <v>41</v>
      </c>
      <c r="AA1681" s="90">
        <v>41</v>
      </c>
      <c r="AB1681" s="90">
        <v>82</v>
      </c>
      <c r="AC1681" s="91"/>
      <c r="AD1681" s="92">
        <v>210</v>
      </c>
      <c r="AE1681" s="90">
        <v>205</v>
      </c>
      <c r="AF1681" s="90">
        <v>6</v>
      </c>
      <c r="AG1681" s="90">
        <v>31</v>
      </c>
      <c r="AH1681" s="90">
        <v>57</v>
      </c>
      <c r="AI1681" s="90">
        <v>6</v>
      </c>
      <c r="AJ1681" s="90">
        <v>63</v>
      </c>
    </row>
    <row r="1682" spans="1:36">
      <c r="A1682" s="88">
        <v>6</v>
      </c>
      <c r="B1682" s="95" t="s">
        <v>297</v>
      </c>
      <c r="C1682" s="96"/>
      <c r="D1682" s="86">
        <v>3</v>
      </c>
      <c r="E1682" s="86" t="s">
        <v>34</v>
      </c>
      <c r="F1682" s="87">
        <v>2307</v>
      </c>
      <c r="G1682" s="86">
        <v>1</v>
      </c>
      <c r="H1682" s="88">
        <v>6</v>
      </c>
      <c r="I1682" s="89"/>
      <c r="J1682" s="90">
        <v>89</v>
      </c>
      <c r="K1682" s="90">
        <v>86</v>
      </c>
      <c r="L1682" s="90">
        <v>0</v>
      </c>
      <c r="M1682" s="91"/>
      <c r="N1682" s="92">
        <v>237</v>
      </c>
      <c r="O1682" s="90">
        <v>760</v>
      </c>
      <c r="P1682" s="90">
        <v>2</v>
      </c>
      <c r="Q1682" s="90">
        <v>10</v>
      </c>
      <c r="R1682" s="90">
        <v>26</v>
      </c>
      <c r="S1682" s="90">
        <v>63</v>
      </c>
      <c r="T1682" s="90">
        <v>89</v>
      </c>
      <c r="U1682" s="91"/>
      <c r="V1682" s="92">
        <v>237</v>
      </c>
      <c r="W1682" s="90">
        <v>781</v>
      </c>
      <c r="X1682" s="90">
        <v>3</v>
      </c>
      <c r="Y1682" s="90">
        <v>11</v>
      </c>
      <c r="Z1682" s="90">
        <v>43</v>
      </c>
      <c r="AA1682" s="90">
        <v>43</v>
      </c>
      <c r="AB1682" s="90">
        <v>86</v>
      </c>
      <c r="AC1682" s="91"/>
      <c r="AD1682" s="92">
        <v>0</v>
      </c>
      <c r="AE1682" s="90">
        <v>0</v>
      </c>
      <c r="AF1682" s="90">
        <v>0</v>
      </c>
      <c r="AG1682" s="90">
        <v>0</v>
      </c>
      <c r="AH1682" s="90">
        <v>0</v>
      </c>
      <c r="AI1682" s="90">
        <v>0</v>
      </c>
      <c r="AJ1682" s="90">
        <v>0</v>
      </c>
    </row>
    <row r="1683" spans="1:36">
      <c r="A1683" s="88">
        <v>7</v>
      </c>
      <c r="B1683" s="95" t="s">
        <v>297</v>
      </c>
      <c r="C1683" s="96"/>
      <c r="D1683" s="86">
        <v>3</v>
      </c>
      <c r="E1683" s="86" t="s">
        <v>34</v>
      </c>
      <c r="F1683" s="87">
        <v>2307</v>
      </c>
      <c r="G1683" s="86">
        <v>1</v>
      </c>
      <c r="H1683" s="88">
        <v>7</v>
      </c>
      <c r="I1683" s="89"/>
      <c r="J1683" s="90">
        <v>87</v>
      </c>
      <c r="K1683" s="90">
        <v>76</v>
      </c>
      <c r="L1683" s="90">
        <v>47</v>
      </c>
      <c r="M1683" s="91"/>
      <c r="N1683" s="92">
        <v>222</v>
      </c>
      <c r="O1683" s="90">
        <v>770</v>
      </c>
      <c r="P1683" s="90">
        <v>5</v>
      </c>
      <c r="Q1683" s="90">
        <v>8</v>
      </c>
      <c r="R1683" s="90">
        <v>29</v>
      </c>
      <c r="S1683" s="90">
        <v>58</v>
      </c>
      <c r="T1683" s="90">
        <v>87</v>
      </c>
      <c r="U1683" s="91"/>
      <c r="V1683" s="92">
        <v>222</v>
      </c>
      <c r="W1683" s="90">
        <v>774</v>
      </c>
      <c r="X1683" s="90">
        <v>2</v>
      </c>
      <c r="Y1683" s="90">
        <v>22</v>
      </c>
      <c r="Z1683" s="90">
        <v>44</v>
      </c>
      <c r="AA1683" s="90">
        <v>32</v>
      </c>
      <c r="AB1683" s="90">
        <v>76</v>
      </c>
      <c r="AC1683" s="91"/>
      <c r="AD1683" s="92">
        <v>222</v>
      </c>
      <c r="AE1683" s="90">
        <v>190</v>
      </c>
      <c r="AF1683" s="90">
        <v>17</v>
      </c>
      <c r="AG1683" s="90">
        <v>36</v>
      </c>
      <c r="AH1683" s="90">
        <v>41</v>
      </c>
      <c r="AI1683" s="90">
        <v>6</v>
      </c>
      <c r="AJ1683" s="90">
        <v>47</v>
      </c>
    </row>
    <row r="1684" spans="1:36">
      <c r="A1684" s="88">
        <v>8</v>
      </c>
      <c r="B1684" s="95" t="s">
        <v>297</v>
      </c>
      <c r="C1684" s="96"/>
      <c r="D1684" s="86">
        <v>3</v>
      </c>
      <c r="E1684" s="86" t="s">
        <v>34</v>
      </c>
      <c r="F1684" s="87">
        <v>2307</v>
      </c>
      <c r="G1684" s="86">
        <v>1</v>
      </c>
      <c r="H1684" s="88">
        <v>8</v>
      </c>
      <c r="I1684" s="89"/>
      <c r="J1684" s="90">
        <v>75</v>
      </c>
      <c r="K1684" s="90">
        <v>85</v>
      </c>
      <c r="L1684" s="90">
        <v>0</v>
      </c>
      <c r="M1684" s="91"/>
      <c r="N1684" s="92">
        <v>219</v>
      </c>
      <c r="O1684" s="90">
        <v>750</v>
      </c>
      <c r="P1684" s="90">
        <v>10</v>
      </c>
      <c r="Q1684" s="90">
        <v>15</v>
      </c>
      <c r="R1684" s="90">
        <v>49</v>
      </c>
      <c r="S1684" s="90">
        <v>26</v>
      </c>
      <c r="T1684" s="90">
        <v>75</v>
      </c>
      <c r="U1684" s="91"/>
      <c r="V1684" s="92">
        <v>219</v>
      </c>
      <c r="W1684" s="90">
        <v>840</v>
      </c>
      <c r="X1684" s="90">
        <v>1</v>
      </c>
      <c r="Y1684" s="90">
        <v>14</v>
      </c>
      <c r="Z1684" s="90">
        <v>46</v>
      </c>
      <c r="AA1684" s="90">
        <v>39</v>
      </c>
      <c r="AB1684" s="90">
        <v>85</v>
      </c>
      <c r="AC1684" s="91"/>
      <c r="AD1684" s="92">
        <v>0</v>
      </c>
      <c r="AE1684" s="90">
        <v>0</v>
      </c>
      <c r="AF1684" s="90">
        <v>0</v>
      </c>
      <c r="AG1684" s="90">
        <v>0</v>
      </c>
      <c r="AH1684" s="90">
        <v>0</v>
      </c>
      <c r="AI1684" s="90">
        <v>0</v>
      </c>
      <c r="AJ1684" s="90">
        <v>0</v>
      </c>
    </row>
    <row r="1685" spans="1:36" s="63" customFormat="1">
      <c r="A1685" s="67" t="s">
        <v>71</v>
      </c>
      <c r="B1685" s="97" t="s">
        <v>297</v>
      </c>
      <c r="C1685" s="98"/>
      <c r="D1685" s="93">
        <v>3</v>
      </c>
      <c r="E1685" s="93" t="s">
        <v>34</v>
      </c>
      <c r="F1685" s="94">
        <v>2307</v>
      </c>
      <c r="G1685" s="93">
        <v>1</v>
      </c>
      <c r="H1685" s="67" t="s">
        <v>71</v>
      </c>
      <c r="I1685" s="68"/>
      <c r="J1685" s="20">
        <v>86.197358767424788</v>
      </c>
      <c r="K1685" s="20">
        <v>83.391782831988252</v>
      </c>
      <c r="L1685" s="20">
        <v>54.777777777777771</v>
      </c>
      <c r="M1685" s="69"/>
      <c r="N1685" s="16">
        <v>1363</v>
      </c>
      <c r="O1685" s="20"/>
      <c r="P1685" s="20">
        <v>4.5363169479090244</v>
      </c>
      <c r="Q1685" s="20">
        <v>9.4402054292002937</v>
      </c>
      <c r="R1685" s="20">
        <v>29.414526779163609</v>
      </c>
      <c r="S1685" s="20">
        <v>56.782831988261186</v>
      </c>
      <c r="T1685" s="20">
        <v>86.197358767424788</v>
      </c>
      <c r="U1685" s="69"/>
      <c r="V1685" s="16">
        <v>1363</v>
      </c>
      <c r="W1685" s="20"/>
      <c r="X1685" s="20">
        <v>2.4020542920029349</v>
      </c>
      <c r="Y1685" s="20">
        <v>14.384446074834923</v>
      </c>
      <c r="Z1685" s="20">
        <v>41.91049156272927</v>
      </c>
      <c r="AA1685" s="20">
        <v>41.481291269258982</v>
      </c>
      <c r="AB1685" s="20">
        <v>83.391782831988252</v>
      </c>
      <c r="AC1685" s="69"/>
      <c r="AD1685" s="16">
        <v>432</v>
      </c>
      <c r="AE1685" s="20"/>
      <c r="AF1685" s="20">
        <v>11.652777777777777</v>
      </c>
      <c r="AG1685" s="20">
        <v>33.569444444444443</v>
      </c>
      <c r="AH1685" s="20">
        <v>48.777777777777771</v>
      </c>
      <c r="AI1685" s="20">
        <v>6</v>
      </c>
      <c r="AJ1685" s="20">
        <v>54.777777777777771</v>
      </c>
    </row>
    <row r="1686" spans="1:36">
      <c r="A1686" s="81">
        <v>3</v>
      </c>
      <c r="B1686" s="77" t="s">
        <v>298</v>
      </c>
      <c r="C1686" s="78"/>
      <c r="D1686" s="79">
        <v>2</v>
      </c>
      <c r="E1686" s="79" t="s">
        <v>33</v>
      </c>
      <c r="F1686" s="80">
        <v>2503</v>
      </c>
      <c r="G1686" s="86">
        <v>1</v>
      </c>
      <c r="H1686" s="81">
        <v>3</v>
      </c>
      <c r="I1686" s="82"/>
      <c r="J1686" s="83">
        <v>94</v>
      </c>
      <c r="K1686" s="83">
        <v>76</v>
      </c>
      <c r="L1686" s="83">
        <v>0</v>
      </c>
      <c r="M1686" s="84"/>
      <c r="N1686" s="85">
        <v>34</v>
      </c>
      <c r="O1686" s="83">
        <v>620</v>
      </c>
      <c r="P1686" s="83">
        <v>0</v>
      </c>
      <c r="Q1686" s="83">
        <v>6</v>
      </c>
      <c r="R1686" s="83">
        <v>29</v>
      </c>
      <c r="S1686" s="83">
        <v>65</v>
      </c>
      <c r="T1686" s="83">
        <v>94</v>
      </c>
      <c r="U1686" s="84"/>
      <c r="V1686" s="85">
        <v>34</v>
      </c>
      <c r="W1686" s="83">
        <v>592</v>
      </c>
      <c r="X1686" s="83">
        <v>15</v>
      </c>
      <c r="Y1686" s="83">
        <v>9</v>
      </c>
      <c r="Z1686" s="83">
        <v>32</v>
      </c>
      <c r="AA1686" s="83">
        <v>44</v>
      </c>
      <c r="AB1686" s="83">
        <v>76</v>
      </c>
      <c r="AC1686" s="84"/>
      <c r="AD1686" s="85">
        <v>0</v>
      </c>
      <c r="AE1686" s="83">
        <v>0</v>
      </c>
      <c r="AF1686" s="83">
        <v>0</v>
      </c>
      <c r="AG1686" s="83">
        <v>0</v>
      </c>
      <c r="AH1686" s="83">
        <v>0</v>
      </c>
      <c r="AI1686" s="83">
        <v>0</v>
      </c>
      <c r="AJ1686" s="83">
        <v>0</v>
      </c>
    </row>
    <row r="1687" spans="1:36">
      <c r="A1687" s="88">
        <v>4</v>
      </c>
      <c r="B1687" s="95" t="s">
        <v>298</v>
      </c>
      <c r="C1687" s="96"/>
      <c r="D1687" s="86">
        <v>2</v>
      </c>
      <c r="E1687" s="86" t="s">
        <v>33</v>
      </c>
      <c r="F1687" s="87">
        <v>2503</v>
      </c>
      <c r="G1687" s="86">
        <v>1</v>
      </c>
      <c r="H1687" s="88">
        <v>4</v>
      </c>
      <c r="I1687" s="89"/>
      <c r="J1687" s="90">
        <v>83</v>
      </c>
      <c r="K1687" s="90">
        <v>81</v>
      </c>
      <c r="L1687" s="90">
        <v>0</v>
      </c>
      <c r="M1687" s="91"/>
      <c r="N1687" s="92">
        <v>36</v>
      </c>
      <c r="O1687" s="90">
        <v>633</v>
      </c>
      <c r="P1687" s="90">
        <v>6</v>
      </c>
      <c r="Q1687" s="90">
        <v>11</v>
      </c>
      <c r="R1687" s="90">
        <v>33</v>
      </c>
      <c r="S1687" s="90">
        <v>50</v>
      </c>
      <c r="T1687" s="90">
        <v>83</v>
      </c>
      <c r="U1687" s="91"/>
      <c r="V1687" s="92">
        <v>36</v>
      </c>
      <c r="W1687" s="90">
        <v>699</v>
      </c>
      <c r="X1687" s="90">
        <v>3</v>
      </c>
      <c r="Y1687" s="90">
        <v>17</v>
      </c>
      <c r="Z1687" s="90">
        <v>39</v>
      </c>
      <c r="AA1687" s="90">
        <v>42</v>
      </c>
      <c r="AB1687" s="90">
        <v>81</v>
      </c>
      <c r="AC1687" s="91"/>
      <c r="AD1687" s="92">
        <v>0</v>
      </c>
      <c r="AE1687" s="90">
        <v>0</v>
      </c>
      <c r="AF1687" s="90">
        <v>0</v>
      </c>
      <c r="AG1687" s="90">
        <v>0</v>
      </c>
      <c r="AH1687" s="90">
        <v>0</v>
      </c>
      <c r="AI1687" s="90">
        <v>0</v>
      </c>
      <c r="AJ1687" s="90">
        <v>0</v>
      </c>
    </row>
    <row r="1688" spans="1:36">
      <c r="A1688" s="88">
        <v>5</v>
      </c>
      <c r="B1688" s="95" t="s">
        <v>298</v>
      </c>
      <c r="C1688" s="96"/>
      <c r="D1688" s="86">
        <v>2</v>
      </c>
      <c r="E1688" s="86" t="s">
        <v>33</v>
      </c>
      <c r="F1688" s="87">
        <v>2503</v>
      </c>
      <c r="G1688" s="86">
        <v>1</v>
      </c>
      <c r="H1688" s="88">
        <v>5</v>
      </c>
      <c r="I1688" s="89"/>
      <c r="J1688" s="90">
        <v>78</v>
      </c>
      <c r="K1688" s="90">
        <v>73</v>
      </c>
      <c r="L1688" s="90">
        <v>61</v>
      </c>
      <c r="M1688" s="91"/>
      <c r="N1688" s="92">
        <v>23</v>
      </c>
      <c r="O1688" s="90">
        <v>649</v>
      </c>
      <c r="P1688" s="90">
        <v>13</v>
      </c>
      <c r="Q1688" s="90">
        <v>9</v>
      </c>
      <c r="R1688" s="90">
        <v>48</v>
      </c>
      <c r="S1688" s="90">
        <v>30</v>
      </c>
      <c r="T1688" s="90">
        <v>78</v>
      </c>
      <c r="U1688" s="91"/>
      <c r="V1688" s="92">
        <v>23</v>
      </c>
      <c r="W1688" s="90">
        <v>690</v>
      </c>
      <c r="X1688" s="90">
        <v>4</v>
      </c>
      <c r="Y1688" s="90">
        <v>22</v>
      </c>
      <c r="Z1688" s="90">
        <v>43</v>
      </c>
      <c r="AA1688" s="90">
        <v>30</v>
      </c>
      <c r="AB1688" s="90">
        <v>73</v>
      </c>
      <c r="AC1688" s="91"/>
      <c r="AD1688" s="92">
        <v>23</v>
      </c>
      <c r="AE1688" s="90">
        <v>208</v>
      </c>
      <c r="AF1688" s="90">
        <v>4</v>
      </c>
      <c r="AG1688" s="90">
        <v>35</v>
      </c>
      <c r="AH1688" s="90">
        <v>48</v>
      </c>
      <c r="AI1688" s="90">
        <v>13</v>
      </c>
      <c r="AJ1688" s="90">
        <v>61</v>
      </c>
    </row>
    <row r="1689" spans="1:36">
      <c r="A1689" s="88">
        <v>6</v>
      </c>
      <c r="B1689" s="95" t="s">
        <v>298</v>
      </c>
      <c r="C1689" s="96"/>
      <c r="D1689" s="86">
        <v>2</v>
      </c>
      <c r="E1689" s="86" t="s">
        <v>33</v>
      </c>
      <c r="F1689" s="87">
        <v>2503</v>
      </c>
      <c r="G1689" s="88">
        <v>1</v>
      </c>
      <c r="H1689" s="88">
        <v>6</v>
      </c>
      <c r="I1689" s="89"/>
      <c r="J1689" s="90">
        <v>69</v>
      </c>
      <c r="K1689" s="90">
        <v>83</v>
      </c>
      <c r="L1689" s="90">
        <v>0</v>
      </c>
      <c r="M1689" s="91"/>
      <c r="N1689" s="92">
        <v>29</v>
      </c>
      <c r="O1689" s="90">
        <v>693</v>
      </c>
      <c r="P1689" s="90">
        <v>7</v>
      </c>
      <c r="Q1689" s="90">
        <v>24</v>
      </c>
      <c r="R1689" s="90">
        <v>41</v>
      </c>
      <c r="S1689" s="90">
        <v>28</v>
      </c>
      <c r="T1689" s="90">
        <v>69</v>
      </c>
      <c r="U1689" s="91"/>
      <c r="V1689" s="92">
        <v>29</v>
      </c>
      <c r="W1689" s="90">
        <v>745</v>
      </c>
      <c r="X1689" s="90">
        <v>3</v>
      </c>
      <c r="Y1689" s="90">
        <v>14</v>
      </c>
      <c r="Z1689" s="90">
        <v>52</v>
      </c>
      <c r="AA1689" s="90">
        <v>31</v>
      </c>
      <c r="AB1689" s="90">
        <v>83</v>
      </c>
      <c r="AC1689" s="91"/>
      <c r="AD1689" s="92">
        <v>0</v>
      </c>
      <c r="AE1689" s="90">
        <v>0</v>
      </c>
      <c r="AF1689" s="90">
        <v>0</v>
      </c>
      <c r="AG1689" s="90">
        <v>0</v>
      </c>
      <c r="AH1689" s="90">
        <v>0</v>
      </c>
      <c r="AI1689" s="90">
        <v>0</v>
      </c>
      <c r="AJ1689" s="90">
        <v>0</v>
      </c>
    </row>
    <row r="1690" spans="1:36">
      <c r="A1690" s="88">
        <v>7</v>
      </c>
      <c r="B1690" s="95" t="s">
        <v>298</v>
      </c>
      <c r="C1690" s="96"/>
      <c r="D1690" s="86">
        <v>2</v>
      </c>
      <c r="E1690" s="86" t="s">
        <v>33</v>
      </c>
      <c r="F1690" s="87">
        <v>2503</v>
      </c>
      <c r="G1690" s="88">
        <v>1</v>
      </c>
      <c r="H1690" s="88">
        <v>7</v>
      </c>
      <c r="I1690" s="89"/>
      <c r="J1690" s="90">
        <v>74</v>
      </c>
      <c r="K1690" s="90">
        <v>74</v>
      </c>
      <c r="L1690" s="90">
        <v>46</v>
      </c>
      <c r="M1690" s="91"/>
      <c r="N1690" s="92">
        <v>35</v>
      </c>
      <c r="O1690" s="90">
        <v>723</v>
      </c>
      <c r="P1690" s="90">
        <v>9</v>
      </c>
      <c r="Q1690" s="90">
        <v>17</v>
      </c>
      <c r="R1690" s="90">
        <v>40</v>
      </c>
      <c r="S1690" s="90">
        <v>34</v>
      </c>
      <c r="T1690" s="90">
        <v>74</v>
      </c>
      <c r="U1690" s="91"/>
      <c r="V1690" s="92">
        <v>35</v>
      </c>
      <c r="W1690" s="90">
        <v>752</v>
      </c>
      <c r="X1690" s="90">
        <v>0</v>
      </c>
      <c r="Y1690" s="90">
        <v>26</v>
      </c>
      <c r="Z1690" s="90">
        <v>54</v>
      </c>
      <c r="AA1690" s="90">
        <v>20</v>
      </c>
      <c r="AB1690" s="90">
        <v>74</v>
      </c>
      <c r="AC1690" s="91"/>
      <c r="AD1690" s="92">
        <v>35</v>
      </c>
      <c r="AE1690" s="90">
        <v>192</v>
      </c>
      <c r="AF1690" s="90">
        <v>11</v>
      </c>
      <c r="AG1690" s="90">
        <v>43</v>
      </c>
      <c r="AH1690" s="90">
        <v>46</v>
      </c>
      <c r="AI1690" s="90">
        <v>0</v>
      </c>
      <c r="AJ1690" s="90">
        <v>46</v>
      </c>
    </row>
    <row r="1691" spans="1:36">
      <c r="A1691" s="88">
        <v>8</v>
      </c>
      <c r="B1691" s="95" t="s">
        <v>298</v>
      </c>
      <c r="C1691" s="96"/>
      <c r="D1691" s="86">
        <v>2</v>
      </c>
      <c r="E1691" s="86" t="s">
        <v>33</v>
      </c>
      <c r="F1691" s="87">
        <v>2503</v>
      </c>
      <c r="G1691" s="86">
        <v>1</v>
      </c>
      <c r="H1691" s="88">
        <v>8</v>
      </c>
      <c r="I1691" s="89"/>
      <c r="J1691" s="90">
        <v>85</v>
      </c>
      <c r="K1691" s="90">
        <v>85</v>
      </c>
      <c r="L1691" s="90">
        <v>0</v>
      </c>
      <c r="M1691" s="91"/>
      <c r="N1691" s="92">
        <v>34</v>
      </c>
      <c r="O1691" s="90">
        <v>765</v>
      </c>
      <c r="P1691" s="90">
        <v>6</v>
      </c>
      <c r="Q1691" s="90">
        <v>9</v>
      </c>
      <c r="R1691" s="90">
        <v>59</v>
      </c>
      <c r="S1691" s="90">
        <v>26</v>
      </c>
      <c r="T1691" s="90">
        <v>85</v>
      </c>
      <c r="U1691" s="91"/>
      <c r="V1691" s="92">
        <v>34</v>
      </c>
      <c r="W1691" s="90">
        <v>836</v>
      </c>
      <c r="X1691" s="90">
        <v>6</v>
      </c>
      <c r="Y1691" s="90">
        <v>9</v>
      </c>
      <c r="Z1691" s="90">
        <v>38</v>
      </c>
      <c r="AA1691" s="90">
        <v>47</v>
      </c>
      <c r="AB1691" s="90">
        <v>85</v>
      </c>
      <c r="AC1691" s="91"/>
      <c r="AD1691" s="92">
        <v>0</v>
      </c>
      <c r="AE1691" s="90">
        <v>0</v>
      </c>
      <c r="AF1691" s="90">
        <v>0</v>
      </c>
      <c r="AG1691" s="90">
        <v>0</v>
      </c>
      <c r="AH1691" s="90">
        <v>0</v>
      </c>
      <c r="AI1691" s="90">
        <v>0</v>
      </c>
      <c r="AJ1691" s="90">
        <v>0</v>
      </c>
    </row>
    <row r="1692" spans="1:36" s="63" customFormat="1">
      <c r="A1692" s="67" t="s">
        <v>71</v>
      </c>
      <c r="B1692" s="97" t="s">
        <v>298</v>
      </c>
      <c r="C1692" s="98"/>
      <c r="D1692" s="93">
        <v>2</v>
      </c>
      <c r="E1692" s="93" t="s">
        <v>33</v>
      </c>
      <c r="F1692" s="94">
        <v>2503</v>
      </c>
      <c r="G1692" s="93">
        <v>1</v>
      </c>
      <c r="H1692" s="67" t="s">
        <v>71</v>
      </c>
      <c r="I1692" s="68"/>
      <c r="J1692" s="20">
        <v>80.937172774869111</v>
      </c>
      <c r="K1692" s="20">
        <v>78.879581151832468</v>
      </c>
      <c r="L1692" s="20">
        <v>51.948275862068961</v>
      </c>
      <c r="M1692" s="69"/>
      <c r="N1692" s="16">
        <v>191</v>
      </c>
      <c r="O1692" s="20"/>
      <c r="P1692" s="20">
        <v>6.4764397905759168</v>
      </c>
      <c r="Q1692" s="20">
        <v>12.586387434554974</v>
      </c>
      <c r="R1692" s="20">
        <v>41.219895287958117</v>
      </c>
      <c r="S1692" s="20">
        <v>39.717277486910994</v>
      </c>
      <c r="T1692" s="20">
        <v>80.937172774869111</v>
      </c>
      <c r="U1692" s="69"/>
      <c r="V1692" s="16">
        <v>191</v>
      </c>
      <c r="W1692" s="20"/>
      <c r="X1692" s="20">
        <v>5.2408376963350776</v>
      </c>
      <c r="Y1692" s="20">
        <v>15.947643979057592</v>
      </c>
      <c r="Z1692" s="20">
        <v>42.780104712041883</v>
      </c>
      <c r="AA1692" s="20">
        <v>36.099476439790578</v>
      </c>
      <c r="AB1692" s="20">
        <v>78.879581151832468</v>
      </c>
      <c r="AC1692" s="69"/>
      <c r="AD1692" s="16">
        <v>58</v>
      </c>
      <c r="AE1692" s="20"/>
      <c r="AF1692" s="20">
        <v>8.224137931034484</v>
      </c>
      <c r="AG1692" s="20">
        <v>39.827586206896548</v>
      </c>
      <c r="AH1692" s="20">
        <v>46.793103448275858</v>
      </c>
      <c r="AI1692" s="20">
        <v>5.1551724137931032</v>
      </c>
      <c r="AJ1692" s="20">
        <v>51.948275862068961</v>
      </c>
    </row>
    <row r="1693" spans="1:36">
      <c r="A1693" s="81">
        <v>3</v>
      </c>
      <c r="B1693" s="77" t="s">
        <v>299</v>
      </c>
      <c r="C1693" s="78"/>
      <c r="D1693" s="79">
        <v>1</v>
      </c>
      <c r="E1693" s="79" t="s">
        <v>32</v>
      </c>
      <c r="F1693" s="80">
        <v>6401</v>
      </c>
      <c r="G1693" s="86">
        <v>1</v>
      </c>
      <c r="H1693" s="81">
        <v>3</v>
      </c>
      <c r="I1693" s="82"/>
      <c r="J1693" s="83">
        <v>83</v>
      </c>
      <c r="K1693" s="83">
        <v>64</v>
      </c>
      <c r="L1693" s="83">
        <v>0</v>
      </c>
      <c r="M1693" s="84"/>
      <c r="N1693" s="85">
        <v>141</v>
      </c>
      <c r="O1693" s="83">
        <v>568</v>
      </c>
      <c r="P1693" s="83">
        <v>3</v>
      </c>
      <c r="Q1693" s="83">
        <v>15</v>
      </c>
      <c r="R1693" s="83">
        <v>40</v>
      </c>
      <c r="S1693" s="83">
        <v>43</v>
      </c>
      <c r="T1693" s="83">
        <v>83</v>
      </c>
      <c r="U1693" s="84"/>
      <c r="V1693" s="85">
        <v>141</v>
      </c>
      <c r="W1693" s="83">
        <v>534</v>
      </c>
      <c r="X1693" s="83">
        <v>13</v>
      </c>
      <c r="Y1693" s="83">
        <v>22</v>
      </c>
      <c r="Z1693" s="83">
        <v>41</v>
      </c>
      <c r="AA1693" s="83">
        <v>23</v>
      </c>
      <c r="AB1693" s="83">
        <v>64</v>
      </c>
      <c r="AC1693" s="84"/>
      <c r="AD1693" s="85">
        <v>0</v>
      </c>
      <c r="AE1693" s="83">
        <v>0</v>
      </c>
      <c r="AF1693" s="83">
        <v>0</v>
      </c>
      <c r="AG1693" s="83">
        <v>0</v>
      </c>
      <c r="AH1693" s="83">
        <v>0</v>
      </c>
      <c r="AI1693" s="83">
        <v>0</v>
      </c>
      <c r="AJ1693" s="83">
        <v>0</v>
      </c>
    </row>
    <row r="1694" spans="1:36">
      <c r="A1694" s="88">
        <v>4</v>
      </c>
      <c r="B1694" s="95" t="s">
        <v>299</v>
      </c>
      <c r="C1694" s="96"/>
      <c r="D1694" s="86">
        <v>1</v>
      </c>
      <c r="E1694" s="86" t="s">
        <v>32</v>
      </c>
      <c r="F1694" s="87">
        <v>6401</v>
      </c>
      <c r="G1694" s="86">
        <v>1</v>
      </c>
      <c r="H1694" s="88">
        <v>4</v>
      </c>
      <c r="I1694" s="89"/>
      <c r="J1694" s="90">
        <v>69</v>
      </c>
      <c r="K1694" s="90">
        <v>60</v>
      </c>
      <c r="L1694" s="90">
        <v>0</v>
      </c>
      <c r="M1694" s="91"/>
      <c r="N1694" s="92">
        <v>128</v>
      </c>
      <c r="O1694" s="90">
        <v>605</v>
      </c>
      <c r="P1694" s="90">
        <v>13</v>
      </c>
      <c r="Q1694" s="90">
        <v>18</v>
      </c>
      <c r="R1694" s="90">
        <v>28</v>
      </c>
      <c r="S1694" s="90">
        <v>41</v>
      </c>
      <c r="T1694" s="90">
        <v>69</v>
      </c>
      <c r="U1694" s="91"/>
      <c r="V1694" s="92">
        <v>128</v>
      </c>
      <c r="W1694" s="90">
        <v>598</v>
      </c>
      <c r="X1694" s="90">
        <v>9</v>
      </c>
      <c r="Y1694" s="90">
        <v>31</v>
      </c>
      <c r="Z1694" s="90">
        <v>39</v>
      </c>
      <c r="AA1694" s="90">
        <v>21</v>
      </c>
      <c r="AB1694" s="90">
        <v>60</v>
      </c>
      <c r="AC1694" s="91"/>
      <c r="AD1694" s="92">
        <v>0</v>
      </c>
      <c r="AE1694" s="90">
        <v>0</v>
      </c>
      <c r="AF1694" s="90">
        <v>0</v>
      </c>
      <c r="AG1694" s="90">
        <v>0</v>
      </c>
      <c r="AH1694" s="90">
        <v>0</v>
      </c>
      <c r="AI1694" s="90">
        <v>0</v>
      </c>
      <c r="AJ1694" s="90">
        <v>0</v>
      </c>
    </row>
    <row r="1695" spans="1:36">
      <c r="A1695" s="88">
        <v>5</v>
      </c>
      <c r="B1695" s="95" t="s">
        <v>299</v>
      </c>
      <c r="C1695" s="96"/>
      <c r="D1695" s="86">
        <v>1</v>
      </c>
      <c r="E1695" s="86" t="s">
        <v>32</v>
      </c>
      <c r="F1695" s="87">
        <v>6401</v>
      </c>
      <c r="G1695" s="88">
        <v>1</v>
      </c>
      <c r="H1695" s="88">
        <v>5</v>
      </c>
      <c r="I1695" s="89"/>
      <c r="J1695" s="90">
        <v>56</v>
      </c>
      <c r="K1695" s="90">
        <v>59</v>
      </c>
      <c r="L1695" s="90">
        <v>34</v>
      </c>
      <c r="M1695" s="91"/>
      <c r="N1695" s="92">
        <v>127</v>
      </c>
      <c r="O1695" s="90">
        <v>620</v>
      </c>
      <c r="P1695" s="90">
        <v>21</v>
      </c>
      <c r="Q1695" s="90">
        <v>22</v>
      </c>
      <c r="R1695" s="90">
        <v>31</v>
      </c>
      <c r="S1695" s="90">
        <v>25</v>
      </c>
      <c r="T1695" s="90">
        <v>56</v>
      </c>
      <c r="U1695" s="91"/>
      <c r="V1695" s="92">
        <v>127</v>
      </c>
      <c r="W1695" s="90">
        <v>622</v>
      </c>
      <c r="X1695" s="90">
        <v>6</v>
      </c>
      <c r="Y1695" s="90">
        <v>34</v>
      </c>
      <c r="Z1695" s="90">
        <v>46</v>
      </c>
      <c r="AA1695" s="90">
        <v>13</v>
      </c>
      <c r="AB1695" s="90">
        <v>59</v>
      </c>
      <c r="AC1695" s="91"/>
      <c r="AD1695" s="92">
        <v>127</v>
      </c>
      <c r="AE1695" s="90">
        <v>184</v>
      </c>
      <c r="AF1695" s="90">
        <v>17</v>
      </c>
      <c r="AG1695" s="90">
        <v>49</v>
      </c>
      <c r="AH1695" s="90">
        <v>32</v>
      </c>
      <c r="AI1695" s="90">
        <v>2</v>
      </c>
      <c r="AJ1695" s="90">
        <v>34</v>
      </c>
    </row>
    <row r="1696" spans="1:36">
      <c r="A1696" s="88">
        <v>6</v>
      </c>
      <c r="B1696" s="95" t="s">
        <v>299</v>
      </c>
      <c r="C1696" s="96"/>
      <c r="D1696" s="86">
        <v>1</v>
      </c>
      <c r="E1696" s="86" t="s">
        <v>32</v>
      </c>
      <c r="F1696" s="87">
        <v>6401</v>
      </c>
      <c r="G1696" s="86">
        <v>1</v>
      </c>
      <c r="H1696" s="88">
        <v>6</v>
      </c>
      <c r="I1696" s="89"/>
      <c r="J1696" s="90">
        <v>70</v>
      </c>
      <c r="K1696" s="90">
        <v>72</v>
      </c>
      <c r="L1696" s="90">
        <v>0</v>
      </c>
      <c r="M1696" s="91"/>
      <c r="N1696" s="92">
        <v>109</v>
      </c>
      <c r="O1696" s="90">
        <v>691</v>
      </c>
      <c r="P1696" s="90">
        <v>8</v>
      </c>
      <c r="Q1696" s="90">
        <v>22</v>
      </c>
      <c r="R1696" s="90">
        <v>36</v>
      </c>
      <c r="S1696" s="90">
        <v>34</v>
      </c>
      <c r="T1696" s="90">
        <v>70</v>
      </c>
      <c r="U1696" s="91"/>
      <c r="V1696" s="92">
        <v>109</v>
      </c>
      <c r="W1696" s="90">
        <v>699</v>
      </c>
      <c r="X1696" s="90">
        <v>6</v>
      </c>
      <c r="Y1696" s="90">
        <v>22</v>
      </c>
      <c r="Z1696" s="90">
        <v>46</v>
      </c>
      <c r="AA1696" s="90">
        <v>26</v>
      </c>
      <c r="AB1696" s="90">
        <v>72</v>
      </c>
      <c r="AC1696" s="91"/>
      <c r="AD1696" s="92">
        <v>0</v>
      </c>
      <c r="AE1696" s="90">
        <v>0</v>
      </c>
      <c r="AF1696" s="90">
        <v>0</v>
      </c>
      <c r="AG1696" s="90">
        <v>0</v>
      </c>
      <c r="AH1696" s="90">
        <v>0</v>
      </c>
      <c r="AI1696" s="90">
        <v>0</v>
      </c>
      <c r="AJ1696" s="90">
        <v>0</v>
      </c>
    </row>
    <row r="1697" spans="1:36">
      <c r="A1697" s="88">
        <v>7</v>
      </c>
      <c r="B1697" s="95" t="s">
        <v>299</v>
      </c>
      <c r="C1697" s="96"/>
      <c r="D1697" s="86">
        <v>1</v>
      </c>
      <c r="E1697" s="86" t="s">
        <v>32</v>
      </c>
      <c r="F1697" s="87">
        <v>6401</v>
      </c>
      <c r="G1697" s="86">
        <v>1</v>
      </c>
      <c r="H1697" s="88">
        <v>7</v>
      </c>
      <c r="I1697" s="89"/>
      <c r="J1697" s="90">
        <v>69</v>
      </c>
      <c r="K1697" s="90">
        <v>57</v>
      </c>
      <c r="L1697" s="90">
        <v>26</v>
      </c>
      <c r="M1697" s="91"/>
      <c r="N1697" s="92">
        <v>142</v>
      </c>
      <c r="O1697" s="90">
        <v>717</v>
      </c>
      <c r="P1697" s="90">
        <v>17</v>
      </c>
      <c r="Q1697" s="90">
        <v>14</v>
      </c>
      <c r="R1697" s="90">
        <v>34</v>
      </c>
      <c r="S1697" s="90">
        <v>35</v>
      </c>
      <c r="T1697" s="90">
        <v>69</v>
      </c>
      <c r="U1697" s="91"/>
      <c r="V1697" s="92">
        <v>142</v>
      </c>
      <c r="W1697" s="90">
        <v>695</v>
      </c>
      <c r="X1697" s="90">
        <v>9</v>
      </c>
      <c r="Y1697" s="90">
        <v>33</v>
      </c>
      <c r="Z1697" s="90">
        <v>39</v>
      </c>
      <c r="AA1697" s="90">
        <v>18</v>
      </c>
      <c r="AB1697" s="90">
        <v>57</v>
      </c>
      <c r="AC1697" s="91"/>
      <c r="AD1697" s="92">
        <v>142</v>
      </c>
      <c r="AE1697" s="90">
        <v>169</v>
      </c>
      <c r="AF1697" s="90">
        <v>33</v>
      </c>
      <c r="AG1697" s="90">
        <v>41</v>
      </c>
      <c r="AH1697" s="90">
        <v>25</v>
      </c>
      <c r="AI1697" s="90">
        <v>1</v>
      </c>
      <c r="AJ1697" s="90">
        <v>26</v>
      </c>
    </row>
    <row r="1698" spans="1:36">
      <c r="A1698" s="88">
        <v>8</v>
      </c>
      <c r="B1698" s="95" t="s">
        <v>299</v>
      </c>
      <c r="C1698" s="96"/>
      <c r="D1698" s="86">
        <v>1</v>
      </c>
      <c r="E1698" s="86" t="s">
        <v>32</v>
      </c>
      <c r="F1698" s="87">
        <v>6401</v>
      </c>
      <c r="G1698" s="86">
        <v>1</v>
      </c>
      <c r="H1698" s="88">
        <v>8</v>
      </c>
      <c r="I1698" s="89"/>
      <c r="J1698" s="90">
        <v>62</v>
      </c>
      <c r="K1698" s="90">
        <v>71</v>
      </c>
      <c r="L1698" s="90">
        <v>0</v>
      </c>
      <c r="M1698" s="91"/>
      <c r="N1698" s="92">
        <v>123</v>
      </c>
      <c r="O1698" s="90">
        <v>722</v>
      </c>
      <c r="P1698" s="90">
        <v>20</v>
      </c>
      <c r="Q1698" s="90">
        <v>17</v>
      </c>
      <c r="R1698" s="90">
        <v>46</v>
      </c>
      <c r="S1698" s="90">
        <v>16</v>
      </c>
      <c r="T1698" s="90">
        <v>62</v>
      </c>
      <c r="U1698" s="91"/>
      <c r="V1698" s="92">
        <v>123</v>
      </c>
      <c r="W1698" s="90">
        <v>763</v>
      </c>
      <c r="X1698" s="90">
        <v>6</v>
      </c>
      <c r="Y1698" s="90">
        <v>24</v>
      </c>
      <c r="Z1698" s="90">
        <v>56</v>
      </c>
      <c r="AA1698" s="90">
        <v>15</v>
      </c>
      <c r="AB1698" s="90">
        <v>71</v>
      </c>
      <c r="AC1698" s="91"/>
      <c r="AD1698" s="92">
        <v>0</v>
      </c>
      <c r="AE1698" s="90">
        <v>0</v>
      </c>
      <c r="AF1698" s="90">
        <v>0</v>
      </c>
      <c r="AG1698" s="90">
        <v>0</v>
      </c>
      <c r="AH1698" s="90">
        <v>0</v>
      </c>
      <c r="AI1698" s="90">
        <v>0</v>
      </c>
      <c r="AJ1698" s="90">
        <v>0</v>
      </c>
    </row>
    <row r="1699" spans="1:36" s="63" customFormat="1">
      <c r="A1699" s="67" t="s">
        <v>71</v>
      </c>
      <c r="B1699" s="97" t="s">
        <v>299</v>
      </c>
      <c r="C1699" s="98"/>
      <c r="D1699" s="93">
        <v>1</v>
      </c>
      <c r="E1699" s="93" t="s">
        <v>32</v>
      </c>
      <c r="F1699" s="94">
        <v>6401</v>
      </c>
      <c r="G1699" s="93">
        <v>1</v>
      </c>
      <c r="H1699" s="67" t="s">
        <v>71</v>
      </c>
      <c r="I1699" s="68"/>
      <c r="J1699" s="20">
        <v>68.44285714285715</v>
      </c>
      <c r="K1699" s="20">
        <v>63.470129870129867</v>
      </c>
      <c r="L1699" s="20">
        <v>29.776951672862456</v>
      </c>
      <c r="M1699" s="69"/>
      <c r="N1699" s="16">
        <v>770</v>
      </c>
      <c r="O1699" s="20"/>
      <c r="P1699" s="20">
        <v>13.636363636363637</v>
      </c>
      <c r="Q1699" s="20">
        <v>17.779220779220779</v>
      </c>
      <c r="R1699" s="20">
        <v>35.806493506493503</v>
      </c>
      <c r="S1699" s="20">
        <v>32.63636363636364</v>
      </c>
      <c r="T1699" s="20">
        <v>68.44285714285715</v>
      </c>
      <c r="U1699" s="69"/>
      <c r="V1699" s="16">
        <v>770</v>
      </c>
      <c r="W1699" s="20"/>
      <c r="X1699" s="20">
        <v>8.3337662337662337</v>
      </c>
      <c r="Y1699" s="20">
        <v>27.823376623376625</v>
      </c>
      <c r="Z1699" s="20">
        <v>44.227272727272727</v>
      </c>
      <c r="AA1699" s="20">
        <v>19.24285714285714</v>
      </c>
      <c r="AB1699" s="20">
        <v>63.470129870129867</v>
      </c>
      <c r="AC1699" s="69"/>
      <c r="AD1699" s="16">
        <v>269</v>
      </c>
      <c r="AE1699" s="20"/>
      <c r="AF1699" s="20">
        <v>25.446096654275095</v>
      </c>
      <c r="AG1699" s="20">
        <v>44.776951672862452</v>
      </c>
      <c r="AH1699" s="20">
        <v>28.304832713754649</v>
      </c>
      <c r="AI1699" s="20">
        <v>1.4721189591078068</v>
      </c>
      <c r="AJ1699" s="20">
        <v>29.776951672862456</v>
      </c>
    </row>
    <row r="1700" spans="1:36">
      <c r="A1700" s="81">
        <v>3</v>
      </c>
      <c r="B1700" s="77" t="s">
        <v>300</v>
      </c>
      <c r="C1700" s="78"/>
      <c r="D1700" s="79">
        <v>5</v>
      </c>
      <c r="E1700" s="79" t="s">
        <v>36</v>
      </c>
      <c r="F1700" s="80">
        <v>602</v>
      </c>
      <c r="G1700" s="88">
        <v>1</v>
      </c>
      <c r="H1700" s="81">
        <v>3</v>
      </c>
      <c r="I1700" s="82"/>
      <c r="J1700" s="83">
        <v>73</v>
      </c>
      <c r="K1700" s="83">
        <v>56</v>
      </c>
      <c r="L1700" s="83">
        <v>0</v>
      </c>
      <c r="M1700" s="84"/>
      <c r="N1700" s="85">
        <v>117</v>
      </c>
      <c r="O1700" s="83">
        <v>550</v>
      </c>
      <c r="P1700" s="83">
        <v>3</v>
      </c>
      <c r="Q1700" s="83">
        <v>25</v>
      </c>
      <c r="R1700" s="83">
        <v>41</v>
      </c>
      <c r="S1700" s="83">
        <v>32</v>
      </c>
      <c r="T1700" s="83">
        <v>73</v>
      </c>
      <c r="U1700" s="84"/>
      <c r="V1700" s="85">
        <v>117</v>
      </c>
      <c r="W1700" s="83">
        <v>527</v>
      </c>
      <c r="X1700" s="83">
        <v>16</v>
      </c>
      <c r="Y1700" s="83">
        <v>27</v>
      </c>
      <c r="Z1700" s="83">
        <v>29</v>
      </c>
      <c r="AA1700" s="83">
        <v>27</v>
      </c>
      <c r="AB1700" s="83">
        <v>56</v>
      </c>
      <c r="AC1700" s="84"/>
      <c r="AD1700" s="85">
        <v>0</v>
      </c>
      <c r="AE1700" s="83">
        <v>0</v>
      </c>
      <c r="AF1700" s="83">
        <v>0</v>
      </c>
      <c r="AG1700" s="83">
        <v>0</v>
      </c>
      <c r="AH1700" s="83">
        <v>0</v>
      </c>
      <c r="AI1700" s="83">
        <v>0</v>
      </c>
      <c r="AJ1700" s="83">
        <v>0</v>
      </c>
    </row>
    <row r="1701" spans="1:36">
      <c r="A1701" s="88">
        <v>4</v>
      </c>
      <c r="B1701" s="95" t="s">
        <v>300</v>
      </c>
      <c r="C1701" s="96"/>
      <c r="D1701" s="86">
        <v>5</v>
      </c>
      <c r="E1701" s="86" t="s">
        <v>36</v>
      </c>
      <c r="F1701" s="87">
        <v>602</v>
      </c>
      <c r="G1701" s="86">
        <v>1</v>
      </c>
      <c r="H1701" s="88">
        <v>4</v>
      </c>
      <c r="I1701" s="89"/>
      <c r="J1701" s="90">
        <v>82</v>
      </c>
      <c r="K1701" s="90">
        <v>78</v>
      </c>
      <c r="L1701" s="90">
        <v>0</v>
      </c>
      <c r="M1701" s="91"/>
      <c r="N1701" s="92">
        <v>131</v>
      </c>
      <c r="O1701" s="90">
        <v>627</v>
      </c>
      <c r="P1701" s="90">
        <v>10</v>
      </c>
      <c r="Q1701" s="90">
        <v>8</v>
      </c>
      <c r="R1701" s="90">
        <v>34</v>
      </c>
      <c r="S1701" s="90">
        <v>48</v>
      </c>
      <c r="T1701" s="90">
        <v>82</v>
      </c>
      <c r="U1701" s="91"/>
      <c r="V1701" s="92">
        <v>131</v>
      </c>
      <c r="W1701" s="90">
        <v>660</v>
      </c>
      <c r="X1701" s="90">
        <v>5</v>
      </c>
      <c r="Y1701" s="90">
        <v>18</v>
      </c>
      <c r="Z1701" s="90">
        <v>47</v>
      </c>
      <c r="AA1701" s="90">
        <v>31</v>
      </c>
      <c r="AB1701" s="90">
        <v>78</v>
      </c>
      <c r="AC1701" s="91"/>
      <c r="AD1701" s="92">
        <v>0</v>
      </c>
      <c r="AE1701" s="90">
        <v>0</v>
      </c>
      <c r="AF1701" s="90">
        <v>0</v>
      </c>
      <c r="AG1701" s="90">
        <v>0</v>
      </c>
      <c r="AH1701" s="90">
        <v>0</v>
      </c>
      <c r="AI1701" s="90">
        <v>0</v>
      </c>
      <c r="AJ1701" s="90">
        <v>0</v>
      </c>
    </row>
    <row r="1702" spans="1:36">
      <c r="A1702" s="88">
        <v>5</v>
      </c>
      <c r="B1702" s="95" t="s">
        <v>300</v>
      </c>
      <c r="C1702" s="96"/>
      <c r="D1702" s="86">
        <v>5</v>
      </c>
      <c r="E1702" s="86" t="s">
        <v>36</v>
      </c>
      <c r="F1702" s="87">
        <v>602</v>
      </c>
      <c r="G1702" s="86">
        <v>1</v>
      </c>
      <c r="H1702" s="88">
        <v>5</v>
      </c>
      <c r="I1702" s="89"/>
      <c r="J1702" s="90">
        <v>80</v>
      </c>
      <c r="K1702" s="90">
        <v>66</v>
      </c>
      <c r="L1702" s="90">
        <v>30</v>
      </c>
      <c r="M1702" s="91"/>
      <c r="N1702" s="92">
        <v>122</v>
      </c>
      <c r="O1702" s="90">
        <v>689</v>
      </c>
      <c r="P1702" s="90">
        <v>9</v>
      </c>
      <c r="Q1702" s="90">
        <v>11</v>
      </c>
      <c r="R1702" s="90">
        <v>28</v>
      </c>
      <c r="S1702" s="90">
        <v>52</v>
      </c>
      <c r="T1702" s="90">
        <v>80</v>
      </c>
      <c r="U1702" s="91"/>
      <c r="V1702" s="92">
        <v>122</v>
      </c>
      <c r="W1702" s="90">
        <v>670</v>
      </c>
      <c r="X1702" s="90">
        <v>5</v>
      </c>
      <c r="Y1702" s="90">
        <v>30</v>
      </c>
      <c r="Z1702" s="90">
        <v>41</v>
      </c>
      <c r="AA1702" s="90">
        <v>25</v>
      </c>
      <c r="AB1702" s="90">
        <v>66</v>
      </c>
      <c r="AC1702" s="91"/>
      <c r="AD1702" s="92">
        <v>122</v>
      </c>
      <c r="AE1702" s="90">
        <v>177</v>
      </c>
      <c r="AF1702" s="90">
        <v>28</v>
      </c>
      <c r="AG1702" s="90">
        <v>43</v>
      </c>
      <c r="AH1702" s="90">
        <v>29</v>
      </c>
      <c r="AI1702" s="90">
        <v>1</v>
      </c>
      <c r="AJ1702" s="90">
        <v>30</v>
      </c>
    </row>
    <row r="1703" spans="1:36">
      <c r="A1703" s="88">
        <v>6</v>
      </c>
      <c r="B1703" s="95" t="s">
        <v>300</v>
      </c>
      <c r="C1703" s="96"/>
      <c r="D1703" s="86">
        <v>5</v>
      </c>
      <c r="E1703" s="86" t="s">
        <v>36</v>
      </c>
      <c r="F1703" s="87">
        <v>602</v>
      </c>
      <c r="G1703" s="86">
        <v>1</v>
      </c>
      <c r="H1703" s="88">
        <v>6</v>
      </c>
      <c r="I1703" s="89"/>
      <c r="J1703" s="90">
        <v>78</v>
      </c>
      <c r="K1703" s="90">
        <v>64</v>
      </c>
      <c r="L1703" s="90">
        <v>0</v>
      </c>
      <c r="M1703" s="91"/>
      <c r="N1703" s="92">
        <v>115</v>
      </c>
      <c r="O1703" s="90">
        <v>697</v>
      </c>
      <c r="P1703" s="90">
        <v>7</v>
      </c>
      <c r="Q1703" s="90">
        <v>16</v>
      </c>
      <c r="R1703" s="90">
        <v>42</v>
      </c>
      <c r="S1703" s="90">
        <v>36</v>
      </c>
      <c r="T1703" s="90">
        <v>78</v>
      </c>
      <c r="U1703" s="91"/>
      <c r="V1703" s="92">
        <v>115</v>
      </c>
      <c r="W1703" s="90">
        <v>658</v>
      </c>
      <c r="X1703" s="90">
        <v>8</v>
      </c>
      <c r="Y1703" s="90">
        <v>28</v>
      </c>
      <c r="Z1703" s="90">
        <v>50</v>
      </c>
      <c r="AA1703" s="90">
        <v>14</v>
      </c>
      <c r="AB1703" s="90">
        <v>64</v>
      </c>
      <c r="AC1703" s="91"/>
      <c r="AD1703" s="92">
        <v>0</v>
      </c>
      <c r="AE1703" s="90">
        <v>0</v>
      </c>
      <c r="AF1703" s="90">
        <v>0</v>
      </c>
      <c r="AG1703" s="90">
        <v>0</v>
      </c>
      <c r="AH1703" s="90">
        <v>0</v>
      </c>
      <c r="AI1703" s="90">
        <v>0</v>
      </c>
      <c r="AJ1703" s="90">
        <v>0</v>
      </c>
    </row>
    <row r="1704" spans="1:36">
      <c r="A1704" s="88">
        <v>7</v>
      </c>
      <c r="B1704" s="95" t="s">
        <v>300</v>
      </c>
      <c r="C1704" s="96"/>
      <c r="D1704" s="86">
        <v>5</v>
      </c>
      <c r="E1704" s="86" t="s">
        <v>36</v>
      </c>
      <c r="F1704" s="87">
        <v>602</v>
      </c>
      <c r="G1704" s="86">
        <v>1</v>
      </c>
      <c r="H1704" s="88">
        <v>7</v>
      </c>
      <c r="I1704" s="89"/>
      <c r="J1704" s="90">
        <v>84</v>
      </c>
      <c r="K1704" s="90">
        <v>64</v>
      </c>
      <c r="L1704" s="90">
        <v>15</v>
      </c>
      <c r="M1704" s="91"/>
      <c r="N1704" s="92">
        <v>117</v>
      </c>
      <c r="O1704" s="90">
        <v>753</v>
      </c>
      <c r="P1704" s="90">
        <v>4</v>
      </c>
      <c r="Q1704" s="90">
        <v>12</v>
      </c>
      <c r="R1704" s="90">
        <v>37</v>
      </c>
      <c r="S1704" s="90">
        <v>47</v>
      </c>
      <c r="T1704" s="90">
        <v>84</v>
      </c>
      <c r="U1704" s="91"/>
      <c r="V1704" s="92">
        <v>117</v>
      </c>
      <c r="W1704" s="90">
        <v>701</v>
      </c>
      <c r="X1704" s="90">
        <v>8</v>
      </c>
      <c r="Y1704" s="90">
        <v>28</v>
      </c>
      <c r="Z1704" s="90">
        <v>46</v>
      </c>
      <c r="AA1704" s="90">
        <v>18</v>
      </c>
      <c r="AB1704" s="90">
        <v>64</v>
      </c>
      <c r="AC1704" s="91"/>
      <c r="AD1704" s="92">
        <v>117</v>
      </c>
      <c r="AE1704" s="90">
        <v>158</v>
      </c>
      <c r="AF1704" s="90">
        <v>41</v>
      </c>
      <c r="AG1704" s="90">
        <v>44</v>
      </c>
      <c r="AH1704" s="90">
        <v>15</v>
      </c>
      <c r="AI1704" s="90">
        <v>0</v>
      </c>
      <c r="AJ1704" s="90">
        <v>15</v>
      </c>
    </row>
    <row r="1705" spans="1:36">
      <c r="A1705" s="88">
        <v>8</v>
      </c>
      <c r="B1705" s="95" t="s">
        <v>300</v>
      </c>
      <c r="C1705" s="96"/>
      <c r="D1705" s="86">
        <v>5</v>
      </c>
      <c r="E1705" s="86" t="s">
        <v>36</v>
      </c>
      <c r="F1705" s="87">
        <v>602</v>
      </c>
      <c r="G1705" s="86">
        <v>1</v>
      </c>
      <c r="H1705" s="88">
        <v>8</v>
      </c>
      <c r="I1705" s="89"/>
      <c r="J1705" s="90">
        <v>63</v>
      </c>
      <c r="K1705" s="90">
        <v>65</v>
      </c>
      <c r="L1705" s="90">
        <v>0</v>
      </c>
      <c r="M1705" s="91"/>
      <c r="N1705" s="92">
        <v>95</v>
      </c>
      <c r="O1705" s="90">
        <v>741</v>
      </c>
      <c r="P1705" s="90">
        <v>14</v>
      </c>
      <c r="Q1705" s="90">
        <v>23</v>
      </c>
      <c r="R1705" s="90">
        <v>35</v>
      </c>
      <c r="S1705" s="90">
        <v>28</v>
      </c>
      <c r="T1705" s="90">
        <v>63</v>
      </c>
      <c r="U1705" s="91"/>
      <c r="V1705" s="92">
        <v>95</v>
      </c>
      <c r="W1705" s="90">
        <v>759</v>
      </c>
      <c r="X1705" s="90">
        <v>9</v>
      </c>
      <c r="Y1705" s="90">
        <v>25</v>
      </c>
      <c r="Z1705" s="90">
        <v>41</v>
      </c>
      <c r="AA1705" s="90">
        <v>24</v>
      </c>
      <c r="AB1705" s="90">
        <v>65</v>
      </c>
      <c r="AC1705" s="91"/>
      <c r="AD1705" s="92">
        <v>0</v>
      </c>
      <c r="AE1705" s="90">
        <v>0</v>
      </c>
      <c r="AF1705" s="90">
        <v>0</v>
      </c>
      <c r="AG1705" s="90">
        <v>0</v>
      </c>
      <c r="AH1705" s="90">
        <v>0</v>
      </c>
      <c r="AI1705" s="90">
        <v>0</v>
      </c>
      <c r="AJ1705" s="90">
        <v>0</v>
      </c>
    </row>
    <row r="1706" spans="1:36" s="63" customFormat="1">
      <c r="A1706" s="67" t="s">
        <v>71</v>
      </c>
      <c r="B1706" s="97" t="s">
        <v>300</v>
      </c>
      <c r="C1706" s="98"/>
      <c r="D1706" s="93">
        <v>5</v>
      </c>
      <c r="E1706" s="93" t="s">
        <v>36</v>
      </c>
      <c r="F1706" s="94">
        <v>602</v>
      </c>
      <c r="G1706" s="93">
        <v>1</v>
      </c>
      <c r="H1706" s="67" t="s">
        <v>71</v>
      </c>
      <c r="I1706" s="68"/>
      <c r="J1706" s="20">
        <v>77.225251076040166</v>
      </c>
      <c r="K1706" s="20">
        <v>65.77474892395982</v>
      </c>
      <c r="L1706" s="20">
        <v>22.65690376569038</v>
      </c>
      <c r="M1706" s="69"/>
      <c r="N1706" s="16">
        <v>697</v>
      </c>
      <c r="O1706" s="20"/>
      <c r="P1706" s="20">
        <v>7.6929698708751797</v>
      </c>
      <c r="Q1706" s="20">
        <v>15.414634146341463</v>
      </c>
      <c r="R1706" s="20">
        <v>36.08464849354376</v>
      </c>
      <c r="S1706" s="20">
        <v>41.140602582496413</v>
      </c>
      <c r="T1706" s="20">
        <v>77.225251076040166</v>
      </c>
      <c r="U1706" s="69"/>
      <c r="V1706" s="16">
        <v>697</v>
      </c>
      <c r="W1706" s="20"/>
      <c r="X1706" s="20">
        <v>8.3902439024390247</v>
      </c>
      <c r="Y1706" s="20">
        <v>25.893830703012913</v>
      </c>
      <c r="Z1706" s="20">
        <v>42.437589670014347</v>
      </c>
      <c r="AA1706" s="20">
        <v>23.337159253945476</v>
      </c>
      <c r="AB1706" s="20">
        <v>65.77474892395982</v>
      </c>
      <c r="AC1706" s="69"/>
      <c r="AD1706" s="16">
        <v>239</v>
      </c>
      <c r="AE1706" s="20"/>
      <c r="AF1706" s="20">
        <v>34.364016736401673</v>
      </c>
      <c r="AG1706" s="20">
        <v>43.489539748953973</v>
      </c>
      <c r="AH1706" s="20">
        <v>22.146443514644353</v>
      </c>
      <c r="AI1706" s="20">
        <v>0.5104602510460251</v>
      </c>
      <c r="AJ1706" s="20">
        <v>22.65690376569038</v>
      </c>
    </row>
    <row r="1707" spans="1:36">
      <c r="A1707" s="81">
        <v>3</v>
      </c>
      <c r="B1707" s="77" t="s">
        <v>301</v>
      </c>
      <c r="C1707" s="78"/>
      <c r="D1707" s="79">
        <v>3</v>
      </c>
      <c r="E1707" s="79" t="s">
        <v>34</v>
      </c>
      <c r="F1707" s="80">
        <v>3509</v>
      </c>
      <c r="G1707" s="86">
        <v>1</v>
      </c>
      <c r="H1707" s="81">
        <v>3</v>
      </c>
      <c r="I1707" s="82"/>
      <c r="J1707" s="83">
        <v>76</v>
      </c>
      <c r="K1707" s="83">
        <v>61</v>
      </c>
      <c r="L1707" s="83">
        <v>0</v>
      </c>
      <c r="M1707" s="84"/>
      <c r="N1707" s="85">
        <v>236</v>
      </c>
      <c r="O1707" s="83">
        <v>554</v>
      </c>
      <c r="P1707" s="83">
        <v>6</v>
      </c>
      <c r="Q1707" s="83">
        <v>18</v>
      </c>
      <c r="R1707" s="83">
        <v>39</v>
      </c>
      <c r="S1707" s="83">
        <v>37</v>
      </c>
      <c r="T1707" s="83">
        <v>76</v>
      </c>
      <c r="U1707" s="84"/>
      <c r="V1707" s="85">
        <v>236</v>
      </c>
      <c r="W1707" s="83">
        <v>520</v>
      </c>
      <c r="X1707" s="83">
        <v>15</v>
      </c>
      <c r="Y1707" s="83">
        <v>25</v>
      </c>
      <c r="Z1707" s="83">
        <v>36</v>
      </c>
      <c r="AA1707" s="83">
        <v>25</v>
      </c>
      <c r="AB1707" s="83">
        <v>61</v>
      </c>
      <c r="AC1707" s="84"/>
      <c r="AD1707" s="85">
        <v>0</v>
      </c>
      <c r="AE1707" s="83">
        <v>0</v>
      </c>
      <c r="AF1707" s="83">
        <v>0</v>
      </c>
      <c r="AG1707" s="83">
        <v>0</v>
      </c>
      <c r="AH1707" s="83">
        <v>0</v>
      </c>
      <c r="AI1707" s="83">
        <v>0</v>
      </c>
      <c r="AJ1707" s="83">
        <v>0</v>
      </c>
    </row>
    <row r="1708" spans="1:36">
      <c r="A1708" s="88">
        <v>4</v>
      </c>
      <c r="B1708" s="95" t="s">
        <v>301</v>
      </c>
      <c r="C1708" s="96"/>
      <c r="D1708" s="86">
        <v>3</v>
      </c>
      <c r="E1708" s="86" t="s">
        <v>34</v>
      </c>
      <c r="F1708" s="87">
        <v>3509</v>
      </c>
      <c r="G1708" s="86">
        <v>1</v>
      </c>
      <c r="H1708" s="88">
        <v>4</v>
      </c>
      <c r="I1708" s="89"/>
      <c r="J1708" s="90">
        <v>61</v>
      </c>
      <c r="K1708" s="90">
        <v>61</v>
      </c>
      <c r="L1708" s="90">
        <v>0</v>
      </c>
      <c r="M1708" s="91"/>
      <c r="N1708" s="92">
        <v>236</v>
      </c>
      <c r="O1708" s="90">
        <v>582</v>
      </c>
      <c r="P1708" s="90">
        <v>21</v>
      </c>
      <c r="Q1708" s="90">
        <v>18</v>
      </c>
      <c r="R1708" s="90">
        <v>27</v>
      </c>
      <c r="S1708" s="90">
        <v>34</v>
      </c>
      <c r="T1708" s="90">
        <v>61</v>
      </c>
      <c r="U1708" s="91"/>
      <c r="V1708" s="92">
        <v>236</v>
      </c>
      <c r="W1708" s="90">
        <v>588</v>
      </c>
      <c r="X1708" s="90">
        <v>9</v>
      </c>
      <c r="Y1708" s="90">
        <v>30</v>
      </c>
      <c r="Z1708" s="90">
        <v>44</v>
      </c>
      <c r="AA1708" s="90">
        <v>17</v>
      </c>
      <c r="AB1708" s="90">
        <v>61</v>
      </c>
      <c r="AC1708" s="91"/>
      <c r="AD1708" s="92">
        <v>0</v>
      </c>
      <c r="AE1708" s="90">
        <v>0</v>
      </c>
      <c r="AF1708" s="90">
        <v>0</v>
      </c>
      <c r="AG1708" s="90">
        <v>0</v>
      </c>
      <c r="AH1708" s="90">
        <v>0</v>
      </c>
      <c r="AI1708" s="90">
        <v>0</v>
      </c>
      <c r="AJ1708" s="90">
        <v>0</v>
      </c>
    </row>
    <row r="1709" spans="1:36">
      <c r="A1709" s="88">
        <v>5</v>
      </c>
      <c r="B1709" s="95" t="s">
        <v>301</v>
      </c>
      <c r="C1709" s="96"/>
      <c r="D1709" s="86">
        <v>3</v>
      </c>
      <c r="E1709" s="86" t="s">
        <v>34</v>
      </c>
      <c r="F1709" s="87">
        <v>3509</v>
      </c>
      <c r="G1709" s="86">
        <v>1</v>
      </c>
      <c r="H1709" s="88">
        <v>5</v>
      </c>
      <c r="I1709" s="89"/>
      <c r="J1709" s="90">
        <v>59</v>
      </c>
      <c r="K1709" s="90">
        <v>70</v>
      </c>
      <c r="L1709" s="90">
        <v>19</v>
      </c>
      <c r="M1709" s="91"/>
      <c r="N1709" s="92">
        <v>220</v>
      </c>
      <c r="O1709" s="90">
        <v>626</v>
      </c>
      <c r="P1709" s="90">
        <v>20</v>
      </c>
      <c r="Q1709" s="90">
        <v>21</v>
      </c>
      <c r="R1709" s="90">
        <v>33</v>
      </c>
      <c r="S1709" s="90">
        <v>26</v>
      </c>
      <c r="T1709" s="90">
        <v>59</v>
      </c>
      <c r="U1709" s="91"/>
      <c r="V1709" s="92">
        <v>220</v>
      </c>
      <c r="W1709" s="90">
        <v>662</v>
      </c>
      <c r="X1709" s="90">
        <v>5</v>
      </c>
      <c r="Y1709" s="90">
        <v>26</v>
      </c>
      <c r="Z1709" s="90">
        <v>50</v>
      </c>
      <c r="AA1709" s="90">
        <v>20</v>
      </c>
      <c r="AB1709" s="90">
        <v>70</v>
      </c>
      <c r="AC1709" s="91"/>
      <c r="AD1709" s="92">
        <v>220</v>
      </c>
      <c r="AE1709" s="90">
        <v>171</v>
      </c>
      <c r="AF1709" s="90">
        <v>29</v>
      </c>
      <c r="AG1709" s="90">
        <v>51</v>
      </c>
      <c r="AH1709" s="90">
        <v>19</v>
      </c>
      <c r="AI1709" s="90">
        <v>0</v>
      </c>
      <c r="AJ1709" s="90">
        <v>19</v>
      </c>
    </row>
    <row r="1710" spans="1:36">
      <c r="A1710" s="88">
        <v>6</v>
      </c>
      <c r="B1710" s="95" t="s">
        <v>301</v>
      </c>
      <c r="C1710" s="96"/>
      <c r="D1710" s="86">
        <v>3</v>
      </c>
      <c r="E1710" s="86" t="s">
        <v>34</v>
      </c>
      <c r="F1710" s="87">
        <v>3509</v>
      </c>
      <c r="G1710" s="88">
        <v>1</v>
      </c>
      <c r="H1710" s="88">
        <v>6</v>
      </c>
      <c r="I1710" s="89"/>
      <c r="J1710" s="90">
        <v>60</v>
      </c>
      <c r="K1710" s="90">
        <v>59</v>
      </c>
      <c r="L1710" s="90">
        <v>0</v>
      </c>
      <c r="M1710" s="91"/>
      <c r="N1710" s="92">
        <v>236</v>
      </c>
      <c r="O1710" s="90">
        <v>673</v>
      </c>
      <c r="P1710" s="90">
        <v>16</v>
      </c>
      <c r="Q1710" s="90">
        <v>24</v>
      </c>
      <c r="R1710" s="90">
        <v>30</v>
      </c>
      <c r="S1710" s="90">
        <v>30</v>
      </c>
      <c r="T1710" s="90">
        <v>60</v>
      </c>
      <c r="U1710" s="91"/>
      <c r="V1710" s="92">
        <v>236</v>
      </c>
      <c r="W1710" s="90">
        <v>661</v>
      </c>
      <c r="X1710" s="90">
        <v>9</v>
      </c>
      <c r="Y1710" s="90">
        <v>32</v>
      </c>
      <c r="Z1710" s="90">
        <v>43</v>
      </c>
      <c r="AA1710" s="90">
        <v>16</v>
      </c>
      <c r="AB1710" s="90">
        <v>59</v>
      </c>
      <c r="AC1710" s="91"/>
      <c r="AD1710" s="92">
        <v>0</v>
      </c>
      <c r="AE1710" s="90">
        <v>0</v>
      </c>
      <c r="AF1710" s="90">
        <v>0</v>
      </c>
      <c r="AG1710" s="90">
        <v>0</v>
      </c>
      <c r="AH1710" s="90">
        <v>0</v>
      </c>
      <c r="AI1710" s="90">
        <v>0</v>
      </c>
      <c r="AJ1710" s="90">
        <v>0</v>
      </c>
    </row>
    <row r="1711" spans="1:36">
      <c r="A1711" s="88">
        <v>7</v>
      </c>
      <c r="B1711" s="95" t="s">
        <v>301</v>
      </c>
      <c r="C1711" s="96"/>
      <c r="D1711" s="86">
        <v>3</v>
      </c>
      <c r="E1711" s="86" t="s">
        <v>34</v>
      </c>
      <c r="F1711" s="87">
        <v>3509</v>
      </c>
      <c r="G1711" s="88">
        <v>1</v>
      </c>
      <c r="H1711" s="88">
        <v>7</v>
      </c>
      <c r="I1711" s="89"/>
      <c r="J1711" s="90">
        <v>56</v>
      </c>
      <c r="K1711" s="90">
        <v>49</v>
      </c>
      <c r="L1711" s="90">
        <v>17</v>
      </c>
      <c r="M1711" s="91"/>
      <c r="N1711" s="92">
        <v>231</v>
      </c>
      <c r="O1711" s="90">
        <v>685</v>
      </c>
      <c r="P1711" s="90">
        <v>25</v>
      </c>
      <c r="Q1711" s="90">
        <v>19</v>
      </c>
      <c r="R1711" s="90">
        <v>36</v>
      </c>
      <c r="S1711" s="90">
        <v>20</v>
      </c>
      <c r="T1711" s="90">
        <v>56</v>
      </c>
      <c r="U1711" s="91"/>
      <c r="V1711" s="92">
        <v>231</v>
      </c>
      <c r="W1711" s="90">
        <v>677</v>
      </c>
      <c r="X1711" s="90">
        <v>6</v>
      </c>
      <c r="Y1711" s="90">
        <v>44</v>
      </c>
      <c r="Z1711" s="90">
        <v>35</v>
      </c>
      <c r="AA1711" s="90">
        <v>14</v>
      </c>
      <c r="AB1711" s="90">
        <v>49</v>
      </c>
      <c r="AC1711" s="91"/>
      <c r="AD1711" s="92">
        <v>231</v>
      </c>
      <c r="AE1711" s="90">
        <v>157</v>
      </c>
      <c r="AF1711" s="90">
        <v>45</v>
      </c>
      <c r="AG1711" s="90">
        <v>38</v>
      </c>
      <c r="AH1711" s="90">
        <v>14</v>
      </c>
      <c r="AI1711" s="90">
        <v>3</v>
      </c>
      <c r="AJ1711" s="90">
        <v>17</v>
      </c>
    </row>
    <row r="1712" spans="1:36">
      <c r="A1712" s="88">
        <v>8</v>
      </c>
      <c r="B1712" s="95" t="s">
        <v>301</v>
      </c>
      <c r="C1712" s="96"/>
      <c r="D1712" s="86">
        <v>3</v>
      </c>
      <c r="E1712" s="86" t="s">
        <v>34</v>
      </c>
      <c r="F1712" s="87">
        <v>3509</v>
      </c>
      <c r="G1712" s="86">
        <v>1</v>
      </c>
      <c r="H1712" s="88">
        <v>8</v>
      </c>
      <c r="I1712" s="89"/>
      <c r="J1712" s="90">
        <v>41</v>
      </c>
      <c r="K1712" s="90">
        <v>71</v>
      </c>
      <c r="L1712" s="90">
        <v>0</v>
      </c>
      <c r="M1712" s="91"/>
      <c r="N1712" s="92">
        <v>241</v>
      </c>
      <c r="O1712" s="90">
        <v>690</v>
      </c>
      <c r="P1712" s="90">
        <v>35</v>
      </c>
      <c r="Q1712" s="90">
        <v>24</v>
      </c>
      <c r="R1712" s="90">
        <v>32</v>
      </c>
      <c r="S1712" s="90">
        <v>9</v>
      </c>
      <c r="T1712" s="90">
        <v>41</v>
      </c>
      <c r="U1712" s="91"/>
      <c r="V1712" s="92">
        <v>241</v>
      </c>
      <c r="W1712" s="90">
        <v>753</v>
      </c>
      <c r="X1712" s="90">
        <v>6</v>
      </c>
      <c r="Y1712" s="90">
        <v>23</v>
      </c>
      <c r="Z1712" s="90">
        <v>56</v>
      </c>
      <c r="AA1712" s="90">
        <v>15</v>
      </c>
      <c r="AB1712" s="90">
        <v>71</v>
      </c>
      <c r="AC1712" s="91"/>
      <c r="AD1712" s="92">
        <v>0</v>
      </c>
      <c r="AE1712" s="90">
        <v>0</v>
      </c>
      <c r="AF1712" s="90">
        <v>0</v>
      </c>
      <c r="AG1712" s="90">
        <v>0</v>
      </c>
      <c r="AH1712" s="90">
        <v>0</v>
      </c>
      <c r="AI1712" s="90">
        <v>0</v>
      </c>
      <c r="AJ1712" s="90">
        <v>0</v>
      </c>
    </row>
    <row r="1713" spans="1:36" s="63" customFormat="1">
      <c r="A1713" s="67" t="s">
        <v>71</v>
      </c>
      <c r="B1713" s="97" t="s">
        <v>301</v>
      </c>
      <c r="C1713" s="98"/>
      <c r="D1713" s="93">
        <v>3</v>
      </c>
      <c r="E1713" s="93" t="s">
        <v>34</v>
      </c>
      <c r="F1713" s="94">
        <v>3509</v>
      </c>
      <c r="G1713" s="93">
        <v>1</v>
      </c>
      <c r="H1713" s="67" t="s">
        <v>71</v>
      </c>
      <c r="I1713" s="68"/>
      <c r="J1713" s="20">
        <v>58.777857142857144</v>
      </c>
      <c r="K1713" s="20">
        <v>61.818571428571431</v>
      </c>
      <c r="L1713" s="20">
        <v>17.975609756097558</v>
      </c>
      <c r="M1713" s="69"/>
      <c r="N1713" s="16">
        <v>1400</v>
      </c>
      <c r="O1713" s="20"/>
      <c r="P1713" s="20">
        <v>20.541428571428572</v>
      </c>
      <c r="Q1713" s="20">
        <v>20.680714285714288</v>
      </c>
      <c r="R1713" s="20">
        <v>32.817142857142855</v>
      </c>
      <c r="S1713" s="20">
        <v>25.960714285714289</v>
      </c>
      <c r="T1713" s="20">
        <v>58.777857142857144</v>
      </c>
      <c r="U1713" s="69"/>
      <c r="V1713" s="16">
        <v>1400</v>
      </c>
      <c r="W1713" s="20"/>
      <c r="X1713" s="20">
        <v>8.3714285714285701</v>
      </c>
      <c r="Y1713" s="20">
        <v>29.970714285714287</v>
      </c>
      <c r="Z1713" s="20">
        <v>44.006428571428572</v>
      </c>
      <c r="AA1713" s="20">
        <v>17.812142857142859</v>
      </c>
      <c r="AB1713" s="20">
        <v>61.818571428571431</v>
      </c>
      <c r="AC1713" s="69"/>
      <c r="AD1713" s="16">
        <v>451</v>
      </c>
      <c r="AE1713" s="20"/>
      <c r="AF1713" s="20">
        <v>37.195121951219512</v>
      </c>
      <c r="AG1713" s="20">
        <v>44.341463414634148</v>
      </c>
      <c r="AH1713" s="20">
        <v>16.439024390243901</v>
      </c>
      <c r="AI1713" s="20">
        <v>1.5365853658536586</v>
      </c>
      <c r="AJ1713" s="20">
        <v>17.975609756097558</v>
      </c>
    </row>
    <row r="1714" spans="1:36">
      <c r="A1714" s="81">
        <v>3</v>
      </c>
      <c r="B1714" s="77" t="s">
        <v>302</v>
      </c>
      <c r="C1714" s="78"/>
      <c r="D1714" s="79">
        <v>2</v>
      </c>
      <c r="E1714" s="79" t="s">
        <v>33</v>
      </c>
      <c r="F1714" s="80">
        <v>5607</v>
      </c>
      <c r="G1714" s="86">
        <v>1</v>
      </c>
      <c r="H1714" s="81">
        <v>3</v>
      </c>
      <c r="I1714" s="82"/>
      <c r="J1714" s="83">
        <v>82</v>
      </c>
      <c r="K1714" s="83">
        <v>68</v>
      </c>
      <c r="L1714" s="83">
        <v>0</v>
      </c>
      <c r="M1714" s="84"/>
      <c r="N1714" s="85">
        <v>22</v>
      </c>
      <c r="O1714" s="83">
        <v>605</v>
      </c>
      <c r="P1714" s="83">
        <v>18</v>
      </c>
      <c r="Q1714" s="83">
        <v>0</v>
      </c>
      <c r="R1714" s="83">
        <v>18</v>
      </c>
      <c r="S1714" s="83">
        <v>64</v>
      </c>
      <c r="T1714" s="83">
        <v>82</v>
      </c>
      <c r="U1714" s="84"/>
      <c r="V1714" s="85">
        <v>22</v>
      </c>
      <c r="W1714" s="83">
        <v>580</v>
      </c>
      <c r="X1714" s="83">
        <v>18</v>
      </c>
      <c r="Y1714" s="83">
        <v>14</v>
      </c>
      <c r="Z1714" s="83">
        <v>23</v>
      </c>
      <c r="AA1714" s="83">
        <v>45</v>
      </c>
      <c r="AB1714" s="83">
        <v>68</v>
      </c>
      <c r="AC1714" s="84"/>
      <c r="AD1714" s="85">
        <v>0</v>
      </c>
      <c r="AE1714" s="83">
        <v>0</v>
      </c>
      <c r="AF1714" s="83">
        <v>0</v>
      </c>
      <c r="AG1714" s="83">
        <v>0</v>
      </c>
      <c r="AH1714" s="83">
        <v>0</v>
      </c>
      <c r="AI1714" s="83">
        <v>0</v>
      </c>
      <c r="AJ1714" s="83">
        <v>0</v>
      </c>
    </row>
    <row r="1715" spans="1:36">
      <c r="A1715" s="88">
        <v>4</v>
      </c>
      <c r="B1715" s="95" t="s">
        <v>302</v>
      </c>
      <c r="C1715" s="96"/>
      <c r="D1715" s="86">
        <v>2</v>
      </c>
      <c r="E1715" s="86" t="s">
        <v>33</v>
      </c>
      <c r="F1715" s="87">
        <v>5607</v>
      </c>
      <c r="G1715" s="88">
        <v>1</v>
      </c>
      <c r="H1715" s="88">
        <v>4</v>
      </c>
      <c r="I1715" s="89"/>
      <c r="J1715" s="90">
        <v>92</v>
      </c>
      <c r="K1715" s="90">
        <v>88</v>
      </c>
      <c r="L1715" s="90">
        <v>0</v>
      </c>
      <c r="M1715" s="91"/>
      <c r="N1715" s="92">
        <v>25</v>
      </c>
      <c r="O1715" s="90">
        <v>632</v>
      </c>
      <c r="P1715" s="90">
        <v>0</v>
      </c>
      <c r="Q1715" s="90">
        <v>8</v>
      </c>
      <c r="R1715" s="90">
        <v>52</v>
      </c>
      <c r="S1715" s="90">
        <v>40</v>
      </c>
      <c r="T1715" s="90">
        <v>92</v>
      </c>
      <c r="U1715" s="91"/>
      <c r="V1715" s="92">
        <v>25</v>
      </c>
      <c r="W1715" s="90">
        <v>646</v>
      </c>
      <c r="X1715" s="90">
        <v>4</v>
      </c>
      <c r="Y1715" s="90">
        <v>8</v>
      </c>
      <c r="Z1715" s="90">
        <v>76</v>
      </c>
      <c r="AA1715" s="90">
        <v>12</v>
      </c>
      <c r="AB1715" s="90">
        <v>88</v>
      </c>
      <c r="AC1715" s="91"/>
      <c r="AD1715" s="92">
        <v>0</v>
      </c>
      <c r="AE1715" s="90">
        <v>0</v>
      </c>
      <c r="AF1715" s="90">
        <v>0</v>
      </c>
      <c r="AG1715" s="90">
        <v>0</v>
      </c>
      <c r="AH1715" s="90">
        <v>0</v>
      </c>
      <c r="AI1715" s="90">
        <v>0</v>
      </c>
      <c r="AJ1715" s="90">
        <v>0</v>
      </c>
    </row>
    <row r="1716" spans="1:36">
      <c r="A1716" s="88">
        <v>5</v>
      </c>
      <c r="B1716" s="95" t="s">
        <v>302</v>
      </c>
      <c r="C1716" s="96"/>
      <c r="D1716" s="86">
        <v>2</v>
      </c>
      <c r="E1716" s="86" t="s">
        <v>33</v>
      </c>
      <c r="F1716" s="87">
        <v>5607</v>
      </c>
      <c r="G1716" s="88">
        <v>1</v>
      </c>
      <c r="H1716" s="88">
        <v>5</v>
      </c>
      <c r="I1716" s="89"/>
      <c r="J1716" s="90">
        <v>93</v>
      </c>
      <c r="K1716" s="90">
        <v>86</v>
      </c>
      <c r="L1716" s="90">
        <v>82</v>
      </c>
      <c r="M1716" s="91"/>
      <c r="N1716" s="92">
        <v>28</v>
      </c>
      <c r="O1716" s="90">
        <v>695</v>
      </c>
      <c r="P1716" s="90">
        <v>4</v>
      </c>
      <c r="Q1716" s="90">
        <v>4</v>
      </c>
      <c r="R1716" s="90">
        <v>36</v>
      </c>
      <c r="S1716" s="90">
        <v>57</v>
      </c>
      <c r="T1716" s="90">
        <v>93</v>
      </c>
      <c r="U1716" s="91"/>
      <c r="V1716" s="92">
        <v>28</v>
      </c>
      <c r="W1716" s="90">
        <v>757</v>
      </c>
      <c r="X1716" s="90">
        <v>4</v>
      </c>
      <c r="Y1716" s="90">
        <v>11</v>
      </c>
      <c r="Z1716" s="90">
        <v>43</v>
      </c>
      <c r="AA1716" s="90">
        <v>43</v>
      </c>
      <c r="AB1716" s="90">
        <v>86</v>
      </c>
      <c r="AC1716" s="91"/>
      <c r="AD1716" s="92">
        <v>28</v>
      </c>
      <c r="AE1716" s="90">
        <v>224</v>
      </c>
      <c r="AF1716" s="90">
        <v>7</v>
      </c>
      <c r="AG1716" s="90">
        <v>11</v>
      </c>
      <c r="AH1716" s="90">
        <v>61</v>
      </c>
      <c r="AI1716" s="90">
        <v>21</v>
      </c>
      <c r="AJ1716" s="90">
        <v>82</v>
      </c>
    </row>
    <row r="1717" spans="1:36">
      <c r="A1717" s="88">
        <v>6</v>
      </c>
      <c r="B1717" s="95" t="s">
        <v>302</v>
      </c>
      <c r="C1717" s="96"/>
      <c r="D1717" s="86">
        <v>2</v>
      </c>
      <c r="E1717" s="86" t="s">
        <v>33</v>
      </c>
      <c r="F1717" s="87">
        <v>5607</v>
      </c>
      <c r="G1717" s="86">
        <v>1</v>
      </c>
      <c r="H1717" s="88">
        <v>6</v>
      </c>
      <c r="I1717" s="89"/>
      <c r="J1717" s="90">
        <v>85</v>
      </c>
      <c r="K1717" s="90">
        <v>80</v>
      </c>
      <c r="L1717" s="90">
        <v>0</v>
      </c>
      <c r="M1717" s="91"/>
      <c r="N1717" s="92">
        <v>20</v>
      </c>
      <c r="O1717" s="90">
        <v>723</v>
      </c>
      <c r="P1717" s="90">
        <v>5</v>
      </c>
      <c r="Q1717" s="90">
        <v>10</v>
      </c>
      <c r="R1717" s="90">
        <v>40</v>
      </c>
      <c r="S1717" s="90">
        <v>45</v>
      </c>
      <c r="T1717" s="90">
        <v>85</v>
      </c>
      <c r="U1717" s="91"/>
      <c r="V1717" s="92">
        <v>20</v>
      </c>
      <c r="W1717" s="90">
        <v>748</v>
      </c>
      <c r="X1717" s="90">
        <v>0</v>
      </c>
      <c r="Y1717" s="90">
        <v>20</v>
      </c>
      <c r="Z1717" s="90">
        <v>50</v>
      </c>
      <c r="AA1717" s="90">
        <v>30</v>
      </c>
      <c r="AB1717" s="90">
        <v>80</v>
      </c>
      <c r="AC1717" s="91"/>
      <c r="AD1717" s="92">
        <v>0</v>
      </c>
      <c r="AE1717" s="90">
        <v>0</v>
      </c>
      <c r="AF1717" s="90">
        <v>0</v>
      </c>
      <c r="AG1717" s="90">
        <v>0</v>
      </c>
      <c r="AH1717" s="90">
        <v>0</v>
      </c>
      <c r="AI1717" s="90">
        <v>0</v>
      </c>
      <c r="AJ1717" s="90">
        <v>0</v>
      </c>
    </row>
    <row r="1718" spans="1:36">
      <c r="A1718" s="88">
        <v>7</v>
      </c>
      <c r="B1718" s="95" t="s">
        <v>302</v>
      </c>
      <c r="C1718" s="96"/>
      <c r="D1718" s="86">
        <v>2</v>
      </c>
      <c r="E1718" s="86" t="s">
        <v>33</v>
      </c>
      <c r="F1718" s="87">
        <v>5607</v>
      </c>
      <c r="G1718" s="86">
        <v>1</v>
      </c>
      <c r="H1718" s="88">
        <v>7</v>
      </c>
      <c r="I1718" s="89"/>
      <c r="J1718" s="90">
        <v>80</v>
      </c>
      <c r="K1718" s="90">
        <v>64</v>
      </c>
      <c r="L1718" s="90">
        <v>16</v>
      </c>
      <c r="M1718" s="91"/>
      <c r="N1718" s="92">
        <v>25</v>
      </c>
      <c r="O1718" s="90">
        <v>710</v>
      </c>
      <c r="P1718" s="90">
        <v>8</v>
      </c>
      <c r="Q1718" s="90">
        <v>12</v>
      </c>
      <c r="R1718" s="90">
        <v>64</v>
      </c>
      <c r="S1718" s="90">
        <v>16</v>
      </c>
      <c r="T1718" s="90">
        <v>80</v>
      </c>
      <c r="U1718" s="91"/>
      <c r="V1718" s="92">
        <v>25</v>
      </c>
      <c r="W1718" s="90">
        <v>702</v>
      </c>
      <c r="X1718" s="90">
        <v>4</v>
      </c>
      <c r="Y1718" s="90">
        <v>32</v>
      </c>
      <c r="Z1718" s="90">
        <v>56</v>
      </c>
      <c r="AA1718" s="90">
        <v>8</v>
      </c>
      <c r="AB1718" s="90">
        <v>64</v>
      </c>
      <c r="AC1718" s="91"/>
      <c r="AD1718" s="92">
        <v>25</v>
      </c>
      <c r="AE1718" s="90">
        <v>165</v>
      </c>
      <c r="AF1718" s="90">
        <v>20</v>
      </c>
      <c r="AG1718" s="90">
        <v>64</v>
      </c>
      <c r="AH1718" s="90">
        <v>16</v>
      </c>
      <c r="AI1718" s="90">
        <v>0</v>
      </c>
      <c r="AJ1718" s="90">
        <v>16</v>
      </c>
    </row>
    <row r="1719" spans="1:36">
      <c r="A1719" s="88">
        <v>8</v>
      </c>
      <c r="B1719" s="95" t="s">
        <v>302</v>
      </c>
      <c r="C1719" s="96"/>
      <c r="D1719" s="86">
        <v>2</v>
      </c>
      <c r="E1719" s="86" t="s">
        <v>33</v>
      </c>
      <c r="F1719" s="87">
        <v>5607</v>
      </c>
      <c r="G1719" s="88">
        <v>1</v>
      </c>
      <c r="H1719" s="88">
        <v>8</v>
      </c>
      <c r="I1719" s="89"/>
      <c r="J1719" s="90">
        <v>47</v>
      </c>
      <c r="K1719" s="90">
        <v>69</v>
      </c>
      <c r="L1719" s="90">
        <v>0</v>
      </c>
      <c r="M1719" s="91"/>
      <c r="N1719" s="92">
        <v>26</v>
      </c>
      <c r="O1719" s="90">
        <v>699</v>
      </c>
      <c r="P1719" s="90">
        <v>23</v>
      </c>
      <c r="Q1719" s="90">
        <v>31</v>
      </c>
      <c r="R1719" s="90">
        <v>35</v>
      </c>
      <c r="S1719" s="90">
        <v>12</v>
      </c>
      <c r="T1719" s="90">
        <v>47</v>
      </c>
      <c r="U1719" s="91"/>
      <c r="V1719" s="92">
        <v>26</v>
      </c>
      <c r="W1719" s="90">
        <v>785</v>
      </c>
      <c r="X1719" s="90">
        <v>0</v>
      </c>
      <c r="Y1719" s="90">
        <v>31</v>
      </c>
      <c r="Z1719" s="90">
        <v>42</v>
      </c>
      <c r="AA1719" s="90">
        <v>27</v>
      </c>
      <c r="AB1719" s="90">
        <v>69</v>
      </c>
      <c r="AC1719" s="91"/>
      <c r="AD1719" s="92">
        <v>0</v>
      </c>
      <c r="AE1719" s="90">
        <v>0</v>
      </c>
      <c r="AF1719" s="90">
        <v>0</v>
      </c>
      <c r="AG1719" s="90">
        <v>0</v>
      </c>
      <c r="AH1719" s="90">
        <v>0</v>
      </c>
      <c r="AI1719" s="90">
        <v>0</v>
      </c>
      <c r="AJ1719" s="90">
        <v>0</v>
      </c>
    </row>
    <row r="1720" spans="1:36" s="63" customFormat="1">
      <c r="A1720" s="67" t="s">
        <v>71</v>
      </c>
      <c r="B1720" s="97" t="s">
        <v>302</v>
      </c>
      <c r="C1720" s="98"/>
      <c r="D1720" s="93">
        <v>2</v>
      </c>
      <c r="E1720" s="93" t="s">
        <v>33</v>
      </c>
      <c r="F1720" s="94">
        <v>5607</v>
      </c>
      <c r="G1720" s="93">
        <v>1</v>
      </c>
      <c r="H1720" s="67" t="s">
        <v>71</v>
      </c>
      <c r="I1720" s="68"/>
      <c r="J1720" s="20">
        <v>79.657534246575352</v>
      </c>
      <c r="K1720" s="20">
        <v>76.013698630136986</v>
      </c>
      <c r="L1720" s="20">
        <v>50.867924528301884</v>
      </c>
      <c r="M1720" s="69"/>
      <c r="N1720" s="16">
        <v>146</v>
      </c>
      <c r="O1720" s="20"/>
      <c r="P1720" s="20">
        <v>9.6301369863013697</v>
      </c>
      <c r="Q1720" s="20">
        <v>11.082191780821919</v>
      </c>
      <c r="R1720" s="20">
        <v>41.19178082191781</v>
      </c>
      <c r="S1720" s="20">
        <v>38.465753424657542</v>
      </c>
      <c r="T1720" s="20">
        <v>79.657534246575352</v>
      </c>
      <c r="U1720" s="69"/>
      <c r="V1720" s="16">
        <v>146</v>
      </c>
      <c r="W1720" s="20"/>
      <c r="X1720" s="20">
        <v>4.8493150684931514</v>
      </c>
      <c r="Y1720" s="20">
        <v>19.328767123287669</v>
      </c>
      <c r="Z1720" s="20">
        <v>48.643835616438359</v>
      </c>
      <c r="AA1720" s="20">
        <v>27.369863013698634</v>
      </c>
      <c r="AB1720" s="20">
        <v>76.013698630136986</v>
      </c>
      <c r="AC1720" s="69"/>
      <c r="AD1720" s="16">
        <v>53</v>
      </c>
      <c r="AE1720" s="20"/>
      <c r="AF1720" s="20">
        <v>13.132075471698114</v>
      </c>
      <c r="AG1720" s="20">
        <v>36</v>
      </c>
      <c r="AH1720" s="20">
        <v>39.773584905660378</v>
      </c>
      <c r="AI1720" s="20">
        <v>11.09433962264151</v>
      </c>
      <c r="AJ1720" s="20">
        <v>50.867924528301884</v>
      </c>
    </row>
    <row r="1721" spans="1:36">
      <c r="A1721" s="81">
        <v>3</v>
      </c>
      <c r="B1721" s="77" t="s">
        <v>303</v>
      </c>
      <c r="C1721" s="78"/>
      <c r="D1721" s="79">
        <v>1</v>
      </c>
      <c r="E1721" s="79" t="s">
        <v>32</v>
      </c>
      <c r="F1721" s="80">
        <v>7208</v>
      </c>
      <c r="G1721" s="88">
        <v>1</v>
      </c>
      <c r="H1721" s="81">
        <v>3</v>
      </c>
      <c r="I1721" s="82"/>
      <c r="J1721" s="83">
        <v>90</v>
      </c>
      <c r="K1721" s="83">
        <v>76</v>
      </c>
      <c r="L1721" s="83">
        <v>0</v>
      </c>
      <c r="M1721" s="84"/>
      <c r="N1721" s="85">
        <v>82</v>
      </c>
      <c r="O1721" s="83">
        <v>615</v>
      </c>
      <c r="P1721" s="83">
        <v>1</v>
      </c>
      <c r="Q1721" s="83">
        <v>9</v>
      </c>
      <c r="R1721" s="83">
        <v>23</v>
      </c>
      <c r="S1721" s="83">
        <v>67</v>
      </c>
      <c r="T1721" s="83">
        <v>90</v>
      </c>
      <c r="U1721" s="84"/>
      <c r="V1721" s="85">
        <v>82</v>
      </c>
      <c r="W1721" s="83">
        <v>587</v>
      </c>
      <c r="X1721" s="83">
        <v>10</v>
      </c>
      <c r="Y1721" s="83">
        <v>15</v>
      </c>
      <c r="Z1721" s="83">
        <v>37</v>
      </c>
      <c r="AA1721" s="83">
        <v>39</v>
      </c>
      <c r="AB1721" s="83">
        <v>76</v>
      </c>
      <c r="AC1721" s="84"/>
      <c r="AD1721" s="85">
        <v>0</v>
      </c>
      <c r="AE1721" s="83">
        <v>0</v>
      </c>
      <c r="AF1721" s="83">
        <v>0</v>
      </c>
      <c r="AG1721" s="83">
        <v>0</v>
      </c>
      <c r="AH1721" s="83">
        <v>0</v>
      </c>
      <c r="AI1721" s="83">
        <v>0</v>
      </c>
      <c r="AJ1721" s="83">
        <v>0</v>
      </c>
    </row>
    <row r="1722" spans="1:36">
      <c r="A1722" s="88">
        <v>4</v>
      </c>
      <c r="B1722" s="95" t="s">
        <v>303</v>
      </c>
      <c r="C1722" s="96"/>
      <c r="D1722" s="86">
        <v>1</v>
      </c>
      <c r="E1722" s="86" t="s">
        <v>32</v>
      </c>
      <c r="F1722" s="87">
        <v>7208</v>
      </c>
      <c r="G1722" s="86">
        <v>1</v>
      </c>
      <c r="H1722" s="88">
        <v>4</v>
      </c>
      <c r="I1722" s="89"/>
      <c r="J1722" s="90">
        <v>80</v>
      </c>
      <c r="K1722" s="90">
        <v>69</v>
      </c>
      <c r="L1722" s="90">
        <v>0</v>
      </c>
      <c r="M1722" s="91"/>
      <c r="N1722" s="92">
        <v>97</v>
      </c>
      <c r="O1722" s="90">
        <v>634</v>
      </c>
      <c r="P1722" s="90">
        <v>9</v>
      </c>
      <c r="Q1722" s="90">
        <v>11</v>
      </c>
      <c r="R1722" s="90">
        <v>27</v>
      </c>
      <c r="S1722" s="90">
        <v>53</v>
      </c>
      <c r="T1722" s="90">
        <v>80</v>
      </c>
      <c r="U1722" s="91"/>
      <c r="V1722" s="92">
        <v>97</v>
      </c>
      <c r="W1722" s="90">
        <v>632</v>
      </c>
      <c r="X1722" s="90">
        <v>5</v>
      </c>
      <c r="Y1722" s="90">
        <v>26</v>
      </c>
      <c r="Z1722" s="90">
        <v>40</v>
      </c>
      <c r="AA1722" s="90">
        <v>29</v>
      </c>
      <c r="AB1722" s="90">
        <v>69</v>
      </c>
      <c r="AC1722" s="91"/>
      <c r="AD1722" s="92">
        <v>0</v>
      </c>
      <c r="AE1722" s="90">
        <v>0</v>
      </c>
      <c r="AF1722" s="90">
        <v>0</v>
      </c>
      <c r="AG1722" s="90">
        <v>0</v>
      </c>
      <c r="AH1722" s="90">
        <v>0</v>
      </c>
      <c r="AI1722" s="90">
        <v>0</v>
      </c>
      <c r="AJ1722" s="90">
        <v>0</v>
      </c>
    </row>
    <row r="1723" spans="1:36">
      <c r="A1723" s="88">
        <v>5</v>
      </c>
      <c r="B1723" s="95" t="s">
        <v>303</v>
      </c>
      <c r="C1723" s="96"/>
      <c r="D1723" s="86">
        <v>1</v>
      </c>
      <c r="E1723" s="86" t="s">
        <v>32</v>
      </c>
      <c r="F1723" s="87">
        <v>7208</v>
      </c>
      <c r="G1723" s="86">
        <v>1</v>
      </c>
      <c r="H1723" s="88">
        <v>5</v>
      </c>
      <c r="I1723" s="89"/>
      <c r="J1723" s="90">
        <v>83</v>
      </c>
      <c r="K1723" s="90">
        <v>70</v>
      </c>
      <c r="L1723" s="90">
        <v>64</v>
      </c>
      <c r="M1723" s="91"/>
      <c r="N1723" s="92">
        <v>99</v>
      </c>
      <c r="O1723" s="90">
        <v>698</v>
      </c>
      <c r="P1723" s="90">
        <v>5</v>
      </c>
      <c r="Q1723" s="90">
        <v>12</v>
      </c>
      <c r="R1723" s="90">
        <v>26</v>
      </c>
      <c r="S1723" s="90">
        <v>57</v>
      </c>
      <c r="T1723" s="90">
        <v>83</v>
      </c>
      <c r="U1723" s="91"/>
      <c r="V1723" s="92">
        <v>99</v>
      </c>
      <c r="W1723" s="90">
        <v>670</v>
      </c>
      <c r="X1723" s="90">
        <v>8</v>
      </c>
      <c r="Y1723" s="90">
        <v>21</v>
      </c>
      <c r="Z1723" s="90">
        <v>44</v>
      </c>
      <c r="AA1723" s="90">
        <v>26</v>
      </c>
      <c r="AB1723" s="90">
        <v>70</v>
      </c>
      <c r="AC1723" s="91"/>
      <c r="AD1723" s="92">
        <v>99</v>
      </c>
      <c r="AE1723" s="90">
        <v>209</v>
      </c>
      <c r="AF1723" s="90">
        <v>6</v>
      </c>
      <c r="AG1723" s="90">
        <v>30</v>
      </c>
      <c r="AH1723" s="90">
        <v>55</v>
      </c>
      <c r="AI1723" s="90">
        <v>9</v>
      </c>
      <c r="AJ1723" s="90">
        <v>64</v>
      </c>
    </row>
    <row r="1724" spans="1:36">
      <c r="A1724" s="88">
        <v>6</v>
      </c>
      <c r="B1724" s="95" t="s">
        <v>303</v>
      </c>
      <c r="C1724" s="96"/>
      <c r="D1724" s="86">
        <v>1</v>
      </c>
      <c r="E1724" s="86" t="s">
        <v>32</v>
      </c>
      <c r="F1724" s="87">
        <v>7208</v>
      </c>
      <c r="G1724" s="86">
        <v>1</v>
      </c>
      <c r="H1724" s="88">
        <v>6</v>
      </c>
      <c r="I1724" s="89"/>
      <c r="J1724" s="90">
        <v>79</v>
      </c>
      <c r="K1724" s="90">
        <v>72</v>
      </c>
      <c r="L1724" s="90">
        <v>0</v>
      </c>
      <c r="M1724" s="91"/>
      <c r="N1724" s="92">
        <v>106</v>
      </c>
      <c r="O1724" s="90">
        <v>720</v>
      </c>
      <c r="P1724" s="90">
        <v>5</v>
      </c>
      <c r="Q1724" s="90">
        <v>16</v>
      </c>
      <c r="R1724" s="90">
        <v>31</v>
      </c>
      <c r="S1724" s="90">
        <v>48</v>
      </c>
      <c r="T1724" s="90">
        <v>79</v>
      </c>
      <c r="U1724" s="91"/>
      <c r="V1724" s="92">
        <v>106</v>
      </c>
      <c r="W1724" s="90">
        <v>721</v>
      </c>
      <c r="X1724" s="90">
        <v>5</v>
      </c>
      <c r="Y1724" s="90">
        <v>24</v>
      </c>
      <c r="Z1724" s="90">
        <v>40</v>
      </c>
      <c r="AA1724" s="90">
        <v>32</v>
      </c>
      <c r="AB1724" s="90">
        <v>72</v>
      </c>
      <c r="AC1724" s="91"/>
      <c r="AD1724" s="92">
        <v>0</v>
      </c>
      <c r="AE1724" s="90">
        <v>0</v>
      </c>
      <c r="AF1724" s="90">
        <v>0</v>
      </c>
      <c r="AG1724" s="90">
        <v>0</v>
      </c>
      <c r="AH1724" s="90">
        <v>0</v>
      </c>
      <c r="AI1724" s="90">
        <v>0</v>
      </c>
      <c r="AJ1724" s="90">
        <v>0</v>
      </c>
    </row>
    <row r="1725" spans="1:36">
      <c r="A1725" s="88">
        <v>7</v>
      </c>
      <c r="B1725" s="95" t="s">
        <v>303</v>
      </c>
      <c r="C1725" s="96"/>
      <c r="D1725" s="86">
        <v>1</v>
      </c>
      <c r="E1725" s="86" t="s">
        <v>32</v>
      </c>
      <c r="F1725" s="87">
        <v>7208</v>
      </c>
      <c r="G1725" s="86">
        <v>1</v>
      </c>
      <c r="H1725" s="88">
        <v>7</v>
      </c>
      <c r="I1725" s="89"/>
      <c r="J1725" s="90">
        <v>82</v>
      </c>
      <c r="K1725" s="90">
        <v>62</v>
      </c>
      <c r="L1725" s="90">
        <v>46</v>
      </c>
      <c r="M1725" s="91"/>
      <c r="N1725" s="92">
        <v>96</v>
      </c>
      <c r="O1725" s="90">
        <v>736</v>
      </c>
      <c r="P1725" s="90">
        <v>3</v>
      </c>
      <c r="Q1725" s="90">
        <v>16</v>
      </c>
      <c r="R1725" s="90">
        <v>44</v>
      </c>
      <c r="S1725" s="90">
        <v>38</v>
      </c>
      <c r="T1725" s="90">
        <v>82</v>
      </c>
      <c r="U1725" s="91"/>
      <c r="V1725" s="92">
        <v>96</v>
      </c>
      <c r="W1725" s="90">
        <v>717</v>
      </c>
      <c r="X1725" s="90">
        <v>7</v>
      </c>
      <c r="Y1725" s="90">
        <v>31</v>
      </c>
      <c r="Z1725" s="90">
        <v>40</v>
      </c>
      <c r="AA1725" s="90">
        <v>22</v>
      </c>
      <c r="AB1725" s="90">
        <v>62</v>
      </c>
      <c r="AC1725" s="91"/>
      <c r="AD1725" s="92">
        <v>96</v>
      </c>
      <c r="AE1725" s="90">
        <v>185</v>
      </c>
      <c r="AF1725" s="90">
        <v>24</v>
      </c>
      <c r="AG1725" s="90">
        <v>30</v>
      </c>
      <c r="AH1725" s="90">
        <v>41</v>
      </c>
      <c r="AI1725" s="90">
        <v>5</v>
      </c>
      <c r="AJ1725" s="90">
        <v>46</v>
      </c>
    </row>
    <row r="1726" spans="1:36">
      <c r="A1726" s="88">
        <v>8</v>
      </c>
      <c r="B1726" s="95" t="s">
        <v>303</v>
      </c>
      <c r="C1726" s="96"/>
      <c r="D1726" s="86">
        <v>1</v>
      </c>
      <c r="E1726" s="86" t="s">
        <v>32</v>
      </c>
      <c r="F1726" s="87">
        <v>7208</v>
      </c>
      <c r="G1726" s="86">
        <v>1</v>
      </c>
      <c r="H1726" s="88">
        <v>8</v>
      </c>
      <c r="I1726" s="89"/>
      <c r="J1726" s="90">
        <v>72</v>
      </c>
      <c r="K1726" s="90">
        <v>80</v>
      </c>
      <c r="L1726" s="90">
        <v>0</v>
      </c>
      <c r="M1726" s="91"/>
      <c r="N1726" s="92">
        <v>95</v>
      </c>
      <c r="O1726" s="90">
        <v>727</v>
      </c>
      <c r="P1726" s="90">
        <v>18</v>
      </c>
      <c r="Q1726" s="90">
        <v>11</v>
      </c>
      <c r="R1726" s="90">
        <v>52</v>
      </c>
      <c r="S1726" s="90">
        <v>20</v>
      </c>
      <c r="T1726" s="90">
        <v>72</v>
      </c>
      <c r="U1726" s="91"/>
      <c r="V1726" s="92">
        <v>95</v>
      </c>
      <c r="W1726" s="90">
        <v>803</v>
      </c>
      <c r="X1726" s="90">
        <v>7</v>
      </c>
      <c r="Y1726" s="90">
        <v>13</v>
      </c>
      <c r="Z1726" s="90">
        <v>48</v>
      </c>
      <c r="AA1726" s="90">
        <v>32</v>
      </c>
      <c r="AB1726" s="90">
        <v>80</v>
      </c>
      <c r="AC1726" s="91"/>
      <c r="AD1726" s="92">
        <v>0</v>
      </c>
      <c r="AE1726" s="90">
        <v>0</v>
      </c>
      <c r="AF1726" s="90">
        <v>0</v>
      </c>
      <c r="AG1726" s="90">
        <v>0</v>
      </c>
      <c r="AH1726" s="90">
        <v>0</v>
      </c>
      <c r="AI1726" s="90">
        <v>0</v>
      </c>
      <c r="AJ1726" s="90">
        <v>0</v>
      </c>
    </row>
    <row r="1727" spans="1:36" s="63" customFormat="1">
      <c r="A1727" s="67" t="s">
        <v>71</v>
      </c>
      <c r="B1727" s="97" t="s">
        <v>303</v>
      </c>
      <c r="C1727" s="98"/>
      <c r="D1727" s="93">
        <v>1</v>
      </c>
      <c r="E1727" s="93" t="s">
        <v>32</v>
      </c>
      <c r="F1727" s="94">
        <v>7208</v>
      </c>
      <c r="G1727" s="67">
        <v>1</v>
      </c>
      <c r="H1727" s="67" t="s">
        <v>71</v>
      </c>
      <c r="I1727" s="68"/>
      <c r="J1727" s="20">
        <v>80.770434782608689</v>
      </c>
      <c r="K1727" s="20">
        <v>71.372173913043468</v>
      </c>
      <c r="L1727" s="20">
        <v>55.138461538461534</v>
      </c>
      <c r="M1727" s="69"/>
      <c r="N1727" s="16">
        <v>575</v>
      </c>
      <c r="O1727" s="20"/>
      <c r="P1727" s="20">
        <v>6.9182608695652181</v>
      </c>
      <c r="Q1727" s="20">
        <v>12.643478260869566</v>
      </c>
      <c r="R1727" s="20">
        <v>33.963478260869564</v>
      </c>
      <c r="S1727" s="20">
        <v>46.806956521739124</v>
      </c>
      <c r="T1727" s="20">
        <v>80.770434782608689</v>
      </c>
      <c r="U1727" s="69"/>
      <c r="V1727" s="16">
        <v>575</v>
      </c>
      <c r="W1727" s="20"/>
      <c r="X1727" s="20">
        <v>6.8939130434782605</v>
      </c>
      <c r="Y1727" s="20">
        <v>21.888695652173912</v>
      </c>
      <c r="Z1727" s="20">
        <v>41.582608695652169</v>
      </c>
      <c r="AA1727" s="20">
        <v>29.789565217391299</v>
      </c>
      <c r="AB1727" s="20">
        <v>71.372173913043468</v>
      </c>
      <c r="AC1727" s="69"/>
      <c r="AD1727" s="16">
        <v>195</v>
      </c>
      <c r="AE1727" s="20"/>
      <c r="AF1727" s="20">
        <v>14.861538461538462</v>
      </c>
      <c r="AG1727" s="20">
        <v>30</v>
      </c>
      <c r="AH1727" s="20">
        <v>48.107692307692304</v>
      </c>
      <c r="AI1727" s="20">
        <v>7.0307692307692307</v>
      </c>
      <c r="AJ1727" s="20">
        <v>55.138461538461534</v>
      </c>
    </row>
    <row r="1728" spans="1:36">
      <c r="A1728" s="81">
        <v>3</v>
      </c>
      <c r="B1728" s="77" t="s">
        <v>304</v>
      </c>
      <c r="C1728" s="78"/>
      <c r="D1728" s="79">
        <v>2</v>
      </c>
      <c r="E1728" s="79" t="s">
        <v>33</v>
      </c>
      <c r="F1728" s="80">
        <v>1803</v>
      </c>
      <c r="G1728" s="86">
        <v>1</v>
      </c>
      <c r="H1728" s="81">
        <v>3</v>
      </c>
      <c r="I1728" s="82"/>
      <c r="J1728" s="83">
        <v>81</v>
      </c>
      <c r="K1728" s="83">
        <v>68</v>
      </c>
      <c r="L1728" s="83">
        <v>0</v>
      </c>
      <c r="M1728" s="84"/>
      <c r="N1728" s="85">
        <v>490</v>
      </c>
      <c r="O1728" s="83">
        <v>586</v>
      </c>
      <c r="P1728" s="83">
        <v>3</v>
      </c>
      <c r="Q1728" s="83">
        <v>16</v>
      </c>
      <c r="R1728" s="83">
        <v>28</v>
      </c>
      <c r="S1728" s="83">
        <v>53</v>
      </c>
      <c r="T1728" s="83">
        <v>81</v>
      </c>
      <c r="U1728" s="84"/>
      <c r="V1728" s="85">
        <v>490</v>
      </c>
      <c r="W1728" s="83">
        <v>562</v>
      </c>
      <c r="X1728" s="83">
        <v>12</v>
      </c>
      <c r="Y1728" s="83">
        <v>20</v>
      </c>
      <c r="Z1728" s="83">
        <v>38</v>
      </c>
      <c r="AA1728" s="83">
        <v>30</v>
      </c>
      <c r="AB1728" s="83">
        <v>68</v>
      </c>
      <c r="AC1728" s="84"/>
      <c r="AD1728" s="85">
        <v>0</v>
      </c>
      <c r="AE1728" s="83">
        <v>0</v>
      </c>
      <c r="AF1728" s="83">
        <v>0</v>
      </c>
      <c r="AG1728" s="83">
        <v>0</v>
      </c>
      <c r="AH1728" s="83">
        <v>0</v>
      </c>
      <c r="AI1728" s="83">
        <v>0</v>
      </c>
      <c r="AJ1728" s="83">
        <v>0</v>
      </c>
    </row>
    <row r="1729" spans="1:37">
      <c r="A1729" s="88">
        <v>4</v>
      </c>
      <c r="B1729" s="95" t="s">
        <v>304</v>
      </c>
      <c r="C1729" s="96"/>
      <c r="D1729" s="86">
        <v>2</v>
      </c>
      <c r="E1729" s="86" t="s">
        <v>33</v>
      </c>
      <c r="F1729" s="87">
        <v>1803</v>
      </c>
      <c r="G1729" s="86">
        <v>1</v>
      </c>
      <c r="H1729" s="88">
        <v>4</v>
      </c>
      <c r="I1729" s="89"/>
      <c r="J1729" s="90">
        <v>86</v>
      </c>
      <c r="K1729" s="90">
        <v>81</v>
      </c>
      <c r="L1729" s="90">
        <v>0</v>
      </c>
      <c r="M1729" s="91"/>
      <c r="N1729" s="92">
        <v>427</v>
      </c>
      <c r="O1729" s="90">
        <v>648</v>
      </c>
      <c r="P1729" s="90">
        <v>5</v>
      </c>
      <c r="Q1729" s="90">
        <v>8</v>
      </c>
      <c r="R1729" s="90">
        <v>27</v>
      </c>
      <c r="S1729" s="90">
        <v>59</v>
      </c>
      <c r="T1729" s="90">
        <v>86</v>
      </c>
      <c r="U1729" s="91"/>
      <c r="V1729" s="92">
        <v>427</v>
      </c>
      <c r="W1729" s="90">
        <v>683</v>
      </c>
      <c r="X1729" s="90">
        <v>3</v>
      </c>
      <c r="Y1729" s="90">
        <v>16</v>
      </c>
      <c r="Z1729" s="90">
        <v>48</v>
      </c>
      <c r="AA1729" s="90">
        <v>33</v>
      </c>
      <c r="AB1729" s="90">
        <v>81</v>
      </c>
      <c r="AC1729" s="91"/>
      <c r="AD1729" s="92">
        <v>0</v>
      </c>
      <c r="AE1729" s="90">
        <v>0</v>
      </c>
      <c r="AF1729" s="90">
        <v>0</v>
      </c>
      <c r="AG1729" s="90">
        <v>0</v>
      </c>
      <c r="AH1729" s="90">
        <v>0</v>
      </c>
      <c r="AI1729" s="90">
        <v>0</v>
      </c>
      <c r="AJ1729" s="90">
        <v>0</v>
      </c>
    </row>
    <row r="1730" spans="1:37">
      <c r="A1730" s="88">
        <v>5</v>
      </c>
      <c r="B1730" s="95" t="s">
        <v>304</v>
      </c>
      <c r="C1730" s="96"/>
      <c r="D1730" s="86">
        <v>2</v>
      </c>
      <c r="E1730" s="86" t="s">
        <v>33</v>
      </c>
      <c r="F1730" s="87">
        <v>1803</v>
      </c>
      <c r="G1730" s="86">
        <v>1</v>
      </c>
      <c r="H1730" s="88">
        <v>5</v>
      </c>
      <c r="I1730" s="89"/>
      <c r="J1730" s="90">
        <v>81</v>
      </c>
      <c r="K1730" s="90">
        <v>74</v>
      </c>
      <c r="L1730" s="90">
        <v>58</v>
      </c>
      <c r="M1730" s="91"/>
      <c r="N1730" s="92">
        <v>443</v>
      </c>
      <c r="O1730" s="90">
        <v>680</v>
      </c>
      <c r="P1730" s="90">
        <v>7</v>
      </c>
      <c r="Q1730" s="90">
        <v>12</v>
      </c>
      <c r="R1730" s="90">
        <v>34</v>
      </c>
      <c r="S1730" s="90">
        <v>47</v>
      </c>
      <c r="T1730" s="90">
        <v>81</v>
      </c>
      <c r="U1730" s="91"/>
      <c r="V1730" s="92">
        <v>443</v>
      </c>
      <c r="W1730" s="90">
        <v>690</v>
      </c>
      <c r="X1730" s="90">
        <v>4</v>
      </c>
      <c r="Y1730" s="90">
        <v>22</v>
      </c>
      <c r="Z1730" s="90">
        <v>50</v>
      </c>
      <c r="AA1730" s="90">
        <v>24</v>
      </c>
      <c r="AB1730" s="90">
        <v>74</v>
      </c>
      <c r="AC1730" s="91"/>
      <c r="AD1730" s="92">
        <v>443</v>
      </c>
      <c r="AE1730" s="90">
        <v>204</v>
      </c>
      <c r="AF1730" s="90">
        <v>8</v>
      </c>
      <c r="AG1730" s="90">
        <v>34</v>
      </c>
      <c r="AH1730" s="90">
        <v>49</v>
      </c>
      <c r="AI1730" s="90">
        <v>9</v>
      </c>
      <c r="AJ1730" s="90">
        <v>58</v>
      </c>
    </row>
    <row r="1731" spans="1:37">
      <c r="A1731" s="88">
        <v>6</v>
      </c>
      <c r="B1731" s="95" t="s">
        <v>304</v>
      </c>
      <c r="C1731" s="96"/>
      <c r="D1731" s="86">
        <v>2</v>
      </c>
      <c r="E1731" s="86" t="s">
        <v>33</v>
      </c>
      <c r="F1731" s="87">
        <v>1803</v>
      </c>
      <c r="G1731" s="88">
        <v>1</v>
      </c>
      <c r="H1731" s="88">
        <v>6</v>
      </c>
      <c r="I1731" s="89"/>
      <c r="J1731" s="90">
        <v>71</v>
      </c>
      <c r="K1731" s="90">
        <v>69</v>
      </c>
      <c r="L1731" s="90">
        <v>0</v>
      </c>
      <c r="M1731" s="91"/>
      <c r="N1731" s="92">
        <v>437</v>
      </c>
      <c r="O1731" s="90">
        <v>694</v>
      </c>
      <c r="P1731" s="90">
        <v>8</v>
      </c>
      <c r="Q1731" s="90">
        <v>20</v>
      </c>
      <c r="R1731" s="90">
        <v>32</v>
      </c>
      <c r="S1731" s="90">
        <v>39</v>
      </c>
      <c r="T1731" s="90">
        <v>71</v>
      </c>
      <c r="U1731" s="91"/>
      <c r="V1731" s="92">
        <v>437</v>
      </c>
      <c r="W1731" s="90">
        <v>714</v>
      </c>
      <c r="X1731" s="90">
        <v>3</v>
      </c>
      <c r="Y1731" s="90">
        <v>27</v>
      </c>
      <c r="Z1731" s="90">
        <v>41</v>
      </c>
      <c r="AA1731" s="90">
        <v>28</v>
      </c>
      <c r="AB1731" s="90">
        <v>69</v>
      </c>
      <c r="AC1731" s="91"/>
      <c r="AD1731" s="92">
        <v>0</v>
      </c>
      <c r="AE1731" s="90">
        <v>0</v>
      </c>
      <c r="AF1731" s="90">
        <v>0</v>
      </c>
      <c r="AG1731" s="90">
        <v>0</v>
      </c>
      <c r="AH1731" s="90">
        <v>0</v>
      </c>
      <c r="AI1731" s="90">
        <v>0</v>
      </c>
      <c r="AJ1731" s="90">
        <v>0</v>
      </c>
    </row>
    <row r="1732" spans="1:37">
      <c r="A1732" s="88">
        <v>7</v>
      </c>
      <c r="B1732" s="95" t="s">
        <v>304</v>
      </c>
      <c r="C1732" s="96"/>
      <c r="D1732" s="86">
        <v>2</v>
      </c>
      <c r="E1732" s="86" t="s">
        <v>33</v>
      </c>
      <c r="F1732" s="87">
        <v>1803</v>
      </c>
      <c r="G1732" s="88">
        <v>1</v>
      </c>
      <c r="H1732" s="88">
        <v>7</v>
      </c>
      <c r="I1732" s="89"/>
      <c r="J1732" s="90">
        <v>57</v>
      </c>
      <c r="K1732" s="90">
        <v>49</v>
      </c>
      <c r="L1732" s="90">
        <v>12</v>
      </c>
      <c r="M1732" s="91"/>
      <c r="N1732" s="92">
        <v>432</v>
      </c>
      <c r="O1732" s="90">
        <v>691</v>
      </c>
      <c r="P1732" s="90">
        <v>23</v>
      </c>
      <c r="Q1732" s="90">
        <v>20</v>
      </c>
      <c r="R1732" s="90">
        <v>34</v>
      </c>
      <c r="S1732" s="90">
        <v>23</v>
      </c>
      <c r="T1732" s="90">
        <v>57</v>
      </c>
      <c r="U1732" s="91"/>
      <c r="V1732" s="92">
        <v>432</v>
      </c>
      <c r="W1732" s="90">
        <v>668</v>
      </c>
      <c r="X1732" s="90">
        <v>9</v>
      </c>
      <c r="Y1732" s="90">
        <v>42</v>
      </c>
      <c r="Z1732" s="90">
        <v>34</v>
      </c>
      <c r="AA1732" s="90">
        <v>15</v>
      </c>
      <c r="AB1732" s="90">
        <v>49</v>
      </c>
      <c r="AC1732" s="91"/>
      <c r="AD1732" s="92">
        <v>432</v>
      </c>
      <c r="AE1732" s="90">
        <v>146</v>
      </c>
      <c r="AF1732" s="90">
        <v>56</v>
      </c>
      <c r="AG1732" s="90">
        <v>31</v>
      </c>
      <c r="AH1732" s="90">
        <v>11</v>
      </c>
      <c r="AI1732" s="90">
        <v>1</v>
      </c>
      <c r="AJ1732" s="90">
        <v>12</v>
      </c>
    </row>
    <row r="1733" spans="1:37">
      <c r="A1733" s="88">
        <v>8</v>
      </c>
      <c r="B1733" s="95" t="s">
        <v>304</v>
      </c>
      <c r="C1733" s="96"/>
      <c r="D1733" s="86">
        <v>2</v>
      </c>
      <c r="E1733" s="86" t="s">
        <v>33</v>
      </c>
      <c r="F1733" s="87">
        <v>1803</v>
      </c>
      <c r="G1733" s="86">
        <v>1</v>
      </c>
      <c r="H1733" s="88">
        <v>8</v>
      </c>
      <c r="I1733" s="89"/>
      <c r="J1733" s="90">
        <v>44</v>
      </c>
      <c r="K1733" s="90">
        <v>68</v>
      </c>
      <c r="L1733" s="90">
        <v>0</v>
      </c>
      <c r="M1733" s="91"/>
      <c r="N1733" s="92">
        <v>435</v>
      </c>
      <c r="O1733" s="90">
        <v>687</v>
      </c>
      <c r="P1733" s="90">
        <v>36</v>
      </c>
      <c r="Q1733" s="90">
        <v>20</v>
      </c>
      <c r="R1733" s="90">
        <v>35</v>
      </c>
      <c r="S1733" s="90">
        <v>9</v>
      </c>
      <c r="T1733" s="90">
        <v>44</v>
      </c>
      <c r="U1733" s="91"/>
      <c r="V1733" s="92">
        <v>435</v>
      </c>
      <c r="W1733" s="90">
        <v>758</v>
      </c>
      <c r="X1733" s="90">
        <v>6</v>
      </c>
      <c r="Y1733" s="90">
        <v>26</v>
      </c>
      <c r="Z1733" s="90">
        <v>49</v>
      </c>
      <c r="AA1733" s="90">
        <v>19</v>
      </c>
      <c r="AB1733" s="90">
        <v>68</v>
      </c>
      <c r="AC1733" s="91"/>
      <c r="AD1733" s="92">
        <v>0</v>
      </c>
      <c r="AE1733" s="90">
        <v>0</v>
      </c>
      <c r="AF1733" s="90">
        <v>0</v>
      </c>
      <c r="AG1733" s="90">
        <v>0</v>
      </c>
      <c r="AH1733" s="90">
        <v>0</v>
      </c>
      <c r="AI1733" s="90">
        <v>0</v>
      </c>
      <c r="AJ1733" s="90">
        <v>0</v>
      </c>
    </row>
    <row r="1734" spans="1:37" s="63" customFormat="1">
      <c r="A1734" s="67" t="s">
        <v>71</v>
      </c>
      <c r="B1734" s="97" t="s">
        <v>304</v>
      </c>
      <c r="C1734" s="98"/>
      <c r="D1734" s="93">
        <v>2</v>
      </c>
      <c r="E1734" s="93" t="s">
        <v>33</v>
      </c>
      <c r="F1734" s="94">
        <v>1803</v>
      </c>
      <c r="G1734" s="93">
        <v>1</v>
      </c>
      <c r="H1734" s="67" t="s">
        <v>71</v>
      </c>
      <c r="I1734" s="68"/>
      <c r="J1734" s="20">
        <v>70.227477477477478</v>
      </c>
      <c r="K1734" s="20">
        <v>68.164414414414409</v>
      </c>
      <c r="L1734" s="20">
        <v>35.289142857142856</v>
      </c>
      <c r="M1734" s="69"/>
      <c r="N1734" s="16">
        <v>2664</v>
      </c>
      <c r="O1734" s="20"/>
      <c r="P1734" s="20">
        <v>13.437687687687689</v>
      </c>
      <c r="Q1734" s="20">
        <v>16.01051051051051</v>
      </c>
      <c r="R1734" s="20">
        <v>31.609609609609606</v>
      </c>
      <c r="S1734" s="20">
        <v>38.617867867867872</v>
      </c>
      <c r="T1734" s="20">
        <v>70.227477477477478</v>
      </c>
      <c r="U1734" s="69"/>
      <c r="V1734" s="16">
        <v>2664</v>
      </c>
      <c r="W1734" s="20"/>
      <c r="X1734" s="20">
        <v>6.2845345345345347</v>
      </c>
      <c r="Y1734" s="20">
        <v>25.387012012012015</v>
      </c>
      <c r="Z1734" s="20">
        <v>43.237987987987985</v>
      </c>
      <c r="AA1734" s="20">
        <v>24.926426426426424</v>
      </c>
      <c r="AB1734" s="20">
        <v>68.164414414414409</v>
      </c>
      <c r="AC1734" s="69"/>
      <c r="AD1734" s="16">
        <v>875</v>
      </c>
      <c r="AE1734" s="20"/>
      <c r="AF1734" s="20">
        <v>31.698285714285714</v>
      </c>
      <c r="AG1734" s="20">
        <v>32.518857142857144</v>
      </c>
      <c r="AH1734" s="20">
        <v>30.238857142857142</v>
      </c>
      <c r="AI1734" s="20">
        <v>5.0502857142857147</v>
      </c>
      <c r="AJ1734" s="20">
        <v>35.289142857142856</v>
      </c>
    </row>
    <row r="1735" spans="1:37">
      <c r="A1735" s="81">
        <v>3</v>
      </c>
      <c r="B1735" s="77" t="s">
        <v>305</v>
      </c>
      <c r="C1735" s="78"/>
      <c r="D1735" s="79">
        <v>2</v>
      </c>
      <c r="E1735" s="79" t="s">
        <v>33</v>
      </c>
      <c r="F1735" s="80">
        <v>1204</v>
      </c>
      <c r="G1735" s="86">
        <v>1</v>
      </c>
      <c r="H1735" s="81">
        <v>3</v>
      </c>
      <c r="I1735" s="82"/>
      <c r="J1735" s="83">
        <v>98</v>
      </c>
      <c r="K1735" s="83">
        <v>80</v>
      </c>
      <c r="L1735" s="83">
        <v>0</v>
      </c>
      <c r="M1735" s="84"/>
      <c r="N1735" s="85">
        <v>35</v>
      </c>
      <c r="O1735" s="83">
        <v>617</v>
      </c>
      <c r="P1735" s="83">
        <v>0</v>
      </c>
      <c r="Q1735" s="83">
        <v>3</v>
      </c>
      <c r="R1735" s="83">
        <v>29</v>
      </c>
      <c r="S1735" s="83">
        <v>69</v>
      </c>
      <c r="T1735" s="83">
        <v>98</v>
      </c>
      <c r="U1735" s="84"/>
      <c r="V1735" s="85">
        <v>35</v>
      </c>
      <c r="W1735" s="83">
        <v>615</v>
      </c>
      <c r="X1735" s="83">
        <v>6</v>
      </c>
      <c r="Y1735" s="83">
        <v>14</v>
      </c>
      <c r="Z1735" s="83">
        <v>34</v>
      </c>
      <c r="AA1735" s="83">
        <v>46</v>
      </c>
      <c r="AB1735" s="83">
        <v>80</v>
      </c>
      <c r="AC1735" s="84"/>
      <c r="AD1735" s="85">
        <v>0</v>
      </c>
      <c r="AE1735" s="83">
        <v>0</v>
      </c>
      <c r="AF1735" s="83">
        <v>0</v>
      </c>
      <c r="AG1735" s="83">
        <v>0</v>
      </c>
      <c r="AH1735" s="83">
        <v>0</v>
      </c>
      <c r="AI1735" s="83">
        <v>0</v>
      </c>
      <c r="AJ1735" s="83">
        <v>0</v>
      </c>
    </row>
    <row r="1736" spans="1:37">
      <c r="A1736" s="88">
        <v>4</v>
      </c>
      <c r="B1736" s="95" t="s">
        <v>305</v>
      </c>
      <c r="C1736" s="96"/>
      <c r="D1736" s="86">
        <v>2</v>
      </c>
      <c r="E1736" s="86" t="s">
        <v>33</v>
      </c>
      <c r="F1736" s="87">
        <v>1204</v>
      </c>
      <c r="G1736" s="86">
        <v>1</v>
      </c>
      <c r="H1736" s="88">
        <v>4</v>
      </c>
      <c r="I1736" s="89"/>
      <c r="J1736" s="90">
        <v>81</v>
      </c>
      <c r="K1736" s="90">
        <v>83</v>
      </c>
      <c r="L1736" s="90">
        <v>0</v>
      </c>
      <c r="M1736" s="91"/>
      <c r="N1736" s="92">
        <v>36</v>
      </c>
      <c r="O1736" s="90">
        <v>612</v>
      </c>
      <c r="P1736" s="90">
        <v>6</v>
      </c>
      <c r="Q1736" s="90">
        <v>14</v>
      </c>
      <c r="R1736" s="90">
        <v>53</v>
      </c>
      <c r="S1736" s="90">
        <v>28</v>
      </c>
      <c r="T1736" s="90">
        <v>81</v>
      </c>
      <c r="U1736" s="91"/>
      <c r="V1736" s="92">
        <v>36</v>
      </c>
      <c r="W1736" s="90">
        <v>665</v>
      </c>
      <c r="X1736" s="90">
        <v>0</v>
      </c>
      <c r="Y1736" s="90">
        <v>17</v>
      </c>
      <c r="Z1736" s="90">
        <v>61</v>
      </c>
      <c r="AA1736" s="90">
        <v>22</v>
      </c>
      <c r="AB1736" s="90">
        <v>83</v>
      </c>
      <c r="AC1736" s="91"/>
      <c r="AD1736" s="92">
        <v>0</v>
      </c>
      <c r="AE1736" s="90">
        <v>0</v>
      </c>
      <c r="AF1736" s="90">
        <v>0</v>
      </c>
      <c r="AG1736" s="90">
        <v>0</v>
      </c>
      <c r="AH1736" s="90">
        <v>0</v>
      </c>
      <c r="AI1736" s="90">
        <v>0</v>
      </c>
      <c r="AJ1736" s="90">
        <v>0</v>
      </c>
    </row>
    <row r="1737" spans="1:37">
      <c r="A1737" s="88">
        <v>5</v>
      </c>
      <c r="B1737" s="95" t="s">
        <v>305</v>
      </c>
      <c r="C1737" s="96"/>
      <c r="D1737" s="86">
        <v>2</v>
      </c>
      <c r="E1737" s="86" t="s">
        <v>33</v>
      </c>
      <c r="F1737" s="87">
        <v>1204</v>
      </c>
      <c r="G1737" s="86">
        <v>1</v>
      </c>
      <c r="H1737" s="88">
        <v>5</v>
      </c>
      <c r="I1737" s="89"/>
      <c r="J1737" s="90">
        <v>82</v>
      </c>
      <c r="K1737" s="90">
        <v>78</v>
      </c>
      <c r="L1737" s="90">
        <v>66</v>
      </c>
      <c r="M1737" s="91"/>
      <c r="N1737" s="92">
        <v>32</v>
      </c>
      <c r="O1737" s="90">
        <v>659</v>
      </c>
      <c r="P1737" s="90">
        <v>6</v>
      </c>
      <c r="Q1737" s="90">
        <v>13</v>
      </c>
      <c r="R1737" s="90">
        <v>38</v>
      </c>
      <c r="S1737" s="90">
        <v>44</v>
      </c>
      <c r="T1737" s="90">
        <v>82</v>
      </c>
      <c r="U1737" s="91"/>
      <c r="V1737" s="92">
        <v>32</v>
      </c>
      <c r="W1737" s="90">
        <v>703</v>
      </c>
      <c r="X1737" s="90">
        <v>6</v>
      </c>
      <c r="Y1737" s="90">
        <v>16</v>
      </c>
      <c r="Z1737" s="90">
        <v>53</v>
      </c>
      <c r="AA1737" s="90">
        <v>25</v>
      </c>
      <c r="AB1737" s="90">
        <v>78</v>
      </c>
      <c r="AC1737" s="91"/>
      <c r="AD1737" s="92">
        <v>32</v>
      </c>
      <c r="AE1737" s="90">
        <v>211</v>
      </c>
      <c r="AF1737" s="90">
        <v>9</v>
      </c>
      <c r="AG1737" s="90">
        <v>25</v>
      </c>
      <c r="AH1737" s="90">
        <v>53</v>
      </c>
      <c r="AI1737" s="90">
        <v>13</v>
      </c>
      <c r="AJ1737" s="90">
        <v>66</v>
      </c>
    </row>
    <row r="1738" spans="1:37">
      <c r="A1738" s="88">
        <v>6</v>
      </c>
      <c r="B1738" s="95" t="s">
        <v>305</v>
      </c>
      <c r="C1738" s="96"/>
      <c r="D1738" s="86">
        <v>2</v>
      </c>
      <c r="E1738" s="86" t="s">
        <v>33</v>
      </c>
      <c r="F1738" s="87">
        <v>1204</v>
      </c>
      <c r="G1738" s="88">
        <v>1</v>
      </c>
      <c r="H1738" s="88">
        <v>6</v>
      </c>
      <c r="I1738" s="89"/>
      <c r="J1738" s="90">
        <v>89</v>
      </c>
      <c r="K1738" s="90">
        <v>87</v>
      </c>
      <c r="L1738" s="90">
        <v>0</v>
      </c>
      <c r="M1738" s="91"/>
      <c r="N1738" s="92">
        <v>45</v>
      </c>
      <c r="O1738" s="90">
        <v>744</v>
      </c>
      <c r="P1738" s="90">
        <v>4</v>
      </c>
      <c r="Q1738" s="90">
        <v>7</v>
      </c>
      <c r="R1738" s="90">
        <v>20</v>
      </c>
      <c r="S1738" s="90">
        <v>69</v>
      </c>
      <c r="T1738" s="90">
        <v>89</v>
      </c>
      <c r="U1738" s="91"/>
      <c r="V1738" s="92">
        <v>45</v>
      </c>
      <c r="W1738" s="90">
        <v>775</v>
      </c>
      <c r="X1738" s="90">
        <v>2</v>
      </c>
      <c r="Y1738" s="90">
        <v>11</v>
      </c>
      <c r="Z1738" s="90">
        <v>38</v>
      </c>
      <c r="AA1738" s="90">
        <v>49</v>
      </c>
      <c r="AB1738" s="90">
        <v>87</v>
      </c>
      <c r="AC1738" s="91"/>
      <c r="AD1738" s="92">
        <v>0</v>
      </c>
      <c r="AE1738" s="90">
        <v>0</v>
      </c>
      <c r="AF1738" s="90">
        <v>0</v>
      </c>
      <c r="AG1738" s="90">
        <v>0</v>
      </c>
      <c r="AH1738" s="90">
        <v>0</v>
      </c>
      <c r="AI1738" s="90">
        <v>0</v>
      </c>
      <c r="AJ1738" s="90">
        <v>0</v>
      </c>
    </row>
    <row r="1739" spans="1:37">
      <c r="A1739" s="88">
        <v>7</v>
      </c>
      <c r="B1739" s="95" t="s">
        <v>305</v>
      </c>
      <c r="C1739" s="96"/>
      <c r="D1739" s="86">
        <v>2</v>
      </c>
      <c r="E1739" s="86" t="s">
        <v>33</v>
      </c>
      <c r="F1739" s="87">
        <v>1204</v>
      </c>
      <c r="G1739" s="88">
        <v>1</v>
      </c>
      <c r="H1739" s="88">
        <v>7</v>
      </c>
      <c r="I1739" s="89"/>
      <c r="J1739" s="90">
        <v>69</v>
      </c>
      <c r="K1739" s="90">
        <v>73</v>
      </c>
      <c r="L1739" s="90">
        <v>26</v>
      </c>
      <c r="M1739" s="91"/>
      <c r="N1739" s="92">
        <v>42</v>
      </c>
      <c r="O1739" s="90">
        <v>718</v>
      </c>
      <c r="P1739" s="90">
        <v>7</v>
      </c>
      <c r="Q1739" s="90">
        <v>24</v>
      </c>
      <c r="R1739" s="90">
        <v>38</v>
      </c>
      <c r="S1739" s="90">
        <v>31</v>
      </c>
      <c r="T1739" s="90">
        <v>69</v>
      </c>
      <c r="U1739" s="91"/>
      <c r="V1739" s="92">
        <v>42</v>
      </c>
      <c r="W1739" s="90">
        <v>791</v>
      </c>
      <c r="X1739" s="90">
        <v>0</v>
      </c>
      <c r="Y1739" s="90">
        <v>26</v>
      </c>
      <c r="Z1739" s="90">
        <v>33</v>
      </c>
      <c r="AA1739" s="90">
        <v>40</v>
      </c>
      <c r="AB1739" s="90">
        <v>73</v>
      </c>
      <c r="AC1739" s="91"/>
      <c r="AD1739" s="92">
        <v>42</v>
      </c>
      <c r="AE1739" s="90">
        <v>173</v>
      </c>
      <c r="AF1739" s="90">
        <v>24</v>
      </c>
      <c r="AG1739" s="90">
        <v>50</v>
      </c>
      <c r="AH1739" s="90">
        <v>24</v>
      </c>
      <c r="AI1739" s="90">
        <v>2</v>
      </c>
      <c r="AJ1739" s="90">
        <v>26</v>
      </c>
    </row>
    <row r="1740" spans="1:37">
      <c r="A1740" s="88">
        <v>8</v>
      </c>
      <c r="B1740" s="95" t="s">
        <v>305</v>
      </c>
      <c r="C1740" s="96"/>
      <c r="D1740" s="86">
        <v>2</v>
      </c>
      <c r="E1740" s="86" t="s">
        <v>33</v>
      </c>
      <c r="F1740" s="87">
        <v>1204</v>
      </c>
      <c r="G1740" s="86">
        <v>1</v>
      </c>
      <c r="H1740" s="88">
        <v>8</v>
      </c>
      <c r="I1740" s="89"/>
      <c r="J1740" s="90">
        <v>71</v>
      </c>
      <c r="K1740" s="90">
        <v>85</v>
      </c>
      <c r="L1740" s="90">
        <v>0</v>
      </c>
      <c r="M1740" s="91"/>
      <c r="N1740" s="92">
        <v>47</v>
      </c>
      <c r="O1740" s="90">
        <v>740</v>
      </c>
      <c r="P1740" s="90">
        <v>15</v>
      </c>
      <c r="Q1740" s="90">
        <v>15</v>
      </c>
      <c r="R1740" s="90">
        <v>43</v>
      </c>
      <c r="S1740" s="90">
        <v>28</v>
      </c>
      <c r="T1740" s="90">
        <v>71</v>
      </c>
      <c r="U1740" s="91"/>
      <c r="V1740" s="92">
        <v>47</v>
      </c>
      <c r="W1740" s="90">
        <v>837</v>
      </c>
      <c r="X1740" s="90">
        <v>4</v>
      </c>
      <c r="Y1740" s="90">
        <v>11</v>
      </c>
      <c r="Z1740" s="90">
        <v>47</v>
      </c>
      <c r="AA1740" s="90">
        <v>38</v>
      </c>
      <c r="AB1740" s="90">
        <v>85</v>
      </c>
      <c r="AC1740" s="91"/>
      <c r="AD1740" s="92">
        <v>0</v>
      </c>
      <c r="AE1740" s="90">
        <v>0</v>
      </c>
      <c r="AF1740" s="90">
        <v>0</v>
      </c>
      <c r="AG1740" s="90">
        <v>0</v>
      </c>
      <c r="AH1740" s="90">
        <v>0</v>
      </c>
      <c r="AI1740" s="90">
        <v>0</v>
      </c>
      <c r="AJ1740" s="90">
        <v>0</v>
      </c>
    </row>
    <row r="1741" spans="1:37" s="63" customFormat="1">
      <c r="A1741" s="67" t="s">
        <v>71</v>
      </c>
      <c r="B1741" s="97" t="s">
        <v>305</v>
      </c>
      <c r="C1741" s="98"/>
      <c r="D1741" s="93">
        <v>2</v>
      </c>
      <c r="E1741" s="93" t="s">
        <v>33</v>
      </c>
      <c r="F1741" s="94">
        <v>1204</v>
      </c>
      <c r="G1741" s="93">
        <v>1</v>
      </c>
      <c r="H1741" s="67" t="s">
        <v>71</v>
      </c>
      <c r="I1741" s="68"/>
      <c r="J1741" s="20">
        <v>81.05485232067511</v>
      </c>
      <c r="K1741" s="20">
        <v>81.265822784810126</v>
      </c>
      <c r="L1741" s="20">
        <v>43.297297297297298</v>
      </c>
      <c r="M1741" s="69"/>
      <c r="N1741" s="16">
        <v>237</v>
      </c>
      <c r="O1741" s="20"/>
      <c r="P1741" s="20">
        <v>6.6962025316455698</v>
      </c>
      <c r="Q1741" s="20">
        <v>12.881856540084389</v>
      </c>
      <c r="R1741" s="20">
        <v>36.52320675105485</v>
      </c>
      <c r="S1741" s="20">
        <v>44.531645569620252</v>
      </c>
      <c r="T1741" s="20">
        <v>81.05485232067511</v>
      </c>
      <c r="U1741" s="69"/>
      <c r="V1741" s="16">
        <v>237</v>
      </c>
      <c r="W1741" s="20"/>
      <c r="X1741" s="20">
        <v>2.869198312236287</v>
      </c>
      <c r="Y1741" s="20">
        <v>15.687763713080169</v>
      </c>
      <c r="Z1741" s="20">
        <v>43.827004219409275</v>
      </c>
      <c r="AA1741" s="20">
        <v>37.438818565400844</v>
      </c>
      <c r="AB1741" s="20">
        <v>81.265822784810126</v>
      </c>
      <c r="AC1741" s="69"/>
      <c r="AD1741" s="16">
        <v>74</v>
      </c>
      <c r="AE1741" s="20"/>
      <c r="AF1741" s="20">
        <v>17.513513513513512</v>
      </c>
      <c r="AG1741" s="20">
        <v>39.189189189189193</v>
      </c>
      <c r="AH1741" s="20">
        <v>36.54054054054054</v>
      </c>
      <c r="AI1741" s="20">
        <v>6.756756756756757</v>
      </c>
      <c r="AJ1741" s="20">
        <v>43.297297297297298</v>
      </c>
    </row>
    <row r="1742" spans="1:37">
      <c r="A1742" s="81">
        <v>3</v>
      </c>
      <c r="B1742" s="77" t="s">
        <v>306</v>
      </c>
      <c r="C1742" s="78"/>
      <c r="D1742" s="79">
        <v>1</v>
      </c>
      <c r="E1742" s="79" t="s">
        <v>32</v>
      </c>
      <c r="F1742" s="80">
        <v>7509</v>
      </c>
      <c r="G1742" s="88">
        <v>1</v>
      </c>
      <c r="H1742" s="81">
        <v>3</v>
      </c>
      <c r="I1742" s="82"/>
      <c r="J1742" s="83">
        <v>86</v>
      </c>
      <c r="K1742" s="83">
        <v>59</v>
      </c>
      <c r="L1742" s="83">
        <v>0</v>
      </c>
      <c r="M1742" s="84"/>
      <c r="N1742" s="85">
        <v>29</v>
      </c>
      <c r="O1742" s="83">
        <v>591</v>
      </c>
      <c r="P1742" s="83">
        <v>3</v>
      </c>
      <c r="Q1742" s="83">
        <v>10</v>
      </c>
      <c r="R1742" s="83">
        <v>24</v>
      </c>
      <c r="S1742" s="83">
        <v>62</v>
      </c>
      <c r="T1742" s="83">
        <v>86</v>
      </c>
      <c r="U1742" s="84"/>
      <c r="V1742" s="85">
        <v>29</v>
      </c>
      <c r="W1742" s="83">
        <v>556</v>
      </c>
      <c r="X1742" s="83">
        <v>10</v>
      </c>
      <c r="Y1742" s="83">
        <v>31</v>
      </c>
      <c r="Z1742" s="83">
        <v>28</v>
      </c>
      <c r="AA1742" s="83">
        <v>31</v>
      </c>
      <c r="AB1742" s="83">
        <v>59</v>
      </c>
      <c r="AC1742" s="84"/>
      <c r="AD1742" s="85">
        <v>0</v>
      </c>
      <c r="AE1742" s="83">
        <v>0</v>
      </c>
      <c r="AF1742" s="83">
        <v>0</v>
      </c>
      <c r="AG1742" s="83">
        <v>0</v>
      </c>
      <c r="AH1742" s="83">
        <v>0</v>
      </c>
      <c r="AI1742" s="83">
        <v>0</v>
      </c>
      <c r="AJ1742" s="83">
        <v>0</v>
      </c>
    </row>
    <row r="1743" spans="1:37" s="63" customFormat="1">
      <c r="A1743" s="88">
        <v>4</v>
      </c>
      <c r="B1743" s="95" t="s">
        <v>306</v>
      </c>
      <c r="C1743" s="96"/>
      <c r="D1743" s="86">
        <v>1</v>
      </c>
      <c r="E1743" s="86" t="s">
        <v>32</v>
      </c>
      <c r="F1743" s="87">
        <v>7509</v>
      </c>
      <c r="G1743" s="88">
        <v>1</v>
      </c>
      <c r="H1743" s="88">
        <v>4</v>
      </c>
      <c r="I1743" s="89"/>
      <c r="J1743" s="90">
        <v>71</v>
      </c>
      <c r="K1743" s="90">
        <v>79</v>
      </c>
      <c r="L1743" s="90">
        <v>0</v>
      </c>
      <c r="M1743" s="91"/>
      <c r="N1743" s="92">
        <v>38</v>
      </c>
      <c r="O1743" s="90">
        <v>623</v>
      </c>
      <c r="P1743" s="90">
        <v>13</v>
      </c>
      <c r="Q1743" s="90">
        <v>16</v>
      </c>
      <c r="R1743" s="90">
        <v>16</v>
      </c>
      <c r="S1743" s="90">
        <v>55</v>
      </c>
      <c r="T1743" s="90">
        <v>71</v>
      </c>
      <c r="U1743" s="91"/>
      <c r="V1743" s="92">
        <v>38</v>
      </c>
      <c r="W1743" s="90">
        <v>656</v>
      </c>
      <c r="X1743" s="90">
        <v>5</v>
      </c>
      <c r="Y1743" s="90">
        <v>16</v>
      </c>
      <c r="Z1743" s="90">
        <v>55</v>
      </c>
      <c r="AA1743" s="90">
        <v>24</v>
      </c>
      <c r="AB1743" s="90">
        <v>79</v>
      </c>
      <c r="AC1743" s="91"/>
      <c r="AD1743" s="92">
        <v>0</v>
      </c>
      <c r="AE1743" s="90">
        <v>0</v>
      </c>
      <c r="AF1743" s="90">
        <v>0</v>
      </c>
      <c r="AG1743" s="90">
        <v>0</v>
      </c>
      <c r="AH1743" s="90">
        <v>0</v>
      </c>
      <c r="AI1743" s="90">
        <v>0</v>
      </c>
      <c r="AJ1743" s="90">
        <v>0</v>
      </c>
      <c r="AK1743" s="5"/>
    </row>
    <row r="1744" spans="1:37">
      <c r="A1744" s="88">
        <v>5</v>
      </c>
      <c r="B1744" s="95" t="s">
        <v>306</v>
      </c>
      <c r="C1744" s="96"/>
      <c r="D1744" s="86">
        <v>1</v>
      </c>
      <c r="E1744" s="86" t="s">
        <v>32</v>
      </c>
      <c r="F1744" s="87">
        <v>7509</v>
      </c>
      <c r="G1744" s="86">
        <v>1</v>
      </c>
      <c r="H1744" s="88">
        <v>5</v>
      </c>
      <c r="I1744" s="89"/>
      <c r="J1744" s="90">
        <v>74</v>
      </c>
      <c r="K1744" s="90">
        <v>68</v>
      </c>
      <c r="L1744" s="90">
        <v>53</v>
      </c>
      <c r="M1744" s="91"/>
      <c r="N1744" s="92">
        <v>34</v>
      </c>
      <c r="O1744" s="90">
        <v>645</v>
      </c>
      <c r="P1744" s="90">
        <v>15</v>
      </c>
      <c r="Q1744" s="90">
        <v>12</v>
      </c>
      <c r="R1744" s="90">
        <v>50</v>
      </c>
      <c r="S1744" s="90">
        <v>24</v>
      </c>
      <c r="T1744" s="90">
        <v>74</v>
      </c>
      <c r="U1744" s="91"/>
      <c r="V1744" s="92">
        <v>34</v>
      </c>
      <c r="W1744" s="90">
        <v>668</v>
      </c>
      <c r="X1744" s="90">
        <v>6</v>
      </c>
      <c r="Y1744" s="90">
        <v>26</v>
      </c>
      <c r="Z1744" s="90">
        <v>44</v>
      </c>
      <c r="AA1744" s="90">
        <v>24</v>
      </c>
      <c r="AB1744" s="90">
        <v>68</v>
      </c>
      <c r="AC1744" s="91"/>
      <c r="AD1744" s="92">
        <v>34</v>
      </c>
      <c r="AE1744" s="90">
        <v>190</v>
      </c>
      <c r="AF1744" s="90">
        <v>12</v>
      </c>
      <c r="AG1744" s="90">
        <v>35</v>
      </c>
      <c r="AH1744" s="90">
        <v>53</v>
      </c>
      <c r="AI1744" s="90">
        <v>0</v>
      </c>
      <c r="AJ1744" s="90">
        <v>53</v>
      </c>
    </row>
    <row r="1745" spans="1:37">
      <c r="A1745" s="88">
        <v>6</v>
      </c>
      <c r="B1745" s="95" t="s">
        <v>306</v>
      </c>
      <c r="C1745" s="96"/>
      <c r="D1745" s="86">
        <v>1</v>
      </c>
      <c r="E1745" s="86" t="s">
        <v>32</v>
      </c>
      <c r="F1745" s="87">
        <v>7509</v>
      </c>
      <c r="G1745" s="86">
        <v>1</v>
      </c>
      <c r="H1745" s="88">
        <v>6</v>
      </c>
      <c r="I1745" s="89"/>
      <c r="J1745" s="90">
        <v>90</v>
      </c>
      <c r="K1745" s="90">
        <v>91</v>
      </c>
      <c r="L1745" s="90">
        <v>0</v>
      </c>
      <c r="M1745" s="91"/>
      <c r="N1745" s="92">
        <v>42</v>
      </c>
      <c r="O1745" s="90">
        <v>750</v>
      </c>
      <c r="P1745" s="90">
        <v>0</v>
      </c>
      <c r="Q1745" s="90">
        <v>10</v>
      </c>
      <c r="R1745" s="90">
        <v>21</v>
      </c>
      <c r="S1745" s="90">
        <v>69</v>
      </c>
      <c r="T1745" s="90">
        <v>90</v>
      </c>
      <c r="U1745" s="91"/>
      <c r="V1745" s="92">
        <v>42</v>
      </c>
      <c r="W1745" s="90">
        <v>817</v>
      </c>
      <c r="X1745" s="90">
        <v>0</v>
      </c>
      <c r="Y1745" s="90">
        <v>10</v>
      </c>
      <c r="Z1745" s="90">
        <v>36</v>
      </c>
      <c r="AA1745" s="90">
        <v>55</v>
      </c>
      <c r="AB1745" s="90">
        <v>91</v>
      </c>
      <c r="AC1745" s="91"/>
      <c r="AD1745" s="92">
        <v>0</v>
      </c>
      <c r="AE1745" s="90">
        <v>0</v>
      </c>
      <c r="AF1745" s="90">
        <v>0</v>
      </c>
      <c r="AG1745" s="90">
        <v>0</v>
      </c>
      <c r="AH1745" s="90">
        <v>0</v>
      </c>
      <c r="AI1745" s="90">
        <v>0</v>
      </c>
      <c r="AJ1745" s="90">
        <v>0</v>
      </c>
    </row>
    <row r="1746" spans="1:37">
      <c r="A1746" s="88">
        <v>7</v>
      </c>
      <c r="B1746" s="95" t="s">
        <v>306</v>
      </c>
      <c r="C1746" s="96"/>
      <c r="D1746" s="86">
        <v>1</v>
      </c>
      <c r="E1746" s="86" t="s">
        <v>32</v>
      </c>
      <c r="F1746" s="87">
        <v>7509</v>
      </c>
      <c r="G1746" s="86">
        <v>1</v>
      </c>
      <c r="H1746" s="88">
        <v>7</v>
      </c>
      <c r="I1746" s="89"/>
      <c r="J1746" s="90">
        <v>65</v>
      </c>
      <c r="K1746" s="90">
        <v>73</v>
      </c>
      <c r="L1746" s="90">
        <v>30</v>
      </c>
      <c r="M1746" s="91"/>
      <c r="N1746" s="92">
        <v>43</v>
      </c>
      <c r="O1746" s="90">
        <v>707</v>
      </c>
      <c r="P1746" s="90">
        <v>19</v>
      </c>
      <c r="Q1746" s="90">
        <v>16</v>
      </c>
      <c r="R1746" s="90">
        <v>30</v>
      </c>
      <c r="S1746" s="90">
        <v>35</v>
      </c>
      <c r="T1746" s="90">
        <v>65</v>
      </c>
      <c r="U1746" s="91"/>
      <c r="V1746" s="92">
        <v>43</v>
      </c>
      <c r="W1746" s="90">
        <v>731</v>
      </c>
      <c r="X1746" s="90">
        <v>7</v>
      </c>
      <c r="Y1746" s="90">
        <v>21</v>
      </c>
      <c r="Z1746" s="90">
        <v>40</v>
      </c>
      <c r="AA1746" s="90">
        <v>33</v>
      </c>
      <c r="AB1746" s="90">
        <v>73</v>
      </c>
      <c r="AC1746" s="91"/>
      <c r="AD1746" s="92">
        <v>43</v>
      </c>
      <c r="AE1746" s="90">
        <v>171</v>
      </c>
      <c r="AF1746" s="90">
        <v>33</v>
      </c>
      <c r="AG1746" s="90">
        <v>37</v>
      </c>
      <c r="AH1746" s="90">
        <v>28</v>
      </c>
      <c r="AI1746" s="90">
        <v>2</v>
      </c>
      <c r="AJ1746" s="90">
        <v>30</v>
      </c>
    </row>
    <row r="1747" spans="1:37">
      <c r="A1747" s="88">
        <v>8</v>
      </c>
      <c r="B1747" s="95" t="s">
        <v>306</v>
      </c>
      <c r="C1747" s="96"/>
      <c r="D1747" s="86">
        <v>1</v>
      </c>
      <c r="E1747" s="86" t="s">
        <v>32</v>
      </c>
      <c r="F1747" s="87">
        <v>7509</v>
      </c>
      <c r="G1747" s="88">
        <v>1</v>
      </c>
      <c r="H1747" s="88">
        <v>8</v>
      </c>
      <c r="I1747" s="89"/>
      <c r="J1747" s="90">
        <v>41</v>
      </c>
      <c r="K1747" s="90">
        <v>80</v>
      </c>
      <c r="L1747" s="90">
        <v>0</v>
      </c>
      <c r="M1747" s="91"/>
      <c r="N1747" s="92">
        <v>29</v>
      </c>
      <c r="O1747" s="90">
        <v>683</v>
      </c>
      <c r="P1747" s="90">
        <v>31</v>
      </c>
      <c r="Q1747" s="90">
        <v>28</v>
      </c>
      <c r="R1747" s="90">
        <v>38</v>
      </c>
      <c r="S1747" s="90">
        <v>3</v>
      </c>
      <c r="T1747" s="90">
        <v>41</v>
      </c>
      <c r="U1747" s="91"/>
      <c r="V1747" s="92">
        <v>29</v>
      </c>
      <c r="W1747" s="90">
        <v>792</v>
      </c>
      <c r="X1747" s="90">
        <v>7</v>
      </c>
      <c r="Y1747" s="90">
        <v>14</v>
      </c>
      <c r="Z1747" s="90">
        <v>52</v>
      </c>
      <c r="AA1747" s="90">
        <v>28</v>
      </c>
      <c r="AB1747" s="90">
        <v>80</v>
      </c>
      <c r="AC1747" s="91"/>
      <c r="AD1747" s="92">
        <v>0</v>
      </c>
      <c r="AE1747" s="90">
        <v>0</v>
      </c>
      <c r="AF1747" s="90">
        <v>0</v>
      </c>
      <c r="AG1747" s="90">
        <v>0</v>
      </c>
      <c r="AH1747" s="90">
        <v>0</v>
      </c>
      <c r="AI1747" s="90">
        <v>0</v>
      </c>
      <c r="AJ1747" s="90">
        <v>0</v>
      </c>
    </row>
    <row r="1748" spans="1:37">
      <c r="A1748" s="67" t="s">
        <v>71</v>
      </c>
      <c r="B1748" s="97" t="s">
        <v>306</v>
      </c>
      <c r="C1748" s="98"/>
      <c r="D1748" s="93">
        <v>1</v>
      </c>
      <c r="E1748" s="93" t="s">
        <v>32</v>
      </c>
      <c r="F1748" s="94">
        <v>7509</v>
      </c>
      <c r="G1748" s="67">
        <v>1</v>
      </c>
      <c r="H1748" s="67" t="s">
        <v>71</v>
      </c>
      <c r="I1748" s="68"/>
      <c r="J1748" s="20">
        <v>71.962790697674421</v>
      </c>
      <c r="K1748" s="20">
        <v>75.841860465116298</v>
      </c>
      <c r="L1748" s="20">
        <v>40.15584415584415</v>
      </c>
      <c r="M1748" s="69"/>
      <c r="N1748" s="16">
        <v>215</v>
      </c>
      <c r="O1748" s="20"/>
      <c r="P1748" s="20">
        <v>13.055813953488371</v>
      </c>
      <c r="Q1748" s="20">
        <v>15.004651162790697</v>
      </c>
      <c r="R1748" s="20">
        <v>29.200000000000003</v>
      </c>
      <c r="S1748" s="20">
        <v>42.762790697674419</v>
      </c>
      <c r="T1748" s="20">
        <v>71.962790697674421</v>
      </c>
      <c r="U1748" s="69"/>
      <c r="V1748" s="16">
        <v>215</v>
      </c>
      <c r="W1748" s="20"/>
      <c r="X1748" s="20">
        <v>5.5255813953488362</v>
      </c>
      <c r="Y1748" s="20">
        <v>19.162790697674417</v>
      </c>
      <c r="Z1748" s="20">
        <v>42.502325581395354</v>
      </c>
      <c r="AA1748" s="20">
        <v>33.339534883720937</v>
      </c>
      <c r="AB1748" s="20">
        <v>75.841860465116298</v>
      </c>
      <c r="AC1748" s="69"/>
      <c r="AD1748" s="16">
        <v>77</v>
      </c>
      <c r="AE1748" s="20"/>
      <c r="AF1748" s="20">
        <v>23.727272727272727</v>
      </c>
      <c r="AG1748" s="20">
        <v>36.116883116883116</v>
      </c>
      <c r="AH1748" s="20">
        <v>39.038961038961034</v>
      </c>
      <c r="AI1748" s="20">
        <v>1.1168831168831168</v>
      </c>
      <c r="AJ1748" s="20">
        <v>40.15584415584415</v>
      </c>
      <c r="AK1748" s="63"/>
    </row>
    <row r="1749" spans="1:37">
      <c r="A1749" s="81">
        <v>3</v>
      </c>
      <c r="B1749" s="77" t="s">
        <v>308</v>
      </c>
      <c r="C1749" s="78"/>
      <c r="D1749" s="79">
        <v>1</v>
      </c>
      <c r="E1749" s="79" t="s">
        <v>32</v>
      </c>
      <c r="F1749" s="80">
        <v>3606</v>
      </c>
      <c r="G1749" s="88">
        <v>1</v>
      </c>
      <c r="H1749" s="81">
        <v>3</v>
      </c>
      <c r="I1749" s="82"/>
      <c r="J1749" s="83">
        <v>70</v>
      </c>
      <c r="K1749" s="83">
        <v>48</v>
      </c>
      <c r="L1749" s="83">
        <v>0</v>
      </c>
      <c r="M1749" s="84"/>
      <c r="N1749" s="85">
        <v>56</v>
      </c>
      <c r="O1749" s="83">
        <v>540</v>
      </c>
      <c r="P1749" s="83">
        <v>5</v>
      </c>
      <c r="Q1749" s="83">
        <v>25</v>
      </c>
      <c r="R1749" s="83">
        <v>43</v>
      </c>
      <c r="S1749" s="83">
        <v>27</v>
      </c>
      <c r="T1749" s="83">
        <v>70</v>
      </c>
      <c r="U1749" s="84"/>
      <c r="V1749" s="85">
        <v>56</v>
      </c>
      <c r="W1749" s="83">
        <v>514</v>
      </c>
      <c r="X1749" s="83">
        <v>18</v>
      </c>
      <c r="Y1749" s="83">
        <v>34</v>
      </c>
      <c r="Z1749" s="83">
        <v>21</v>
      </c>
      <c r="AA1749" s="83">
        <v>27</v>
      </c>
      <c r="AB1749" s="83">
        <v>48</v>
      </c>
      <c r="AC1749" s="84"/>
      <c r="AD1749" s="85">
        <v>0</v>
      </c>
      <c r="AE1749" s="83">
        <v>0</v>
      </c>
      <c r="AF1749" s="83">
        <v>0</v>
      </c>
      <c r="AG1749" s="83">
        <v>0</v>
      </c>
      <c r="AH1749" s="83">
        <v>0</v>
      </c>
      <c r="AI1749" s="83">
        <v>0</v>
      </c>
      <c r="AJ1749" s="83">
        <v>0</v>
      </c>
    </row>
    <row r="1750" spans="1:37" s="63" customFormat="1">
      <c r="A1750" s="88">
        <v>4</v>
      </c>
      <c r="B1750" s="95" t="s">
        <v>308</v>
      </c>
      <c r="C1750" s="96"/>
      <c r="D1750" s="86">
        <v>1</v>
      </c>
      <c r="E1750" s="86" t="s">
        <v>32</v>
      </c>
      <c r="F1750" s="87">
        <v>3606</v>
      </c>
      <c r="G1750" s="88">
        <v>1</v>
      </c>
      <c r="H1750" s="88">
        <v>4</v>
      </c>
      <c r="I1750" s="89"/>
      <c r="J1750" s="90">
        <v>65</v>
      </c>
      <c r="K1750" s="90">
        <v>58</v>
      </c>
      <c r="L1750" s="90">
        <v>0</v>
      </c>
      <c r="M1750" s="91"/>
      <c r="N1750" s="92">
        <v>52</v>
      </c>
      <c r="O1750" s="90">
        <v>603</v>
      </c>
      <c r="P1750" s="90">
        <v>15</v>
      </c>
      <c r="Q1750" s="90">
        <v>19</v>
      </c>
      <c r="R1750" s="90">
        <v>27</v>
      </c>
      <c r="S1750" s="90">
        <v>38</v>
      </c>
      <c r="T1750" s="90">
        <v>65</v>
      </c>
      <c r="U1750" s="91"/>
      <c r="V1750" s="92">
        <v>52</v>
      </c>
      <c r="W1750" s="90">
        <v>613</v>
      </c>
      <c r="X1750" s="90">
        <v>6</v>
      </c>
      <c r="Y1750" s="90">
        <v>37</v>
      </c>
      <c r="Z1750" s="90">
        <v>37</v>
      </c>
      <c r="AA1750" s="90">
        <v>21</v>
      </c>
      <c r="AB1750" s="90">
        <v>58</v>
      </c>
      <c r="AC1750" s="91"/>
      <c r="AD1750" s="92">
        <v>0</v>
      </c>
      <c r="AE1750" s="90">
        <v>0</v>
      </c>
      <c r="AF1750" s="90">
        <v>0</v>
      </c>
      <c r="AG1750" s="90">
        <v>0</v>
      </c>
      <c r="AH1750" s="90">
        <v>0</v>
      </c>
      <c r="AI1750" s="90">
        <v>0</v>
      </c>
      <c r="AJ1750" s="90">
        <v>0</v>
      </c>
      <c r="AK1750" s="5"/>
    </row>
    <row r="1751" spans="1:37">
      <c r="A1751" s="88">
        <v>5</v>
      </c>
      <c r="B1751" s="95" t="s">
        <v>308</v>
      </c>
      <c r="C1751" s="96"/>
      <c r="D1751" s="86">
        <v>1</v>
      </c>
      <c r="E1751" s="86" t="s">
        <v>32</v>
      </c>
      <c r="F1751" s="87">
        <v>3606</v>
      </c>
      <c r="G1751" s="86">
        <v>1</v>
      </c>
      <c r="H1751" s="88">
        <v>5</v>
      </c>
      <c r="I1751" s="89"/>
      <c r="J1751" s="90">
        <v>73</v>
      </c>
      <c r="K1751" s="90">
        <v>82</v>
      </c>
      <c r="L1751" s="90">
        <v>36</v>
      </c>
      <c r="M1751" s="91"/>
      <c r="N1751" s="92">
        <v>44</v>
      </c>
      <c r="O1751" s="90">
        <v>635</v>
      </c>
      <c r="P1751" s="90">
        <v>14</v>
      </c>
      <c r="Q1751" s="90">
        <v>14</v>
      </c>
      <c r="R1751" s="90">
        <v>55</v>
      </c>
      <c r="S1751" s="90">
        <v>18</v>
      </c>
      <c r="T1751" s="90">
        <v>73</v>
      </c>
      <c r="U1751" s="91"/>
      <c r="V1751" s="92">
        <v>44</v>
      </c>
      <c r="W1751" s="90">
        <v>707</v>
      </c>
      <c r="X1751" s="90">
        <v>2</v>
      </c>
      <c r="Y1751" s="90">
        <v>16</v>
      </c>
      <c r="Z1751" s="90">
        <v>57</v>
      </c>
      <c r="AA1751" s="90">
        <v>25</v>
      </c>
      <c r="AB1751" s="90">
        <v>82</v>
      </c>
      <c r="AC1751" s="91"/>
      <c r="AD1751" s="92">
        <v>44</v>
      </c>
      <c r="AE1751" s="90">
        <v>187</v>
      </c>
      <c r="AF1751" s="90">
        <v>18</v>
      </c>
      <c r="AG1751" s="90">
        <v>45</v>
      </c>
      <c r="AH1751" s="90">
        <v>36</v>
      </c>
      <c r="AI1751" s="90">
        <v>0</v>
      </c>
      <c r="AJ1751" s="90">
        <v>36</v>
      </c>
    </row>
    <row r="1752" spans="1:37">
      <c r="A1752" s="88">
        <v>6</v>
      </c>
      <c r="B1752" s="95" t="s">
        <v>308</v>
      </c>
      <c r="C1752" s="96"/>
      <c r="D1752" s="86">
        <v>1</v>
      </c>
      <c r="E1752" s="86" t="s">
        <v>32</v>
      </c>
      <c r="F1752" s="87">
        <v>3606</v>
      </c>
      <c r="G1752" s="86">
        <v>1</v>
      </c>
      <c r="H1752" s="88">
        <v>6</v>
      </c>
      <c r="I1752" s="89"/>
      <c r="J1752" s="90">
        <v>71</v>
      </c>
      <c r="K1752" s="90">
        <v>64</v>
      </c>
      <c r="L1752" s="90">
        <v>0</v>
      </c>
      <c r="M1752" s="91"/>
      <c r="N1752" s="92">
        <v>42</v>
      </c>
      <c r="O1752" s="90">
        <v>698</v>
      </c>
      <c r="P1752" s="90">
        <v>5</v>
      </c>
      <c r="Q1752" s="90">
        <v>24</v>
      </c>
      <c r="R1752" s="90">
        <v>31</v>
      </c>
      <c r="S1752" s="90">
        <v>40</v>
      </c>
      <c r="T1752" s="90">
        <v>71</v>
      </c>
      <c r="U1752" s="91"/>
      <c r="V1752" s="92">
        <v>42</v>
      </c>
      <c r="W1752" s="90">
        <v>705</v>
      </c>
      <c r="X1752" s="90">
        <v>5</v>
      </c>
      <c r="Y1752" s="90">
        <v>31</v>
      </c>
      <c r="Z1752" s="90">
        <v>43</v>
      </c>
      <c r="AA1752" s="90">
        <v>21</v>
      </c>
      <c r="AB1752" s="90">
        <v>64</v>
      </c>
      <c r="AC1752" s="91"/>
      <c r="AD1752" s="92">
        <v>0</v>
      </c>
      <c r="AE1752" s="90">
        <v>0</v>
      </c>
      <c r="AF1752" s="90">
        <v>0</v>
      </c>
      <c r="AG1752" s="90">
        <v>0</v>
      </c>
      <c r="AH1752" s="90">
        <v>0</v>
      </c>
      <c r="AI1752" s="90">
        <v>0</v>
      </c>
      <c r="AJ1752" s="90">
        <v>0</v>
      </c>
    </row>
    <row r="1753" spans="1:37">
      <c r="A1753" s="88">
        <v>7</v>
      </c>
      <c r="B1753" s="95" t="s">
        <v>308</v>
      </c>
      <c r="C1753" s="96"/>
      <c r="D1753" s="86">
        <v>1</v>
      </c>
      <c r="E1753" s="86" t="s">
        <v>32</v>
      </c>
      <c r="F1753" s="87">
        <v>3606</v>
      </c>
      <c r="G1753" s="86">
        <v>1</v>
      </c>
      <c r="H1753" s="88">
        <v>7</v>
      </c>
      <c r="I1753" s="89"/>
      <c r="J1753" s="90">
        <v>75</v>
      </c>
      <c r="K1753" s="90">
        <v>65</v>
      </c>
      <c r="L1753" s="90">
        <v>22</v>
      </c>
      <c r="M1753" s="91"/>
      <c r="N1753" s="92">
        <v>51</v>
      </c>
      <c r="O1753" s="90">
        <v>710</v>
      </c>
      <c r="P1753" s="90">
        <v>10</v>
      </c>
      <c r="Q1753" s="90">
        <v>16</v>
      </c>
      <c r="R1753" s="90">
        <v>51</v>
      </c>
      <c r="S1753" s="90">
        <v>24</v>
      </c>
      <c r="T1753" s="90">
        <v>75</v>
      </c>
      <c r="U1753" s="91"/>
      <c r="V1753" s="92">
        <v>51</v>
      </c>
      <c r="W1753" s="90">
        <v>705</v>
      </c>
      <c r="X1753" s="90">
        <v>8</v>
      </c>
      <c r="Y1753" s="90">
        <v>27</v>
      </c>
      <c r="Z1753" s="90">
        <v>45</v>
      </c>
      <c r="AA1753" s="90">
        <v>20</v>
      </c>
      <c r="AB1753" s="90">
        <v>65</v>
      </c>
      <c r="AC1753" s="91"/>
      <c r="AD1753" s="92">
        <v>51</v>
      </c>
      <c r="AE1753" s="90">
        <v>167</v>
      </c>
      <c r="AF1753" s="90">
        <v>31</v>
      </c>
      <c r="AG1753" s="90">
        <v>47</v>
      </c>
      <c r="AH1753" s="90">
        <v>22</v>
      </c>
      <c r="AI1753" s="90">
        <v>0</v>
      </c>
      <c r="AJ1753" s="90">
        <v>22</v>
      </c>
    </row>
    <row r="1754" spans="1:37">
      <c r="A1754" s="88">
        <v>8</v>
      </c>
      <c r="B1754" s="95" t="s">
        <v>308</v>
      </c>
      <c r="C1754" s="96"/>
      <c r="D1754" s="86">
        <v>1</v>
      </c>
      <c r="E1754" s="86" t="s">
        <v>32</v>
      </c>
      <c r="F1754" s="87">
        <v>3606</v>
      </c>
      <c r="G1754" s="88">
        <v>1</v>
      </c>
      <c r="H1754" s="88">
        <v>8</v>
      </c>
      <c r="I1754" s="89"/>
      <c r="J1754" s="90">
        <v>59</v>
      </c>
      <c r="K1754" s="90">
        <v>78</v>
      </c>
      <c r="L1754" s="90">
        <v>0</v>
      </c>
      <c r="M1754" s="91"/>
      <c r="N1754" s="92">
        <v>37</v>
      </c>
      <c r="O1754" s="90">
        <v>741</v>
      </c>
      <c r="P1754" s="90">
        <v>19</v>
      </c>
      <c r="Q1754" s="90">
        <v>22</v>
      </c>
      <c r="R1754" s="90">
        <v>27</v>
      </c>
      <c r="S1754" s="90">
        <v>32</v>
      </c>
      <c r="T1754" s="90">
        <v>59</v>
      </c>
      <c r="U1754" s="91"/>
      <c r="V1754" s="92">
        <v>37</v>
      </c>
      <c r="W1754" s="90">
        <v>788</v>
      </c>
      <c r="X1754" s="90">
        <v>11</v>
      </c>
      <c r="Y1754" s="90">
        <v>11</v>
      </c>
      <c r="Z1754" s="90">
        <v>51</v>
      </c>
      <c r="AA1754" s="90">
        <v>27</v>
      </c>
      <c r="AB1754" s="90">
        <v>78</v>
      </c>
      <c r="AC1754" s="91"/>
      <c r="AD1754" s="92">
        <v>0</v>
      </c>
      <c r="AE1754" s="90">
        <v>0</v>
      </c>
      <c r="AF1754" s="90">
        <v>0</v>
      </c>
      <c r="AG1754" s="90">
        <v>0</v>
      </c>
      <c r="AH1754" s="90">
        <v>0</v>
      </c>
      <c r="AI1754" s="90">
        <v>0</v>
      </c>
      <c r="AJ1754" s="90">
        <v>0</v>
      </c>
    </row>
    <row r="1755" spans="1:37">
      <c r="A1755" s="67" t="s">
        <v>71</v>
      </c>
      <c r="B1755" s="97" t="s">
        <v>308</v>
      </c>
      <c r="C1755" s="98"/>
      <c r="D1755" s="93">
        <v>1</v>
      </c>
      <c r="E1755" s="93" t="s">
        <v>32</v>
      </c>
      <c r="F1755" s="94">
        <v>3606</v>
      </c>
      <c r="G1755" s="67">
        <v>1</v>
      </c>
      <c r="H1755" s="67" t="s">
        <v>71</v>
      </c>
      <c r="I1755" s="68"/>
      <c r="J1755" s="20">
        <v>69.156028368794324</v>
      </c>
      <c r="K1755" s="20">
        <v>64.542553191489361</v>
      </c>
      <c r="L1755" s="20">
        <v>28.484210526315788</v>
      </c>
      <c r="M1755" s="69"/>
      <c r="N1755" s="16">
        <v>282</v>
      </c>
      <c r="O1755" s="20"/>
      <c r="P1755" s="20">
        <v>10.98936170212766</v>
      </c>
      <c r="Q1755" s="20">
        <v>20.00709219858156</v>
      </c>
      <c r="R1755" s="20">
        <v>39.482269503546092</v>
      </c>
      <c r="S1755" s="20">
        <v>29.673758865248228</v>
      </c>
      <c r="T1755" s="20">
        <v>69.156028368794324</v>
      </c>
      <c r="U1755" s="69"/>
      <c r="V1755" s="16">
        <v>282</v>
      </c>
      <c r="W1755" s="20"/>
      <c r="X1755" s="20">
        <v>8.6276595744680851</v>
      </c>
      <c r="Y1755" s="20">
        <v>27.01418439716312</v>
      </c>
      <c r="Z1755" s="20">
        <v>41.120567375886523</v>
      </c>
      <c r="AA1755" s="20">
        <v>23.421985815602838</v>
      </c>
      <c r="AB1755" s="20">
        <v>64.542553191489361</v>
      </c>
      <c r="AC1755" s="69"/>
      <c r="AD1755" s="16">
        <v>95</v>
      </c>
      <c r="AE1755" s="20"/>
      <c r="AF1755" s="20">
        <v>24.978947368421053</v>
      </c>
      <c r="AG1755" s="20">
        <v>46.073684210526316</v>
      </c>
      <c r="AH1755" s="20">
        <v>28.484210526315788</v>
      </c>
      <c r="AI1755" s="20">
        <v>0</v>
      </c>
      <c r="AJ1755" s="20">
        <v>28.484210526315788</v>
      </c>
      <c r="AK1755" s="63"/>
    </row>
    <row r="1756" spans="1:37">
      <c r="A1756" s="81">
        <v>3</v>
      </c>
      <c r="B1756" s="77" t="s">
        <v>307</v>
      </c>
      <c r="C1756" s="78"/>
      <c r="D1756" s="79">
        <v>2</v>
      </c>
      <c r="E1756" s="79" t="s">
        <v>33</v>
      </c>
      <c r="F1756" s="80">
        <v>1602</v>
      </c>
      <c r="G1756" s="86">
        <v>1</v>
      </c>
      <c r="H1756" s="81">
        <v>3</v>
      </c>
      <c r="I1756" s="82"/>
      <c r="J1756" s="83">
        <v>95</v>
      </c>
      <c r="K1756" s="83">
        <v>76</v>
      </c>
      <c r="L1756" s="83">
        <v>0</v>
      </c>
      <c r="M1756" s="84"/>
      <c r="N1756" s="85">
        <v>115</v>
      </c>
      <c r="O1756" s="83">
        <v>623</v>
      </c>
      <c r="P1756" s="83">
        <v>0</v>
      </c>
      <c r="Q1756" s="83">
        <v>4</v>
      </c>
      <c r="R1756" s="83">
        <v>25</v>
      </c>
      <c r="S1756" s="83">
        <v>70</v>
      </c>
      <c r="T1756" s="83">
        <v>95</v>
      </c>
      <c r="U1756" s="84"/>
      <c r="V1756" s="85">
        <v>115</v>
      </c>
      <c r="W1756" s="83">
        <v>594</v>
      </c>
      <c r="X1756" s="83">
        <v>5</v>
      </c>
      <c r="Y1756" s="83">
        <v>18</v>
      </c>
      <c r="Z1756" s="83">
        <v>46</v>
      </c>
      <c r="AA1756" s="83">
        <v>30</v>
      </c>
      <c r="AB1756" s="83">
        <v>76</v>
      </c>
      <c r="AC1756" s="84"/>
      <c r="AD1756" s="85">
        <v>0</v>
      </c>
      <c r="AE1756" s="83">
        <v>0</v>
      </c>
      <c r="AF1756" s="83">
        <v>0</v>
      </c>
      <c r="AG1756" s="83">
        <v>0</v>
      </c>
      <c r="AH1756" s="83">
        <v>0</v>
      </c>
      <c r="AI1756" s="83">
        <v>0</v>
      </c>
      <c r="AJ1756" s="83">
        <v>0</v>
      </c>
    </row>
    <row r="1757" spans="1:37" s="63" customFormat="1">
      <c r="A1757" s="88">
        <v>4</v>
      </c>
      <c r="B1757" s="95" t="s">
        <v>307</v>
      </c>
      <c r="C1757" s="96"/>
      <c r="D1757" s="86">
        <v>2</v>
      </c>
      <c r="E1757" s="86" t="s">
        <v>33</v>
      </c>
      <c r="F1757" s="87">
        <v>1602</v>
      </c>
      <c r="G1757" s="86">
        <v>1</v>
      </c>
      <c r="H1757" s="88">
        <v>4</v>
      </c>
      <c r="I1757" s="89"/>
      <c r="J1757" s="90">
        <v>84</v>
      </c>
      <c r="K1757" s="90">
        <v>73</v>
      </c>
      <c r="L1757" s="90">
        <v>0</v>
      </c>
      <c r="M1757" s="91"/>
      <c r="N1757" s="92">
        <v>142</v>
      </c>
      <c r="O1757" s="90">
        <v>634</v>
      </c>
      <c r="P1757" s="90">
        <v>6</v>
      </c>
      <c r="Q1757" s="90">
        <v>10</v>
      </c>
      <c r="R1757" s="90">
        <v>30</v>
      </c>
      <c r="S1757" s="90">
        <v>54</v>
      </c>
      <c r="T1757" s="90">
        <v>84</v>
      </c>
      <c r="U1757" s="91"/>
      <c r="V1757" s="92">
        <v>142</v>
      </c>
      <c r="W1757" s="90">
        <v>641</v>
      </c>
      <c r="X1757" s="90">
        <v>4</v>
      </c>
      <c r="Y1757" s="90">
        <v>23</v>
      </c>
      <c r="Z1757" s="90">
        <v>49</v>
      </c>
      <c r="AA1757" s="90">
        <v>24</v>
      </c>
      <c r="AB1757" s="90">
        <v>73</v>
      </c>
      <c r="AC1757" s="91"/>
      <c r="AD1757" s="92">
        <v>0</v>
      </c>
      <c r="AE1757" s="90">
        <v>0</v>
      </c>
      <c r="AF1757" s="90">
        <v>0</v>
      </c>
      <c r="AG1757" s="90">
        <v>0</v>
      </c>
      <c r="AH1757" s="90">
        <v>0</v>
      </c>
      <c r="AI1757" s="90">
        <v>0</v>
      </c>
      <c r="AJ1757" s="90">
        <v>0</v>
      </c>
      <c r="AK1757" s="5"/>
    </row>
    <row r="1758" spans="1:37">
      <c r="A1758" s="88">
        <v>5</v>
      </c>
      <c r="B1758" s="95" t="s">
        <v>307</v>
      </c>
      <c r="C1758" s="96"/>
      <c r="D1758" s="86">
        <v>2</v>
      </c>
      <c r="E1758" s="86" t="s">
        <v>33</v>
      </c>
      <c r="F1758" s="87">
        <v>1602</v>
      </c>
      <c r="G1758" s="86">
        <v>1</v>
      </c>
      <c r="H1758" s="88">
        <v>5</v>
      </c>
      <c r="I1758" s="89"/>
      <c r="J1758" s="90">
        <v>73</v>
      </c>
      <c r="K1758" s="90">
        <v>84</v>
      </c>
      <c r="L1758" s="90">
        <v>52</v>
      </c>
      <c r="M1758" s="91"/>
      <c r="N1758" s="92">
        <v>118</v>
      </c>
      <c r="O1758" s="90">
        <v>662</v>
      </c>
      <c r="P1758" s="90">
        <v>11</v>
      </c>
      <c r="Q1758" s="90">
        <v>16</v>
      </c>
      <c r="R1758" s="90">
        <v>29</v>
      </c>
      <c r="S1758" s="90">
        <v>44</v>
      </c>
      <c r="T1758" s="90">
        <v>73</v>
      </c>
      <c r="U1758" s="91"/>
      <c r="V1758" s="92">
        <v>118</v>
      </c>
      <c r="W1758" s="90">
        <v>737</v>
      </c>
      <c r="X1758" s="90">
        <v>3</v>
      </c>
      <c r="Y1758" s="90">
        <v>13</v>
      </c>
      <c r="Z1758" s="90">
        <v>42</v>
      </c>
      <c r="AA1758" s="90">
        <v>42</v>
      </c>
      <c r="AB1758" s="90">
        <v>84</v>
      </c>
      <c r="AC1758" s="91"/>
      <c r="AD1758" s="92">
        <v>118</v>
      </c>
      <c r="AE1758" s="90">
        <v>201</v>
      </c>
      <c r="AF1758" s="90">
        <v>8</v>
      </c>
      <c r="AG1758" s="90">
        <v>40</v>
      </c>
      <c r="AH1758" s="90">
        <v>45</v>
      </c>
      <c r="AI1758" s="90">
        <v>7</v>
      </c>
      <c r="AJ1758" s="90">
        <v>52</v>
      </c>
    </row>
    <row r="1759" spans="1:37">
      <c r="A1759" s="88">
        <v>6</v>
      </c>
      <c r="B1759" s="95" t="s">
        <v>307</v>
      </c>
      <c r="C1759" s="96"/>
      <c r="D1759" s="86">
        <v>2</v>
      </c>
      <c r="E1759" s="86" t="s">
        <v>33</v>
      </c>
      <c r="F1759" s="87">
        <v>1602</v>
      </c>
      <c r="G1759" s="86">
        <v>1</v>
      </c>
      <c r="H1759" s="88">
        <v>6</v>
      </c>
      <c r="I1759" s="89"/>
      <c r="J1759" s="90">
        <v>81</v>
      </c>
      <c r="K1759" s="90">
        <v>86</v>
      </c>
      <c r="L1759" s="90">
        <v>0</v>
      </c>
      <c r="M1759" s="91"/>
      <c r="N1759" s="92">
        <v>118</v>
      </c>
      <c r="O1759" s="90">
        <v>706</v>
      </c>
      <c r="P1759" s="90">
        <v>6</v>
      </c>
      <c r="Q1759" s="90">
        <v>14</v>
      </c>
      <c r="R1759" s="90">
        <v>41</v>
      </c>
      <c r="S1759" s="90">
        <v>40</v>
      </c>
      <c r="T1759" s="90">
        <v>81</v>
      </c>
      <c r="U1759" s="91"/>
      <c r="V1759" s="92">
        <v>118</v>
      </c>
      <c r="W1759" s="90">
        <v>776</v>
      </c>
      <c r="X1759" s="90">
        <v>1</v>
      </c>
      <c r="Y1759" s="90">
        <v>13</v>
      </c>
      <c r="Z1759" s="90">
        <v>47</v>
      </c>
      <c r="AA1759" s="90">
        <v>39</v>
      </c>
      <c r="AB1759" s="90">
        <v>86</v>
      </c>
      <c r="AC1759" s="91"/>
      <c r="AD1759" s="92">
        <v>0</v>
      </c>
      <c r="AE1759" s="90">
        <v>0</v>
      </c>
      <c r="AF1759" s="90">
        <v>0</v>
      </c>
      <c r="AG1759" s="90">
        <v>0</v>
      </c>
      <c r="AH1759" s="90">
        <v>0</v>
      </c>
      <c r="AI1759" s="90">
        <v>0</v>
      </c>
      <c r="AJ1759" s="90">
        <v>0</v>
      </c>
    </row>
    <row r="1760" spans="1:37">
      <c r="A1760" s="88">
        <v>7</v>
      </c>
      <c r="B1760" s="95" t="s">
        <v>307</v>
      </c>
      <c r="C1760" s="96"/>
      <c r="D1760" s="86">
        <v>2</v>
      </c>
      <c r="E1760" s="86" t="s">
        <v>33</v>
      </c>
      <c r="F1760" s="87">
        <v>1602</v>
      </c>
      <c r="G1760" s="86">
        <v>1</v>
      </c>
      <c r="H1760" s="88">
        <v>7</v>
      </c>
      <c r="I1760" s="89"/>
      <c r="J1760" s="90">
        <v>89</v>
      </c>
      <c r="K1760" s="90">
        <v>80</v>
      </c>
      <c r="L1760" s="90">
        <v>49</v>
      </c>
      <c r="M1760" s="91"/>
      <c r="N1760" s="92">
        <v>111</v>
      </c>
      <c r="O1760" s="90">
        <v>778</v>
      </c>
      <c r="P1760" s="90">
        <v>5</v>
      </c>
      <c r="Q1760" s="90">
        <v>6</v>
      </c>
      <c r="R1760" s="90">
        <v>36</v>
      </c>
      <c r="S1760" s="90">
        <v>53</v>
      </c>
      <c r="T1760" s="90">
        <v>89</v>
      </c>
      <c r="U1760" s="91"/>
      <c r="V1760" s="92">
        <v>111</v>
      </c>
      <c r="W1760" s="90">
        <v>795</v>
      </c>
      <c r="X1760" s="90">
        <v>2</v>
      </c>
      <c r="Y1760" s="90">
        <v>19</v>
      </c>
      <c r="Z1760" s="90">
        <v>41</v>
      </c>
      <c r="AA1760" s="90">
        <v>39</v>
      </c>
      <c r="AB1760" s="90">
        <v>80</v>
      </c>
      <c r="AC1760" s="91"/>
      <c r="AD1760" s="92">
        <v>111</v>
      </c>
      <c r="AE1760" s="90">
        <v>196</v>
      </c>
      <c r="AF1760" s="90">
        <v>14</v>
      </c>
      <c r="AG1760" s="90">
        <v>38</v>
      </c>
      <c r="AH1760" s="90">
        <v>40</v>
      </c>
      <c r="AI1760" s="90">
        <v>9</v>
      </c>
      <c r="AJ1760" s="90">
        <v>49</v>
      </c>
    </row>
    <row r="1761" spans="1:37">
      <c r="A1761" s="88">
        <v>8</v>
      </c>
      <c r="B1761" s="95" t="s">
        <v>307</v>
      </c>
      <c r="C1761" s="96"/>
      <c r="D1761" s="86">
        <v>2</v>
      </c>
      <c r="E1761" s="86" t="s">
        <v>33</v>
      </c>
      <c r="F1761" s="87">
        <v>1602</v>
      </c>
      <c r="G1761" s="86">
        <v>1</v>
      </c>
      <c r="H1761" s="88">
        <v>8</v>
      </c>
      <c r="I1761" s="89"/>
      <c r="J1761" s="90">
        <v>71</v>
      </c>
      <c r="K1761" s="90">
        <v>77</v>
      </c>
      <c r="L1761" s="90">
        <v>0</v>
      </c>
      <c r="M1761" s="91"/>
      <c r="N1761" s="92">
        <v>113</v>
      </c>
      <c r="O1761" s="90">
        <v>731</v>
      </c>
      <c r="P1761" s="90">
        <v>17</v>
      </c>
      <c r="Q1761" s="90">
        <v>12</v>
      </c>
      <c r="R1761" s="90">
        <v>53</v>
      </c>
      <c r="S1761" s="90">
        <v>18</v>
      </c>
      <c r="T1761" s="90">
        <v>71</v>
      </c>
      <c r="U1761" s="91"/>
      <c r="V1761" s="92">
        <v>113</v>
      </c>
      <c r="W1761" s="90">
        <v>808</v>
      </c>
      <c r="X1761" s="90">
        <v>5</v>
      </c>
      <c r="Y1761" s="90">
        <v>18</v>
      </c>
      <c r="Z1761" s="90">
        <v>40</v>
      </c>
      <c r="AA1761" s="90">
        <v>37</v>
      </c>
      <c r="AB1761" s="90">
        <v>77</v>
      </c>
      <c r="AC1761" s="91"/>
      <c r="AD1761" s="92">
        <v>0</v>
      </c>
      <c r="AE1761" s="90">
        <v>0</v>
      </c>
      <c r="AF1761" s="90">
        <v>0</v>
      </c>
      <c r="AG1761" s="90">
        <v>0</v>
      </c>
      <c r="AH1761" s="90">
        <v>0</v>
      </c>
      <c r="AI1761" s="90">
        <v>0</v>
      </c>
      <c r="AJ1761" s="90">
        <v>0</v>
      </c>
    </row>
    <row r="1762" spans="1:37">
      <c r="A1762" s="67" t="s">
        <v>71</v>
      </c>
      <c r="B1762" s="97" t="s">
        <v>307</v>
      </c>
      <c r="C1762" s="98"/>
      <c r="D1762" s="93">
        <v>2</v>
      </c>
      <c r="E1762" s="93" t="s">
        <v>33</v>
      </c>
      <c r="F1762" s="94">
        <v>1602</v>
      </c>
      <c r="G1762" s="93">
        <v>1</v>
      </c>
      <c r="H1762" s="67" t="s">
        <v>71</v>
      </c>
      <c r="I1762" s="68"/>
      <c r="J1762" s="20">
        <v>82.185495118549511</v>
      </c>
      <c r="K1762" s="20">
        <v>79.145048814504889</v>
      </c>
      <c r="L1762" s="20">
        <v>50.545851528384283</v>
      </c>
      <c r="M1762" s="69"/>
      <c r="N1762" s="16">
        <v>717</v>
      </c>
      <c r="O1762" s="20"/>
      <c r="P1762" s="20">
        <v>7.4393305439330542</v>
      </c>
      <c r="Q1762" s="20">
        <v>10.379358437935844</v>
      </c>
      <c r="R1762" s="20">
        <v>35.397489539748953</v>
      </c>
      <c r="S1762" s="20">
        <v>46.788005578800558</v>
      </c>
      <c r="T1762" s="20">
        <v>82.185495118549511</v>
      </c>
      <c r="U1762" s="69"/>
      <c r="V1762" s="16">
        <v>717</v>
      </c>
      <c r="W1762" s="20"/>
      <c r="X1762" s="20">
        <v>3.350069735006973</v>
      </c>
      <c r="Y1762" s="20">
        <v>17.499302649930264</v>
      </c>
      <c r="Z1762" s="20">
        <v>44.380753138075313</v>
      </c>
      <c r="AA1762" s="20">
        <v>34.764295676429569</v>
      </c>
      <c r="AB1762" s="20">
        <v>79.145048814504889</v>
      </c>
      <c r="AC1762" s="69"/>
      <c r="AD1762" s="16">
        <v>229</v>
      </c>
      <c r="AE1762" s="20"/>
      <c r="AF1762" s="20">
        <v>10.908296943231441</v>
      </c>
      <c r="AG1762" s="20">
        <v>39.030567685589517</v>
      </c>
      <c r="AH1762" s="20">
        <v>42.5764192139738</v>
      </c>
      <c r="AI1762" s="20">
        <v>7.9694323144104802</v>
      </c>
      <c r="AJ1762" s="20">
        <v>50.545851528384283</v>
      </c>
      <c r="AK1762" s="63"/>
    </row>
    <row r="1763" spans="1:37">
      <c r="A1763" s="81">
        <v>3</v>
      </c>
      <c r="B1763" s="77" t="s">
        <v>309</v>
      </c>
      <c r="C1763" s="78"/>
      <c r="D1763" s="79">
        <v>2</v>
      </c>
      <c r="E1763" s="79" t="s">
        <v>33</v>
      </c>
      <c r="F1763" s="80">
        <v>7304</v>
      </c>
      <c r="G1763" s="86">
        <v>1</v>
      </c>
      <c r="H1763" s="81">
        <v>3</v>
      </c>
      <c r="I1763" s="82"/>
      <c r="J1763" s="83">
        <v>74</v>
      </c>
      <c r="K1763" s="83">
        <v>67</v>
      </c>
      <c r="L1763" s="83">
        <v>0</v>
      </c>
      <c r="M1763" s="84"/>
      <c r="N1763" s="85">
        <v>58</v>
      </c>
      <c r="O1763" s="83">
        <v>561</v>
      </c>
      <c r="P1763" s="83">
        <v>3</v>
      </c>
      <c r="Q1763" s="83">
        <v>22</v>
      </c>
      <c r="R1763" s="83">
        <v>31</v>
      </c>
      <c r="S1763" s="83">
        <v>43</v>
      </c>
      <c r="T1763" s="83">
        <v>74</v>
      </c>
      <c r="U1763" s="84"/>
      <c r="V1763" s="85">
        <v>58</v>
      </c>
      <c r="W1763" s="83">
        <v>557</v>
      </c>
      <c r="X1763" s="83">
        <v>7</v>
      </c>
      <c r="Y1763" s="83">
        <v>26</v>
      </c>
      <c r="Z1763" s="83">
        <v>41</v>
      </c>
      <c r="AA1763" s="83">
        <v>26</v>
      </c>
      <c r="AB1763" s="83">
        <v>67</v>
      </c>
      <c r="AC1763" s="84"/>
      <c r="AD1763" s="85">
        <v>0</v>
      </c>
      <c r="AE1763" s="83">
        <v>0</v>
      </c>
      <c r="AF1763" s="83">
        <v>0</v>
      </c>
      <c r="AG1763" s="83">
        <v>0</v>
      </c>
      <c r="AH1763" s="83">
        <v>0</v>
      </c>
      <c r="AI1763" s="83">
        <v>0</v>
      </c>
      <c r="AJ1763" s="83">
        <v>0</v>
      </c>
    </row>
    <row r="1764" spans="1:37" s="63" customFormat="1">
      <c r="A1764" s="88">
        <v>4</v>
      </c>
      <c r="B1764" s="95" t="s">
        <v>309</v>
      </c>
      <c r="C1764" s="96"/>
      <c r="D1764" s="86">
        <v>2</v>
      </c>
      <c r="E1764" s="86" t="s">
        <v>33</v>
      </c>
      <c r="F1764" s="87">
        <v>7304</v>
      </c>
      <c r="G1764" s="86">
        <v>1</v>
      </c>
      <c r="H1764" s="88">
        <v>4</v>
      </c>
      <c r="I1764" s="89"/>
      <c r="J1764" s="90">
        <v>80</v>
      </c>
      <c r="K1764" s="90">
        <v>66</v>
      </c>
      <c r="L1764" s="90">
        <v>0</v>
      </c>
      <c r="M1764" s="91"/>
      <c r="N1764" s="92">
        <v>54</v>
      </c>
      <c r="O1764" s="90">
        <v>611</v>
      </c>
      <c r="P1764" s="90">
        <v>7</v>
      </c>
      <c r="Q1764" s="90">
        <v>13</v>
      </c>
      <c r="R1764" s="90">
        <v>37</v>
      </c>
      <c r="S1764" s="90">
        <v>43</v>
      </c>
      <c r="T1764" s="90">
        <v>80</v>
      </c>
      <c r="U1764" s="91"/>
      <c r="V1764" s="92">
        <v>54</v>
      </c>
      <c r="W1764" s="90">
        <v>628</v>
      </c>
      <c r="X1764" s="90">
        <v>4</v>
      </c>
      <c r="Y1764" s="90">
        <v>30</v>
      </c>
      <c r="Z1764" s="90">
        <v>46</v>
      </c>
      <c r="AA1764" s="90">
        <v>20</v>
      </c>
      <c r="AB1764" s="90">
        <v>66</v>
      </c>
      <c r="AC1764" s="91"/>
      <c r="AD1764" s="92">
        <v>0</v>
      </c>
      <c r="AE1764" s="90">
        <v>0</v>
      </c>
      <c r="AF1764" s="90">
        <v>0</v>
      </c>
      <c r="AG1764" s="90">
        <v>0</v>
      </c>
      <c r="AH1764" s="90">
        <v>0</v>
      </c>
      <c r="AI1764" s="90">
        <v>0</v>
      </c>
      <c r="AJ1764" s="90">
        <v>0</v>
      </c>
      <c r="AK1764" s="5"/>
    </row>
    <row r="1765" spans="1:37">
      <c r="A1765" s="88">
        <v>5</v>
      </c>
      <c r="B1765" s="95" t="s">
        <v>309</v>
      </c>
      <c r="C1765" s="96"/>
      <c r="D1765" s="86">
        <v>2</v>
      </c>
      <c r="E1765" s="86" t="s">
        <v>33</v>
      </c>
      <c r="F1765" s="87">
        <v>7304</v>
      </c>
      <c r="G1765" s="86">
        <v>1</v>
      </c>
      <c r="H1765" s="88">
        <v>5</v>
      </c>
      <c r="I1765" s="89"/>
      <c r="J1765" s="90">
        <v>76</v>
      </c>
      <c r="K1765" s="90">
        <v>83</v>
      </c>
      <c r="L1765" s="90">
        <v>53</v>
      </c>
      <c r="M1765" s="91"/>
      <c r="N1765" s="92">
        <v>45</v>
      </c>
      <c r="O1765" s="90">
        <v>658</v>
      </c>
      <c r="P1765" s="90">
        <v>7</v>
      </c>
      <c r="Q1765" s="90">
        <v>18</v>
      </c>
      <c r="R1765" s="90">
        <v>40</v>
      </c>
      <c r="S1765" s="90">
        <v>36</v>
      </c>
      <c r="T1765" s="90">
        <v>76</v>
      </c>
      <c r="U1765" s="91"/>
      <c r="V1765" s="92">
        <v>45</v>
      </c>
      <c r="W1765" s="90">
        <v>730</v>
      </c>
      <c r="X1765" s="90">
        <v>2</v>
      </c>
      <c r="Y1765" s="90">
        <v>16</v>
      </c>
      <c r="Z1765" s="90">
        <v>47</v>
      </c>
      <c r="AA1765" s="90">
        <v>36</v>
      </c>
      <c r="AB1765" s="90">
        <v>83</v>
      </c>
      <c r="AC1765" s="91"/>
      <c r="AD1765" s="92">
        <v>45</v>
      </c>
      <c r="AE1765" s="90">
        <v>199</v>
      </c>
      <c r="AF1765" s="90">
        <v>7</v>
      </c>
      <c r="AG1765" s="90">
        <v>40</v>
      </c>
      <c r="AH1765" s="90">
        <v>51</v>
      </c>
      <c r="AI1765" s="90">
        <v>2</v>
      </c>
      <c r="AJ1765" s="90">
        <v>53</v>
      </c>
    </row>
    <row r="1766" spans="1:37">
      <c r="A1766" s="88">
        <v>6</v>
      </c>
      <c r="B1766" s="95" t="s">
        <v>309</v>
      </c>
      <c r="C1766" s="96"/>
      <c r="D1766" s="86">
        <v>2</v>
      </c>
      <c r="E1766" s="86" t="s">
        <v>33</v>
      </c>
      <c r="F1766" s="87">
        <v>7304</v>
      </c>
      <c r="G1766" s="86">
        <v>1</v>
      </c>
      <c r="H1766" s="88">
        <v>6</v>
      </c>
      <c r="I1766" s="89"/>
      <c r="J1766" s="90">
        <v>73</v>
      </c>
      <c r="K1766" s="90">
        <v>85</v>
      </c>
      <c r="L1766" s="90">
        <v>0</v>
      </c>
      <c r="M1766" s="91"/>
      <c r="N1766" s="92">
        <v>52</v>
      </c>
      <c r="O1766" s="90">
        <v>707</v>
      </c>
      <c r="P1766" s="90">
        <v>4</v>
      </c>
      <c r="Q1766" s="90">
        <v>23</v>
      </c>
      <c r="R1766" s="90">
        <v>27</v>
      </c>
      <c r="S1766" s="90">
        <v>46</v>
      </c>
      <c r="T1766" s="90">
        <v>73</v>
      </c>
      <c r="U1766" s="91"/>
      <c r="V1766" s="92">
        <v>52</v>
      </c>
      <c r="W1766" s="90">
        <v>749</v>
      </c>
      <c r="X1766" s="90">
        <v>2</v>
      </c>
      <c r="Y1766" s="90">
        <v>13</v>
      </c>
      <c r="Z1766" s="90">
        <v>56</v>
      </c>
      <c r="AA1766" s="90">
        <v>29</v>
      </c>
      <c r="AB1766" s="90">
        <v>85</v>
      </c>
      <c r="AC1766" s="91"/>
      <c r="AD1766" s="92">
        <v>0</v>
      </c>
      <c r="AE1766" s="90">
        <v>0</v>
      </c>
      <c r="AF1766" s="90">
        <v>0</v>
      </c>
      <c r="AG1766" s="90">
        <v>0</v>
      </c>
      <c r="AH1766" s="90">
        <v>0</v>
      </c>
      <c r="AI1766" s="90">
        <v>0</v>
      </c>
      <c r="AJ1766" s="90">
        <v>0</v>
      </c>
    </row>
    <row r="1767" spans="1:37">
      <c r="A1767" s="88">
        <v>7</v>
      </c>
      <c r="B1767" s="95" t="s">
        <v>309</v>
      </c>
      <c r="C1767" s="96"/>
      <c r="D1767" s="86">
        <v>2</v>
      </c>
      <c r="E1767" s="86" t="s">
        <v>33</v>
      </c>
      <c r="F1767" s="87">
        <v>7304</v>
      </c>
      <c r="G1767" s="86">
        <v>1</v>
      </c>
      <c r="H1767" s="88">
        <v>7</v>
      </c>
      <c r="I1767" s="89"/>
      <c r="J1767" s="90">
        <v>63</v>
      </c>
      <c r="K1767" s="90">
        <v>68</v>
      </c>
      <c r="L1767" s="90">
        <v>25</v>
      </c>
      <c r="M1767" s="91"/>
      <c r="N1767" s="92">
        <v>60</v>
      </c>
      <c r="O1767" s="90">
        <v>709</v>
      </c>
      <c r="P1767" s="90">
        <v>7</v>
      </c>
      <c r="Q1767" s="90">
        <v>30</v>
      </c>
      <c r="R1767" s="90">
        <v>40</v>
      </c>
      <c r="S1767" s="90">
        <v>23</v>
      </c>
      <c r="T1767" s="90">
        <v>63</v>
      </c>
      <c r="U1767" s="91"/>
      <c r="V1767" s="92">
        <v>60</v>
      </c>
      <c r="W1767" s="90">
        <v>728</v>
      </c>
      <c r="X1767" s="90">
        <v>5</v>
      </c>
      <c r="Y1767" s="90">
        <v>27</v>
      </c>
      <c r="Z1767" s="90">
        <v>50</v>
      </c>
      <c r="AA1767" s="90">
        <v>18</v>
      </c>
      <c r="AB1767" s="90">
        <v>68</v>
      </c>
      <c r="AC1767" s="91"/>
      <c r="AD1767" s="92">
        <v>60</v>
      </c>
      <c r="AE1767" s="90">
        <v>174</v>
      </c>
      <c r="AF1767" s="90">
        <v>23</v>
      </c>
      <c r="AG1767" s="90">
        <v>52</v>
      </c>
      <c r="AH1767" s="90">
        <v>25</v>
      </c>
      <c r="AI1767" s="90">
        <v>0</v>
      </c>
      <c r="AJ1767" s="90">
        <v>25</v>
      </c>
    </row>
    <row r="1768" spans="1:37">
      <c r="A1768" s="88">
        <v>8</v>
      </c>
      <c r="B1768" s="95" t="s">
        <v>309</v>
      </c>
      <c r="C1768" s="96"/>
      <c r="D1768" s="86">
        <v>2</v>
      </c>
      <c r="E1768" s="86" t="s">
        <v>33</v>
      </c>
      <c r="F1768" s="87">
        <v>7304</v>
      </c>
      <c r="G1768" s="86">
        <v>1</v>
      </c>
      <c r="H1768" s="88">
        <v>8</v>
      </c>
      <c r="I1768" s="89"/>
      <c r="J1768" s="90">
        <v>59</v>
      </c>
      <c r="K1768" s="90">
        <v>83</v>
      </c>
      <c r="L1768" s="90">
        <v>0</v>
      </c>
      <c r="M1768" s="91"/>
      <c r="N1768" s="92">
        <v>49</v>
      </c>
      <c r="O1768" s="90">
        <v>712</v>
      </c>
      <c r="P1768" s="90">
        <v>14</v>
      </c>
      <c r="Q1768" s="90">
        <v>27</v>
      </c>
      <c r="R1768" s="90">
        <v>51</v>
      </c>
      <c r="S1768" s="90">
        <v>8</v>
      </c>
      <c r="T1768" s="90">
        <v>59</v>
      </c>
      <c r="U1768" s="91"/>
      <c r="V1768" s="92">
        <v>49</v>
      </c>
      <c r="W1768" s="90">
        <v>817</v>
      </c>
      <c r="X1768" s="90">
        <v>2</v>
      </c>
      <c r="Y1768" s="90">
        <v>14</v>
      </c>
      <c r="Z1768" s="90">
        <v>61</v>
      </c>
      <c r="AA1768" s="90">
        <v>22</v>
      </c>
      <c r="AB1768" s="90">
        <v>83</v>
      </c>
      <c r="AC1768" s="91"/>
      <c r="AD1768" s="92">
        <v>0</v>
      </c>
      <c r="AE1768" s="90">
        <v>0</v>
      </c>
      <c r="AF1768" s="90">
        <v>0</v>
      </c>
      <c r="AG1768" s="90">
        <v>0</v>
      </c>
      <c r="AH1768" s="90">
        <v>0</v>
      </c>
      <c r="AI1768" s="90">
        <v>0</v>
      </c>
      <c r="AJ1768" s="90">
        <v>0</v>
      </c>
    </row>
    <row r="1769" spans="1:37">
      <c r="A1769" s="67" t="s">
        <v>71</v>
      </c>
      <c r="B1769" s="97" t="s">
        <v>309</v>
      </c>
      <c r="C1769" s="98"/>
      <c r="D1769" s="93">
        <v>2</v>
      </c>
      <c r="E1769" s="93" t="s">
        <v>33</v>
      </c>
      <c r="F1769" s="94">
        <v>7304</v>
      </c>
      <c r="G1769" s="93">
        <v>1</v>
      </c>
      <c r="H1769" s="67" t="s">
        <v>71</v>
      </c>
      <c r="I1769" s="68"/>
      <c r="J1769" s="20">
        <v>70.751572327044016</v>
      </c>
      <c r="K1769" s="20">
        <v>74.691823899371059</v>
      </c>
      <c r="L1769" s="20">
        <v>37</v>
      </c>
      <c r="M1769" s="69"/>
      <c r="N1769" s="16">
        <v>318</v>
      </c>
      <c r="O1769" s="20"/>
      <c r="P1769" s="20">
        <v>6.8584905660377355</v>
      </c>
      <c r="Q1769" s="20">
        <v>22.349056603773583</v>
      </c>
      <c r="R1769" s="20">
        <v>37.418238993710695</v>
      </c>
      <c r="S1769" s="20">
        <v>33.333333333333329</v>
      </c>
      <c r="T1769" s="20">
        <v>70.751572327044016</v>
      </c>
      <c r="U1769" s="69"/>
      <c r="V1769" s="16">
        <v>318</v>
      </c>
      <c r="W1769" s="20"/>
      <c r="X1769" s="20">
        <v>3.8176100628930816</v>
      </c>
      <c r="Y1769" s="20">
        <v>21.477987421383649</v>
      </c>
      <c r="Z1769" s="20">
        <v>49.930817610062888</v>
      </c>
      <c r="AA1769" s="20">
        <v>24.761006289308177</v>
      </c>
      <c r="AB1769" s="20">
        <v>74.691823899371059</v>
      </c>
      <c r="AC1769" s="69"/>
      <c r="AD1769" s="16">
        <v>105</v>
      </c>
      <c r="AE1769" s="20"/>
      <c r="AF1769" s="20">
        <v>16.142857142857142</v>
      </c>
      <c r="AG1769" s="20">
        <v>46.857142857142861</v>
      </c>
      <c r="AH1769" s="20">
        <v>36.142857142857146</v>
      </c>
      <c r="AI1769" s="20">
        <v>0.8571428571428571</v>
      </c>
      <c r="AJ1769" s="20">
        <v>37</v>
      </c>
      <c r="AK1769" s="63"/>
    </row>
    <row r="1770" spans="1:37">
      <c r="A1770" s="81">
        <v>3</v>
      </c>
      <c r="B1770" s="77" t="s">
        <v>310</v>
      </c>
      <c r="C1770" s="78"/>
      <c r="D1770" s="79">
        <v>3</v>
      </c>
      <c r="E1770" s="79" t="s">
        <v>34</v>
      </c>
      <c r="F1770" s="80">
        <v>3510</v>
      </c>
      <c r="G1770" s="86">
        <v>1</v>
      </c>
      <c r="H1770" s="81">
        <v>3</v>
      </c>
      <c r="I1770" s="82"/>
      <c r="J1770" s="83">
        <v>88</v>
      </c>
      <c r="K1770" s="83">
        <v>74</v>
      </c>
      <c r="L1770" s="83">
        <v>0</v>
      </c>
      <c r="M1770" s="84"/>
      <c r="N1770" s="85">
        <v>224</v>
      </c>
      <c r="O1770" s="83">
        <v>591</v>
      </c>
      <c r="P1770" s="83">
        <v>4</v>
      </c>
      <c r="Q1770" s="83">
        <v>9</v>
      </c>
      <c r="R1770" s="83">
        <v>33</v>
      </c>
      <c r="S1770" s="83">
        <v>55</v>
      </c>
      <c r="T1770" s="83">
        <v>88</v>
      </c>
      <c r="U1770" s="84"/>
      <c r="V1770" s="85">
        <v>224</v>
      </c>
      <c r="W1770" s="83">
        <v>583</v>
      </c>
      <c r="X1770" s="83">
        <v>13</v>
      </c>
      <c r="Y1770" s="83">
        <v>13</v>
      </c>
      <c r="Z1770" s="83">
        <v>36</v>
      </c>
      <c r="AA1770" s="83">
        <v>38</v>
      </c>
      <c r="AB1770" s="83">
        <v>74</v>
      </c>
      <c r="AC1770" s="84"/>
      <c r="AD1770" s="85">
        <v>0</v>
      </c>
      <c r="AE1770" s="83">
        <v>0</v>
      </c>
      <c r="AF1770" s="83">
        <v>0</v>
      </c>
      <c r="AG1770" s="83">
        <v>0</v>
      </c>
      <c r="AH1770" s="83">
        <v>0</v>
      </c>
      <c r="AI1770" s="83">
        <v>0</v>
      </c>
      <c r="AJ1770" s="83">
        <v>0</v>
      </c>
    </row>
    <row r="1771" spans="1:37" s="63" customFormat="1">
      <c r="A1771" s="88">
        <v>4</v>
      </c>
      <c r="B1771" s="95" t="s">
        <v>310</v>
      </c>
      <c r="C1771" s="96"/>
      <c r="D1771" s="86">
        <v>3</v>
      </c>
      <c r="E1771" s="86" t="s">
        <v>34</v>
      </c>
      <c r="F1771" s="87">
        <v>3510</v>
      </c>
      <c r="G1771" s="86">
        <v>1</v>
      </c>
      <c r="H1771" s="88">
        <v>4</v>
      </c>
      <c r="I1771" s="89"/>
      <c r="J1771" s="90">
        <v>82</v>
      </c>
      <c r="K1771" s="90">
        <v>84</v>
      </c>
      <c r="L1771" s="90">
        <v>0</v>
      </c>
      <c r="M1771" s="91"/>
      <c r="N1771" s="92">
        <v>252</v>
      </c>
      <c r="O1771" s="90">
        <v>643</v>
      </c>
      <c r="P1771" s="90">
        <v>6</v>
      </c>
      <c r="Q1771" s="90">
        <v>12</v>
      </c>
      <c r="R1771" s="90">
        <v>29</v>
      </c>
      <c r="S1771" s="90">
        <v>53</v>
      </c>
      <c r="T1771" s="90">
        <v>82</v>
      </c>
      <c r="U1771" s="91"/>
      <c r="V1771" s="92">
        <v>252</v>
      </c>
      <c r="W1771" s="90">
        <v>689</v>
      </c>
      <c r="X1771" s="90">
        <v>2</v>
      </c>
      <c r="Y1771" s="90">
        <v>15</v>
      </c>
      <c r="Z1771" s="90">
        <v>50</v>
      </c>
      <c r="AA1771" s="90">
        <v>34</v>
      </c>
      <c r="AB1771" s="90">
        <v>84</v>
      </c>
      <c r="AC1771" s="91"/>
      <c r="AD1771" s="92">
        <v>0</v>
      </c>
      <c r="AE1771" s="90">
        <v>0</v>
      </c>
      <c r="AF1771" s="90">
        <v>0</v>
      </c>
      <c r="AG1771" s="90">
        <v>0</v>
      </c>
      <c r="AH1771" s="90">
        <v>0</v>
      </c>
      <c r="AI1771" s="90">
        <v>0</v>
      </c>
      <c r="AJ1771" s="90">
        <v>0</v>
      </c>
      <c r="AK1771" s="5"/>
    </row>
    <row r="1772" spans="1:37">
      <c r="A1772" s="88">
        <v>5</v>
      </c>
      <c r="B1772" s="95" t="s">
        <v>310</v>
      </c>
      <c r="C1772" s="96"/>
      <c r="D1772" s="86">
        <v>3</v>
      </c>
      <c r="E1772" s="86" t="s">
        <v>34</v>
      </c>
      <c r="F1772" s="87">
        <v>3510</v>
      </c>
      <c r="G1772" s="86">
        <v>1</v>
      </c>
      <c r="H1772" s="88">
        <v>5</v>
      </c>
      <c r="I1772" s="89"/>
      <c r="J1772" s="90">
        <v>73</v>
      </c>
      <c r="K1772" s="90">
        <v>83</v>
      </c>
      <c r="L1772" s="90">
        <v>55</v>
      </c>
      <c r="M1772" s="91"/>
      <c r="N1772" s="92">
        <v>244</v>
      </c>
      <c r="O1772" s="90">
        <v>656</v>
      </c>
      <c r="P1772" s="90">
        <v>8</v>
      </c>
      <c r="Q1772" s="90">
        <v>19</v>
      </c>
      <c r="R1772" s="90">
        <v>43</v>
      </c>
      <c r="S1772" s="90">
        <v>30</v>
      </c>
      <c r="T1772" s="90">
        <v>73</v>
      </c>
      <c r="U1772" s="91"/>
      <c r="V1772" s="92">
        <v>244</v>
      </c>
      <c r="W1772" s="90">
        <v>733</v>
      </c>
      <c r="X1772" s="90">
        <v>1</v>
      </c>
      <c r="Y1772" s="90">
        <v>16</v>
      </c>
      <c r="Z1772" s="90">
        <v>46</v>
      </c>
      <c r="AA1772" s="90">
        <v>37</v>
      </c>
      <c r="AB1772" s="90">
        <v>83</v>
      </c>
      <c r="AC1772" s="91"/>
      <c r="AD1772" s="92">
        <v>244</v>
      </c>
      <c r="AE1772" s="90">
        <v>203</v>
      </c>
      <c r="AF1772" s="90">
        <v>6</v>
      </c>
      <c r="AG1772" s="90">
        <v>40</v>
      </c>
      <c r="AH1772" s="90">
        <v>48</v>
      </c>
      <c r="AI1772" s="90">
        <v>7</v>
      </c>
      <c r="AJ1772" s="90">
        <v>55</v>
      </c>
    </row>
    <row r="1773" spans="1:37">
      <c r="A1773" s="88">
        <v>6</v>
      </c>
      <c r="B1773" s="95" t="s">
        <v>310</v>
      </c>
      <c r="C1773" s="96"/>
      <c r="D1773" s="86">
        <v>3</v>
      </c>
      <c r="E1773" s="86" t="s">
        <v>34</v>
      </c>
      <c r="F1773" s="87">
        <v>3510</v>
      </c>
      <c r="G1773" s="86">
        <v>1</v>
      </c>
      <c r="H1773" s="88">
        <v>6</v>
      </c>
      <c r="I1773" s="89"/>
      <c r="J1773" s="90">
        <v>87</v>
      </c>
      <c r="K1773" s="90">
        <v>82</v>
      </c>
      <c r="L1773" s="90">
        <v>0</v>
      </c>
      <c r="M1773" s="91"/>
      <c r="N1773" s="92">
        <v>209</v>
      </c>
      <c r="O1773" s="90">
        <v>727</v>
      </c>
      <c r="P1773" s="90">
        <v>4</v>
      </c>
      <c r="Q1773" s="90">
        <v>9</v>
      </c>
      <c r="R1773" s="90">
        <v>39</v>
      </c>
      <c r="S1773" s="90">
        <v>48</v>
      </c>
      <c r="T1773" s="90">
        <v>87</v>
      </c>
      <c r="U1773" s="91"/>
      <c r="V1773" s="92">
        <v>209</v>
      </c>
      <c r="W1773" s="90">
        <v>742</v>
      </c>
      <c r="X1773" s="90">
        <v>2</v>
      </c>
      <c r="Y1773" s="90">
        <v>16</v>
      </c>
      <c r="Z1773" s="90">
        <v>53</v>
      </c>
      <c r="AA1773" s="90">
        <v>29</v>
      </c>
      <c r="AB1773" s="90">
        <v>82</v>
      </c>
      <c r="AC1773" s="91"/>
      <c r="AD1773" s="92">
        <v>0</v>
      </c>
      <c r="AE1773" s="90">
        <v>0</v>
      </c>
      <c r="AF1773" s="90">
        <v>0</v>
      </c>
      <c r="AG1773" s="90">
        <v>0</v>
      </c>
      <c r="AH1773" s="90">
        <v>0</v>
      </c>
      <c r="AI1773" s="90">
        <v>0</v>
      </c>
      <c r="AJ1773" s="90">
        <v>0</v>
      </c>
    </row>
    <row r="1774" spans="1:37">
      <c r="A1774" s="88">
        <v>7</v>
      </c>
      <c r="B1774" s="95" t="s">
        <v>310</v>
      </c>
      <c r="C1774" s="96"/>
      <c r="D1774" s="86">
        <v>3</v>
      </c>
      <c r="E1774" s="86" t="s">
        <v>34</v>
      </c>
      <c r="F1774" s="87">
        <v>3510</v>
      </c>
      <c r="G1774" s="86">
        <v>1</v>
      </c>
      <c r="H1774" s="88">
        <v>7</v>
      </c>
      <c r="I1774" s="89"/>
      <c r="J1774" s="90">
        <v>82</v>
      </c>
      <c r="K1774" s="90">
        <v>76</v>
      </c>
      <c r="L1774" s="90">
        <v>38</v>
      </c>
      <c r="M1774" s="91"/>
      <c r="N1774" s="92">
        <v>245</v>
      </c>
      <c r="O1774" s="90">
        <v>766</v>
      </c>
      <c r="P1774" s="90">
        <v>7</v>
      </c>
      <c r="Q1774" s="90">
        <v>11</v>
      </c>
      <c r="R1774" s="90">
        <v>33</v>
      </c>
      <c r="S1774" s="90">
        <v>49</v>
      </c>
      <c r="T1774" s="90">
        <v>82</v>
      </c>
      <c r="U1774" s="91"/>
      <c r="V1774" s="92">
        <v>245</v>
      </c>
      <c r="W1774" s="90">
        <v>779</v>
      </c>
      <c r="X1774" s="90">
        <v>1</v>
      </c>
      <c r="Y1774" s="90">
        <v>22</v>
      </c>
      <c r="Z1774" s="90">
        <v>43</v>
      </c>
      <c r="AA1774" s="90">
        <v>33</v>
      </c>
      <c r="AB1774" s="90">
        <v>76</v>
      </c>
      <c r="AC1774" s="91"/>
      <c r="AD1774" s="92">
        <v>245</v>
      </c>
      <c r="AE1774" s="90">
        <v>181</v>
      </c>
      <c r="AF1774" s="90">
        <v>19</v>
      </c>
      <c r="AG1774" s="90">
        <v>43</v>
      </c>
      <c r="AH1774" s="90">
        <v>35</v>
      </c>
      <c r="AI1774" s="90">
        <v>3</v>
      </c>
      <c r="AJ1774" s="90">
        <v>38</v>
      </c>
    </row>
    <row r="1775" spans="1:37">
      <c r="A1775" s="88">
        <v>8</v>
      </c>
      <c r="B1775" s="95" t="s">
        <v>310</v>
      </c>
      <c r="C1775" s="96"/>
      <c r="D1775" s="86">
        <v>3</v>
      </c>
      <c r="E1775" s="86" t="s">
        <v>34</v>
      </c>
      <c r="F1775" s="87">
        <v>3510</v>
      </c>
      <c r="G1775" s="86">
        <v>1</v>
      </c>
      <c r="H1775" s="88">
        <v>8</v>
      </c>
      <c r="I1775" s="89"/>
      <c r="J1775" s="90">
        <v>68</v>
      </c>
      <c r="K1775" s="90">
        <v>75</v>
      </c>
      <c r="L1775" s="90">
        <v>0</v>
      </c>
      <c r="M1775" s="91"/>
      <c r="N1775" s="92">
        <v>224</v>
      </c>
      <c r="O1775" s="90">
        <v>737</v>
      </c>
      <c r="P1775" s="90">
        <v>16</v>
      </c>
      <c r="Q1775" s="90">
        <v>17</v>
      </c>
      <c r="R1775" s="90">
        <v>46</v>
      </c>
      <c r="S1775" s="90">
        <v>22</v>
      </c>
      <c r="T1775" s="90">
        <v>68</v>
      </c>
      <c r="U1775" s="91"/>
      <c r="V1775" s="92">
        <v>224</v>
      </c>
      <c r="W1775" s="90">
        <v>787</v>
      </c>
      <c r="X1775" s="90">
        <v>3</v>
      </c>
      <c r="Y1775" s="90">
        <v>22</v>
      </c>
      <c r="Z1775" s="90">
        <v>52</v>
      </c>
      <c r="AA1775" s="90">
        <v>23</v>
      </c>
      <c r="AB1775" s="90">
        <v>75</v>
      </c>
      <c r="AC1775" s="91"/>
      <c r="AD1775" s="92">
        <v>0</v>
      </c>
      <c r="AE1775" s="90">
        <v>0</v>
      </c>
      <c r="AF1775" s="90">
        <v>0</v>
      </c>
      <c r="AG1775" s="90">
        <v>0</v>
      </c>
      <c r="AH1775" s="90">
        <v>0</v>
      </c>
      <c r="AI1775" s="90">
        <v>0</v>
      </c>
      <c r="AJ1775" s="90">
        <v>0</v>
      </c>
    </row>
    <row r="1776" spans="1:37">
      <c r="A1776" s="67" t="s">
        <v>71</v>
      </c>
      <c r="B1776" s="97" t="s">
        <v>310</v>
      </c>
      <c r="C1776" s="98"/>
      <c r="D1776" s="93">
        <v>3</v>
      </c>
      <c r="E1776" s="93" t="s">
        <v>34</v>
      </c>
      <c r="F1776" s="94">
        <v>3510</v>
      </c>
      <c r="G1776" s="93">
        <v>1</v>
      </c>
      <c r="H1776" s="67" t="s">
        <v>71</v>
      </c>
      <c r="I1776" s="68"/>
      <c r="J1776" s="20">
        <v>79.894849785407729</v>
      </c>
      <c r="K1776" s="20">
        <v>79.08011444921317</v>
      </c>
      <c r="L1776" s="20">
        <v>46.48261758691207</v>
      </c>
      <c r="M1776" s="69"/>
      <c r="N1776" s="16">
        <v>1398</v>
      </c>
      <c r="O1776" s="20"/>
      <c r="P1776" s="20">
        <v>7.5071530758226039</v>
      </c>
      <c r="Q1776" s="20">
        <v>12.918454935622316</v>
      </c>
      <c r="R1776" s="20">
        <v>37.004291845493562</v>
      </c>
      <c r="S1776" s="20">
        <v>42.890557939914167</v>
      </c>
      <c r="T1776" s="20">
        <v>79.894849785407729</v>
      </c>
      <c r="U1776" s="69"/>
      <c r="V1776" s="16">
        <v>1398</v>
      </c>
      <c r="W1776" s="20"/>
      <c r="X1776" s="20">
        <v>3.5729613733905579</v>
      </c>
      <c r="Y1776" s="20">
        <v>17.351931330472102</v>
      </c>
      <c r="Z1776" s="20">
        <v>46.600858369098717</v>
      </c>
      <c r="AA1776" s="20">
        <v>32.479256080114453</v>
      </c>
      <c r="AB1776" s="20">
        <v>79.08011444921317</v>
      </c>
      <c r="AC1776" s="69"/>
      <c r="AD1776" s="16">
        <v>489</v>
      </c>
      <c r="AE1776" s="20"/>
      <c r="AF1776" s="20">
        <v>12.513292433537833</v>
      </c>
      <c r="AG1776" s="20">
        <v>41.50306748466258</v>
      </c>
      <c r="AH1776" s="20">
        <v>41.486707566462172</v>
      </c>
      <c r="AI1776" s="20">
        <v>4.9959100204498981</v>
      </c>
      <c r="AJ1776" s="20">
        <v>46.48261758691207</v>
      </c>
      <c r="AK1776" s="63"/>
    </row>
    <row r="1777" spans="1:37">
      <c r="A1777" s="81">
        <v>3</v>
      </c>
      <c r="B1777" s="77" t="s">
        <v>311</v>
      </c>
      <c r="C1777" s="78"/>
      <c r="D1777" s="79">
        <v>4</v>
      </c>
      <c r="E1777" s="79" t="s">
        <v>35</v>
      </c>
      <c r="F1777" s="80">
        <v>5705</v>
      </c>
      <c r="G1777" s="86">
        <v>1</v>
      </c>
      <c r="H1777" s="81">
        <v>3</v>
      </c>
      <c r="I1777" s="82"/>
      <c r="J1777" s="83">
        <v>99</v>
      </c>
      <c r="K1777" s="83">
        <v>84</v>
      </c>
      <c r="L1777" s="83">
        <v>0</v>
      </c>
      <c r="M1777" s="84"/>
      <c r="N1777" s="85">
        <v>67</v>
      </c>
      <c r="O1777" s="83">
        <v>650</v>
      </c>
      <c r="P1777" s="83">
        <v>1</v>
      </c>
      <c r="Q1777" s="83">
        <v>0</v>
      </c>
      <c r="R1777" s="83">
        <v>15</v>
      </c>
      <c r="S1777" s="83">
        <v>84</v>
      </c>
      <c r="T1777" s="83">
        <v>99</v>
      </c>
      <c r="U1777" s="84"/>
      <c r="V1777" s="85">
        <v>67</v>
      </c>
      <c r="W1777" s="83">
        <v>666</v>
      </c>
      <c r="X1777" s="83">
        <v>1</v>
      </c>
      <c r="Y1777" s="83">
        <v>15</v>
      </c>
      <c r="Z1777" s="83">
        <v>27</v>
      </c>
      <c r="AA1777" s="83">
        <v>57</v>
      </c>
      <c r="AB1777" s="83">
        <v>84</v>
      </c>
      <c r="AC1777" s="84"/>
      <c r="AD1777" s="85">
        <v>0</v>
      </c>
      <c r="AE1777" s="83">
        <v>0</v>
      </c>
      <c r="AF1777" s="83">
        <v>0</v>
      </c>
      <c r="AG1777" s="83">
        <v>0</v>
      </c>
      <c r="AH1777" s="83">
        <v>0</v>
      </c>
      <c r="AI1777" s="83">
        <v>0</v>
      </c>
      <c r="AJ1777" s="83">
        <v>0</v>
      </c>
    </row>
    <row r="1778" spans="1:37" s="63" customFormat="1">
      <c r="A1778" s="88">
        <v>4</v>
      </c>
      <c r="B1778" s="95" t="s">
        <v>311</v>
      </c>
      <c r="C1778" s="96"/>
      <c r="D1778" s="86">
        <v>4</v>
      </c>
      <c r="E1778" s="86" t="s">
        <v>35</v>
      </c>
      <c r="F1778" s="87">
        <v>5705</v>
      </c>
      <c r="G1778" s="86">
        <v>1</v>
      </c>
      <c r="H1778" s="88">
        <v>4</v>
      </c>
      <c r="I1778" s="89"/>
      <c r="J1778" s="90">
        <v>87</v>
      </c>
      <c r="K1778" s="90">
        <v>79</v>
      </c>
      <c r="L1778" s="90">
        <v>0</v>
      </c>
      <c r="M1778" s="91"/>
      <c r="N1778" s="92">
        <v>60</v>
      </c>
      <c r="O1778" s="90">
        <v>649</v>
      </c>
      <c r="P1778" s="90">
        <v>5</v>
      </c>
      <c r="Q1778" s="90">
        <v>8</v>
      </c>
      <c r="R1778" s="90">
        <v>27</v>
      </c>
      <c r="S1778" s="90">
        <v>60</v>
      </c>
      <c r="T1778" s="90">
        <v>87</v>
      </c>
      <c r="U1778" s="91"/>
      <c r="V1778" s="92">
        <v>60</v>
      </c>
      <c r="W1778" s="90">
        <v>681</v>
      </c>
      <c r="X1778" s="90">
        <v>2</v>
      </c>
      <c r="Y1778" s="90">
        <v>20</v>
      </c>
      <c r="Z1778" s="90">
        <v>47</v>
      </c>
      <c r="AA1778" s="90">
        <v>32</v>
      </c>
      <c r="AB1778" s="90">
        <v>79</v>
      </c>
      <c r="AC1778" s="91"/>
      <c r="AD1778" s="92">
        <v>0</v>
      </c>
      <c r="AE1778" s="90">
        <v>0</v>
      </c>
      <c r="AF1778" s="90">
        <v>0</v>
      </c>
      <c r="AG1778" s="90">
        <v>0</v>
      </c>
      <c r="AH1778" s="90">
        <v>0</v>
      </c>
      <c r="AI1778" s="90">
        <v>0</v>
      </c>
      <c r="AJ1778" s="90">
        <v>0</v>
      </c>
      <c r="AK1778" s="5"/>
    </row>
    <row r="1779" spans="1:37">
      <c r="A1779" s="88">
        <v>5</v>
      </c>
      <c r="B1779" s="95" t="s">
        <v>311</v>
      </c>
      <c r="C1779" s="96"/>
      <c r="D1779" s="86">
        <v>4</v>
      </c>
      <c r="E1779" s="86" t="s">
        <v>321</v>
      </c>
      <c r="F1779" s="87">
        <v>5705</v>
      </c>
      <c r="G1779" s="86">
        <v>1</v>
      </c>
      <c r="H1779" s="88">
        <v>5</v>
      </c>
      <c r="I1779" s="89"/>
      <c r="J1779" s="90">
        <v>69</v>
      </c>
      <c r="K1779" s="90">
        <v>80</v>
      </c>
      <c r="L1779" s="90">
        <v>31</v>
      </c>
      <c r="M1779" s="91"/>
      <c r="N1779" s="92">
        <v>58</v>
      </c>
      <c r="O1779" s="90">
        <v>629</v>
      </c>
      <c r="P1779" s="90">
        <v>12</v>
      </c>
      <c r="Q1779" s="90">
        <v>19</v>
      </c>
      <c r="R1779" s="90">
        <v>47</v>
      </c>
      <c r="S1779" s="90">
        <v>22</v>
      </c>
      <c r="T1779" s="90">
        <v>69</v>
      </c>
      <c r="U1779" s="91"/>
      <c r="V1779" s="92">
        <v>58</v>
      </c>
      <c r="W1779" s="90">
        <v>706</v>
      </c>
      <c r="X1779" s="90">
        <v>3</v>
      </c>
      <c r="Y1779" s="90">
        <v>17</v>
      </c>
      <c r="Z1779" s="90">
        <v>47</v>
      </c>
      <c r="AA1779" s="90">
        <v>33</v>
      </c>
      <c r="AB1779" s="90">
        <v>80</v>
      </c>
      <c r="AC1779" s="91"/>
      <c r="AD1779" s="92">
        <v>58</v>
      </c>
      <c r="AE1779" s="90">
        <v>182</v>
      </c>
      <c r="AF1779" s="90">
        <v>21</v>
      </c>
      <c r="AG1779" s="90">
        <v>48</v>
      </c>
      <c r="AH1779" s="90">
        <v>31</v>
      </c>
      <c r="AI1779" s="90">
        <v>0</v>
      </c>
      <c r="AJ1779" s="90">
        <v>31</v>
      </c>
    </row>
    <row r="1780" spans="1:37">
      <c r="A1780" s="88">
        <v>6</v>
      </c>
      <c r="B1780" s="95" t="s">
        <v>311</v>
      </c>
      <c r="C1780" s="96"/>
      <c r="D1780" s="86">
        <v>4</v>
      </c>
      <c r="E1780" s="86" t="s">
        <v>35</v>
      </c>
      <c r="F1780" s="87">
        <v>5705</v>
      </c>
      <c r="G1780" s="88">
        <v>1</v>
      </c>
      <c r="H1780" s="88">
        <v>6</v>
      </c>
      <c r="I1780" s="89"/>
      <c r="J1780" s="90">
        <v>72</v>
      </c>
      <c r="K1780" s="90">
        <v>68</v>
      </c>
      <c r="L1780" s="90">
        <v>0</v>
      </c>
      <c r="M1780" s="91"/>
      <c r="N1780" s="92">
        <v>53</v>
      </c>
      <c r="O1780" s="90">
        <v>686</v>
      </c>
      <c r="P1780" s="90">
        <v>2</v>
      </c>
      <c r="Q1780" s="90">
        <v>26</v>
      </c>
      <c r="R1780" s="90">
        <v>42</v>
      </c>
      <c r="S1780" s="90">
        <v>30</v>
      </c>
      <c r="T1780" s="90">
        <v>72</v>
      </c>
      <c r="U1780" s="91"/>
      <c r="V1780" s="92">
        <v>53</v>
      </c>
      <c r="W1780" s="90">
        <v>720</v>
      </c>
      <c r="X1780" s="90">
        <v>2</v>
      </c>
      <c r="Y1780" s="90">
        <v>30</v>
      </c>
      <c r="Z1780" s="90">
        <v>43</v>
      </c>
      <c r="AA1780" s="90">
        <v>25</v>
      </c>
      <c r="AB1780" s="90">
        <v>68</v>
      </c>
      <c r="AC1780" s="91"/>
      <c r="AD1780" s="92">
        <v>0</v>
      </c>
      <c r="AE1780" s="90">
        <v>0</v>
      </c>
      <c r="AF1780" s="90">
        <v>0</v>
      </c>
      <c r="AG1780" s="90">
        <v>0</v>
      </c>
      <c r="AH1780" s="90">
        <v>0</v>
      </c>
      <c r="AI1780" s="90">
        <v>0</v>
      </c>
      <c r="AJ1780" s="90">
        <v>0</v>
      </c>
    </row>
    <row r="1781" spans="1:37">
      <c r="A1781" s="88">
        <v>7</v>
      </c>
      <c r="B1781" s="95" t="s">
        <v>311</v>
      </c>
      <c r="C1781" s="96"/>
      <c r="D1781" s="86">
        <v>4</v>
      </c>
      <c r="E1781" s="86" t="s">
        <v>35</v>
      </c>
      <c r="F1781" s="87">
        <v>5705</v>
      </c>
      <c r="G1781" s="88">
        <v>1</v>
      </c>
      <c r="H1781" s="88">
        <v>7</v>
      </c>
      <c r="I1781" s="89"/>
      <c r="J1781" s="90">
        <v>82</v>
      </c>
      <c r="K1781" s="90">
        <v>67</v>
      </c>
      <c r="L1781" s="90">
        <v>25</v>
      </c>
      <c r="M1781" s="91"/>
      <c r="N1781" s="92">
        <v>51</v>
      </c>
      <c r="O1781" s="90">
        <v>742</v>
      </c>
      <c r="P1781" s="90">
        <v>6</v>
      </c>
      <c r="Q1781" s="90">
        <v>12</v>
      </c>
      <c r="R1781" s="90">
        <v>41</v>
      </c>
      <c r="S1781" s="90">
        <v>41</v>
      </c>
      <c r="T1781" s="90">
        <v>82</v>
      </c>
      <c r="U1781" s="91"/>
      <c r="V1781" s="92">
        <v>51</v>
      </c>
      <c r="W1781" s="90">
        <v>716</v>
      </c>
      <c r="X1781" s="90">
        <v>6</v>
      </c>
      <c r="Y1781" s="90">
        <v>27</v>
      </c>
      <c r="Z1781" s="90">
        <v>43</v>
      </c>
      <c r="AA1781" s="90">
        <v>24</v>
      </c>
      <c r="AB1781" s="90">
        <v>67</v>
      </c>
      <c r="AC1781" s="91"/>
      <c r="AD1781" s="92">
        <v>51</v>
      </c>
      <c r="AE1781" s="90">
        <v>169</v>
      </c>
      <c r="AF1781" s="90">
        <v>29</v>
      </c>
      <c r="AG1781" s="90">
        <v>45</v>
      </c>
      <c r="AH1781" s="90">
        <v>25</v>
      </c>
      <c r="AI1781" s="90">
        <v>0</v>
      </c>
      <c r="AJ1781" s="90">
        <v>25</v>
      </c>
    </row>
    <row r="1782" spans="1:37">
      <c r="A1782" s="88">
        <v>8</v>
      </c>
      <c r="B1782" s="95" t="s">
        <v>311</v>
      </c>
      <c r="C1782" s="96"/>
      <c r="D1782" s="86">
        <v>4</v>
      </c>
      <c r="E1782" s="86" t="s">
        <v>35</v>
      </c>
      <c r="F1782" s="87">
        <v>5705</v>
      </c>
      <c r="G1782" s="86">
        <v>1</v>
      </c>
      <c r="H1782" s="88">
        <v>8</v>
      </c>
      <c r="I1782" s="89"/>
      <c r="J1782" s="90">
        <v>53</v>
      </c>
      <c r="K1782" s="90">
        <v>72</v>
      </c>
      <c r="L1782" s="90">
        <v>0</v>
      </c>
      <c r="M1782" s="91"/>
      <c r="N1782" s="92">
        <v>56</v>
      </c>
      <c r="O1782" s="90">
        <v>704</v>
      </c>
      <c r="P1782" s="90">
        <v>20</v>
      </c>
      <c r="Q1782" s="90">
        <v>27</v>
      </c>
      <c r="R1782" s="90">
        <v>46</v>
      </c>
      <c r="S1782" s="90">
        <v>7</v>
      </c>
      <c r="T1782" s="90">
        <v>53</v>
      </c>
      <c r="U1782" s="91"/>
      <c r="V1782" s="92">
        <v>56</v>
      </c>
      <c r="W1782" s="90">
        <v>765</v>
      </c>
      <c r="X1782" s="90">
        <v>4</v>
      </c>
      <c r="Y1782" s="90">
        <v>25</v>
      </c>
      <c r="Z1782" s="90">
        <v>59</v>
      </c>
      <c r="AA1782" s="90">
        <v>13</v>
      </c>
      <c r="AB1782" s="90">
        <v>72</v>
      </c>
      <c r="AC1782" s="91"/>
      <c r="AD1782" s="92">
        <v>0</v>
      </c>
      <c r="AE1782" s="90">
        <v>0</v>
      </c>
      <c r="AF1782" s="90">
        <v>0</v>
      </c>
      <c r="AG1782" s="90">
        <v>0</v>
      </c>
      <c r="AH1782" s="90">
        <v>0</v>
      </c>
      <c r="AI1782" s="90">
        <v>0</v>
      </c>
      <c r="AJ1782" s="90">
        <v>0</v>
      </c>
    </row>
    <row r="1783" spans="1:37">
      <c r="A1783" s="67" t="s">
        <v>71</v>
      </c>
      <c r="B1783" s="97" t="s">
        <v>311</v>
      </c>
      <c r="C1783" s="98"/>
      <c r="D1783" s="93">
        <v>4</v>
      </c>
      <c r="E1783" s="93" t="s">
        <v>35</v>
      </c>
      <c r="F1783" s="94">
        <v>5705</v>
      </c>
      <c r="G1783" s="93">
        <v>1</v>
      </c>
      <c r="H1783" s="67" t="s">
        <v>71</v>
      </c>
      <c r="I1783" s="68"/>
      <c r="J1783" s="20">
        <v>77.742028985507233</v>
      </c>
      <c r="K1783" s="20">
        <v>75.539130434782621</v>
      </c>
      <c r="L1783" s="20">
        <v>28.192660550458715</v>
      </c>
      <c r="M1783" s="69"/>
      <c r="N1783" s="16">
        <v>345</v>
      </c>
      <c r="O1783" s="20"/>
      <c r="P1783" s="20">
        <v>7.5217391304347823</v>
      </c>
      <c r="Q1783" s="20">
        <v>14.736231884057972</v>
      </c>
      <c r="R1783" s="20">
        <v>35.489855072463769</v>
      </c>
      <c r="S1783" s="20">
        <v>42.252173913043471</v>
      </c>
      <c r="T1783" s="20">
        <v>77.742028985507233</v>
      </c>
      <c r="U1783" s="69"/>
      <c r="V1783" s="16">
        <v>345</v>
      </c>
      <c r="W1783" s="20"/>
      <c r="X1783" s="20">
        <v>2.8898550724637682</v>
      </c>
      <c r="Y1783" s="20">
        <v>21.907246376811596</v>
      </c>
      <c r="Z1783" s="20">
        <v>43.857971014492762</v>
      </c>
      <c r="AA1783" s="20">
        <v>31.681159420289855</v>
      </c>
      <c r="AB1783" s="20">
        <v>75.539130434782621</v>
      </c>
      <c r="AC1783" s="69"/>
      <c r="AD1783" s="16">
        <v>109</v>
      </c>
      <c r="AE1783" s="20"/>
      <c r="AF1783" s="20">
        <v>24.743119266055047</v>
      </c>
      <c r="AG1783" s="20">
        <v>46.596330275229356</v>
      </c>
      <c r="AH1783" s="20">
        <v>28.192660550458715</v>
      </c>
      <c r="AI1783" s="20">
        <v>0</v>
      </c>
      <c r="AJ1783" s="20">
        <v>28.192660550458715</v>
      </c>
      <c r="AK1783" s="63"/>
    </row>
    <row r="1784" spans="1:37">
      <c r="A1784" s="81">
        <v>3</v>
      </c>
      <c r="B1784" s="77" t="s">
        <v>312</v>
      </c>
      <c r="C1784" s="78"/>
      <c r="D1784" s="79">
        <v>1</v>
      </c>
      <c r="E1784" s="79" t="s">
        <v>32</v>
      </c>
      <c r="F1784" s="80">
        <v>1505</v>
      </c>
      <c r="G1784" s="88">
        <v>1</v>
      </c>
      <c r="H1784" s="81">
        <v>3</v>
      </c>
      <c r="I1784" s="82"/>
      <c r="J1784" s="83">
        <v>87</v>
      </c>
      <c r="K1784" s="83">
        <v>70</v>
      </c>
      <c r="L1784" s="83">
        <v>0</v>
      </c>
      <c r="M1784" s="84"/>
      <c r="N1784" s="85">
        <v>31</v>
      </c>
      <c r="O1784" s="83">
        <v>560</v>
      </c>
      <c r="P1784" s="83">
        <v>3</v>
      </c>
      <c r="Q1784" s="83">
        <v>10</v>
      </c>
      <c r="R1784" s="83">
        <v>48</v>
      </c>
      <c r="S1784" s="83">
        <v>39</v>
      </c>
      <c r="T1784" s="83">
        <v>87</v>
      </c>
      <c r="U1784" s="84"/>
      <c r="V1784" s="85">
        <v>31</v>
      </c>
      <c r="W1784" s="83">
        <v>581</v>
      </c>
      <c r="X1784" s="83">
        <v>13</v>
      </c>
      <c r="Y1784" s="83">
        <v>16</v>
      </c>
      <c r="Z1784" s="83">
        <v>35</v>
      </c>
      <c r="AA1784" s="83">
        <v>35</v>
      </c>
      <c r="AB1784" s="83">
        <v>70</v>
      </c>
      <c r="AC1784" s="84"/>
      <c r="AD1784" s="85">
        <v>0</v>
      </c>
      <c r="AE1784" s="83">
        <v>0</v>
      </c>
      <c r="AF1784" s="83">
        <v>0</v>
      </c>
      <c r="AG1784" s="83">
        <v>0</v>
      </c>
      <c r="AH1784" s="83">
        <v>0</v>
      </c>
      <c r="AI1784" s="83">
        <v>0</v>
      </c>
      <c r="AJ1784" s="83">
        <v>0</v>
      </c>
    </row>
    <row r="1785" spans="1:37" s="63" customFormat="1">
      <c r="A1785" s="88">
        <v>4</v>
      </c>
      <c r="B1785" s="95" t="s">
        <v>312</v>
      </c>
      <c r="C1785" s="96"/>
      <c r="D1785" s="86">
        <v>1</v>
      </c>
      <c r="E1785" s="86" t="s">
        <v>32</v>
      </c>
      <c r="F1785" s="87">
        <v>1505</v>
      </c>
      <c r="G1785" s="86">
        <v>1</v>
      </c>
      <c r="H1785" s="88">
        <v>4</v>
      </c>
      <c r="I1785" s="89"/>
      <c r="J1785" s="90">
        <v>77</v>
      </c>
      <c r="K1785" s="90">
        <v>92</v>
      </c>
      <c r="L1785" s="90">
        <v>0</v>
      </c>
      <c r="M1785" s="91"/>
      <c r="N1785" s="92">
        <v>35</v>
      </c>
      <c r="O1785" s="90">
        <v>630</v>
      </c>
      <c r="P1785" s="90">
        <v>6</v>
      </c>
      <c r="Q1785" s="90">
        <v>17</v>
      </c>
      <c r="R1785" s="90">
        <v>23</v>
      </c>
      <c r="S1785" s="90">
        <v>54</v>
      </c>
      <c r="T1785" s="90">
        <v>77</v>
      </c>
      <c r="U1785" s="91"/>
      <c r="V1785" s="92">
        <v>35</v>
      </c>
      <c r="W1785" s="90">
        <v>736</v>
      </c>
      <c r="X1785" s="90">
        <v>0</v>
      </c>
      <c r="Y1785" s="90">
        <v>9</v>
      </c>
      <c r="Z1785" s="90">
        <v>49</v>
      </c>
      <c r="AA1785" s="90">
        <v>43</v>
      </c>
      <c r="AB1785" s="90">
        <v>92</v>
      </c>
      <c r="AC1785" s="91"/>
      <c r="AD1785" s="92">
        <v>0</v>
      </c>
      <c r="AE1785" s="90">
        <v>0</v>
      </c>
      <c r="AF1785" s="90">
        <v>0</v>
      </c>
      <c r="AG1785" s="90">
        <v>0</v>
      </c>
      <c r="AH1785" s="90">
        <v>0</v>
      </c>
      <c r="AI1785" s="90">
        <v>0</v>
      </c>
      <c r="AJ1785" s="90">
        <v>0</v>
      </c>
      <c r="AK1785" s="5"/>
    </row>
    <row r="1786" spans="1:37">
      <c r="A1786" s="88">
        <v>5</v>
      </c>
      <c r="B1786" s="95" t="s">
        <v>312</v>
      </c>
      <c r="C1786" s="96"/>
      <c r="D1786" s="86">
        <v>1</v>
      </c>
      <c r="E1786" s="86" t="s">
        <v>32</v>
      </c>
      <c r="F1786" s="87">
        <v>1505</v>
      </c>
      <c r="G1786" s="86">
        <v>1</v>
      </c>
      <c r="H1786" s="88">
        <v>5</v>
      </c>
      <c r="I1786" s="89"/>
      <c r="J1786" s="90">
        <v>53</v>
      </c>
      <c r="K1786" s="90">
        <v>68</v>
      </c>
      <c r="L1786" s="90">
        <v>36</v>
      </c>
      <c r="M1786" s="91"/>
      <c r="N1786" s="92">
        <v>28</v>
      </c>
      <c r="O1786" s="90">
        <v>622</v>
      </c>
      <c r="P1786" s="90">
        <v>21</v>
      </c>
      <c r="Q1786" s="90">
        <v>25</v>
      </c>
      <c r="R1786" s="90">
        <v>32</v>
      </c>
      <c r="S1786" s="90">
        <v>21</v>
      </c>
      <c r="T1786" s="90">
        <v>53</v>
      </c>
      <c r="U1786" s="91"/>
      <c r="V1786" s="92">
        <v>28</v>
      </c>
      <c r="W1786" s="90">
        <v>675</v>
      </c>
      <c r="X1786" s="90">
        <v>4</v>
      </c>
      <c r="Y1786" s="90">
        <v>29</v>
      </c>
      <c r="Z1786" s="90">
        <v>43</v>
      </c>
      <c r="AA1786" s="90">
        <v>25</v>
      </c>
      <c r="AB1786" s="90">
        <v>68</v>
      </c>
      <c r="AC1786" s="91"/>
      <c r="AD1786" s="92">
        <v>28</v>
      </c>
      <c r="AE1786" s="90">
        <v>190</v>
      </c>
      <c r="AF1786" s="90">
        <v>14</v>
      </c>
      <c r="AG1786" s="90">
        <v>50</v>
      </c>
      <c r="AH1786" s="90">
        <v>25</v>
      </c>
      <c r="AI1786" s="90">
        <v>11</v>
      </c>
      <c r="AJ1786" s="90">
        <v>36</v>
      </c>
    </row>
    <row r="1787" spans="1:37">
      <c r="A1787" s="88">
        <v>6</v>
      </c>
      <c r="B1787" s="95" t="s">
        <v>312</v>
      </c>
      <c r="C1787" s="96"/>
      <c r="D1787" s="86">
        <v>1</v>
      </c>
      <c r="E1787" s="86" t="s">
        <v>32</v>
      </c>
      <c r="F1787" s="87">
        <v>1505</v>
      </c>
      <c r="G1787" s="86">
        <v>1</v>
      </c>
      <c r="H1787" s="88">
        <v>6</v>
      </c>
      <c r="I1787" s="89"/>
      <c r="J1787" s="90">
        <v>54</v>
      </c>
      <c r="K1787" s="90">
        <v>59</v>
      </c>
      <c r="L1787" s="90">
        <v>0</v>
      </c>
      <c r="M1787" s="91"/>
      <c r="N1787" s="92">
        <v>22</v>
      </c>
      <c r="O1787" s="90">
        <v>642</v>
      </c>
      <c r="P1787" s="90">
        <v>23</v>
      </c>
      <c r="Q1787" s="90">
        <v>23</v>
      </c>
      <c r="R1787" s="90">
        <v>36</v>
      </c>
      <c r="S1787" s="90">
        <v>18</v>
      </c>
      <c r="T1787" s="90">
        <v>54</v>
      </c>
      <c r="U1787" s="91"/>
      <c r="V1787" s="92">
        <v>22</v>
      </c>
      <c r="W1787" s="90">
        <v>682</v>
      </c>
      <c r="X1787" s="90">
        <v>14</v>
      </c>
      <c r="Y1787" s="90">
        <v>27</v>
      </c>
      <c r="Z1787" s="90">
        <v>23</v>
      </c>
      <c r="AA1787" s="90">
        <v>36</v>
      </c>
      <c r="AB1787" s="90">
        <v>59</v>
      </c>
      <c r="AC1787" s="91"/>
      <c r="AD1787" s="92">
        <v>0</v>
      </c>
      <c r="AE1787" s="90">
        <v>0</v>
      </c>
      <c r="AF1787" s="90">
        <v>0</v>
      </c>
      <c r="AG1787" s="90">
        <v>0</v>
      </c>
      <c r="AH1787" s="90">
        <v>0</v>
      </c>
      <c r="AI1787" s="90">
        <v>0</v>
      </c>
      <c r="AJ1787" s="90">
        <v>0</v>
      </c>
    </row>
    <row r="1788" spans="1:37">
      <c r="A1788" s="88">
        <v>7</v>
      </c>
      <c r="B1788" s="95" t="s">
        <v>312</v>
      </c>
      <c r="C1788" s="96"/>
      <c r="D1788" s="86">
        <v>1</v>
      </c>
      <c r="E1788" s="86" t="s">
        <v>32</v>
      </c>
      <c r="F1788" s="87">
        <v>1505</v>
      </c>
      <c r="G1788" s="86">
        <v>1</v>
      </c>
      <c r="H1788" s="88">
        <v>7</v>
      </c>
      <c r="I1788" s="89"/>
      <c r="J1788" s="90">
        <v>80</v>
      </c>
      <c r="K1788" s="90">
        <v>83</v>
      </c>
      <c r="L1788" s="90">
        <v>56</v>
      </c>
      <c r="M1788" s="91"/>
      <c r="N1788" s="92">
        <v>30</v>
      </c>
      <c r="O1788" s="90">
        <v>781</v>
      </c>
      <c r="P1788" s="90">
        <v>10</v>
      </c>
      <c r="Q1788" s="90">
        <v>10</v>
      </c>
      <c r="R1788" s="90">
        <v>23</v>
      </c>
      <c r="S1788" s="90">
        <v>57</v>
      </c>
      <c r="T1788" s="90">
        <v>80</v>
      </c>
      <c r="U1788" s="91"/>
      <c r="V1788" s="92">
        <v>30</v>
      </c>
      <c r="W1788" s="90">
        <v>795</v>
      </c>
      <c r="X1788" s="90">
        <v>3</v>
      </c>
      <c r="Y1788" s="90">
        <v>13</v>
      </c>
      <c r="Z1788" s="90">
        <v>40</v>
      </c>
      <c r="AA1788" s="90">
        <v>43</v>
      </c>
      <c r="AB1788" s="90">
        <v>83</v>
      </c>
      <c r="AC1788" s="91"/>
      <c r="AD1788" s="92">
        <v>30</v>
      </c>
      <c r="AE1788" s="90">
        <v>201</v>
      </c>
      <c r="AF1788" s="90">
        <v>23</v>
      </c>
      <c r="AG1788" s="90">
        <v>20</v>
      </c>
      <c r="AH1788" s="90">
        <v>43</v>
      </c>
      <c r="AI1788" s="90">
        <v>13</v>
      </c>
      <c r="AJ1788" s="90">
        <v>56</v>
      </c>
    </row>
    <row r="1789" spans="1:37">
      <c r="A1789" s="88">
        <v>8</v>
      </c>
      <c r="B1789" s="95" t="s">
        <v>312</v>
      </c>
      <c r="C1789" s="96"/>
      <c r="D1789" s="86">
        <v>1</v>
      </c>
      <c r="E1789" s="86" t="s">
        <v>32</v>
      </c>
      <c r="F1789" s="87">
        <v>1505</v>
      </c>
      <c r="G1789" s="88">
        <v>1</v>
      </c>
      <c r="H1789" s="88">
        <v>8</v>
      </c>
      <c r="I1789" s="89"/>
      <c r="J1789" s="90">
        <v>60</v>
      </c>
      <c r="K1789" s="90">
        <v>69</v>
      </c>
      <c r="L1789" s="90">
        <v>0</v>
      </c>
      <c r="M1789" s="91"/>
      <c r="N1789" s="92">
        <v>32</v>
      </c>
      <c r="O1789" s="90">
        <v>712</v>
      </c>
      <c r="P1789" s="90">
        <v>25</v>
      </c>
      <c r="Q1789" s="90">
        <v>16</v>
      </c>
      <c r="R1789" s="90">
        <v>41</v>
      </c>
      <c r="S1789" s="90">
        <v>19</v>
      </c>
      <c r="T1789" s="90">
        <v>60</v>
      </c>
      <c r="U1789" s="91"/>
      <c r="V1789" s="92">
        <v>32</v>
      </c>
      <c r="W1789" s="90">
        <v>783</v>
      </c>
      <c r="X1789" s="90">
        <v>3</v>
      </c>
      <c r="Y1789" s="90">
        <v>28</v>
      </c>
      <c r="Z1789" s="90">
        <v>41</v>
      </c>
      <c r="AA1789" s="90">
        <v>28</v>
      </c>
      <c r="AB1789" s="90">
        <v>69</v>
      </c>
      <c r="AC1789" s="91"/>
      <c r="AD1789" s="92">
        <v>0</v>
      </c>
      <c r="AE1789" s="90">
        <v>0</v>
      </c>
      <c r="AF1789" s="90">
        <v>0</v>
      </c>
      <c r="AG1789" s="90">
        <v>0</v>
      </c>
      <c r="AH1789" s="90">
        <v>0</v>
      </c>
      <c r="AI1789" s="90">
        <v>0</v>
      </c>
      <c r="AJ1789" s="90">
        <v>0</v>
      </c>
    </row>
    <row r="1790" spans="1:37">
      <c r="A1790" s="67" t="s">
        <v>71</v>
      </c>
      <c r="B1790" s="97" t="s">
        <v>312</v>
      </c>
      <c r="C1790" s="98"/>
      <c r="D1790" s="93">
        <v>1</v>
      </c>
      <c r="E1790" s="93" t="s">
        <v>32</v>
      </c>
      <c r="F1790" s="94">
        <v>1505</v>
      </c>
      <c r="G1790" s="93">
        <v>1</v>
      </c>
      <c r="H1790" s="67" t="s">
        <v>71</v>
      </c>
      <c r="I1790" s="68"/>
      <c r="J1790" s="20">
        <v>69.573033707865164</v>
      </c>
      <c r="K1790" s="20">
        <v>74.662921348314612</v>
      </c>
      <c r="L1790" s="20">
        <v>46.344827586206897</v>
      </c>
      <c r="M1790" s="69"/>
      <c r="N1790" s="16">
        <v>178</v>
      </c>
      <c r="O1790" s="20"/>
      <c r="P1790" s="20">
        <v>14.02808988764045</v>
      </c>
      <c r="Q1790" s="20">
        <v>16.421348314606742</v>
      </c>
      <c r="R1790" s="20">
        <v>33.612359550561791</v>
      </c>
      <c r="S1790" s="20">
        <v>35.960674157303373</v>
      </c>
      <c r="T1790" s="20">
        <v>69.573033707865164</v>
      </c>
      <c r="U1790" s="69"/>
      <c r="V1790" s="16">
        <v>178</v>
      </c>
      <c r="W1790" s="20"/>
      <c r="X1790" s="20">
        <v>5.6685393258426959</v>
      </c>
      <c r="Y1790" s="20">
        <v>19.679775280898877</v>
      </c>
      <c r="Z1790" s="20">
        <v>39.449438202247194</v>
      </c>
      <c r="AA1790" s="20">
        <v>35.213483146067418</v>
      </c>
      <c r="AB1790" s="20">
        <v>74.662921348314612</v>
      </c>
      <c r="AC1790" s="69"/>
      <c r="AD1790" s="16">
        <v>58</v>
      </c>
      <c r="AE1790" s="20"/>
      <c r="AF1790" s="20">
        <v>18.655172413793103</v>
      </c>
      <c r="AG1790" s="20">
        <v>34.482758620689651</v>
      </c>
      <c r="AH1790" s="20">
        <v>34.310344827586206</v>
      </c>
      <c r="AI1790" s="20">
        <v>12.03448275862069</v>
      </c>
      <c r="AJ1790" s="20">
        <v>46.344827586206897</v>
      </c>
      <c r="AK1790" s="63"/>
    </row>
    <row r="1791" spans="1:37">
      <c r="A1791" s="81">
        <v>3</v>
      </c>
      <c r="B1791" s="77" t="s">
        <v>313</v>
      </c>
      <c r="C1791" s="78"/>
      <c r="D1791" s="79">
        <v>5</v>
      </c>
      <c r="E1791" s="79" t="s">
        <v>36</v>
      </c>
      <c r="F1791" s="80">
        <v>1304</v>
      </c>
      <c r="G1791" s="86">
        <v>1</v>
      </c>
      <c r="H1791" s="81">
        <v>3</v>
      </c>
      <c r="I1791" s="82"/>
      <c r="J1791" s="83">
        <v>93</v>
      </c>
      <c r="K1791" s="83">
        <v>79</v>
      </c>
      <c r="L1791" s="83">
        <v>0</v>
      </c>
      <c r="M1791" s="84"/>
      <c r="N1791" s="85">
        <v>39</v>
      </c>
      <c r="O1791" s="83">
        <v>618</v>
      </c>
      <c r="P1791" s="83">
        <v>0</v>
      </c>
      <c r="Q1791" s="83">
        <v>8</v>
      </c>
      <c r="R1791" s="83">
        <v>21</v>
      </c>
      <c r="S1791" s="83">
        <v>72</v>
      </c>
      <c r="T1791" s="83">
        <v>93</v>
      </c>
      <c r="U1791" s="84"/>
      <c r="V1791" s="85">
        <v>39</v>
      </c>
      <c r="W1791" s="83">
        <v>600</v>
      </c>
      <c r="X1791" s="83">
        <v>10</v>
      </c>
      <c r="Y1791" s="83">
        <v>10</v>
      </c>
      <c r="Z1791" s="83">
        <v>38</v>
      </c>
      <c r="AA1791" s="83">
        <v>41</v>
      </c>
      <c r="AB1791" s="83">
        <v>79</v>
      </c>
      <c r="AC1791" s="84"/>
      <c r="AD1791" s="85">
        <v>0</v>
      </c>
      <c r="AE1791" s="83">
        <v>0</v>
      </c>
      <c r="AF1791" s="83">
        <v>0</v>
      </c>
      <c r="AG1791" s="83">
        <v>0</v>
      </c>
      <c r="AH1791" s="83">
        <v>0</v>
      </c>
      <c r="AI1791" s="83">
        <v>0</v>
      </c>
      <c r="AJ1791" s="83">
        <v>0</v>
      </c>
    </row>
    <row r="1792" spans="1:37" s="63" customFormat="1">
      <c r="A1792" s="88">
        <v>4</v>
      </c>
      <c r="B1792" s="95" t="s">
        <v>313</v>
      </c>
      <c r="C1792" s="96"/>
      <c r="D1792" s="86">
        <v>5</v>
      </c>
      <c r="E1792" s="86" t="s">
        <v>36</v>
      </c>
      <c r="F1792" s="87">
        <v>1304</v>
      </c>
      <c r="G1792" s="86">
        <v>1</v>
      </c>
      <c r="H1792" s="88">
        <v>4</v>
      </c>
      <c r="I1792" s="89"/>
      <c r="J1792" s="90">
        <v>86</v>
      </c>
      <c r="K1792" s="90">
        <v>84</v>
      </c>
      <c r="L1792" s="90">
        <v>0</v>
      </c>
      <c r="M1792" s="91"/>
      <c r="N1792" s="92">
        <v>30</v>
      </c>
      <c r="O1792" s="90">
        <v>658</v>
      </c>
      <c r="P1792" s="90">
        <v>10</v>
      </c>
      <c r="Q1792" s="90">
        <v>3</v>
      </c>
      <c r="R1792" s="90">
        <v>23</v>
      </c>
      <c r="S1792" s="90">
        <v>63</v>
      </c>
      <c r="T1792" s="90">
        <v>86</v>
      </c>
      <c r="U1792" s="91"/>
      <c r="V1792" s="92">
        <v>30</v>
      </c>
      <c r="W1792" s="90">
        <v>673</v>
      </c>
      <c r="X1792" s="90">
        <v>0</v>
      </c>
      <c r="Y1792" s="90">
        <v>17</v>
      </c>
      <c r="Z1792" s="90">
        <v>67</v>
      </c>
      <c r="AA1792" s="90">
        <v>17</v>
      </c>
      <c r="AB1792" s="90">
        <v>84</v>
      </c>
      <c r="AC1792" s="91"/>
      <c r="AD1792" s="92">
        <v>0</v>
      </c>
      <c r="AE1792" s="90">
        <v>0</v>
      </c>
      <c r="AF1792" s="90">
        <v>0</v>
      </c>
      <c r="AG1792" s="90">
        <v>0</v>
      </c>
      <c r="AH1792" s="90">
        <v>0</v>
      </c>
      <c r="AI1792" s="90">
        <v>0</v>
      </c>
      <c r="AJ1792" s="90">
        <v>0</v>
      </c>
      <c r="AK1792" s="5"/>
    </row>
    <row r="1793" spans="1:37">
      <c r="A1793" s="88">
        <v>5</v>
      </c>
      <c r="B1793" s="95" t="s">
        <v>313</v>
      </c>
      <c r="C1793" s="96"/>
      <c r="D1793" s="86">
        <v>5</v>
      </c>
      <c r="E1793" s="86" t="s">
        <v>36</v>
      </c>
      <c r="F1793" s="87">
        <v>1304</v>
      </c>
      <c r="G1793" s="86">
        <v>1</v>
      </c>
      <c r="H1793" s="88">
        <v>5</v>
      </c>
      <c r="I1793" s="89"/>
      <c r="J1793" s="90">
        <v>77</v>
      </c>
      <c r="K1793" s="90">
        <v>79</v>
      </c>
      <c r="L1793" s="90">
        <v>42</v>
      </c>
      <c r="M1793" s="91"/>
      <c r="N1793" s="92">
        <v>43</v>
      </c>
      <c r="O1793" s="90">
        <v>671</v>
      </c>
      <c r="P1793" s="90">
        <v>14</v>
      </c>
      <c r="Q1793" s="90">
        <v>9</v>
      </c>
      <c r="R1793" s="90">
        <v>37</v>
      </c>
      <c r="S1793" s="90">
        <v>40</v>
      </c>
      <c r="T1793" s="90">
        <v>77</v>
      </c>
      <c r="U1793" s="91"/>
      <c r="V1793" s="92">
        <v>43</v>
      </c>
      <c r="W1793" s="90">
        <v>726</v>
      </c>
      <c r="X1793" s="90">
        <v>7</v>
      </c>
      <c r="Y1793" s="90">
        <v>14</v>
      </c>
      <c r="Z1793" s="90">
        <v>44</v>
      </c>
      <c r="AA1793" s="90">
        <v>35</v>
      </c>
      <c r="AB1793" s="90">
        <v>79</v>
      </c>
      <c r="AC1793" s="91"/>
      <c r="AD1793" s="92">
        <v>43</v>
      </c>
      <c r="AE1793" s="90">
        <v>188</v>
      </c>
      <c r="AF1793" s="90">
        <v>9</v>
      </c>
      <c r="AG1793" s="90">
        <v>49</v>
      </c>
      <c r="AH1793" s="90">
        <v>40</v>
      </c>
      <c r="AI1793" s="90">
        <v>2</v>
      </c>
      <c r="AJ1793" s="90">
        <v>42</v>
      </c>
    </row>
    <row r="1794" spans="1:37">
      <c r="A1794" s="88">
        <v>6</v>
      </c>
      <c r="B1794" s="95" t="s">
        <v>313</v>
      </c>
      <c r="C1794" s="96"/>
      <c r="D1794" s="86">
        <v>5</v>
      </c>
      <c r="E1794" s="86" t="s">
        <v>36</v>
      </c>
      <c r="F1794" s="87">
        <v>1304</v>
      </c>
      <c r="G1794" s="88">
        <v>1</v>
      </c>
      <c r="H1794" s="88">
        <v>6</v>
      </c>
      <c r="I1794" s="89"/>
      <c r="J1794" s="90">
        <v>72</v>
      </c>
      <c r="K1794" s="90">
        <v>77</v>
      </c>
      <c r="L1794" s="90">
        <v>0</v>
      </c>
      <c r="M1794" s="91"/>
      <c r="N1794" s="92">
        <v>39</v>
      </c>
      <c r="O1794" s="90">
        <v>685</v>
      </c>
      <c r="P1794" s="90">
        <v>5</v>
      </c>
      <c r="Q1794" s="90">
        <v>23</v>
      </c>
      <c r="R1794" s="90">
        <v>41</v>
      </c>
      <c r="S1794" s="90">
        <v>31</v>
      </c>
      <c r="T1794" s="90">
        <v>72</v>
      </c>
      <c r="U1794" s="91"/>
      <c r="V1794" s="92">
        <v>39</v>
      </c>
      <c r="W1794" s="90">
        <v>731</v>
      </c>
      <c r="X1794" s="90">
        <v>5</v>
      </c>
      <c r="Y1794" s="90">
        <v>18</v>
      </c>
      <c r="Z1794" s="90">
        <v>46</v>
      </c>
      <c r="AA1794" s="90">
        <v>31</v>
      </c>
      <c r="AB1794" s="90">
        <v>77</v>
      </c>
      <c r="AC1794" s="91"/>
      <c r="AD1794" s="92">
        <v>0</v>
      </c>
      <c r="AE1794" s="90">
        <v>0</v>
      </c>
      <c r="AF1794" s="90">
        <v>0</v>
      </c>
      <c r="AG1794" s="90">
        <v>0</v>
      </c>
      <c r="AH1794" s="90">
        <v>0</v>
      </c>
      <c r="AI1794" s="90">
        <v>0</v>
      </c>
      <c r="AJ1794" s="90">
        <v>0</v>
      </c>
    </row>
    <row r="1795" spans="1:37">
      <c r="A1795" s="88">
        <v>7</v>
      </c>
      <c r="B1795" s="95" t="s">
        <v>313</v>
      </c>
      <c r="C1795" s="96"/>
      <c r="D1795" s="86">
        <v>5</v>
      </c>
      <c r="E1795" s="86" t="s">
        <v>36</v>
      </c>
      <c r="F1795" s="87">
        <v>1304</v>
      </c>
      <c r="G1795" s="88">
        <v>1</v>
      </c>
      <c r="H1795" s="88">
        <v>7</v>
      </c>
      <c r="I1795" s="89"/>
      <c r="J1795" s="90">
        <v>84</v>
      </c>
      <c r="K1795" s="90">
        <v>82</v>
      </c>
      <c r="L1795" s="90">
        <v>30</v>
      </c>
      <c r="M1795" s="91"/>
      <c r="N1795" s="92">
        <v>50</v>
      </c>
      <c r="O1795" s="90">
        <v>742</v>
      </c>
      <c r="P1795" s="90">
        <v>2</v>
      </c>
      <c r="Q1795" s="90">
        <v>14</v>
      </c>
      <c r="R1795" s="90">
        <v>42</v>
      </c>
      <c r="S1795" s="90">
        <v>42</v>
      </c>
      <c r="T1795" s="90">
        <v>84</v>
      </c>
      <c r="U1795" s="91"/>
      <c r="V1795" s="92">
        <v>50</v>
      </c>
      <c r="W1795" s="90">
        <v>813</v>
      </c>
      <c r="X1795" s="90">
        <v>2</v>
      </c>
      <c r="Y1795" s="90">
        <v>16</v>
      </c>
      <c r="Z1795" s="90">
        <v>36</v>
      </c>
      <c r="AA1795" s="90">
        <v>46</v>
      </c>
      <c r="AB1795" s="90">
        <v>82</v>
      </c>
      <c r="AC1795" s="91"/>
      <c r="AD1795" s="92">
        <v>50</v>
      </c>
      <c r="AE1795" s="90">
        <v>185</v>
      </c>
      <c r="AF1795" s="90">
        <v>12</v>
      </c>
      <c r="AG1795" s="90">
        <v>58</v>
      </c>
      <c r="AH1795" s="90">
        <v>28</v>
      </c>
      <c r="AI1795" s="90">
        <v>2</v>
      </c>
      <c r="AJ1795" s="90">
        <v>30</v>
      </c>
    </row>
    <row r="1796" spans="1:37">
      <c r="A1796" s="88">
        <v>8</v>
      </c>
      <c r="B1796" s="95" t="s">
        <v>313</v>
      </c>
      <c r="C1796" s="96"/>
      <c r="D1796" s="86">
        <v>5</v>
      </c>
      <c r="E1796" s="86" t="s">
        <v>36</v>
      </c>
      <c r="F1796" s="87">
        <v>1304</v>
      </c>
      <c r="G1796" s="86">
        <v>1</v>
      </c>
      <c r="H1796" s="88">
        <v>8</v>
      </c>
      <c r="I1796" s="89"/>
      <c r="J1796" s="90">
        <v>65</v>
      </c>
      <c r="K1796" s="90">
        <v>81</v>
      </c>
      <c r="L1796" s="90">
        <v>0</v>
      </c>
      <c r="M1796" s="91"/>
      <c r="N1796" s="92">
        <v>48</v>
      </c>
      <c r="O1796" s="90">
        <v>741</v>
      </c>
      <c r="P1796" s="90">
        <v>13</v>
      </c>
      <c r="Q1796" s="90">
        <v>23</v>
      </c>
      <c r="R1796" s="90">
        <v>38</v>
      </c>
      <c r="S1796" s="90">
        <v>27</v>
      </c>
      <c r="T1796" s="90">
        <v>65</v>
      </c>
      <c r="U1796" s="91"/>
      <c r="V1796" s="92">
        <v>48</v>
      </c>
      <c r="W1796" s="90">
        <v>812</v>
      </c>
      <c r="X1796" s="90">
        <v>2</v>
      </c>
      <c r="Y1796" s="90">
        <v>17</v>
      </c>
      <c r="Z1796" s="90">
        <v>52</v>
      </c>
      <c r="AA1796" s="90">
        <v>29</v>
      </c>
      <c r="AB1796" s="90">
        <v>81</v>
      </c>
      <c r="AC1796" s="91"/>
      <c r="AD1796" s="92">
        <v>0</v>
      </c>
      <c r="AE1796" s="90">
        <v>0</v>
      </c>
      <c r="AF1796" s="90">
        <v>0</v>
      </c>
      <c r="AG1796" s="90">
        <v>0</v>
      </c>
      <c r="AH1796" s="90">
        <v>0</v>
      </c>
      <c r="AI1796" s="90">
        <v>0</v>
      </c>
      <c r="AJ1796" s="90">
        <v>0</v>
      </c>
    </row>
    <row r="1797" spans="1:37">
      <c r="A1797" s="67" t="s">
        <v>71</v>
      </c>
      <c r="B1797" s="97" t="s">
        <v>313</v>
      </c>
      <c r="C1797" s="98"/>
      <c r="D1797" s="93">
        <v>5</v>
      </c>
      <c r="E1797" s="93" t="s">
        <v>36</v>
      </c>
      <c r="F1797" s="94">
        <v>1304</v>
      </c>
      <c r="G1797" s="93">
        <v>1</v>
      </c>
      <c r="H1797" s="67" t="s">
        <v>71</v>
      </c>
      <c r="I1797" s="68"/>
      <c r="J1797" s="20">
        <v>78.899598393574294</v>
      </c>
      <c r="K1797" s="20">
        <v>80.277108433734924</v>
      </c>
      <c r="L1797" s="20">
        <v>35.548387096774192</v>
      </c>
      <c r="M1797" s="69"/>
      <c r="N1797" s="16">
        <v>249</v>
      </c>
      <c r="O1797" s="20"/>
      <c r="P1797" s="20">
        <v>7.3132530120481922</v>
      </c>
      <c r="Q1797" s="20">
        <v>14.016064257028113</v>
      </c>
      <c r="R1797" s="20">
        <v>34.630522088353409</v>
      </c>
      <c r="S1797" s="20">
        <v>44.269076305220885</v>
      </c>
      <c r="T1797" s="20">
        <v>78.899598393574294</v>
      </c>
      <c r="U1797" s="69"/>
      <c r="V1797" s="16">
        <v>249</v>
      </c>
      <c r="W1797" s="20"/>
      <c r="X1797" s="20">
        <v>4.3453815261044175</v>
      </c>
      <c r="Y1797" s="20">
        <v>15.34136546184739</v>
      </c>
      <c r="Z1797" s="20">
        <v>46.080321285140556</v>
      </c>
      <c r="AA1797" s="20">
        <v>34.196787148594375</v>
      </c>
      <c r="AB1797" s="20">
        <v>80.277108433734924</v>
      </c>
      <c r="AC1797" s="69"/>
      <c r="AD1797" s="16">
        <v>93</v>
      </c>
      <c r="AE1797" s="20"/>
      <c r="AF1797" s="20">
        <v>10.612903225806452</v>
      </c>
      <c r="AG1797" s="20">
        <v>53.838709677419359</v>
      </c>
      <c r="AH1797" s="20">
        <v>33.548387096774192</v>
      </c>
      <c r="AI1797" s="20">
        <v>2</v>
      </c>
      <c r="AJ1797" s="20">
        <v>35.548387096774192</v>
      </c>
      <c r="AK1797" s="63"/>
    </row>
    <row r="1798" spans="1:37">
      <c r="A1798" s="81">
        <v>3</v>
      </c>
      <c r="B1798" s="77" t="s">
        <v>314</v>
      </c>
      <c r="C1798" s="78"/>
      <c r="D1798" s="79">
        <v>2</v>
      </c>
      <c r="E1798" s="79" t="s">
        <v>33</v>
      </c>
      <c r="F1798" s="80">
        <v>1905</v>
      </c>
      <c r="G1798" s="88">
        <v>1</v>
      </c>
      <c r="H1798" s="81">
        <v>3</v>
      </c>
      <c r="I1798" s="82"/>
      <c r="J1798" s="83">
        <v>91</v>
      </c>
      <c r="K1798" s="83">
        <v>75</v>
      </c>
      <c r="L1798" s="83">
        <v>0</v>
      </c>
      <c r="M1798" s="84"/>
      <c r="N1798" s="85">
        <v>222</v>
      </c>
      <c r="O1798" s="83">
        <v>615</v>
      </c>
      <c r="P1798" s="83">
        <v>4</v>
      </c>
      <c r="Q1798" s="83">
        <v>5</v>
      </c>
      <c r="R1798" s="83">
        <v>27</v>
      </c>
      <c r="S1798" s="83">
        <v>64</v>
      </c>
      <c r="T1798" s="83">
        <v>91</v>
      </c>
      <c r="U1798" s="84"/>
      <c r="V1798" s="85">
        <v>222</v>
      </c>
      <c r="W1798" s="83">
        <v>608</v>
      </c>
      <c r="X1798" s="83">
        <v>9</v>
      </c>
      <c r="Y1798" s="83">
        <v>15</v>
      </c>
      <c r="Z1798" s="83">
        <v>33</v>
      </c>
      <c r="AA1798" s="83">
        <v>42</v>
      </c>
      <c r="AB1798" s="83">
        <v>75</v>
      </c>
      <c r="AC1798" s="84"/>
      <c r="AD1798" s="85">
        <v>0</v>
      </c>
      <c r="AE1798" s="83">
        <v>0</v>
      </c>
      <c r="AF1798" s="83">
        <v>0</v>
      </c>
      <c r="AG1798" s="83">
        <v>0</v>
      </c>
      <c r="AH1798" s="83">
        <v>0</v>
      </c>
      <c r="AI1798" s="83">
        <v>0</v>
      </c>
      <c r="AJ1798" s="83">
        <v>0</v>
      </c>
    </row>
    <row r="1799" spans="1:37" s="63" customFormat="1">
      <c r="A1799" s="88">
        <v>4</v>
      </c>
      <c r="B1799" s="95" t="s">
        <v>314</v>
      </c>
      <c r="C1799" s="96"/>
      <c r="D1799" s="86">
        <v>2</v>
      </c>
      <c r="E1799" s="86" t="s">
        <v>33</v>
      </c>
      <c r="F1799" s="87">
        <v>1905</v>
      </c>
      <c r="G1799" s="88">
        <v>1</v>
      </c>
      <c r="H1799" s="88">
        <v>4</v>
      </c>
      <c r="I1799" s="89"/>
      <c r="J1799" s="90">
        <v>81</v>
      </c>
      <c r="K1799" s="90">
        <v>75</v>
      </c>
      <c r="L1799" s="90">
        <v>0</v>
      </c>
      <c r="M1799" s="91"/>
      <c r="N1799" s="92">
        <v>205</v>
      </c>
      <c r="O1799" s="90">
        <v>650</v>
      </c>
      <c r="P1799" s="90">
        <v>6</v>
      </c>
      <c r="Q1799" s="90">
        <v>12</v>
      </c>
      <c r="R1799" s="90">
        <v>20</v>
      </c>
      <c r="S1799" s="90">
        <v>61</v>
      </c>
      <c r="T1799" s="90">
        <v>81</v>
      </c>
      <c r="U1799" s="91"/>
      <c r="V1799" s="92">
        <v>205</v>
      </c>
      <c r="W1799" s="90">
        <v>656</v>
      </c>
      <c r="X1799" s="90">
        <v>6</v>
      </c>
      <c r="Y1799" s="90">
        <v>19</v>
      </c>
      <c r="Z1799" s="90">
        <v>41</v>
      </c>
      <c r="AA1799" s="90">
        <v>34</v>
      </c>
      <c r="AB1799" s="90">
        <v>75</v>
      </c>
      <c r="AC1799" s="91"/>
      <c r="AD1799" s="92">
        <v>0</v>
      </c>
      <c r="AE1799" s="90">
        <v>0</v>
      </c>
      <c r="AF1799" s="90">
        <v>0</v>
      </c>
      <c r="AG1799" s="90">
        <v>0</v>
      </c>
      <c r="AH1799" s="90">
        <v>0</v>
      </c>
      <c r="AI1799" s="90">
        <v>0</v>
      </c>
      <c r="AJ1799" s="90">
        <v>0</v>
      </c>
      <c r="AK1799" s="5"/>
    </row>
    <row r="1800" spans="1:37">
      <c r="A1800" s="88">
        <v>5</v>
      </c>
      <c r="B1800" s="95" t="s">
        <v>314</v>
      </c>
      <c r="C1800" s="96"/>
      <c r="D1800" s="86">
        <v>2</v>
      </c>
      <c r="E1800" s="86" t="s">
        <v>33</v>
      </c>
      <c r="F1800" s="87">
        <v>1905</v>
      </c>
      <c r="G1800" s="86">
        <v>1</v>
      </c>
      <c r="H1800" s="88">
        <v>5</v>
      </c>
      <c r="I1800" s="89"/>
      <c r="J1800" s="90">
        <v>77</v>
      </c>
      <c r="K1800" s="90">
        <v>74</v>
      </c>
      <c r="L1800" s="90">
        <v>58</v>
      </c>
      <c r="M1800" s="91"/>
      <c r="N1800" s="92">
        <v>223</v>
      </c>
      <c r="O1800" s="90">
        <v>668</v>
      </c>
      <c r="P1800" s="90">
        <v>7</v>
      </c>
      <c r="Q1800" s="90">
        <v>16</v>
      </c>
      <c r="R1800" s="90">
        <v>38</v>
      </c>
      <c r="S1800" s="90">
        <v>39</v>
      </c>
      <c r="T1800" s="90">
        <v>77</v>
      </c>
      <c r="U1800" s="91"/>
      <c r="V1800" s="92">
        <v>223</v>
      </c>
      <c r="W1800" s="90">
        <v>705</v>
      </c>
      <c r="X1800" s="90">
        <v>3</v>
      </c>
      <c r="Y1800" s="90">
        <v>22</v>
      </c>
      <c r="Z1800" s="90">
        <v>43</v>
      </c>
      <c r="AA1800" s="90">
        <v>31</v>
      </c>
      <c r="AB1800" s="90">
        <v>74</v>
      </c>
      <c r="AC1800" s="91"/>
      <c r="AD1800" s="92">
        <v>223</v>
      </c>
      <c r="AE1800" s="90">
        <v>206</v>
      </c>
      <c r="AF1800" s="90">
        <v>7</v>
      </c>
      <c r="AG1800" s="90">
        <v>35</v>
      </c>
      <c r="AH1800" s="90">
        <v>48</v>
      </c>
      <c r="AI1800" s="90">
        <v>10</v>
      </c>
      <c r="AJ1800" s="90">
        <v>58</v>
      </c>
    </row>
    <row r="1801" spans="1:37">
      <c r="A1801" s="88">
        <v>6</v>
      </c>
      <c r="B1801" s="95" t="s">
        <v>314</v>
      </c>
      <c r="C1801" s="96"/>
      <c r="D1801" s="86">
        <v>2</v>
      </c>
      <c r="E1801" s="86" t="s">
        <v>33</v>
      </c>
      <c r="F1801" s="87">
        <v>1905</v>
      </c>
      <c r="G1801" s="86">
        <v>1</v>
      </c>
      <c r="H1801" s="88">
        <v>6</v>
      </c>
      <c r="I1801" s="89"/>
      <c r="J1801" s="90">
        <v>85</v>
      </c>
      <c r="K1801" s="90">
        <v>77</v>
      </c>
      <c r="L1801" s="90">
        <v>0</v>
      </c>
      <c r="M1801" s="91"/>
      <c r="N1801" s="92">
        <v>192</v>
      </c>
      <c r="O1801" s="90">
        <v>731</v>
      </c>
      <c r="P1801" s="90">
        <v>3</v>
      </c>
      <c r="Q1801" s="90">
        <v>12</v>
      </c>
      <c r="R1801" s="90">
        <v>32</v>
      </c>
      <c r="S1801" s="90">
        <v>53</v>
      </c>
      <c r="T1801" s="90">
        <v>85</v>
      </c>
      <c r="U1801" s="91"/>
      <c r="V1801" s="92">
        <v>192</v>
      </c>
      <c r="W1801" s="90">
        <v>735</v>
      </c>
      <c r="X1801" s="90">
        <v>3</v>
      </c>
      <c r="Y1801" s="90">
        <v>20</v>
      </c>
      <c r="Z1801" s="90">
        <v>46</v>
      </c>
      <c r="AA1801" s="90">
        <v>31</v>
      </c>
      <c r="AB1801" s="90">
        <v>77</v>
      </c>
      <c r="AC1801" s="91"/>
      <c r="AD1801" s="92">
        <v>0</v>
      </c>
      <c r="AE1801" s="90">
        <v>0</v>
      </c>
      <c r="AF1801" s="90">
        <v>0</v>
      </c>
      <c r="AG1801" s="90">
        <v>0</v>
      </c>
      <c r="AH1801" s="90">
        <v>0</v>
      </c>
      <c r="AI1801" s="90">
        <v>0</v>
      </c>
      <c r="AJ1801" s="90">
        <v>0</v>
      </c>
    </row>
    <row r="1802" spans="1:37">
      <c r="A1802" s="88">
        <v>7</v>
      </c>
      <c r="B1802" s="95" t="s">
        <v>314</v>
      </c>
      <c r="C1802" s="96"/>
      <c r="D1802" s="86">
        <v>2</v>
      </c>
      <c r="E1802" s="86" t="s">
        <v>33</v>
      </c>
      <c r="F1802" s="87">
        <v>1905</v>
      </c>
      <c r="G1802" s="86">
        <v>1</v>
      </c>
      <c r="H1802" s="88">
        <v>7</v>
      </c>
      <c r="I1802" s="89"/>
      <c r="J1802" s="90">
        <v>84</v>
      </c>
      <c r="K1802" s="90">
        <v>72</v>
      </c>
      <c r="L1802" s="90">
        <v>40</v>
      </c>
      <c r="M1802" s="91"/>
      <c r="N1802" s="92">
        <v>211</v>
      </c>
      <c r="O1802" s="90">
        <v>756</v>
      </c>
      <c r="P1802" s="90">
        <v>5</v>
      </c>
      <c r="Q1802" s="90">
        <v>10</v>
      </c>
      <c r="R1802" s="90">
        <v>39</v>
      </c>
      <c r="S1802" s="90">
        <v>45</v>
      </c>
      <c r="T1802" s="90">
        <v>84</v>
      </c>
      <c r="U1802" s="91"/>
      <c r="V1802" s="92">
        <v>211</v>
      </c>
      <c r="W1802" s="90">
        <v>741</v>
      </c>
      <c r="X1802" s="90">
        <v>5</v>
      </c>
      <c r="Y1802" s="90">
        <v>23</v>
      </c>
      <c r="Z1802" s="90">
        <v>46</v>
      </c>
      <c r="AA1802" s="90">
        <v>26</v>
      </c>
      <c r="AB1802" s="90">
        <v>72</v>
      </c>
      <c r="AC1802" s="91"/>
      <c r="AD1802" s="92">
        <v>211</v>
      </c>
      <c r="AE1802" s="90">
        <v>184</v>
      </c>
      <c r="AF1802" s="90">
        <v>21</v>
      </c>
      <c r="AG1802" s="90">
        <v>39</v>
      </c>
      <c r="AH1802" s="90">
        <v>33</v>
      </c>
      <c r="AI1802" s="90">
        <v>7</v>
      </c>
      <c r="AJ1802" s="90">
        <v>40</v>
      </c>
    </row>
    <row r="1803" spans="1:37">
      <c r="A1803" s="88">
        <v>8</v>
      </c>
      <c r="B1803" s="95" t="s">
        <v>314</v>
      </c>
      <c r="C1803" s="96"/>
      <c r="D1803" s="86">
        <v>2</v>
      </c>
      <c r="E1803" s="86" t="s">
        <v>33</v>
      </c>
      <c r="F1803" s="87">
        <v>1905</v>
      </c>
      <c r="G1803" s="88">
        <v>1</v>
      </c>
      <c r="H1803" s="88">
        <v>8</v>
      </c>
      <c r="I1803" s="89"/>
      <c r="J1803" s="90">
        <v>79</v>
      </c>
      <c r="K1803" s="90">
        <v>86</v>
      </c>
      <c r="L1803" s="90">
        <v>0</v>
      </c>
      <c r="M1803" s="91"/>
      <c r="N1803" s="92">
        <v>216</v>
      </c>
      <c r="O1803" s="90">
        <v>770</v>
      </c>
      <c r="P1803" s="90">
        <v>11</v>
      </c>
      <c r="Q1803" s="90">
        <v>10</v>
      </c>
      <c r="R1803" s="90">
        <v>43</v>
      </c>
      <c r="S1803" s="90">
        <v>36</v>
      </c>
      <c r="T1803" s="90">
        <v>79</v>
      </c>
      <c r="U1803" s="91"/>
      <c r="V1803" s="92">
        <v>216</v>
      </c>
      <c r="W1803" s="90">
        <v>840</v>
      </c>
      <c r="X1803" s="90">
        <v>3</v>
      </c>
      <c r="Y1803" s="90">
        <v>11</v>
      </c>
      <c r="Z1803" s="90">
        <v>44</v>
      </c>
      <c r="AA1803" s="90">
        <v>42</v>
      </c>
      <c r="AB1803" s="90">
        <v>86</v>
      </c>
      <c r="AC1803" s="91"/>
      <c r="AD1803" s="92">
        <v>0</v>
      </c>
      <c r="AE1803" s="90">
        <v>0</v>
      </c>
      <c r="AF1803" s="90">
        <v>0</v>
      </c>
      <c r="AG1803" s="90">
        <v>0</v>
      </c>
      <c r="AH1803" s="90">
        <v>0</v>
      </c>
      <c r="AI1803" s="90">
        <v>0</v>
      </c>
      <c r="AJ1803" s="90">
        <v>0</v>
      </c>
    </row>
    <row r="1804" spans="1:37">
      <c r="A1804" s="67" t="s">
        <v>71</v>
      </c>
      <c r="B1804" s="97" t="s">
        <v>314</v>
      </c>
      <c r="C1804" s="98"/>
      <c r="D1804" s="93">
        <v>2</v>
      </c>
      <c r="E1804" s="93" t="s">
        <v>33</v>
      </c>
      <c r="F1804" s="94">
        <v>1905</v>
      </c>
      <c r="G1804" s="93">
        <v>1</v>
      </c>
      <c r="H1804" s="67" t="s">
        <v>71</v>
      </c>
      <c r="I1804" s="68"/>
      <c r="J1804" s="20">
        <v>82.810086682427112</v>
      </c>
      <c r="K1804" s="20">
        <v>76.500394011032313</v>
      </c>
      <c r="L1804" s="20">
        <v>49.248847926267274</v>
      </c>
      <c r="M1804" s="69"/>
      <c r="N1804" s="16">
        <v>1269</v>
      </c>
      <c r="O1804" s="20"/>
      <c r="P1804" s="20">
        <v>6.0567375886524815</v>
      </c>
      <c r="Q1804" s="20">
        <v>10.805358550039401</v>
      </c>
      <c r="R1804" s="20">
        <v>33.277383766745466</v>
      </c>
      <c r="S1804" s="20">
        <v>49.532702915681639</v>
      </c>
      <c r="T1804" s="20">
        <v>82.810086682427112</v>
      </c>
      <c r="U1804" s="69"/>
      <c r="V1804" s="16">
        <v>1269</v>
      </c>
      <c r="W1804" s="20"/>
      <c r="X1804" s="20">
        <v>4.8668242710795901</v>
      </c>
      <c r="Y1804" s="20">
        <v>18.282111899133177</v>
      </c>
      <c r="Z1804" s="20">
        <v>42.05043341213554</v>
      </c>
      <c r="AA1804" s="20">
        <v>34.449960598896766</v>
      </c>
      <c r="AB1804" s="20">
        <v>76.500394011032313</v>
      </c>
      <c r="AC1804" s="69"/>
      <c r="AD1804" s="16">
        <v>434</v>
      </c>
      <c r="AE1804" s="20"/>
      <c r="AF1804" s="20">
        <v>13.806451612903224</v>
      </c>
      <c r="AG1804" s="20">
        <v>36.944700460829495</v>
      </c>
      <c r="AH1804" s="20">
        <v>40.707373271889395</v>
      </c>
      <c r="AI1804" s="20">
        <v>8.541474654377879</v>
      </c>
      <c r="AJ1804" s="20">
        <v>49.248847926267274</v>
      </c>
      <c r="AK1804" s="63"/>
    </row>
    <row r="1805" spans="1:37">
      <c r="A1805" s="81">
        <v>3</v>
      </c>
      <c r="B1805" s="77" t="s">
        <v>315</v>
      </c>
      <c r="C1805" s="78"/>
      <c r="D1805" s="79">
        <v>1</v>
      </c>
      <c r="E1805" s="79" t="s">
        <v>32</v>
      </c>
      <c r="F1805" s="80">
        <v>4502</v>
      </c>
      <c r="G1805" s="88">
        <v>1</v>
      </c>
      <c r="H1805" s="81">
        <v>3</v>
      </c>
      <c r="I1805" s="82"/>
      <c r="J1805" s="83">
        <v>83</v>
      </c>
      <c r="K1805" s="83">
        <v>81</v>
      </c>
      <c r="L1805" s="83">
        <v>0</v>
      </c>
      <c r="M1805" s="84"/>
      <c r="N1805" s="85">
        <v>57</v>
      </c>
      <c r="O1805" s="83">
        <v>577</v>
      </c>
      <c r="P1805" s="83">
        <v>0</v>
      </c>
      <c r="Q1805" s="83">
        <v>18</v>
      </c>
      <c r="R1805" s="83">
        <v>37</v>
      </c>
      <c r="S1805" s="83">
        <v>46</v>
      </c>
      <c r="T1805" s="83">
        <v>83</v>
      </c>
      <c r="U1805" s="84"/>
      <c r="V1805" s="85">
        <v>57</v>
      </c>
      <c r="W1805" s="83">
        <v>612</v>
      </c>
      <c r="X1805" s="83">
        <v>4</v>
      </c>
      <c r="Y1805" s="83">
        <v>16</v>
      </c>
      <c r="Z1805" s="83">
        <v>37</v>
      </c>
      <c r="AA1805" s="83">
        <v>44</v>
      </c>
      <c r="AB1805" s="83">
        <v>81</v>
      </c>
      <c r="AC1805" s="84"/>
      <c r="AD1805" s="85">
        <v>0</v>
      </c>
      <c r="AE1805" s="83">
        <v>0</v>
      </c>
      <c r="AF1805" s="83">
        <v>0</v>
      </c>
      <c r="AG1805" s="83">
        <v>0</v>
      </c>
      <c r="AH1805" s="83">
        <v>0</v>
      </c>
      <c r="AI1805" s="83">
        <v>0</v>
      </c>
      <c r="AJ1805" s="83">
        <v>0</v>
      </c>
    </row>
    <row r="1806" spans="1:37" s="63" customFormat="1">
      <c r="A1806" s="88">
        <v>4</v>
      </c>
      <c r="B1806" s="95" t="s">
        <v>315</v>
      </c>
      <c r="C1806" s="96"/>
      <c r="D1806" s="86">
        <v>1</v>
      </c>
      <c r="E1806" s="86" t="s">
        <v>32</v>
      </c>
      <c r="F1806" s="87">
        <v>4502</v>
      </c>
      <c r="G1806" s="88">
        <v>1</v>
      </c>
      <c r="H1806" s="88">
        <v>4</v>
      </c>
      <c r="I1806" s="89"/>
      <c r="J1806" s="90">
        <v>79</v>
      </c>
      <c r="K1806" s="90">
        <v>88</v>
      </c>
      <c r="L1806" s="90">
        <v>0</v>
      </c>
      <c r="M1806" s="91"/>
      <c r="N1806" s="92">
        <v>57</v>
      </c>
      <c r="O1806" s="90">
        <v>633</v>
      </c>
      <c r="P1806" s="90">
        <v>7</v>
      </c>
      <c r="Q1806" s="90">
        <v>14</v>
      </c>
      <c r="R1806" s="90">
        <v>30</v>
      </c>
      <c r="S1806" s="90">
        <v>49</v>
      </c>
      <c r="T1806" s="90">
        <v>79</v>
      </c>
      <c r="U1806" s="91"/>
      <c r="V1806" s="92">
        <v>57</v>
      </c>
      <c r="W1806" s="90">
        <v>705</v>
      </c>
      <c r="X1806" s="90">
        <v>2</v>
      </c>
      <c r="Y1806" s="90">
        <v>11</v>
      </c>
      <c r="Z1806" s="90">
        <v>49</v>
      </c>
      <c r="AA1806" s="90">
        <v>39</v>
      </c>
      <c r="AB1806" s="90">
        <v>88</v>
      </c>
      <c r="AC1806" s="91"/>
      <c r="AD1806" s="92">
        <v>0</v>
      </c>
      <c r="AE1806" s="90">
        <v>0</v>
      </c>
      <c r="AF1806" s="90">
        <v>0</v>
      </c>
      <c r="AG1806" s="90">
        <v>0</v>
      </c>
      <c r="AH1806" s="90">
        <v>0</v>
      </c>
      <c r="AI1806" s="90">
        <v>0</v>
      </c>
      <c r="AJ1806" s="90">
        <v>0</v>
      </c>
      <c r="AK1806" s="5"/>
    </row>
    <row r="1807" spans="1:37">
      <c r="A1807" s="88">
        <v>5</v>
      </c>
      <c r="B1807" s="95" t="s">
        <v>315</v>
      </c>
      <c r="C1807" s="96"/>
      <c r="D1807" s="86">
        <v>1</v>
      </c>
      <c r="E1807" s="86" t="s">
        <v>32</v>
      </c>
      <c r="F1807" s="87">
        <v>4502</v>
      </c>
      <c r="G1807" s="86">
        <v>1</v>
      </c>
      <c r="H1807" s="88">
        <v>5</v>
      </c>
      <c r="I1807" s="89"/>
      <c r="J1807" s="90">
        <v>68</v>
      </c>
      <c r="K1807" s="90">
        <v>73</v>
      </c>
      <c r="L1807" s="90">
        <v>77</v>
      </c>
      <c r="M1807" s="91"/>
      <c r="N1807" s="92">
        <v>60</v>
      </c>
      <c r="O1807" s="90">
        <v>641</v>
      </c>
      <c r="P1807" s="90">
        <v>15</v>
      </c>
      <c r="Q1807" s="90">
        <v>17</v>
      </c>
      <c r="R1807" s="90">
        <v>43</v>
      </c>
      <c r="S1807" s="90">
        <v>25</v>
      </c>
      <c r="T1807" s="90">
        <v>68</v>
      </c>
      <c r="U1807" s="91"/>
      <c r="V1807" s="92">
        <v>60</v>
      </c>
      <c r="W1807" s="90">
        <v>712</v>
      </c>
      <c r="X1807" s="90">
        <v>3</v>
      </c>
      <c r="Y1807" s="90">
        <v>23</v>
      </c>
      <c r="Z1807" s="90">
        <v>35</v>
      </c>
      <c r="AA1807" s="90">
        <v>38</v>
      </c>
      <c r="AB1807" s="90">
        <v>73</v>
      </c>
      <c r="AC1807" s="91"/>
      <c r="AD1807" s="92">
        <v>60</v>
      </c>
      <c r="AE1807" s="90">
        <v>216</v>
      </c>
      <c r="AF1807" s="90">
        <v>3</v>
      </c>
      <c r="AG1807" s="90">
        <v>20</v>
      </c>
      <c r="AH1807" s="90">
        <v>65</v>
      </c>
      <c r="AI1807" s="90">
        <v>12</v>
      </c>
      <c r="AJ1807" s="90">
        <v>77</v>
      </c>
    </row>
    <row r="1808" spans="1:37">
      <c r="A1808" s="88">
        <v>6</v>
      </c>
      <c r="B1808" s="95" t="s">
        <v>315</v>
      </c>
      <c r="C1808" s="96"/>
      <c r="D1808" s="86">
        <v>1</v>
      </c>
      <c r="E1808" s="86" t="s">
        <v>32</v>
      </c>
      <c r="F1808" s="87">
        <v>4502</v>
      </c>
      <c r="G1808" s="86">
        <v>1</v>
      </c>
      <c r="H1808" s="88">
        <v>6</v>
      </c>
      <c r="I1808" s="89"/>
      <c r="J1808" s="90">
        <v>67</v>
      </c>
      <c r="K1808" s="90">
        <v>75</v>
      </c>
      <c r="L1808" s="90">
        <v>0</v>
      </c>
      <c r="M1808" s="91"/>
      <c r="N1808" s="92">
        <v>61</v>
      </c>
      <c r="O1808" s="90">
        <v>697</v>
      </c>
      <c r="P1808" s="90">
        <v>8</v>
      </c>
      <c r="Q1808" s="90">
        <v>25</v>
      </c>
      <c r="R1808" s="90">
        <v>28</v>
      </c>
      <c r="S1808" s="90">
        <v>39</v>
      </c>
      <c r="T1808" s="90">
        <v>67</v>
      </c>
      <c r="U1808" s="91"/>
      <c r="V1808" s="92">
        <v>61</v>
      </c>
      <c r="W1808" s="90">
        <v>741</v>
      </c>
      <c r="X1808" s="90">
        <v>5</v>
      </c>
      <c r="Y1808" s="90">
        <v>20</v>
      </c>
      <c r="Z1808" s="90">
        <v>36</v>
      </c>
      <c r="AA1808" s="90">
        <v>39</v>
      </c>
      <c r="AB1808" s="90">
        <v>75</v>
      </c>
      <c r="AC1808" s="91"/>
      <c r="AD1808" s="92">
        <v>0</v>
      </c>
      <c r="AE1808" s="90">
        <v>0</v>
      </c>
      <c r="AF1808" s="90">
        <v>0</v>
      </c>
      <c r="AG1808" s="90">
        <v>0</v>
      </c>
      <c r="AH1808" s="90">
        <v>0</v>
      </c>
      <c r="AI1808" s="90">
        <v>0</v>
      </c>
      <c r="AJ1808" s="90">
        <v>0</v>
      </c>
    </row>
    <row r="1809" spans="1:37">
      <c r="A1809" s="88">
        <v>7</v>
      </c>
      <c r="B1809" s="95" t="s">
        <v>315</v>
      </c>
      <c r="C1809" s="96"/>
      <c r="D1809" s="86">
        <v>1</v>
      </c>
      <c r="E1809" s="86" t="s">
        <v>32</v>
      </c>
      <c r="F1809" s="87">
        <v>4502</v>
      </c>
      <c r="G1809" s="86">
        <v>1</v>
      </c>
      <c r="H1809" s="88">
        <v>7</v>
      </c>
      <c r="I1809" s="89"/>
      <c r="J1809" s="90">
        <v>85</v>
      </c>
      <c r="K1809" s="90">
        <v>75</v>
      </c>
      <c r="L1809" s="90">
        <v>47</v>
      </c>
      <c r="M1809" s="91"/>
      <c r="N1809" s="92">
        <v>71</v>
      </c>
      <c r="O1809" s="90">
        <v>732</v>
      </c>
      <c r="P1809" s="90">
        <v>8</v>
      </c>
      <c r="Q1809" s="90">
        <v>7</v>
      </c>
      <c r="R1809" s="90">
        <v>54</v>
      </c>
      <c r="S1809" s="90">
        <v>31</v>
      </c>
      <c r="T1809" s="90">
        <v>85</v>
      </c>
      <c r="U1809" s="91"/>
      <c r="V1809" s="92">
        <v>71</v>
      </c>
      <c r="W1809" s="90">
        <v>783</v>
      </c>
      <c r="X1809" s="90">
        <v>0</v>
      </c>
      <c r="Y1809" s="90">
        <v>25</v>
      </c>
      <c r="Z1809" s="90">
        <v>41</v>
      </c>
      <c r="AA1809" s="90">
        <v>34</v>
      </c>
      <c r="AB1809" s="90">
        <v>75</v>
      </c>
      <c r="AC1809" s="91"/>
      <c r="AD1809" s="92">
        <v>71</v>
      </c>
      <c r="AE1809" s="90">
        <v>194</v>
      </c>
      <c r="AF1809" s="90">
        <v>13</v>
      </c>
      <c r="AG1809" s="90">
        <v>41</v>
      </c>
      <c r="AH1809" s="90">
        <v>41</v>
      </c>
      <c r="AI1809" s="90">
        <v>6</v>
      </c>
      <c r="AJ1809" s="90">
        <v>47</v>
      </c>
    </row>
    <row r="1810" spans="1:37">
      <c r="A1810" s="88">
        <v>8</v>
      </c>
      <c r="B1810" s="95" t="s">
        <v>315</v>
      </c>
      <c r="C1810" s="96"/>
      <c r="D1810" s="86">
        <v>1</v>
      </c>
      <c r="E1810" s="86" t="s">
        <v>32</v>
      </c>
      <c r="F1810" s="87">
        <v>4502</v>
      </c>
      <c r="G1810" s="88">
        <v>1</v>
      </c>
      <c r="H1810" s="88">
        <v>8</v>
      </c>
      <c r="I1810" s="89"/>
      <c r="J1810" s="90">
        <v>72</v>
      </c>
      <c r="K1810" s="90">
        <v>90</v>
      </c>
      <c r="L1810" s="90">
        <v>0</v>
      </c>
      <c r="M1810" s="91"/>
      <c r="N1810" s="92">
        <v>75</v>
      </c>
      <c r="O1810" s="90">
        <v>742</v>
      </c>
      <c r="P1810" s="90">
        <v>11</v>
      </c>
      <c r="Q1810" s="90">
        <v>17</v>
      </c>
      <c r="R1810" s="90">
        <v>55</v>
      </c>
      <c r="S1810" s="90">
        <v>17</v>
      </c>
      <c r="T1810" s="90">
        <v>72</v>
      </c>
      <c r="U1810" s="91"/>
      <c r="V1810" s="92">
        <v>75</v>
      </c>
      <c r="W1810" s="90">
        <v>842</v>
      </c>
      <c r="X1810" s="90">
        <v>1</v>
      </c>
      <c r="Y1810" s="90">
        <v>8</v>
      </c>
      <c r="Z1810" s="90">
        <v>53</v>
      </c>
      <c r="AA1810" s="90">
        <v>37</v>
      </c>
      <c r="AB1810" s="90">
        <v>90</v>
      </c>
      <c r="AC1810" s="91"/>
      <c r="AD1810" s="92">
        <v>0</v>
      </c>
      <c r="AE1810" s="90">
        <v>0</v>
      </c>
      <c r="AF1810" s="90">
        <v>0</v>
      </c>
      <c r="AG1810" s="90">
        <v>0</v>
      </c>
      <c r="AH1810" s="90">
        <v>0</v>
      </c>
      <c r="AI1810" s="90">
        <v>0</v>
      </c>
      <c r="AJ1810" s="90">
        <v>0</v>
      </c>
    </row>
    <row r="1811" spans="1:37">
      <c r="A1811" s="67" t="s">
        <v>71</v>
      </c>
      <c r="B1811" s="97" t="s">
        <v>315</v>
      </c>
      <c r="C1811" s="98"/>
      <c r="D1811" s="93">
        <v>1</v>
      </c>
      <c r="E1811" s="93" t="s">
        <v>32</v>
      </c>
      <c r="F1811" s="94">
        <v>4502</v>
      </c>
      <c r="G1811" s="67">
        <v>1</v>
      </c>
      <c r="H1811" s="67" t="s">
        <v>71</v>
      </c>
      <c r="I1811" s="68"/>
      <c r="J1811" s="20">
        <v>75.685039370078755</v>
      </c>
      <c r="K1811" s="20">
        <v>80.480314960629926</v>
      </c>
      <c r="L1811" s="20">
        <v>60.74045801526718</v>
      </c>
      <c r="M1811" s="69"/>
      <c r="N1811" s="16">
        <v>381</v>
      </c>
      <c r="O1811" s="20"/>
      <c r="P1811" s="20">
        <v>8.3464566929133852</v>
      </c>
      <c r="Q1811" s="20">
        <v>16.118110236220474</v>
      </c>
      <c r="R1811" s="20">
        <v>42.167979002624676</v>
      </c>
      <c r="S1811" s="20">
        <v>33.517060367454071</v>
      </c>
      <c r="T1811" s="20">
        <v>75.685039370078755</v>
      </c>
      <c r="U1811" s="69"/>
      <c r="V1811" s="16">
        <v>381</v>
      </c>
      <c r="W1811" s="20"/>
      <c r="X1811" s="20">
        <v>2.3674540682414698</v>
      </c>
      <c r="Y1811" s="20">
        <v>17.097112860892388</v>
      </c>
      <c r="Z1811" s="20">
        <v>42.215223097112862</v>
      </c>
      <c r="AA1811" s="20">
        <v>38.265091863517064</v>
      </c>
      <c r="AB1811" s="20">
        <v>80.480314960629926</v>
      </c>
      <c r="AC1811" s="69"/>
      <c r="AD1811" s="16">
        <v>131</v>
      </c>
      <c r="AE1811" s="20"/>
      <c r="AF1811" s="20">
        <v>8.4198473282442752</v>
      </c>
      <c r="AG1811" s="20">
        <v>31.381679389312975</v>
      </c>
      <c r="AH1811" s="20">
        <v>51.992366412213741</v>
      </c>
      <c r="AI1811" s="20">
        <v>8.7480916030534353</v>
      </c>
      <c r="AJ1811" s="20">
        <v>60.74045801526718</v>
      </c>
      <c r="AK1811" s="63"/>
    </row>
    <row r="1812" spans="1:37">
      <c r="A1812" s="81">
        <v>3</v>
      </c>
      <c r="B1812" s="77" t="s">
        <v>17</v>
      </c>
      <c r="C1812" s="78"/>
      <c r="D1812" s="79">
        <v>1</v>
      </c>
      <c r="E1812" s="79" t="s">
        <v>32</v>
      </c>
      <c r="F1812" s="103" t="s">
        <v>4</v>
      </c>
      <c r="G1812" s="81">
        <v>0</v>
      </c>
      <c r="H1812" s="81">
        <v>3</v>
      </c>
      <c r="I1812" s="82"/>
      <c r="J1812" s="83">
        <v>86</v>
      </c>
      <c r="K1812" s="83">
        <v>75</v>
      </c>
      <c r="L1812" s="83">
        <v>0</v>
      </c>
      <c r="M1812" s="84"/>
      <c r="N1812" s="85">
        <v>12481</v>
      </c>
      <c r="O1812" s="83">
        <v>600</v>
      </c>
      <c r="P1812" s="83">
        <v>2</v>
      </c>
      <c r="Q1812" s="83">
        <v>11</v>
      </c>
      <c r="R1812" s="83">
        <v>27</v>
      </c>
      <c r="S1812" s="83">
        <v>59</v>
      </c>
      <c r="T1812" s="83">
        <v>86</v>
      </c>
      <c r="U1812" s="84"/>
      <c r="V1812" s="85">
        <v>12481</v>
      </c>
      <c r="W1812" s="83">
        <v>597</v>
      </c>
      <c r="X1812" s="83">
        <v>10</v>
      </c>
      <c r="Y1812" s="83">
        <v>16</v>
      </c>
      <c r="Z1812" s="83">
        <v>34</v>
      </c>
      <c r="AA1812" s="83">
        <v>41</v>
      </c>
      <c r="AB1812" s="83">
        <v>75</v>
      </c>
      <c r="AC1812" s="84"/>
      <c r="AD1812" s="85">
        <v>0</v>
      </c>
      <c r="AE1812" s="83">
        <v>0</v>
      </c>
      <c r="AF1812" s="83">
        <v>0</v>
      </c>
      <c r="AG1812" s="83">
        <v>0</v>
      </c>
      <c r="AH1812" s="83">
        <v>0</v>
      </c>
      <c r="AI1812" s="83">
        <v>0</v>
      </c>
      <c r="AJ1812" s="83">
        <v>0</v>
      </c>
    </row>
    <row r="1813" spans="1:37" s="63" customFormat="1">
      <c r="A1813" s="88">
        <v>4</v>
      </c>
      <c r="B1813" s="95" t="s">
        <v>17</v>
      </c>
      <c r="C1813" s="96"/>
      <c r="D1813" s="86">
        <v>1</v>
      </c>
      <c r="E1813" s="86" t="s">
        <v>32</v>
      </c>
      <c r="F1813" s="104" t="s">
        <v>4</v>
      </c>
      <c r="G1813" s="88">
        <v>0</v>
      </c>
      <c r="H1813" s="88">
        <v>4</v>
      </c>
      <c r="I1813" s="89"/>
      <c r="J1813" s="90">
        <v>83</v>
      </c>
      <c r="K1813" s="90">
        <v>79</v>
      </c>
      <c r="L1813" s="90">
        <v>0</v>
      </c>
      <c r="M1813" s="91"/>
      <c r="N1813" s="92">
        <v>12308</v>
      </c>
      <c r="O1813" s="90">
        <v>647</v>
      </c>
      <c r="P1813" s="90">
        <v>7</v>
      </c>
      <c r="Q1813" s="90">
        <v>10</v>
      </c>
      <c r="R1813" s="90">
        <v>25</v>
      </c>
      <c r="S1813" s="90">
        <v>58</v>
      </c>
      <c r="T1813" s="90">
        <v>83</v>
      </c>
      <c r="U1813" s="91"/>
      <c r="V1813" s="92">
        <v>12308</v>
      </c>
      <c r="W1813" s="90">
        <v>680</v>
      </c>
      <c r="X1813" s="90">
        <v>4</v>
      </c>
      <c r="Y1813" s="90">
        <v>17</v>
      </c>
      <c r="Z1813" s="90">
        <v>42</v>
      </c>
      <c r="AA1813" s="90">
        <v>37</v>
      </c>
      <c r="AB1813" s="90">
        <v>79</v>
      </c>
      <c r="AC1813" s="91"/>
      <c r="AD1813" s="92">
        <v>0</v>
      </c>
      <c r="AE1813" s="90">
        <v>0</v>
      </c>
      <c r="AF1813" s="90">
        <v>0</v>
      </c>
      <c r="AG1813" s="90">
        <v>0</v>
      </c>
      <c r="AH1813" s="90">
        <v>0</v>
      </c>
      <c r="AI1813" s="90">
        <v>0</v>
      </c>
      <c r="AJ1813" s="90">
        <v>0</v>
      </c>
    </row>
    <row r="1814" spans="1:37">
      <c r="A1814" s="88">
        <v>5</v>
      </c>
      <c r="B1814" s="95" t="s">
        <v>17</v>
      </c>
      <c r="C1814" s="96"/>
      <c r="D1814" s="86">
        <v>1</v>
      </c>
      <c r="E1814" s="86" t="s">
        <v>32</v>
      </c>
      <c r="F1814" s="104" t="s">
        <v>4</v>
      </c>
      <c r="G1814" s="88">
        <v>0</v>
      </c>
      <c r="H1814" s="88">
        <v>5</v>
      </c>
      <c r="I1814" s="89"/>
      <c r="J1814" s="90">
        <v>77</v>
      </c>
      <c r="K1814" s="90">
        <v>78</v>
      </c>
      <c r="L1814" s="90">
        <v>57</v>
      </c>
      <c r="M1814" s="91"/>
      <c r="N1814" s="92">
        <v>12263</v>
      </c>
      <c r="O1814" s="90">
        <v>672</v>
      </c>
      <c r="P1814" s="90">
        <v>8</v>
      </c>
      <c r="Q1814" s="90">
        <v>14</v>
      </c>
      <c r="R1814" s="90">
        <v>35</v>
      </c>
      <c r="S1814" s="90">
        <v>42</v>
      </c>
      <c r="T1814" s="90">
        <v>77</v>
      </c>
      <c r="U1814" s="91"/>
      <c r="V1814" s="92">
        <v>12263</v>
      </c>
      <c r="W1814" s="90">
        <v>716</v>
      </c>
      <c r="X1814" s="90">
        <v>4</v>
      </c>
      <c r="Y1814" s="90">
        <v>19</v>
      </c>
      <c r="Z1814" s="90">
        <v>43</v>
      </c>
      <c r="AA1814" s="90">
        <v>35</v>
      </c>
      <c r="AB1814" s="90">
        <v>78</v>
      </c>
      <c r="AC1814" s="91"/>
      <c r="AD1814" s="92">
        <v>12263</v>
      </c>
      <c r="AE1814" s="90">
        <v>204</v>
      </c>
      <c r="AF1814" s="90">
        <v>9</v>
      </c>
      <c r="AG1814" s="90">
        <v>34</v>
      </c>
      <c r="AH1814" s="90">
        <v>48</v>
      </c>
      <c r="AI1814" s="90">
        <v>9</v>
      </c>
      <c r="AJ1814" s="90">
        <v>57</v>
      </c>
    </row>
    <row r="1815" spans="1:37">
      <c r="A1815" s="88">
        <v>6</v>
      </c>
      <c r="B1815" s="95" t="s">
        <v>17</v>
      </c>
      <c r="C1815" s="96"/>
      <c r="D1815" s="86">
        <v>1</v>
      </c>
      <c r="E1815" s="86" t="s">
        <v>32</v>
      </c>
      <c r="F1815" s="104" t="s">
        <v>4</v>
      </c>
      <c r="G1815" s="88">
        <v>0</v>
      </c>
      <c r="H1815" s="88">
        <v>6</v>
      </c>
      <c r="I1815" s="89"/>
      <c r="J1815" s="90">
        <v>80</v>
      </c>
      <c r="K1815" s="90">
        <v>75</v>
      </c>
      <c r="L1815" s="90">
        <v>0</v>
      </c>
      <c r="M1815" s="91"/>
      <c r="N1815" s="92">
        <v>11999</v>
      </c>
      <c r="O1815" s="90">
        <v>722</v>
      </c>
      <c r="P1815" s="90">
        <v>5</v>
      </c>
      <c r="Q1815" s="90">
        <v>14</v>
      </c>
      <c r="R1815" s="90">
        <v>30</v>
      </c>
      <c r="S1815" s="90">
        <v>50</v>
      </c>
      <c r="T1815" s="90">
        <v>80</v>
      </c>
      <c r="U1815" s="91"/>
      <c r="V1815" s="92">
        <v>11999</v>
      </c>
      <c r="W1815" s="90">
        <v>739</v>
      </c>
      <c r="X1815" s="90">
        <v>4</v>
      </c>
      <c r="Y1815" s="90">
        <v>21</v>
      </c>
      <c r="Z1815" s="90">
        <v>41</v>
      </c>
      <c r="AA1815" s="90">
        <v>34</v>
      </c>
      <c r="AB1815" s="90">
        <v>75</v>
      </c>
      <c r="AC1815" s="91"/>
      <c r="AD1815" s="92">
        <v>0</v>
      </c>
      <c r="AE1815" s="90">
        <v>0</v>
      </c>
      <c r="AF1815" s="90">
        <v>0</v>
      </c>
      <c r="AG1815" s="90">
        <v>0</v>
      </c>
      <c r="AH1815" s="90">
        <v>0</v>
      </c>
      <c r="AI1815" s="90">
        <v>0</v>
      </c>
      <c r="AJ1815" s="90">
        <v>0</v>
      </c>
    </row>
    <row r="1816" spans="1:37">
      <c r="A1816" s="88">
        <v>7</v>
      </c>
      <c r="B1816" s="95" t="s">
        <v>17</v>
      </c>
      <c r="C1816" s="96"/>
      <c r="D1816" s="86">
        <v>1</v>
      </c>
      <c r="E1816" s="86" t="s">
        <v>32</v>
      </c>
      <c r="F1816" s="104" t="s">
        <v>4</v>
      </c>
      <c r="G1816" s="88">
        <v>0</v>
      </c>
      <c r="H1816" s="88">
        <v>7</v>
      </c>
      <c r="I1816" s="89"/>
      <c r="J1816" s="90">
        <v>82</v>
      </c>
      <c r="K1816" s="90">
        <v>75</v>
      </c>
      <c r="L1816" s="90">
        <v>41</v>
      </c>
      <c r="M1816" s="91"/>
      <c r="N1816" s="92">
        <v>12044</v>
      </c>
      <c r="O1816" s="90">
        <v>751</v>
      </c>
      <c r="P1816" s="90">
        <v>7</v>
      </c>
      <c r="Q1816" s="90">
        <v>11</v>
      </c>
      <c r="R1816" s="90">
        <v>35</v>
      </c>
      <c r="S1816" s="90">
        <v>47</v>
      </c>
      <c r="T1816" s="90">
        <v>82</v>
      </c>
      <c r="U1816" s="91"/>
      <c r="V1816" s="92">
        <v>12044</v>
      </c>
      <c r="W1816" s="90">
        <v>766</v>
      </c>
      <c r="X1816" s="90">
        <v>3</v>
      </c>
      <c r="Y1816" s="90">
        <v>22</v>
      </c>
      <c r="Z1816" s="90">
        <v>42</v>
      </c>
      <c r="AA1816" s="90">
        <v>33</v>
      </c>
      <c r="AB1816" s="90">
        <v>75</v>
      </c>
      <c r="AC1816" s="91"/>
      <c r="AD1816" s="92">
        <v>12044</v>
      </c>
      <c r="AE1816" s="90">
        <v>186</v>
      </c>
      <c r="AF1816" s="90">
        <v>20</v>
      </c>
      <c r="AG1816" s="90">
        <v>40</v>
      </c>
      <c r="AH1816" s="90">
        <v>34</v>
      </c>
      <c r="AI1816" s="90">
        <v>7</v>
      </c>
      <c r="AJ1816" s="90">
        <v>41</v>
      </c>
    </row>
    <row r="1817" spans="1:37">
      <c r="A1817" s="88">
        <v>8</v>
      </c>
      <c r="B1817" s="95" t="s">
        <v>17</v>
      </c>
      <c r="C1817" s="96"/>
      <c r="D1817" s="86">
        <v>1</v>
      </c>
      <c r="E1817" s="86" t="s">
        <v>32</v>
      </c>
      <c r="F1817" s="104" t="s">
        <v>4</v>
      </c>
      <c r="G1817" s="88">
        <v>0</v>
      </c>
      <c r="H1817" s="88">
        <v>8</v>
      </c>
      <c r="I1817" s="89"/>
      <c r="J1817" s="90">
        <v>68</v>
      </c>
      <c r="K1817" s="90">
        <v>79</v>
      </c>
      <c r="L1817" s="90">
        <v>0</v>
      </c>
      <c r="M1817" s="91"/>
      <c r="N1817" s="92">
        <v>11719</v>
      </c>
      <c r="O1817" s="90">
        <v>741</v>
      </c>
      <c r="P1817" s="90">
        <v>17</v>
      </c>
      <c r="Q1817" s="90">
        <v>15</v>
      </c>
      <c r="R1817" s="90">
        <v>43</v>
      </c>
      <c r="S1817" s="90">
        <v>25</v>
      </c>
      <c r="T1817" s="90">
        <v>68</v>
      </c>
      <c r="U1817" s="91"/>
      <c r="V1817" s="92">
        <v>11719</v>
      </c>
      <c r="W1817" s="90">
        <v>815</v>
      </c>
      <c r="X1817" s="90">
        <v>4</v>
      </c>
      <c r="Y1817" s="90">
        <v>16</v>
      </c>
      <c r="Z1817" s="90">
        <v>45</v>
      </c>
      <c r="AA1817" s="90">
        <v>34</v>
      </c>
      <c r="AB1817" s="90">
        <v>79</v>
      </c>
      <c r="AC1817" s="91"/>
      <c r="AD1817" s="92">
        <v>0</v>
      </c>
      <c r="AE1817" s="90">
        <v>0</v>
      </c>
      <c r="AF1817" s="90">
        <v>0</v>
      </c>
      <c r="AG1817" s="90">
        <v>0</v>
      </c>
      <c r="AH1817" s="90">
        <v>0</v>
      </c>
      <c r="AI1817" s="90">
        <v>0</v>
      </c>
      <c r="AJ1817" s="90">
        <v>0</v>
      </c>
    </row>
    <row r="1818" spans="1:37">
      <c r="A1818" s="67" t="s">
        <v>71</v>
      </c>
      <c r="B1818" s="97" t="s">
        <v>17</v>
      </c>
      <c r="C1818" s="98"/>
      <c r="D1818" s="93">
        <v>1</v>
      </c>
      <c r="E1818" s="93" t="s">
        <v>32</v>
      </c>
      <c r="F1818" s="93" t="s">
        <v>4</v>
      </c>
      <c r="G1818" s="67">
        <v>0</v>
      </c>
      <c r="H1818" s="67" t="s">
        <v>71</v>
      </c>
      <c r="I1818" s="68"/>
      <c r="J1818" s="20">
        <v>79.429793720987703</v>
      </c>
      <c r="K1818" s="20">
        <v>76.825157249979398</v>
      </c>
      <c r="L1818" s="20">
        <v>49.072078002221581</v>
      </c>
      <c r="M1818" s="69"/>
      <c r="N1818" s="16">
        <v>72814</v>
      </c>
      <c r="O1818" s="20"/>
      <c r="P1818" s="20">
        <v>7.5912324552970585</v>
      </c>
      <c r="Q1818" s="20">
        <v>12.474359326503144</v>
      </c>
      <c r="R1818" s="20">
        <v>32.401996868734031</v>
      </c>
      <c r="S1818" s="20">
        <v>47.02779685225368</v>
      </c>
      <c r="T1818" s="20">
        <v>79.429793720987703</v>
      </c>
      <c r="U1818" s="69"/>
      <c r="V1818" s="16">
        <v>72814</v>
      </c>
      <c r="W1818" s="20"/>
      <c r="X1818" s="20">
        <v>4.8630483148844998</v>
      </c>
      <c r="Y1818" s="20">
        <v>18.490674870217266</v>
      </c>
      <c r="Z1818" s="20">
        <v>41.115183893207345</v>
      </c>
      <c r="AA1818" s="20">
        <v>35.709973356772053</v>
      </c>
      <c r="AB1818" s="20">
        <v>76.825157249979398</v>
      </c>
      <c r="AC1818" s="69"/>
      <c r="AD1818" s="16">
        <v>24307</v>
      </c>
      <c r="AE1818" s="20"/>
      <c r="AF1818" s="20">
        <v>14.450446373472662</v>
      </c>
      <c r="AG1818" s="20">
        <v>36.972970749166905</v>
      </c>
      <c r="AH1818" s="20">
        <v>41.063068251943882</v>
      </c>
      <c r="AI1818" s="20">
        <v>8.0090097502776985</v>
      </c>
      <c r="AJ1818" s="20">
        <v>49.072078002221581</v>
      </c>
    </row>
    <row r="1819" spans="1:37">
      <c r="A1819" s="81">
        <v>3</v>
      </c>
      <c r="B1819" s="77" t="s">
        <v>18</v>
      </c>
      <c r="C1819" s="78"/>
      <c r="D1819" s="79">
        <v>2</v>
      </c>
      <c r="E1819" s="79" t="s">
        <v>33</v>
      </c>
      <c r="F1819" s="103" t="s">
        <v>4</v>
      </c>
      <c r="G1819" s="81">
        <v>0</v>
      </c>
      <c r="H1819" s="81">
        <v>3</v>
      </c>
      <c r="I1819" s="82"/>
      <c r="J1819" s="83">
        <v>84</v>
      </c>
      <c r="K1819" s="83">
        <v>71</v>
      </c>
      <c r="L1819" s="83">
        <v>0</v>
      </c>
      <c r="M1819" s="84"/>
      <c r="N1819" s="85">
        <v>7500</v>
      </c>
      <c r="O1819" s="83">
        <v>592</v>
      </c>
      <c r="P1819" s="83">
        <v>3</v>
      </c>
      <c r="Q1819" s="83">
        <v>12</v>
      </c>
      <c r="R1819" s="83">
        <v>29</v>
      </c>
      <c r="S1819" s="83">
        <v>55</v>
      </c>
      <c r="T1819" s="83">
        <v>84</v>
      </c>
      <c r="U1819" s="84"/>
      <c r="V1819" s="85">
        <v>7500</v>
      </c>
      <c r="W1819" s="83">
        <v>578</v>
      </c>
      <c r="X1819" s="83">
        <v>12</v>
      </c>
      <c r="Y1819" s="83">
        <v>18</v>
      </c>
      <c r="Z1819" s="83">
        <v>35</v>
      </c>
      <c r="AA1819" s="83">
        <v>36</v>
      </c>
      <c r="AB1819" s="83">
        <v>71</v>
      </c>
      <c r="AC1819" s="84"/>
      <c r="AD1819" s="85">
        <v>0</v>
      </c>
      <c r="AE1819" s="83">
        <v>0</v>
      </c>
      <c r="AF1819" s="83">
        <v>0</v>
      </c>
      <c r="AG1819" s="83">
        <v>0</v>
      </c>
      <c r="AH1819" s="83">
        <v>0</v>
      </c>
      <c r="AI1819" s="83">
        <v>0</v>
      </c>
      <c r="AJ1819" s="83">
        <v>0</v>
      </c>
    </row>
    <row r="1820" spans="1:37" s="63" customFormat="1">
      <c r="A1820" s="88">
        <v>4</v>
      </c>
      <c r="B1820" s="95" t="s">
        <v>18</v>
      </c>
      <c r="C1820" s="96"/>
      <c r="D1820" s="86">
        <v>2</v>
      </c>
      <c r="E1820" s="86" t="s">
        <v>33</v>
      </c>
      <c r="F1820" s="104" t="s">
        <v>4</v>
      </c>
      <c r="G1820" s="88">
        <v>0</v>
      </c>
      <c r="H1820" s="88">
        <v>4</v>
      </c>
      <c r="I1820" s="89"/>
      <c r="J1820" s="90">
        <v>80</v>
      </c>
      <c r="K1820" s="90">
        <v>77</v>
      </c>
      <c r="L1820" s="90">
        <v>0</v>
      </c>
      <c r="M1820" s="91"/>
      <c r="N1820" s="92">
        <v>7386</v>
      </c>
      <c r="O1820" s="90">
        <v>637</v>
      </c>
      <c r="P1820" s="90">
        <v>8</v>
      </c>
      <c r="Q1820" s="90">
        <v>11</v>
      </c>
      <c r="R1820" s="90">
        <v>27</v>
      </c>
      <c r="S1820" s="90">
        <v>53</v>
      </c>
      <c r="T1820" s="90">
        <v>80</v>
      </c>
      <c r="U1820" s="91"/>
      <c r="V1820" s="92">
        <v>7386</v>
      </c>
      <c r="W1820" s="90">
        <v>669</v>
      </c>
      <c r="X1820" s="90">
        <v>4</v>
      </c>
      <c r="Y1820" s="90">
        <v>18</v>
      </c>
      <c r="Z1820" s="90">
        <v>44</v>
      </c>
      <c r="AA1820" s="90">
        <v>33</v>
      </c>
      <c r="AB1820" s="90">
        <v>77</v>
      </c>
      <c r="AC1820" s="91"/>
      <c r="AD1820" s="92">
        <v>0</v>
      </c>
      <c r="AE1820" s="90">
        <v>0</v>
      </c>
      <c r="AF1820" s="90">
        <v>0</v>
      </c>
      <c r="AG1820" s="90">
        <v>0</v>
      </c>
      <c r="AH1820" s="90">
        <v>0</v>
      </c>
      <c r="AI1820" s="90">
        <v>0</v>
      </c>
      <c r="AJ1820" s="90">
        <v>0</v>
      </c>
    </row>
    <row r="1821" spans="1:37">
      <c r="A1821" s="88">
        <v>5</v>
      </c>
      <c r="B1821" s="95" t="s">
        <v>18</v>
      </c>
      <c r="C1821" s="96"/>
      <c r="D1821" s="86">
        <v>2</v>
      </c>
      <c r="E1821" s="86" t="s">
        <v>33</v>
      </c>
      <c r="F1821" s="104" t="s">
        <v>4</v>
      </c>
      <c r="G1821" s="88">
        <v>0</v>
      </c>
      <c r="H1821" s="88">
        <v>5</v>
      </c>
      <c r="I1821" s="89"/>
      <c r="J1821" s="90">
        <v>73</v>
      </c>
      <c r="K1821" s="90">
        <v>74</v>
      </c>
      <c r="L1821" s="90">
        <v>50</v>
      </c>
      <c r="M1821" s="91"/>
      <c r="N1821" s="92">
        <v>7261</v>
      </c>
      <c r="O1821" s="90">
        <v>658</v>
      </c>
      <c r="P1821" s="90">
        <v>11</v>
      </c>
      <c r="Q1821" s="90">
        <v>16</v>
      </c>
      <c r="R1821" s="90">
        <v>37</v>
      </c>
      <c r="S1821" s="90">
        <v>36</v>
      </c>
      <c r="T1821" s="90">
        <v>73</v>
      </c>
      <c r="U1821" s="91"/>
      <c r="V1821" s="92">
        <v>7261</v>
      </c>
      <c r="W1821" s="90">
        <v>695</v>
      </c>
      <c r="X1821" s="90">
        <v>5</v>
      </c>
      <c r="Y1821" s="90">
        <v>21</v>
      </c>
      <c r="Z1821" s="90">
        <v>45</v>
      </c>
      <c r="AA1821" s="90">
        <v>29</v>
      </c>
      <c r="AB1821" s="90">
        <v>74</v>
      </c>
      <c r="AC1821" s="91"/>
      <c r="AD1821" s="92">
        <v>7261</v>
      </c>
      <c r="AE1821" s="90">
        <v>198</v>
      </c>
      <c r="AF1821" s="90">
        <v>11</v>
      </c>
      <c r="AG1821" s="90">
        <v>39</v>
      </c>
      <c r="AH1821" s="90">
        <v>43</v>
      </c>
      <c r="AI1821" s="90">
        <v>7</v>
      </c>
      <c r="AJ1821" s="90">
        <v>50</v>
      </c>
    </row>
    <row r="1822" spans="1:37">
      <c r="A1822" s="88">
        <v>6</v>
      </c>
      <c r="B1822" s="95" t="s">
        <v>18</v>
      </c>
      <c r="C1822" s="96"/>
      <c r="D1822" s="86">
        <v>2</v>
      </c>
      <c r="E1822" s="86" t="s">
        <v>33</v>
      </c>
      <c r="F1822" s="104" t="s">
        <v>4</v>
      </c>
      <c r="G1822" s="88">
        <v>0</v>
      </c>
      <c r="H1822" s="88">
        <v>6</v>
      </c>
      <c r="I1822" s="89"/>
      <c r="J1822" s="90">
        <v>76</v>
      </c>
      <c r="K1822" s="90">
        <v>72</v>
      </c>
      <c r="L1822" s="90">
        <v>0</v>
      </c>
      <c r="M1822" s="91"/>
      <c r="N1822" s="92">
        <v>7150</v>
      </c>
      <c r="O1822" s="90">
        <v>704</v>
      </c>
      <c r="P1822" s="90">
        <v>8</v>
      </c>
      <c r="Q1822" s="90">
        <v>17</v>
      </c>
      <c r="R1822" s="90">
        <v>33</v>
      </c>
      <c r="S1822" s="90">
        <v>43</v>
      </c>
      <c r="T1822" s="90">
        <v>76</v>
      </c>
      <c r="U1822" s="91"/>
      <c r="V1822" s="92">
        <v>7150</v>
      </c>
      <c r="W1822" s="90">
        <v>721</v>
      </c>
      <c r="X1822" s="90">
        <v>5</v>
      </c>
      <c r="Y1822" s="90">
        <v>23</v>
      </c>
      <c r="Z1822" s="90">
        <v>42</v>
      </c>
      <c r="AA1822" s="90">
        <v>30</v>
      </c>
      <c r="AB1822" s="90">
        <v>72</v>
      </c>
      <c r="AC1822" s="91"/>
      <c r="AD1822" s="92">
        <v>0</v>
      </c>
      <c r="AE1822" s="90">
        <v>0</v>
      </c>
      <c r="AF1822" s="90">
        <v>0</v>
      </c>
      <c r="AG1822" s="90">
        <v>0</v>
      </c>
      <c r="AH1822" s="90">
        <v>0</v>
      </c>
      <c r="AI1822" s="90">
        <v>0</v>
      </c>
      <c r="AJ1822" s="90">
        <v>0</v>
      </c>
    </row>
    <row r="1823" spans="1:37">
      <c r="A1823" s="88">
        <v>7</v>
      </c>
      <c r="B1823" s="95" t="s">
        <v>18</v>
      </c>
      <c r="C1823" s="96"/>
      <c r="D1823" s="86">
        <v>2</v>
      </c>
      <c r="E1823" s="86" t="s">
        <v>33</v>
      </c>
      <c r="F1823" s="104" t="s">
        <v>4</v>
      </c>
      <c r="G1823" s="88">
        <v>0</v>
      </c>
      <c r="H1823" s="88">
        <v>7</v>
      </c>
      <c r="I1823" s="89"/>
      <c r="J1823" s="90">
        <v>72</v>
      </c>
      <c r="K1823" s="90">
        <v>66</v>
      </c>
      <c r="L1823" s="90">
        <v>32</v>
      </c>
      <c r="M1823" s="91"/>
      <c r="N1823" s="92">
        <v>7307</v>
      </c>
      <c r="O1823" s="90">
        <v>726</v>
      </c>
      <c r="P1823" s="90">
        <v>13</v>
      </c>
      <c r="Q1823" s="90">
        <v>15</v>
      </c>
      <c r="R1823" s="90">
        <v>36</v>
      </c>
      <c r="S1823" s="90">
        <v>36</v>
      </c>
      <c r="T1823" s="90">
        <v>72</v>
      </c>
      <c r="U1823" s="91"/>
      <c r="V1823" s="92">
        <v>7307</v>
      </c>
      <c r="W1823" s="90">
        <v>725</v>
      </c>
      <c r="X1823" s="90">
        <v>6</v>
      </c>
      <c r="Y1823" s="90">
        <v>28</v>
      </c>
      <c r="Z1823" s="90">
        <v>41</v>
      </c>
      <c r="AA1823" s="90">
        <v>25</v>
      </c>
      <c r="AB1823" s="90">
        <v>66</v>
      </c>
      <c r="AC1823" s="91"/>
      <c r="AD1823" s="92">
        <v>7307</v>
      </c>
      <c r="AE1823" s="90">
        <v>175</v>
      </c>
      <c r="AF1823" s="90">
        <v>29</v>
      </c>
      <c r="AG1823" s="90">
        <v>39</v>
      </c>
      <c r="AH1823" s="90">
        <v>27</v>
      </c>
      <c r="AI1823" s="90">
        <v>5</v>
      </c>
      <c r="AJ1823" s="90">
        <v>32</v>
      </c>
    </row>
    <row r="1824" spans="1:37">
      <c r="A1824" s="88">
        <v>8</v>
      </c>
      <c r="B1824" s="95" t="s">
        <v>18</v>
      </c>
      <c r="C1824" s="96"/>
      <c r="D1824" s="86">
        <v>2</v>
      </c>
      <c r="E1824" s="86" t="s">
        <v>33</v>
      </c>
      <c r="F1824" s="104" t="s">
        <v>4</v>
      </c>
      <c r="G1824" s="88">
        <v>0</v>
      </c>
      <c r="H1824" s="88">
        <v>8</v>
      </c>
      <c r="I1824" s="89"/>
      <c r="J1824" s="90">
        <v>63</v>
      </c>
      <c r="K1824" s="90">
        <v>75</v>
      </c>
      <c r="L1824" s="90">
        <v>0</v>
      </c>
      <c r="M1824" s="91"/>
      <c r="N1824" s="92">
        <v>7270</v>
      </c>
      <c r="O1824" s="90">
        <v>725</v>
      </c>
      <c r="P1824" s="90">
        <v>21</v>
      </c>
      <c r="Q1824" s="90">
        <v>16</v>
      </c>
      <c r="R1824" s="90">
        <v>43</v>
      </c>
      <c r="S1824" s="90">
        <v>20</v>
      </c>
      <c r="T1824" s="90">
        <v>63</v>
      </c>
      <c r="U1824" s="91"/>
      <c r="V1824" s="92">
        <v>7270</v>
      </c>
      <c r="W1824" s="90">
        <v>794</v>
      </c>
      <c r="X1824" s="90">
        <v>5</v>
      </c>
      <c r="Y1824" s="90">
        <v>19</v>
      </c>
      <c r="Z1824" s="90">
        <v>46</v>
      </c>
      <c r="AA1824" s="90">
        <v>29</v>
      </c>
      <c r="AB1824" s="90">
        <v>75</v>
      </c>
      <c r="AC1824" s="91"/>
      <c r="AD1824" s="92">
        <v>0</v>
      </c>
      <c r="AE1824" s="90">
        <v>0</v>
      </c>
      <c r="AF1824" s="90">
        <v>0</v>
      </c>
      <c r="AG1824" s="90">
        <v>0</v>
      </c>
      <c r="AH1824" s="90">
        <v>0</v>
      </c>
      <c r="AI1824" s="90">
        <v>0</v>
      </c>
      <c r="AJ1824" s="90">
        <v>0</v>
      </c>
    </row>
    <row r="1825" spans="1:36">
      <c r="A1825" s="67" t="s">
        <v>71</v>
      </c>
      <c r="B1825" s="97" t="s">
        <v>18</v>
      </c>
      <c r="C1825" s="98"/>
      <c r="D1825" s="93">
        <v>2</v>
      </c>
      <c r="E1825" s="93" t="s">
        <v>33</v>
      </c>
      <c r="F1825" s="93" t="s">
        <v>4</v>
      </c>
      <c r="G1825" s="67">
        <v>0</v>
      </c>
      <c r="H1825" s="67" t="s">
        <v>71</v>
      </c>
      <c r="I1825" s="68"/>
      <c r="J1825" s="20">
        <v>74.724141860783135</v>
      </c>
      <c r="K1825" s="20">
        <v>72.499612526781235</v>
      </c>
      <c r="L1825" s="20">
        <v>40.971581548599673</v>
      </c>
      <c r="M1825" s="69"/>
      <c r="N1825" s="16">
        <v>43874</v>
      </c>
      <c r="O1825" s="20"/>
      <c r="P1825" s="20">
        <v>10.628618316086976</v>
      </c>
      <c r="Q1825" s="20">
        <v>14.470916716050509</v>
      </c>
      <c r="R1825" s="20">
        <v>34.124789168983909</v>
      </c>
      <c r="S1825" s="20">
        <v>40.599352691799233</v>
      </c>
      <c r="T1825" s="20">
        <v>74.724141860783135</v>
      </c>
      <c r="U1825" s="69"/>
      <c r="V1825" s="16">
        <v>43874</v>
      </c>
      <c r="W1825" s="20"/>
      <c r="X1825" s="20">
        <v>6.1948078588685789</v>
      </c>
      <c r="Y1825" s="20">
        <v>21.142476181793317</v>
      </c>
      <c r="Z1825" s="20">
        <v>42.132834936408806</v>
      </c>
      <c r="AA1825" s="20">
        <v>30.366777590372429</v>
      </c>
      <c r="AB1825" s="20">
        <v>72.499612526781235</v>
      </c>
      <c r="AC1825" s="69"/>
      <c r="AD1825" s="16">
        <v>14568</v>
      </c>
      <c r="AE1825" s="20"/>
      <c r="AF1825" s="20">
        <v>20.028418451400327</v>
      </c>
      <c r="AG1825" s="20">
        <v>39</v>
      </c>
      <c r="AH1825" s="20">
        <v>34.974739154310818</v>
      </c>
      <c r="AI1825" s="20">
        <v>5.9968423942888522</v>
      </c>
      <c r="AJ1825" s="20">
        <v>40.971581548599673</v>
      </c>
    </row>
    <row r="1826" spans="1:36">
      <c r="A1826" s="81">
        <v>3</v>
      </c>
      <c r="B1826" s="77" t="s">
        <v>19</v>
      </c>
      <c r="C1826" s="78"/>
      <c r="D1826" s="79">
        <v>3</v>
      </c>
      <c r="E1826" s="79" t="s">
        <v>34</v>
      </c>
      <c r="F1826" s="103" t="s">
        <v>4</v>
      </c>
      <c r="G1826" s="81">
        <v>0</v>
      </c>
      <c r="H1826" s="81">
        <v>3</v>
      </c>
      <c r="I1826" s="82"/>
      <c r="J1826" s="83">
        <v>82</v>
      </c>
      <c r="K1826" s="83">
        <v>68</v>
      </c>
      <c r="L1826" s="83">
        <v>0</v>
      </c>
      <c r="M1826" s="84"/>
      <c r="N1826" s="85">
        <v>10756</v>
      </c>
      <c r="O1826" s="83">
        <v>588</v>
      </c>
      <c r="P1826" s="83">
        <v>4</v>
      </c>
      <c r="Q1826" s="83">
        <v>15</v>
      </c>
      <c r="R1826" s="83">
        <v>28</v>
      </c>
      <c r="S1826" s="83">
        <v>54</v>
      </c>
      <c r="T1826" s="83">
        <v>82</v>
      </c>
      <c r="U1826" s="84"/>
      <c r="V1826" s="85">
        <v>10756</v>
      </c>
      <c r="W1826" s="83">
        <v>573</v>
      </c>
      <c r="X1826" s="83">
        <v>13</v>
      </c>
      <c r="Y1826" s="83">
        <v>18</v>
      </c>
      <c r="Z1826" s="83">
        <v>32</v>
      </c>
      <c r="AA1826" s="83">
        <v>36</v>
      </c>
      <c r="AB1826" s="83">
        <v>68</v>
      </c>
      <c r="AC1826" s="84"/>
      <c r="AD1826" s="85">
        <v>0</v>
      </c>
      <c r="AE1826" s="83">
        <v>0</v>
      </c>
      <c r="AF1826" s="83">
        <v>0</v>
      </c>
      <c r="AG1826" s="83">
        <v>0</v>
      </c>
      <c r="AH1826" s="83">
        <v>0</v>
      </c>
      <c r="AI1826" s="83">
        <v>0</v>
      </c>
      <c r="AJ1826" s="83">
        <v>0</v>
      </c>
    </row>
    <row r="1827" spans="1:36" s="63" customFormat="1">
      <c r="A1827" s="88">
        <v>4</v>
      </c>
      <c r="B1827" s="95" t="s">
        <v>19</v>
      </c>
      <c r="C1827" s="96"/>
      <c r="D1827" s="86">
        <v>3</v>
      </c>
      <c r="E1827" s="86" t="s">
        <v>34</v>
      </c>
      <c r="F1827" s="104" t="s">
        <v>4</v>
      </c>
      <c r="G1827" s="88">
        <v>0</v>
      </c>
      <c r="H1827" s="88">
        <v>4</v>
      </c>
      <c r="I1827" s="89"/>
      <c r="J1827" s="90">
        <v>78</v>
      </c>
      <c r="K1827" s="90">
        <v>76</v>
      </c>
      <c r="L1827" s="90">
        <v>0</v>
      </c>
      <c r="M1827" s="91"/>
      <c r="N1827" s="92">
        <v>10575</v>
      </c>
      <c r="O1827" s="90">
        <v>633</v>
      </c>
      <c r="P1827" s="90">
        <v>10</v>
      </c>
      <c r="Q1827" s="90">
        <v>12</v>
      </c>
      <c r="R1827" s="90">
        <v>25</v>
      </c>
      <c r="S1827" s="90">
        <v>53</v>
      </c>
      <c r="T1827" s="90">
        <v>78</v>
      </c>
      <c r="U1827" s="91"/>
      <c r="V1827" s="92">
        <v>10575</v>
      </c>
      <c r="W1827" s="90">
        <v>665</v>
      </c>
      <c r="X1827" s="90">
        <v>5</v>
      </c>
      <c r="Y1827" s="90">
        <v>20</v>
      </c>
      <c r="Z1827" s="90">
        <v>42</v>
      </c>
      <c r="AA1827" s="90">
        <v>34</v>
      </c>
      <c r="AB1827" s="90">
        <v>76</v>
      </c>
      <c r="AC1827" s="91"/>
      <c r="AD1827" s="92">
        <v>0</v>
      </c>
      <c r="AE1827" s="90">
        <v>0</v>
      </c>
      <c r="AF1827" s="90">
        <v>0</v>
      </c>
      <c r="AG1827" s="90">
        <v>0</v>
      </c>
      <c r="AH1827" s="90">
        <v>0</v>
      </c>
      <c r="AI1827" s="90">
        <v>0</v>
      </c>
      <c r="AJ1827" s="90">
        <v>0</v>
      </c>
    </row>
    <row r="1828" spans="1:36">
      <c r="A1828" s="88">
        <v>5</v>
      </c>
      <c r="B1828" s="95" t="s">
        <v>19</v>
      </c>
      <c r="C1828" s="96"/>
      <c r="D1828" s="86">
        <v>3</v>
      </c>
      <c r="E1828" s="86" t="s">
        <v>34</v>
      </c>
      <c r="F1828" s="104" t="s">
        <v>4</v>
      </c>
      <c r="G1828" s="88">
        <v>0</v>
      </c>
      <c r="H1828" s="88">
        <v>5</v>
      </c>
      <c r="I1828" s="89"/>
      <c r="J1828" s="90">
        <v>72</v>
      </c>
      <c r="K1828" s="90">
        <v>73</v>
      </c>
      <c r="L1828" s="90">
        <v>45</v>
      </c>
      <c r="M1828" s="91"/>
      <c r="N1828" s="92">
        <v>10547</v>
      </c>
      <c r="O1828" s="90">
        <v>658</v>
      </c>
      <c r="P1828" s="90">
        <v>12</v>
      </c>
      <c r="Q1828" s="90">
        <v>16</v>
      </c>
      <c r="R1828" s="90">
        <v>35</v>
      </c>
      <c r="S1828" s="90">
        <v>37</v>
      </c>
      <c r="T1828" s="90">
        <v>72</v>
      </c>
      <c r="U1828" s="91"/>
      <c r="V1828" s="92">
        <v>10547</v>
      </c>
      <c r="W1828" s="90">
        <v>694</v>
      </c>
      <c r="X1828" s="90">
        <v>4</v>
      </c>
      <c r="Y1828" s="90">
        <v>22</v>
      </c>
      <c r="Z1828" s="90">
        <v>44</v>
      </c>
      <c r="AA1828" s="90">
        <v>29</v>
      </c>
      <c r="AB1828" s="90">
        <v>73</v>
      </c>
      <c r="AC1828" s="91"/>
      <c r="AD1828" s="92">
        <v>10547</v>
      </c>
      <c r="AE1828" s="90">
        <v>192</v>
      </c>
      <c r="AF1828" s="90">
        <v>17</v>
      </c>
      <c r="AG1828" s="90">
        <v>39</v>
      </c>
      <c r="AH1828" s="90">
        <v>38</v>
      </c>
      <c r="AI1828" s="90">
        <v>7</v>
      </c>
      <c r="AJ1828" s="90">
        <v>45</v>
      </c>
    </row>
    <row r="1829" spans="1:36">
      <c r="A1829" s="88">
        <v>6</v>
      </c>
      <c r="B1829" s="95" t="s">
        <v>19</v>
      </c>
      <c r="C1829" s="96"/>
      <c r="D1829" s="86">
        <v>3</v>
      </c>
      <c r="E1829" s="86" t="s">
        <v>34</v>
      </c>
      <c r="F1829" s="104" t="s">
        <v>4</v>
      </c>
      <c r="G1829" s="88">
        <v>0</v>
      </c>
      <c r="H1829" s="88">
        <v>6</v>
      </c>
      <c r="I1829" s="89"/>
      <c r="J1829" s="90">
        <v>74</v>
      </c>
      <c r="K1829" s="90">
        <v>70</v>
      </c>
      <c r="L1829" s="90">
        <v>0</v>
      </c>
      <c r="M1829" s="91"/>
      <c r="N1829" s="92">
        <v>10288</v>
      </c>
      <c r="O1829" s="90">
        <v>703</v>
      </c>
      <c r="P1829" s="90">
        <v>9</v>
      </c>
      <c r="Q1829" s="90">
        <v>17</v>
      </c>
      <c r="R1829" s="90">
        <v>31</v>
      </c>
      <c r="S1829" s="90">
        <v>43</v>
      </c>
      <c r="T1829" s="90">
        <v>74</v>
      </c>
      <c r="U1829" s="91"/>
      <c r="V1829" s="92">
        <v>10288</v>
      </c>
      <c r="W1829" s="90">
        <v>711</v>
      </c>
      <c r="X1829" s="90">
        <v>6</v>
      </c>
      <c r="Y1829" s="90">
        <v>25</v>
      </c>
      <c r="Z1829" s="90">
        <v>41</v>
      </c>
      <c r="AA1829" s="90">
        <v>29</v>
      </c>
      <c r="AB1829" s="90">
        <v>70</v>
      </c>
      <c r="AC1829" s="91"/>
      <c r="AD1829" s="92">
        <v>0</v>
      </c>
      <c r="AE1829" s="90">
        <v>0</v>
      </c>
      <c r="AF1829" s="90">
        <v>0</v>
      </c>
      <c r="AG1829" s="90">
        <v>0</v>
      </c>
      <c r="AH1829" s="90">
        <v>0</v>
      </c>
      <c r="AI1829" s="90">
        <v>0</v>
      </c>
      <c r="AJ1829" s="90">
        <v>0</v>
      </c>
    </row>
    <row r="1830" spans="1:36">
      <c r="A1830" s="88">
        <v>7</v>
      </c>
      <c r="B1830" s="95" t="s">
        <v>19</v>
      </c>
      <c r="C1830" s="96"/>
      <c r="D1830" s="86">
        <v>3</v>
      </c>
      <c r="E1830" s="86" t="s">
        <v>34</v>
      </c>
      <c r="F1830" s="104" t="s">
        <v>4</v>
      </c>
      <c r="G1830" s="88">
        <v>0</v>
      </c>
      <c r="H1830" s="88">
        <v>7</v>
      </c>
      <c r="I1830" s="89"/>
      <c r="J1830" s="90">
        <v>71</v>
      </c>
      <c r="K1830" s="90">
        <v>66</v>
      </c>
      <c r="L1830" s="90">
        <v>30</v>
      </c>
      <c r="M1830" s="91"/>
      <c r="N1830" s="92">
        <v>10254</v>
      </c>
      <c r="O1830" s="90">
        <v>724</v>
      </c>
      <c r="P1830" s="90">
        <v>13</v>
      </c>
      <c r="Q1830" s="90">
        <v>16</v>
      </c>
      <c r="R1830" s="90">
        <v>36</v>
      </c>
      <c r="S1830" s="90">
        <v>35</v>
      </c>
      <c r="T1830" s="90">
        <v>71</v>
      </c>
      <c r="U1830" s="91"/>
      <c r="V1830" s="92">
        <v>10254</v>
      </c>
      <c r="W1830" s="90">
        <v>726</v>
      </c>
      <c r="X1830" s="90">
        <v>5</v>
      </c>
      <c r="Y1830" s="90">
        <v>29</v>
      </c>
      <c r="Z1830" s="90">
        <v>41</v>
      </c>
      <c r="AA1830" s="90">
        <v>25</v>
      </c>
      <c r="AB1830" s="90">
        <v>66</v>
      </c>
      <c r="AC1830" s="91"/>
      <c r="AD1830" s="92">
        <v>10254</v>
      </c>
      <c r="AE1830" s="90">
        <v>171</v>
      </c>
      <c r="AF1830" s="90">
        <v>32</v>
      </c>
      <c r="AG1830" s="90">
        <v>37</v>
      </c>
      <c r="AH1830" s="90">
        <v>25</v>
      </c>
      <c r="AI1830" s="90">
        <v>5</v>
      </c>
      <c r="AJ1830" s="90">
        <v>30</v>
      </c>
    </row>
    <row r="1831" spans="1:36">
      <c r="A1831" s="88">
        <v>8</v>
      </c>
      <c r="B1831" s="95" t="s">
        <v>19</v>
      </c>
      <c r="C1831" s="96"/>
      <c r="D1831" s="86">
        <v>3</v>
      </c>
      <c r="E1831" s="86" t="s">
        <v>34</v>
      </c>
      <c r="F1831" s="104" t="s">
        <v>4</v>
      </c>
      <c r="G1831" s="88">
        <v>0</v>
      </c>
      <c r="H1831" s="88">
        <v>8</v>
      </c>
      <c r="I1831" s="89"/>
      <c r="J1831" s="90">
        <v>60</v>
      </c>
      <c r="K1831" s="90">
        <v>74</v>
      </c>
      <c r="L1831" s="90">
        <v>0</v>
      </c>
      <c r="M1831" s="91"/>
      <c r="N1831" s="92">
        <v>10021</v>
      </c>
      <c r="O1831" s="90">
        <v>727</v>
      </c>
      <c r="P1831" s="90">
        <v>23</v>
      </c>
      <c r="Q1831" s="90">
        <v>16</v>
      </c>
      <c r="R1831" s="90">
        <v>38</v>
      </c>
      <c r="S1831" s="90">
        <v>22</v>
      </c>
      <c r="T1831" s="90">
        <v>60</v>
      </c>
      <c r="U1831" s="91"/>
      <c r="V1831" s="92">
        <v>10021</v>
      </c>
      <c r="W1831" s="90">
        <v>789</v>
      </c>
      <c r="X1831" s="90">
        <v>5</v>
      </c>
      <c r="Y1831" s="90">
        <v>21</v>
      </c>
      <c r="Z1831" s="90">
        <v>45</v>
      </c>
      <c r="AA1831" s="90">
        <v>29</v>
      </c>
      <c r="AB1831" s="90">
        <v>74</v>
      </c>
      <c r="AC1831" s="91"/>
      <c r="AD1831" s="92">
        <v>0</v>
      </c>
      <c r="AE1831" s="90">
        <v>0</v>
      </c>
      <c r="AF1831" s="90">
        <v>0</v>
      </c>
      <c r="AG1831" s="90">
        <v>0</v>
      </c>
      <c r="AH1831" s="90">
        <v>0</v>
      </c>
      <c r="AI1831" s="90">
        <v>0</v>
      </c>
      <c r="AJ1831" s="90">
        <v>0</v>
      </c>
    </row>
    <row r="1832" spans="1:36">
      <c r="A1832" s="67" t="s">
        <v>71</v>
      </c>
      <c r="B1832" s="97" t="s">
        <v>19</v>
      </c>
      <c r="C1832" s="98"/>
      <c r="D1832" s="93">
        <v>3</v>
      </c>
      <c r="E1832" s="93" t="s">
        <v>34</v>
      </c>
      <c r="F1832" s="93" t="s">
        <v>4</v>
      </c>
      <c r="G1832" s="67">
        <v>0</v>
      </c>
      <c r="H1832" s="67" t="s">
        <v>71</v>
      </c>
      <c r="I1832" s="68"/>
      <c r="J1832" s="20">
        <v>72.978203424032273</v>
      </c>
      <c r="K1832" s="20">
        <v>71.163450297080445</v>
      </c>
      <c r="L1832" s="20">
        <v>37.605643959425031</v>
      </c>
      <c r="M1832" s="69"/>
      <c r="N1832" s="16">
        <v>62441</v>
      </c>
      <c r="O1832" s="20"/>
      <c r="P1832" s="20">
        <v>11.718502266139234</v>
      </c>
      <c r="Q1832" s="20">
        <v>15.31506542175814</v>
      </c>
      <c r="R1832" s="20">
        <v>32.087218334107398</v>
      </c>
      <c r="S1832" s="20">
        <v>40.890985089924882</v>
      </c>
      <c r="T1832" s="20">
        <v>72.978203424032273</v>
      </c>
      <c r="U1832" s="69"/>
      <c r="V1832" s="16">
        <v>62441</v>
      </c>
      <c r="W1832" s="20"/>
      <c r="X1832" s="20">
        <v>6.3739209814064486</v>
      </c>
      <c r="Y1832" s="20">
        <v>22.455582069473586</v>
      </c>
      <c r="Z1832" s="20">
        <v>40.767716724588013</v>
      </c>
      <c r="AA1832" s="20">
        <v>30.395733572492436</v>
      </c>
      <c r="AB1832" s="20">
        <v>71.163450297080445</v>
      </c>
      <c r="AC1832" s="69"/>
      <c r="AD1832" s="16">
        <v>20801</v>
      </c>
      <c r="AE1832" s="20"/>
      <c r="AF1832" s="20">
        <v>24.394356040574973</v>
      </c>
      <c r="AG1832" s="20">
        <v>38.014085861256675</v>
      </c>
      <c r="AH1832" s="20">
        <v>31.59155809816836</v>
      </c>
      <c r="AI1832" s="20">
        <v>6.014085861256671</v>
      </c>
      <c r="AJ1832" s="20">
        <v>37.605643959425031</v>
      </c>
    </row>
    <row r="1833" spans="1:36">
      <c r="A1833" s="81">
        <v>3</v>
      </c>
      <c r="B1833" s="77" t="s">
        <v>20</v>
      </c>
      <c r="C1833" s="78"/>
      <c r="D1833" s="79">
        <v>4</v>
      </c>
      <c r="E1833" s="79" t="s">
        <v>35</v>
      </c>
      <c r="F1833" s="103" t="s">
        <v>4</v>
      </c>
      <c r="G1833" s="81">
        <v>0</v>
      </c>
      <c r="H1833" s="81">
        <v>3</v>
      </c>
      <c r="I1833" s="82"/>
      <c r="J1833" s="83">
        <v>82</v>
      </c>
      <c r="K1833" s="83">
        <v>70</v>
      </c>
      <c r="L1833" s="83">
        <v>0</v>
      </c>
      <c r="M1833" s="84"/>
      <c r="N1833" s="85">
        <v>3606</v>
      </c>
      <c r="O1833" s="83">
        <v>585</v>
      </c>
      <c r="P1833" s="83">
        <v>3</v>
      </c>
      <c r="Q1833" s="83">
        <v>14</v>
      </c>
      <c r="R1833" s="83">
        <v>30</v>
      </c>
      <c r="S1833" s="83">
        <v>52</v>
      </c>
      <c r="T1833" s="83">
        <v>82</v>
      </c>
      <c r="U1833" s="84"/>
      <c r="V1833" s="85">
        <v>3606</v>
      </c>
      <c r="W1833" s="83">
        <v>574</v>
      </c>
      <c r="X1833" s="83">
        <v>12</v>
      </c>
      <c r="Y1833" s="83">
        <v>18</v>
      </c>
      <c r="Z1833" s="83">
        <v>34</v>
      </c>
      <c r="AA1833" s="83">
        <v>36</v>
      </c>
      <c r="AB1833" s="83">
        <v>70</v>
      </c>
      <c r="AC1833" s="84"/>
      <c r="AD1833" s="85">
        <v>0</v>
      </c>
      <c r="AE1833" s="83">
        <v>0</v>
      </c>
      <c r="AF1833" s="83">
        <v>0</v>
      </c>
      <c r="AG1833" s="83">
        <v>0</v>
      </c>
      <c r="AH1833" s="83">
        <v>0</v>
      </c>
      <c r="AI1833" s="83">
        <v>0</v>
      </c>
      <c r="AJ1833" s="83">
        <v>0</v>
      </c>
    </row>
    <row r="1834" spans="1:36" s="63" customFormat="1">
      <c r="A1834" s="88">
        <v>4</v>
      </c>
      <c r="B1834" s="95" t="s">
        <v>20</v>
      </c>
      <c r="C1834" s="96"/>
      <c r="D1834" s="86">
        <v>4</v>
      </c>
      <c r="E1834" s="86" t="s">
        <v>35</v>
      </c>
      <c r="F1834" s="104" t="s">
        <v>4</v>
      </c>
      <c r="G1834" s="88">
        <v>0</v>
      </c>
      <c r="H1834" s="88">
        <v>4</v>
      </c>
      <c r="I1834" s="89"/>
      <c r="J1834" s="90">
        <v>78</v>
      </c>
      <c r="K1834" s="90">
        <v>74</v>
      </c>
      <c r="L1834" s="90">
        <v>0</v>
      </c>
      <c r="M1834" s="91"/>
      <c r="N1834" s="92">
        <v>3573</v>
      </c>
      <c r="O1834" s="90">
        <v>630</v>
      </c>
      <c r="P1834" s="90">
        <v>10</v>
      </c>
      <c r="Q1834" s="90">
        <v>12</v>
      </c>
      <c r="R1834" s="90">
        <v>28</v>
      </c>
      <c r="S1834" s="90">
        <v>50</v>
      </c>
      <c r="T1834" s="90">
        <v>78</v>
      </c>
      <c r="U1834" s="91"/>
      <c r="V1834" s="92">
        <v>3573</v>
      </c>
      <c r="W1834" s="90">
        <v>658</v>
      </c>
      <c r="X1834" s="90">
        <v>5</v>
      </c>
      <c r="Y1834" s="90">
        <v>20</v>
      </c>
      <c r="Z1834" s="90">
        <v>43</v>
      </c>
      <c r="AA1834" s="90">
        <v>31</v>
      </c>
      <c r="AB1834" s="90">
        <v>74</v>
      </c>
      <c r="AC1834" s="91"/>
      <c r="AD1834" s="92">
        <v>0</v>
      </c>
      <c r="AE1834" s="90">
        <v>0</v>
      </c>
      <c r="AF1834" s="90">
        <v>0</v>
      </c>
      <c r="AG1834" s="90">
        <v>0</v>
      </c>
      <c r="AH1834" s="90">
        <v>0</v>
      </c>
      <c r="AI1834" s="90">
        <v>0</v>
      </c>
      <c r="AJ1834" s="90">
        <v>0</v>
      </c>
    </row>
    <row r="1835" spans="1:36">
      <c r="A1835" s="88">
        <v>5</v>
      </c>
      <c r="B1835" s="95" t="s">
        <v>20</v>
      </c>
      <c r="C1835" s="96"/>
      <c r="D1835" s="86">
        <v>4</v>
      </c>
      <c r="E1835" s="86" t="s">
        <v>321</v>
      </c>
      <c r="F1835" s="104" t="s">
        <v>4</v>
      </c>
      <c r="G1835" s="88">
        <v>0</v>
      </c>
      <c r="H1835" s="88">
        <v>5</v>
      </c>
      <c r="I1835" s="89"/>
      <c r="J1835" s="90">
        <v>71</v>
      </c>
      <c r="K1835" s="90">
        <v>70</v>
      </c>
      <c r="L1835" s="90">
        <v>47</v>
      </c>
      <c r="M1835" s="91"/>
      <c r="N1835" s="92">
        <v>3644</v>
      </c>
      <c r="O1835" s="90">
        <v>654</v>
      </c>
      <c r="P1835" s="90">
        <v>12</v>
      </c>
      <c r="Q1835" s="90">
        <v>17</v>
      </c>
      <c r="R1835" s="90">
        <v>36</v>
      </c>
      <c r="S1835" s="90">
        <v>35</v>
      </c>
      <c r="T1835" s="90">
        <v>71</v>
      </c>
      <c r="U1835" s="91"/>
      <c r="V1835" s="92">
        <v>3644</v>
      </c>
      <c r="W1835" s="90">
        <v>678</v>
      </c>
      <c r="X1835" s="90">
        <v>6</v>
      </c>
      <c r="Y1835" s="90">
        <v>24</v>
      </c>
      <c r="Z1835" s="90">
        <v>44</v>
      </c>
      <c r="AA1835" s="90">
        <v>26</v>
      </c>
      <c r="AB1835" s="90">
        <v>70</v>
      </c>
      <c r="AC1835" s="91"/>
      <c r="AD1835" s="92">
        <v>3644</v>
      </c>
      <c r="AE1835" s="90">
        <v>195</v>
      </c>
      <c r="AF1835" s="90">
        <v>14</v>
      </c>
      <c r="AG1835" s="90">
        <v>40</v>
      </c>
      <c r="AH1835" s="90">
        <v>41</v>
      </c>
      <c r="AI1835" s="90">
        <v>6</v>
      </c>
      <c r="AJ1835" s="90">
        <v>47</v>
      </c>
    </row>
    <row r="1836" spans="1:36">
      <c r="A1836" s="88">
        <v>6</v>
      </c>
      <c r="B1836" s="95" t="s">
        <v>20</v>
      </c>
      <c r="C1836" s="96"/>
      <c r="D1836" s="86">
        <v>4</v>
      </c>
      <c r="E1836" s="86" t="s">
        <v>35</v>
      </c>
      <c r="F1836" s="104" t="s">
        <v>4</v>
      </c>
      <c r="G1836" s="88">
        <v>0</v>
      </c>
      <c r="H1836" s="88">
        <v>6</v>
      </c>
      <c r="I1836" s="89"/>
      <c r="J1836" s="90">
        <v>69</v>
      </c>
      <c r="K1836" s="90">
        <v>67</v>
      </c>
      <c r="L1836" s="90">
        <v>0</v>
      </c>
      <c r="M1836" s="91"/>
      <c r="N1836" s="92">
        <v>3724</v>
      </c>
      <c r="O1836" s="90">
        <v>689</v>
      </c>
      <c r="P1836" s="90">
        <v>10</v>
      </c>
      <c r="Q1836" s="90">
        <v>20</v>
      </c>
      <c r="R1836" s="90">
        <v>32</v>
      </c>
      <c r="S1836" s="90">
        <v>37</v>
      </c>
      <c r="T1836" s="90">
        <v>69</v>
      </c>
      <c r="U1836" s="91"/>
      <c r="V1836" s="92">
        <v>3724</v>
      </c>
      <c r="W1836" s="90">
        <v>697</v>
      </c>
      <c r="X1836" s="90">
        <v>7</v>
      </c>
      <c r="Y1836" s="90">
        <v>26</v>
      </c>
      <c r="Z1836" s="90">
        <v>41</v>
      </c>
      <c r="AA1836" s="90">
        <v>26</v>
      </c>
      <c r="AB1836" s="90">
        <v>67</v>
      </c>
      <c r="AC1836" s="91"/>
      <c r="AD1836" s="92">
        <v>0</v>
      </c>
      <c r="AE1836" s="90">
        <v>0</v>
      </c>
      <c r="AF1836" s="90">
        <v>0</v>
      </c>
      <c r="AG1836" s="90">
        <v>0</v>
      </c>
      <c r="AH1836" s="90">
        <v>0</v>
      </c>
      <c r="AI1836" s="90">
        <v>0</v>
      </c>
      <c r="AJ1836" s="90">
        <v>0</v>
      </c>
    </row>
    <row r="1837" spans="1:36">
      <c r="A1837" s="88">
        <v>7</v>
      </c>
      <c r="B1837" s="95" t="s">
        <v>20</v>
      </c>
      <c r="C1837" s="96"/>
      <c r="D1837" s="86">
        <v>4</v>
      </c>
      <c r="E1837" s="86" t="s">
        <v>35</v>
      </c>
      <c r="F1837" s="104" t="s">
        <v>4</v>
      </c>
      <c r="G1837" s="88">
        <v>0</v>
      </c>
      <c r="H1837" s="88">
        <v>7</v>
      </c>
      <c r="I1837" s="89"/>
      <c r="J1837" s="90">
        <v>69</v>
      </c>
      <c r="K1837" s="90">
        <v>63</v>
      </c>
      <c r="L1837" s="90">
        <v>25</v>
      </c>
      <c r="M1837" s="91"/>
      <c r="N1837" s="92">
        <v>3571</v>
      </c>
      <c r="O1837" s="90">
        <v>719</v>
      </c>
      <c r="P1837" s="90">
        <v>14</v>
      </c>
      <c r="Q1837" s="90">
        <v>17</v>
      </c>
      <c r="R1837" s="90">
        <v>36</v>
      </c>
      <c r="S1837" s="90">
        <v>33</v>
      </c>
      <c r="T1837" s="90">
        <v>69</v>
      </c>
      <c r="U1837" s="91"/>
      <c r="V1837" s="92">
        <v>3571</v>
      </c>
      <c r="W1837" s="90">
        <v>711</v>
      </c>
      <c r="X1837" s="90">
        <v>6</v>
      </c>
      <c r="Y1837" s="90">
        <v>31</v>
      </c>
      <c r="Z1837" s="90">
        <v>41</v>
      </c>
      <c r="AA1837" s="90">
        <v>22</v>
      </c>
      <c r="AB1837" s="90">
        <v>63</v>
      </c>
      <c r="AC1837" s="91"/>
      <c r="AD1837" s="92">
        <v>3571</v>
      </c>
      <c r="AE1837" s="90">
        <v>167</v>
      </c>
      <c r="AF1837" s="90">
        <v>34</v>
      </c>
      <c r="AG1837" s="90">
        <v>41</v>
      </c>
      <c r="AH1837" s="90">
        <v>22</v>
      </c>
      <c r="AI1837" s="90">
        <v>3</v>
      </c>
      <c r="AJ1837" s="90">
        <v>25</v>
      </c>
    </row>
    <row r="1838" spans="1:36">
      <c r="A1838" s="88">
        <v>8</v>
      </c>
      <c r="B1838" s="95" t="s">
        <v>20</v>
      </c>
      <c r="C1838" s="96"/>
      <c r="D1838" s="86">
        <v>4</v>
      </c>
      <c r="E1838" s="86" t="s">
        <v>35</v>
      </c>
      <c r="F1838" s="104" t="s">
        <v>4</v>
      </c>
      <c r="G1838" s="88">
        <v>0</v>
      </c>
      <c r="H1838" s="88">
        <v>8</v>
      </c>
      <c r="I1838" s="89"/>
      <c r="J1838" s="90">
        <v>60</v>
      </c>
      <c r="K1838" s="90">
        <v>73</v>
      </c>
      <c r="L1838" s="90">
        <v>0</v>
      </c>
      <c r="M1838" s="91"/>
      <c r="N1838" s="92">
        <v>3577</v>
      </c>
      <c r="O1838" s="90">
        <v>720</v>
      </c>
      <c r="P1838" s="90">
        <v>24</v>
      </c>
      <c r="Q1838" s="90">
        <v>17</v>
      </c>
      <c r="R1838" s="90">
        <v>42</v>
      </c>
      <c r="S1838" s="90">
        <v>18</v>
      </c>
      <c r="T1838" s="90">
        <v>60</v>
      </c>
      <c r="U1838" s="91"/>
      <c r="V1838" s="92">
        <v>3577</v>
      </c>
      <c r="W1838" s="90">
        <v>780</v>
      </c>
      <c r="X1838" s="90">
        <v>7</v>
      </c>
      <c r="Y1838" s="90">
        <v>20</v>
      </c>
      <c r="Z1838" s="90">
        <v>47</v>
      </c>
      <c r="AA1838" s="90">
        <v>26</v>
      </c>
      <c r="AB1838" s="90">
        <v>73</v>
      </c>
      <c r="AC1838" s="91"/>
      <c r="AD1838" s="92">
        <v>0</v>
      </c>
      <c r="AE1838" s="90">
        <v>0</v>
      </c>
      <c r="AF1838" s="90">
        <v>0</v>
      </c>
      <c r="AG1838" s="90">
        <v>0</v>
      </c>
      <c r="AH1838" s="90">
        <v>0</v>
      </c>
      <c r="AI1838" s="90">
        <v>0</v>
      </c>
      <c r="AJ1838" s="90">
        <v>0</v>
      </c>
    </row>
    <row r="1839" spans="1:36">
      <c r="A1839" s="67" t="s">
        <v>71</v>
      </c>
      <c r="B1839" s="97" t="s">
        <v>20</v>
      </c>
      <c r="C1839" s="98"/>
      <c r="D1839" s="93">
        <v>4</v>
      </c>
      <c r="E1839" s="93" t="s">
        <v>35</v>
      </c>
      <c r="F1839" s="93" t="s">
        <v>4</v>
      </c>
      <c r="G1839" s="67">
        <v>0</v>
      </c>
      <c r="H1839" s="67" t="s">
        <v>71</v>
      </c>
      <c r="I1839" s="68"/>
      <c r="J1839" s="20">
        <v>71.495044941230702</v>
      </c>
      <c r="K1839" s="20">
        <v>69.486241069370834</v>
      </c>
      <c r="L1839" s="20">
        <v>36.111295911295912</v>
      </c>
      <c r="M1839" s="69"/>
      <c r="N1839" s="16">
        <v>21695</v>
      </c>
      <c r="O1839" s="20"/>
      <c r="P1839" s="20">
        <v>12.139110394100022</v>
      </c>
      <c r="Q1839" s="20">
        <v>16.192855496658215</v>
      </c>
      <c r="R1839" s="20">
        <v>33.987831297533994</v>
      </c>
      <c r="S1839" s="20">
        <v>37.507213643696701</v>
      </c>
      <c r="T1839" s="20">
        <v>71.495044941230702</v>
      </c>
      <c r="U1839" s="69"/>
      <c r="V1839" s="16">
        <v>21695</v>
      </c>
      <c r="W1839" s="20"/>
      <c r="X1839" s="20">
        <v>7.1691173081355144</v>
      </c>
      <c r="Y1839" s="20">
        <v>23.179949297073058</v>
      </c>
      <c r="Z1839" s="20">
        <v>41.659045863102101</v>
      </c>
      <c r="AA1839" s="20">
        <v>27.827195206268726</v>
      </c>
      <c r="AB1839" s="20">
        <v>69.486241069370834</v>
      </c>
      <c r="AC1839" s="69"/>
      <c r="AD1839" s="16">
        <v>7215</v>
      </c>
      <c r="AE1839" s="20"/>
      <c r="AF1839" s="20">
        <v>23.898821898821897</v>
      </c>
      <c r="AG1839" s="20">
        <v>40.494941094941098</v>
      </c>
      <c r="AH1839" s="20">
        <v>31.596119196119197</v>
      </c>
      <c r="AI1839" s="20">
        <v>4.5151767151767155</v>
      </c>
      <c r="AJ1839" s="20">
        <v>36.111295911295912</v>
      </c>
    </row>
    <row r="1840" spans="1:36">
      <c r="A1840" s="81">
        <v>3</v>
      </c>
      <c r="B1840" s="77" t="s">
        <v>21</v>
      </c>
      <c r="C1840" s="78"/>
      <c r="D1840" s="79">
        <v>5</v>
      </c>
      <c r="E1840" s="79" t="s">
        <v>36</v>
      </c>
      <c r="F1840" s="103" t="s">
        <v>4</v>
      </c>
      <c r="G1840" s="81">
        <v>0</v>
      </c>
      <c r="H1840" s="81">
        <v>3</v>
      </c>
      <c r="I1840" s="82"/>
      <c r="J1840" s="83">
        <v>80</v>
      </c>
      <c r="K1840" s="83">
        <v>66</v>
      </c>
      <c r="L1840" s="83">
        <v>0</v>
      </c>
      <c r="M1840" s="84"/>
      <c r="N1840" s="85">
        <v>2022</v>
      </c>
      <c r="O1840" s="83">
        <v>578</v>
      </c>
      <c r="P1840" s="83">
        <v>4</v>
      </c>
      <c r="Q1840" s="83">
        <v>16</v>
      </c>
      <c r="R1840" s="83">
        <v>31</v>
      </c>
      <c r="S1840" s="83">
        <v>49</v>
      </c>
      <c r="T1840" s="83">
        <v>80</v>
      </c>
      <c r="U1840" s="84"/>
      <c r="V1840" s="85">
        <v>2022</v>
      </c>
      <c r="W1840" s="83">
        <v>555</v>
      </c>
      <c r="X1840" s="83">
        <v>14</v>
      </c>
      <c r="Y1840" s="83">
        <v>19</v>
      </c>
      <c r="Z1840" s="83">
        <v>34</v>
      </c>
      <c r="AA1840" s="83">
        <v>32</v>
      </c>
      <c r="AB1840" s="83">
        <v>66</v>
      </c>
      <c r="AC1840" s="84"/>
      <c r="AD1840" s="85">
        <v>0</v>
      </c>
      <c r="AE1840" s="83">
        <v>0</v>
      </c>
      <c r="AF1840" s="83">
        <v>0</v>
      </c>
      <c r="AG1840" s="83">
        <v>0</v>
      </c>
      <c r="AH1840" s="83">
        <v>0</v>
      </c>
      <c r="AI1840" s="83">
        <v>0</v>
      </c>
      <c r="AJ1840" s="83">
        <v>0</v>
      </c>
    </row>
    <row r="1841" spans="1:36" s="63" customFormat="1">
      <c r="A1841" s="88">
        <v>4</v>
      </c>
      <c r="B1841" s="95" t="s">
        <v>21</v>
      </c>
      <c r="C1841" s="96"/>
      <c r="D1841" s="86">
        <v>5</v>
      </c>
      <c r="E1841" s="86" t="s">
        <v>36</v>
      </c>
      <c r="F1841" s="104" t="s">
        <v>4</v>
      </c>
      <c r="G1841" s="88">
        <v>0</v>
      </c>
      <c r="H1841" s="88">
        <v>4</v>
      </c>
      <c r="I1841" s="89"/>
      <c r="J1841" s="90">
        <v>73</v>
      </c>
      <c r="K1841" s="90">
        <v>70</v>
      </c>
      <c r="L1841" s="90">
        <v>0</v>
      </c>
      <c r="M1841" s="91"/>
      <c r="N1841" s="92">
        <v>2093</v>
      </c>
      <c r="O1841" s="90">
        <v>617</v>
      </c>
      <c r="P1841" s="90">
        <v>12</v>
      </c>
      <c r="Q1841" s="90">
        <v>15</v>
      </c>
      <c r="R1841" s="90">
        <v>28</v>
      </c>
      <c r="S1841" s="90">
        <v>45</v>
      </c>
      <c r="T1841" s="90">
        <v>73</v>
      </c>
      <c r="U1841" s="91"/>
      <c r="V1841" s="92">
        <v>2093</v>
      </c>
      <c r="W1841" s="90">
        <v>633</v>
      </c>
      <c r="X1841" s="90">
        <v>6</v>
      </c>
      <c r="Y1841" s="90">
        <v>24</v>
      </c>
      <c r="Z1841" s="90">
        <v>45</v>
      </c>
      <c r="AA1841" s="90">
        <v>25</v>
      </c>
      <c r="AB1841" s="90">
        <v>70</v>
      </c>
      <c r="AC1841" s="91"/>
      <c r="AD1841" s="92">
        <v>0</v>
      </c>
      <c r="AE1841" s="90">
        <v>0</v>
      </c>
      <c r="AF1841" s="90">
        <v>0</v>
      </c>
      <c r="AG1841" s="90">
        <v>0</v>
      </c>
      <c r="AH1841" s="90">
        <v>0</v>
      </c>
      <c r="AI1841" s="90">
        <v>0</v>
      </c>
      <c r="AJ1841" s="90">
        <v>0</v>
      </c>
    </row>
    <row r="1842" spans="1:36">
      <c r="A1842" s="88">
        <v>5</v>
      </c>
      <c r="B1842" s="95" t="s">
        <v>21</v>
      </c>
      <c r="C1842" s="96"/>
      <c r="D1842" s="86">
        <v>5</v>
      </c>
      <c r="E1842" s="86" t="s">
        <v>36</v>
      </c>
      <c r="F1842" s="104" t="s">
        <v>4</v>
      </c>
      <c r="G1842" s="88">
        <v>0</v>
      </c>
      <c r="H1842" s="88">
        <v>5</v>
      </c>
      <c r="I1842" s="89"/>
      <c r="J1842" s="90">
        <v>68</v>
      </c>
      <c r="K1842" s="90">
        <v>66</v>
      </c>
      <c r="L1842" s="90">
        <v>42</v>
      </c>
      <c r="M1842" s="91"/>
      <c r="N1842" s="92">
        <v>2088</v>
      </c>
      <c r="O1842" s="90">
        <v>646</v>
      </c>
      <c r="P1842" s="90">
        <v>14</v>
      </c>
      <c r="Q1842" s="90">
        <v>19</v>
      </c>
      <c r="R1842" s="90">
        <v>37</v>
      </c>
      <c r="S1842" s="90">
        <v>31</v>
      </c>
      <c r="T1842" s="90">
        <v>68</v>
      </c>
      <c r="U1842" s="91"/>
      <c r="V1842" s="92">
        <v>2088</v>
      </c>
      <c r="W1842" s="90">
        <v>661</v>
      </c>
      <c r="X1842" s="90">
        <v>5</v>
      </c>
      <c r="Y1842" s="90">
        <v>28</v>
      </c>
      <c r="Z1842" s="90">
        <v>45</v>
      </c>
      <c r="AA1842" s="90">
        <v>21</v>
      </c>
      <c r="AB1842" s="90">
        <v>66</v>
      </c>
      <c r="AC1842" s="91"/>
      <c r="AD1842" s="92">
        <v>2088</v>
      </c>
      <c r="AE1842" s="90">
        <v>190</v>
      </c>
      <c r="AF1842" s="90">
        <v>17</v>
      </c>
      <c r="AG1842" s="90">
        <v>41</v>
      </c>
      <c r="AH1842" s="90">
        <v>37</v>
      </c>
      <c r="AI1842" s="90">
        <v>5</v>
      </c>
      <c r="AJ1842" s="90">
        <v>42</v>
      </c>
    </row>
    <row r="1843" spans="1:36">
      <c r="A1843" s="88">
        <v>6</v>
      </c>
      <c r="B1843" s="95" t="s">
        <v>21</v>
      </c>
      <c r="C1843" s="96"/>
      <c r="D1843" s="86">
        <v>5</v>
      </c>
      <c r="E1843" s="86" t="s">
        <v>36</v>
      </c>
      <c r="F1843" s="104" t="s">
        <v>4</v>
      </c>
      <c r="G1843" s="88">
        <v>0</v>
      </c>
      <c r="H1843" s="88">
        <v>6</v>
      </c>
      <c r="I1843" s="89"/>
      <c r="J1843" s="90">
        <v>68</v>
      </c>
      <c r="K1843" s="90">
        <v>65</v>
      </c>
      <c r="L1843" s="90">
        <v>0</v>
      </c>
      <c r="M1843" s="91"/>
      <c r="N1843" s="92">
        <v>2058</v>
      </c>
      <c r="O1843" s="90">
        <v>687</v>
      </c>
      <c r="P1843" s="90">
        <v>10</v>
      </c>
      <c r="Q1843" s="90">
        <v>21</v>
      </c>
      <c r="R1843" s="90">
        <v>33</v>
      </c>
      <c r="S1843" s="90">
        <v>35</v>
      </c>
      <c r="T1843" s="90">
        <v>68</v>
      </c>
      <c r="U1843" s="91"/>
      <c r="V1843" s="92">
        <v>2058</v>
      </c>
      <c r="W1843" s="90">
        <v>687</v>
      </c>
      <c r="X1843" s="90">
        <v>6</v>
      </c>
      <c r="Y1843" s="90">
        <v>29</v>
      </c>
      <c r="Z1843" s="90">
        <v>42</v>
      </c>
      <c r="AA1843" s="90">
        <v>23</v>
      </c>
      <c r="AB1843" s="90">
        <v>65</v>
      </c>
      <c r="AC1843" s="91"/>
      <c r="AD1843" s="92">
        <v>0</v>
      </c>
      <c r="AE1843" s="90">
        <v>0</v>
      </c>
      <c r="AF1843" s="90">
        <v>0</v>
      </c>
      <c r="AG1843" s="90">
        <v>0</v>
      </c>
      <c r="AH1843" s="90">
        <v>0</v>
      </c>
      <c r="AI1843" s="90">
        <v>0</v>
      </c>
      <c r="AJ1843" s="90">
        <v>0</v>
      </c>
    </row>
    <row r="1844" spans="1:36">
      <c r="A1844" s="88">
        <v>7</v>
      </c>
      <c r="B1844" s="95" t="s">
        <v>21</v>
      </c>
      <c r="C1844" s="96"/>
      <c r="D1844" s="86">
        <v>5</v>
      </c>
      <c r="E1844" s="86" t="s">
        <v>36</v>
      </c>
      <c r="F1844" s="104" t="s">
        <v>4</v>
      </c>
      <c r="G1844" s="88">
        <v>0</v>
      </c>
      <c r="H1844" s="88">
        <v>7</v>
      </c>
      <c r="I1844" s="89"/>
      <c r="J1844" s="90">
        <v>67</v>
      </c>
      <c r="K1844" s="90">
        <v>60</v>
      </c>
      <c r="L1844" s="90">
        <v>22</v>
      </c>
      <c r="M1844" s="91"/>
      <c r="N1844" s="92">
        <v>2103</v>
      </c>
      <c r="O1844" s="90">
        <v>710</v>
      </c>
      <c r="P1844" s="90">
        <v>15</v>
      </c>
      <c r="Q1844" s="90">
        <v>17</v>
      </c>
      <c r="R1844" s="90">
        <v>37</v>
      </c>
      <c r="S1844" s="90">
        <v>30</v>
      </c>
      <c r="T1844" s="90">
        <v>67</v>
      </c>
      <c r="U1844" s="91"/>
      <c r="V1844" s="92">
        <v>2103</v>
      </c>
      <c r="W1844" s="90">
        <v>697</v>
      </c>
      <c r="X1844" s="90">
        <v>8</v>
      </c>
      <c r="Y1844" s="90">
        <v>32</v>
      </c>
      <c r="Z1844" s="90">
        <v>41</v>
      </c>
      <c r="AA1844" s="90">
        <v>19</v>
      </c>
      <c r="AB1844" s="90">
        <v>60</v>
      </c>
      <c r="AC1844" s="91"/>
      <c r="AD1844" s="92">
        <v>2103</v>
      </c>
      <c r="AE1844" s="90">
        <v>161</v>
      </c>
      <c r="AF1844" s="90">
        <v>40</v>
      </c>
      <c r="AG1844" s="90">
        <v>38</v>
      </c>
      <c r="AH1844" s="90">
        <v>20</v>
      </c>
      <c r="AI1844" s="90">
        <v>2</v>
      </c>
      <c r="AJ1844" s="90">
        <v>22</v>
      </c>
    </row>
    <row r="1845" spans="1:36">
      <c r="A1845" s="88">
        <v>8</v>
      </c>
      <c r="B1845" s="95" t="s">
        <v>21</v>
      </c>
      <c r="C1845" s="96"/>
      <c r="D1845" s="86">
        <v>5</v>
      </c>
      <c r="E1845" s="86" t="s">
        <v>36</v>
      </c>
      <c r="F1845" s="104" t="s">
        <v>4</v>
      </c>
      <c r="G1845" s="88">
        <v>0</v>
      </c>
      <c r="H1845" s="88">
        <v>8</v>
      </c>
      <c r="I1845" s="89"/>
      <c r="J1845" s="90">
        <v>56</v>
      </c>
      <c r="K1845" s="90">
        <v>68</v>
      </c>
      <c r="L1845" s="90">
        <v>0</v>
      </c>
      <c r="M1845" s="91"/>
      <c r="N1845" s="92">
        <v>2080</v>
      </c>
      <c r="O1845" s="90">
        <v>712</v>
      </c>
      <c r="P1845" s="90">
        <v>25</v>
      </c>
      <c r="Q1845" s="90">
        <v>19</v>
      </c>
      <c r="R1845" s="90">
        <v>40</v>
      </c>
      <c r="S1845" s="90">
        <v>16</v>
      </c>
      <c r="T1845" s="90">
        <v>56</v>
      </c>
      <c r="U1845" s="91"/>
      <c r="V1845" s="92">
        <v>2080</v>
      </c>
      <c r="W1845" s="90">
        <v>760</v>
      </c>
      <c r="X1845" s="90">
        <v>9</v>
      </c>
      <c r="Y1845" s="90">
        <v>23</v>
      </c>
      <c r="Z1845" s="90">
        <v>47</v>
      </c>
      <c r="AA1845" s="90">
        <v>21</v>
      </c>
      <c r="AB1845" s="90">
        <v>68</v>
      </c>
      <c r="AC1845" s="91"/>
      <c r="AD1845" s="92">
        <v>0</v>
      </c>
      <c r="AE1845" s="90">
        <v>0</v>
      </c>
      <c r="AF1845" s="90">
        <v>0</v>
      </c>
      <c r="AG1845" s="90">
        <v>0</v>
      </c>
      <c r="AH1845" s="90">
        <v>0</v>
      </c>
      <c r="AI1845" s="90">
        <v>0</v>
      </c>
      <c r="AJ1845" s="90">
        <v>0</v>
      </c>
    </row>
    <row r="1846" spans="1:36">
      <c r="A1846" s="67" t="s">
        <v>71</v>
      </c>
      <c r="B1846" s="97" t="s">
        <v>21</v>
      </c>
      <c r="C1846" s="98"/>
      <c r="D1846" s="93">
        <v>5</v>
      </c>
      <c r="E1846" s="93" t="s">
        <v>36</v>
      </c>
      <c r="F1846" s="93" t="s">
        <v>4</v>
      </c>
      <c r="G1846" s="67">
        <v>0</v>
      </c>
      <c r="H1846" s="67" t="s">
        <v>71</v>
      </c>
      <c r="I1846" s="68"/>
      <c r="J1846" s="20">
        <v>68.616039858566381</v>
      </c>
      <c r="K1846" s="20">
        <v>65.827708132433301</v>
      </c>
      <c r="L1846" s="20">
        <v>31.964209019327129</v>
      </c>
      <c r="M1846" s="69"/>
      <c r="N1846" s="16">
        <v>12444</v>
      </c>
      <c r="O1846" s="20"/>
      <c r="P1846" s="20">
        <v>13.384844101575055</v>
      </c>
      <c r="Q1846" s="20">
        <v>17.832529733204758</v>
      </c>
      <c r="R1846" s="20">
        <v>34.35125361620058</v>
      </c>
      <c r="S1846" s="20">
        <v>34.264786242365801</v>
      </c>
      <c r="T1846" s="20">
        <v>68.616039858566381</v>
      </c>
      <c r="U1846" s="69"/>
      <c r="V1846" s="16">
        <v>12444</v>
      </c>
      <c r="W1846" s="20"/>
      <c r="X1846" s="20">
        <v>7.971552555448409</v>
      </c>
      <c r="Y1846" s="20">
        <v>25.870459659273546</v>
      </c>
      <c r="Z1846" s="20">
        <v>42.374799099967859</v>
      </c>
      <c r="AA1846" s="20">
        <v>23.452909032465445</v>
      </c>
      <c r="AB1846" s="20">
        <v>65.827708132433301</v>
      </c>
      <c r="AC1846" s="69"/>
      <c r="AD1846" s="16">
        <v>4191</v>
      </c>
      <c r="AE1846" s="20"/>
      <c r="AF1846" s="20">
        <v>28.541159627773801</v>
      </c>
      <c r="AG1846" s="20">
        <v>39.49463135289907</v>
      </c>
      <c r="AH1846" s="20">
        <v>28.469577666428059</v>
      </c>
      <c r="AI1846" s="20">
        <v>3.4946313528990696</v>
      </c>
      <c r="AJ1846" s="20">
        <v>31.964209019327129</v>
      </c>
    </row>
  </sheetData>
  <mergeCells count="5">
    <mergeCell ref="V1:AB1"/>
    <mergeCell ref="AD1:AJ1"/>
    <mergeCell ref="D1:H1"/>
    <mergeCell ref="J1:L1"/>
    <mergeCell ref="N1:T1"/>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dimension ref="A1:AI1293"/>
  <sheetViews>
    <sheetView zoomScaleNormal="100" workbookViewId="0">
      <pane xSplit="2" ySplit="2" topLeftCell="C859" activePane="bottomRight" state="frozen"/>
      <selection pane="topRight" activeCell="C1" sqref="C1"/>
      <selection pane="bottomLeft" activeCell="A3" sqref="A3"/>
      <selection pane="bottomRight" activeCell="H3" sqref="H3:H888"/>
    </sheetView>
  </sheetViews>
  <sheetFormatPr defaultRowHeight="15"/>
  <cols>
    <col min="1" max="1" width="25.140625" style="148" customWidth="1"/>
    <col min="2" max="2" width="1" style="5" customWidth="1"/>
    <col min="3" max="6" width="11.42578125" style="2" customWidth="1"/>
    <col min="7" max="7" width="11.42578125" style="3" customWidth="1"/>
    <col min="8" max="8" width="9.140625" style="141"/>
    <col min="9" max="9" width="10.5703125" style="135" customWidth="1"/>
    <col min="10" max="10" width="22.5703125" style="148" customWidth="1"/>
    <col min="11" max="11" width="1" style="5" customWidth="1"/>
    <col min="12" max="14" width="10.7109375" style="125" customWidth="1"/>
    <col min="15" max="15" width="1" style="5" customWidth="1"/>
    <col min="16" max="16" width="12.140625" style="125" customWidth="1"/>
    <col min="17" max="17" width="11.7109375" style="125" customWidth="1"/>
    <col min="18" max="19" width="12" style="125" customWidth="1"/>
    <col min="20" max="21" width="10.7109375" style="125" customWidth="1"/>
    <col min="22" max="22" width="1" style="5" customWidth="1"/>
    <col min="23" max="23" width="10" style="125" customWidth="1"/>
    <col min="24" max="27" width="9.140625" style="125"/>
    <col min="28" max="28" width="10.7109375" style="125" customWidth="1"/>
    <col min="29" max="29" width="1" style="5" customWidth="1"/>
    <col min="30" max="34" width="9.140625" style="125"/>
    <col min="35" max="35" width="10.7109375" style="125" customWidth="1"/>
  </cols>
  <sheetData>
    <row r="1" spans="1:35" ht="46.5" customHeight="1">
      <c r="C1" s="241" t="s">
        <v>1788</v>
      </c>
      <c r="D1" s="241"/>
      <c r="E1" s="241"/>
      <c r="F1" s="241"/>
      <c r="G1" s="241"/>
      <c r="H1" s="241"/>
      <c r="I1" s="241"/>
      <c r="J1" s="241"/>
      <c r="K1" s="241"/>
      <c r="L1" s="242" t="s">
        <v>66</v>
      </c>
      <c r="M1" s="242"/>
      <c r="N1" s="242"/>
      <c r="P1" s="242" t="s">
        <v>67</v>
      </c>
      <c r="Q1" s="242"/>
      <c r="R1" s="242"/>
      <c r="S1" s="242"/>
      <c r="T1" s="242"/>
      <c r="U1" s="242"/>
      <c r="W1" s="242" t="s">
        <v>68</v>
      </c>
      <c r="X1" s="242"/>
      <c r="Y1" s="242"/>
      <c r="Z1" s="242"/>
      <c r="AA1" s="242"/>
      <c r="AB1" s="242"/>
      <c r="AD1" s="242" t="s">
        <v>69</v>
      </c>
      <c r="AE1" s="242"/>
      <c r="AF1" s="242"/>
      <c r="AG1" s="242"/>
      <c r="AH1" s="242"/>
      <c r="AI1" s="242"/>
    </row>
    <row r="2" spans="1:35" ht="86.25">
      <c r="A2" s="49" t="s">
        <v>631</v>
      </c>
      <c r="C2" s="10" t="s">
        <v>1783</v>
      </c>
      <c r="D2" s="10" t="s">
        <v>1784</v>
      </c>
      <c r="E2" s="10" t="s">
        <v>1785</v>
      </c>
      <c r="F2" s="10" t="s">
        <v>1786</v>
      </c>
      <c r="G2" s="168" t="s">
        <v>1787</v>
      </c>
      <c r="H2" s="49" t="s">
        <v>26</v>
      </c>
      <c r="I2" s="49" t="s">
        <v>630</v>
      </c>
      <c r="J2" s="49" t="s">
        <v>27</v>
      </c>
      <c r="L2" s="12" t="s">
        <v>40</v>
      </c>
      <c r="M2" s="12" t="s">
        <v>41</v>
      </c>
      <c r="N2" s="12" t="s">
        <v>49</v>
      </c>
      <c r="P2" s="49" t="s">
        <v>632</v>
      </c>
      <c r="Q2" s="49" t="s">
        <v>1739</v>
      </c>
      <c r="R2" s="49" t="s">
        <v>1740</v>
      </c>
      <c r="S2" s="49" t="s">
        <v>1741</v>
      </c>
      <c r="T2" s="49" t="s">
        <v>1742</v>
      </c>
      <c r="U2" s="12" t="s">
        <v>40</v>
      </c>
      <c r="W2" s="49" t="s">
        <v>1743</v>
      </c>
      <c r="X2" s="49" t="s">
        <v>1745</v>
      </c>
      <c r="Y2" s="49" t="s">
        <v>1746</v>
      </c>
      <c r="Z2" s="49" t="s">
        <v>1747</v>
      </c>
      <c r="AA2" s="49" t="s">
        <v>1748</v>
      </c>
      <c r="AB2" s="12" t="s">
        <v>41</v>
      </c>
      <c r="AD2" s="49" t="s">
        <v>633</v>
      </c>
      <c r="AE2" s="49" t="s">
        <v>1750</v>
      </c>
      <c r="AF2" s="49" t="s">
        <v>1751</v>
      </c>
      <c r="AG2" s="49" t="s">
        <v>1752</v>
      </c>
      <c r="AH2" s="49" t="s">
        <v>1753</v>
      </c>
      <c r="AI2" s="12" t="s">
        <v>49</v>
      </c>
    </row>
    <row r="3" spans="1:35">
      <c r="A3" s="159" t="s">
        <v>1179</v>
      </c>
      <c r="B3" s="8"/>
      <c r="C3" s="156">
        <v>297</v>
      </c>
      <c r="D3" s="156">
        <v>59</v>
      </c>
      <c r="E3" s="163">
        <v>0.19865319865319866</v>
      </c>
      <c r="F3" s="156">
        <v>88</v>
      </c>
      <c r="G3" s="163">
        <v>0.29629629629629628</v>
      </c>
      <c r="H3" s="157">
        <v>6040</v>
      </c>
      <c r="I3" s="158">
        <v>702</v>
      </c>
      <c r="J3" s="159" t="s">
        <v>1178</v>
      </c>
      <c r="K3" s="8"/>
      <c r="L3" s="160">
        <f t="shared" ref="L3:L66" si="0">U3</f>
        <v>73.16770186335404</v>
      </c>
      <c r="M3" s="160">
        <f t="shared" ref="M3:M66" si="1">AB3</f>
        <v>74.378881987577643</v>
      </c>
      <c r="N3" s="160">
        <f t="shared" ref="N3:N66" si="2">AI3</f>
        <v>37</v>
      </c>
      <c r="O3" s="8"/>
      <c r="P3" s="160">
        <v>161</v>
      </c>
      <c r="Q3" s="160">
        <v>8.7391304347826093</v>
      </c>
      <c r="R3" s="160">
        <v>18.093167701863354</v>
      </c>
      <c r="S3" s="160">
        <v>32.925465838509318</v>
      </c>
      <c r="T3" s="160">
        <v>40.242236024844715</v>
      </c>
      <c r="U3" s="160">
        <f t="shared" ref="U3:U8" si="3">SUM(S3:T3)</f>
        <v>73.16770186335404</v>
      </c>
      <c r="V3" s="8"/>
      <c r="W3" s="160">
        <v>161</v>
      </c>
      <c r="X3" s="160">
        <v>7.341614906832298</v>
      </c>
      <c r="Y3" s="160">
        <v>18.142857142857142</v>
      </c>
      <c r="Z3" s="160">
        <v>42.186335403726702</v>
      </c>
      <c r="AA3" s="160">
        <v>32.192546583850934</v>
      </c>
      <c r="AB3" s="160">
        <f t="shared" ref="AB3:AB8" si="4">SUM(Z3:AA3)</f>
        <v>74.378881987577643</v>
      </c>
      <c r="AC3" s="8"/>
      <c r="AD3" s="160">
        <v>45</v>
      </c>
      <c r="AE3" s="160">
        <v>7</v>
      </c>
      <c r="AF3" s="160">
        <v>56</v>
      </c>
      <c r="AG3" s="160">
        <v>33</v>
      </c>
      <c r="AH3" s="160">
        <v>4</v>
      </c>
      <c r="AI3" s="160">
        <f t="shared" ref="AI3:AI34" si="5">SUM(AG3:AH3)</f>
        <v>37</v>
      </c>
    </row>
    <row r="4" spans="1:35">
      <c r="A4" s="159" t="s">
        <v>1667</v>
      </c>
      <c r="C4" s="156">
        <v>241</v>
      </c>
      <c r="D4" s="156">
        <v>37</v>
      </c>
      <c r="E4" s="163">
        <v>0.15352697095435686</v>
      </c>
      <c r="F4" s="156">
        <v>42</v>
      </c>
      <c r="G4" s="163">
        <v>0.17427385892116182</v>
      </c>
      <c r="H4" s="157">
        <v>6040</v>
      </c>
      <c r="I4" s="158">
        <v>703</v>
      </c>
      <c r="J4" s="159" t="s">
        <v>1178</v>
      </c>
      <c r="L4" s="160">
        <f t="shared" si="0"/>
        <v>67.765957446808514</v>
      </c>
      <c r="M4" s="160">
        <f t="shared" si="1"/>
        <v>79.053191489361694</v>
      </c>
      <c r="N4" s="160">
        <f t="shared" si="2"/>
        <v>23</v>
      </c>
      <c r="P4" s="160">
        <v>94</v>
      </c>
      <c r="Q4" s="160">
        <v>13.617021276595745</v>
      </c>
      <c r="R4" s="160">
        <v>18.053191489361701</v>
      </c>
      <c r="S4" s="160">
        <v>55.202127659574472</v>
      </c>
      <c r="T4" s="160">
        <v>12.563829787234042</v>
      </c>
      <c r="U4" s="160">
        <f t="shared" si="3"/>
        <v>67.765957446808514</v>
      </c>
      <c r="W4" s="160">
        <v>94</v>
      </c>
      <c r="X4" s="160">
        <v>3.0531914893617023</v>
      </c>
      <c r="Y4" s="160">
        <v>18.457446808510639</v>
      </c>
      <c r="Z4" s="160">
        <v>59.542553191489361</v>
      </c>
      <c r="AA4" s="160">
        <v>19.51063829787234</v>
      </c>
      <c r="AB4" s="160">
        <f t="shared" si="4"/>
        <v>79.053191489361694</v>
      </c>
      <c r="AD4" s="160">
        <v>53</v>
      </c>
      <c r="AE4" s="160">
        <v>28</v>
      </c>
      <c r="AF4" s="160">
        <v>49</v>
      </c>
      <c r="AG4" s="160">
        <v>23</v>
      </c>
      <c r="AH4" s="160">
        <v>0</v>
      </c>
      <c r="AI4" s="160">
        <f t="shared" si="5"/>
        <v>23</v>
      </c>
    </row>
    <row r="5" spans="1:35">
      <c r="A5" s="159" t="s">
        <v>778</v>
      </c>
      <c r="C5" s="156">
        <v>795</v>
      </c>
      <c r="D5" s="156">
        <v>36</v>
      </c>
      <c r="E5" s="163">
        <v>4.5283018867924525E-2</v>
      </c>
      <c r="F5" s="156">
        <v>444</v>
      </c>
      <c r="G5" s="163">
        <v>0.55849056603773584</v>
      </c>
      <c r="H5" s="157">
        <v>1701</v>
      </c>
      <c r="I5" s="158">
        <v>1</v>
      </c>
      <c r="J5" s="159" t="s">
        <v>777</v>
      </c>
      <c r="L5" s="160">
        <f t="shared" si="0"/>
        <v>75.838120104438644</v>
      </c>
      <c r="M5" s="160">
        <f t="shared" si="1"/>
        <v>68.47519582245431</v>
      </c>
      <c r="N5" s="160">
        <f t="shared" si="2"/>
        <v>51</v>
      </c>
      <c r="P5" s="160">
        <v>766</v>
      </c>
      <c r="Q5" s="160">
        <v>7.3838120104438643</v>
      </c>
      <c r="R5" s="160">
        <v>16.420365535248042</v>
      </c>
      <c r="S5" s="160">
        <v>36.516971279373372</v>
      </c>
      <c r="T5" s="160">
        <v>39.321148825065279</v>
      </c>
      <c r="U5" s="160">
        <f t="shared" si="3"/>
        <v>75.838120104438644</v>
      </c>
      <c r="W5" s="160">
        <v>766</v>
      </c>
      <c r="X5" s="160">
        <v>4.9451697127937333</v>
      </c>
      <c r="Y5" s="160">
        <v>26.579634464751955</v>
      </c>
      <c r="Z5" s="160">
        <v>42.240208877284594</v>
      </c>
      <c r="AA5" s="160">
        <v>26.234986945169709</v>
      </c>
      <c r="AB5" s="160">
        <f t="shared" si="4"/>
        <v>68.47519582245431</v>
      </c>
      <c r="AD5" s="160">
        <v>274</v>
      </c>
      <c r="AE5" s="160">
        <v>9</v>
      </c>
      <c r="AF5" s="160">
        <v>40</v>
      </c>
      <c r="AG5" s="160">
        <v>43</v>
      </c>
      <c r="AH5" s="160">
        <v>8</v>
      </c>
      <c r="AI5" s="160">
        <f t="shared" si="5"/>
        <v>51</v>
      </c>
    </row>
    <row r="6" spans="1:35">
      <c r="A6" s="159" t="s">
        <v>1473</v>
      </c>
      <c r="C6" s="156">
        <v>819</v>
      </c>
      <c r="D6" s="156">
        <v>39</v>
      </c>
      <c r="E6" s="163">
        <v>4.7619047619047616E-2</v>
      </c>
      <c r="F6" s="156">
        <v>411</v>
      </c>
      <c r="G6" s="163">
        <v>0.50183150183150182</v>
      </c>
      <c r="H6" s="157">
        <v>1701</v>
      </c>
      <c r="I6" s="158">
        <v>3</v>
      </c>
      <c r="J6" s="159" t="s">
        <v>777</v>
      </c>
      <c r="L6" s="160">
        <f t="shared" si="0"/>
        <v>75.588235294117652</v>
      </c>
      <c r="M6" s="160">
        <f t="shared" si="1"/>
        <v>71.724264705882348</v>
      </c>
      <c r="N6" s="160">
        <f t="shared" si="2"/>
        <v>28</v>
      </c>
      <c r="P6" s="160">
        <v>816</v>
      </c>
      <c r="Q6" s="160">
        <v>9.75</v>
      </c>
      <c r="R6" s="160">
        <v>15.319852941176471</v>
      </c>
      <c r="S6" s="160">
        <v>44.375</v>
      </c>
      <c r="T6" s="160">
        <v>31.213235294117649</v>
      </c>
      <c r="U6" s="160">
        <f t="shared" si="3"/>
        <v>75.588235294117652</v>
      </c>
      <c r="W6" s="160">
        <v>816</v>
      </c>
      <c r="X6" s="160">
        <v>3.6580882352941178</v>
      </c>
      <c r="Y6" s="160">
        <v>24.617647058823529</v>
      </c>
      <c r="Z6" s="160">
        <v>44.702205882352942</v>
      </c>
      <c r="AA6" s="160">
        <v>27.022058823529413</v>
      </c>
      <c r="AB6" s="160">
        <f t="shared" si="4"/>
        <v>71.724264705882348</v>
      </c>
      <c r="AD6" s="160">
        <v>270</v>
      </c>
      <c r="AE6" s="160">
        <v>24</v>
      </c>
      <c r="AF6" s="160">
        <v>48</v>
      </c>
      <c r="AG6" s="160">
        <v>27</v>
      </c>
      <c r="AH6" s="160">
        <v>1</v>
      </c>
      <c r="AI6" s="160">
        <f t="shared" si="5"/>
        <v>28</v>
      </c>
    </row>
    <row r="7" spans="1:35">
      <c r="A7" s="159" t="s">
        <v>689</v>
      </c>
      <c r="C7" s="156">
        <v>339</v>
      </c>
      <c r="D7" s="156">
        <v>13</v>
      </c>
      <c r="E7" s="163">
        <v>3.8348082595870206E-2</v>
      </c>
      <c r="F7" s="156">
        <v>216</v>
      </c>
      <c r="G7" s="163">
        <v>0.63716814159292035</v>
      </c>
      <c r="H7" s="157">
        <v>501</v>
      </c>
      <c r="I7" s="158">
        <v>1</v>
      </c>
      <c r="J7" s="159" t="s">
        <v>688</v>
      </c>
      <c r="L7" s="160">
        <f t="shared" si="0"/>
        <v>79.084656084656075</v>
      </c>
      <c r="M7" s="160">
        <f t="shared" si="1"/>
        <v>77.264550264550266</v>
      </c>
      <c r="N7" s="160">
        <f t="shared" si="2"/>
        <v>51</v>
      </c>
      <c r="P7" s="160">
        <v>189</v>
      </c>
      <c r="Q7" s="160">
        <v>8.0370370370370363</v>
      </c>
      <c r="R7" s="160">
        <v>13.333333333333332</v>
      </c>
      <c r="S7" s="160">
        <v>33</v>
      </c>
      <c r="T7" s="160">
        <v>46.084656084656082</v>
      </c>
      <c r="U7" s="160">
        <f t="shared" si="3"/>
        <v>79.084656084656075</v>
      </c>
      <c r="W7" s="160">
        <v>189</v>
      </c>
      <c r="X7" s="160">
        <v>5.8412698412698418</v>
      </c>
      <c r="Y7" s="160">
        <v>16.68783068783069</v>
      </c>
      <c r="Z7" s="160">
        <v>42.481481481481481</v>
      </c>
      <c r="AA7" s="160">
        <v>34.783068783068785</v>
      </c>
      <c r="AB7" s="160">
        <f t="shared" si="4"/>
        <v>77.264550264550266</v>
      </c>
      <c r="AD7" s="160">
        <v>47</v>
      </c>
      <c r="AE7" s="160">
        <v>9</v>
      </c>
      <c r="AF7" s="160">
        <v>40</v>
      </c>
      <c r="AG7" s="160">
        <v>47</v>
      </c>
      <c r="AH7" s="160">
        <v>4</v>
      </c>
      <c r="AI7" s="160">
        <f t="shared" si="5"/>
        <v>51</v>
      </c>
    </row>
    <row r="8" spans="1:35">
      <c r="A8" s="159" t="s">
        <v>1534</v>
      </c>
      <c r="C8" s="156">
        <v>237</v>
      </c>
      <c r="D8" s="156">
        <v>7</v>
      </c>
      <c r="E8" s="163">
        <v>2.9535864978902954E-2</v>
      </c>
      <c r="F8" s="156">
        <v>108</v>
      </c>
      <c r="G8" s="163">
        <v>0.45569620253164556</v>
      </c>
      <c r="H8" s="157">
        <v>501</v>
      </c>
      <c r="I8" s="158">
        <v>2</v>
      </c>
      <c r="J8" s="159" t="s">
        <v>688</v>
      </c>
      <c r="L8" s="160">
        <f t="shared" si="0"/>
        <v>72.793650793650784</v>
      </c>
      <c r="M8" s="160">
        <f t="shared" si="1"/>
        <v>77.396825396825406</v>
      </c>
      <c r="N8" s="160">
        <f t="shared" si="2"/>
        <v>32</v>
      </c>
      <c r="P8" s="160">
        <v>63</v>
      </c>
      <c r="Q8" s="160">
        <v>14.523809523809522</v>
      </c>
      <c r="R8" s="160">
        <v>12.682539682539682</v>
      </c>
      <c r="S8" s="160">
        <v>49.317460317460316</v>
      </c>
      <c r="T8" s="160">
        <v>23.476190476190474</v>
      </c>
      <c r="U8" s="160">
        <f t="shared" si="3"/>
        <v>72.793650793650784</v>
      </c>
      <c r="W8" s="160">
        <v>63</v>
      </c>
      <c r="X8" s="160">
        <v>4.8412698412698418</v>
      </c>
      <c r="Y8" s="160">
        <v>17.761904761904759</v>
      </c>
      <c r="Z8" s="160">
        <v>42.603174603174608</v>
      </c>
      <c r="AA8" s="160">
        <v>34.793650793650798</v>
      </c>
      <c r="AB8" s="160">
        <f t="shared" si="4"/>
        <v>77.396825396825406</v>
      </c>
      <c r="AD8" s="160">
        <v>34</v>
      </c>
      <c r="AE8" s="160">
        <v>12</v>
      </c>
      <c r="AF8" s="160">
        <v>56</v>
      </c>
      <c r="AG8" s="160">
        <v>32</v>
      </c>
      <c r="AH8" s="160">
        <v>0</v>
      </c>
      <c r="AI8" s="160">
        <f t="shared" si="5"/>
        <v>32</v>
      </c>
    </row>
    <row r="9" spans="1:35">
      <c r="A9" s="159" t="s">
        <v>1754</v>
      </c>
      <c r="C9" s="156">
        <v>36</v>
      </c>
      <c r="D9" s="156">
        <v>15</v>
      </c>
      <c r="E9" s="163">
        <v>0.41666666666666669</v>
      </c>
      <c r="F9" s="156">
        <v>24</v>
      </c>
      <c r="G9" s="163">
        <v>0.66666666666666663</v>
      </c>
      <c r="H9" s="157">
        <v>6091</v>
      </c>
      <c r="I9" s="158">
        <v>1</v>
      </c>
      <c r="J9" s="159" t="s">
        <v>0</v>
      </c>
      <c r="L9" s="160" t="str">
        <f t="shared" si="0"/>
        <v>xx</v>
      </c>
      <c r="M9" s="160" t="str">
        <f t="shared" si="1"/>
        <v>xx</v>
      </c>
      <c r="N9" s="160">
        <f t="shared" si="2"/>
        <v>0</v>
      </c>
      <c r="P9" s="160">
        <v>0</v>
      </c>
      <c r="Q9" s="160" t="s">
        <v>1</v>
      </c>
      <c r="R9" s="160" t="s">
        <v>1</v>
      </c>
      <c r="S9" s="160" t="s">
        <v>1</v>
      </c>
      <c r="T9" s="160" t="s">
        <v>1</v>
      </c>
      <c r="U9" s="160" t="s">
        <v>1</v>
      </c>
      <c r="W9" s="160">
        <v>0</v>
      </c>
      <c r="X9" s="160" t="s">
        <v>1</v>
      </c>
      <c r="Y9" s="160" t="s">
        <v>1</v>
      </c>
      <c r="Z9" s="160" t="s">
        <v>1</v>
      </c>
      <c r="AA9" s="160" t="s">
        <v>1</v>
      </c>
      <c r="AB9" s="160" t="s">
        <v>1</v>
      </c>
      <c r="AD9" s="160">
        <v>0</v>
      </c>
      <c r="AE9" s="160">
        <v>0</v>
      </c>
      <c r="AF9" s="160">
        <v>0</v>
      </c>
      <c r="AG9" s="160">
        <v>0</v>
      </c>
      <c r="AH9" s="160">
        <v>0</v>
      </c>
      <c r="AI9" s="160">
        <f t="shared" si="5"/>
        <v>0</v>
      </c>
    </row>
    <row r="10" spans="1:35">
      <c r="A10" s="159" t="s">
        <v>1754</v>
      </c>
      <c r="C10" s="156">
        <v>48</v>
      </c>
      <c r="D10" s="156">
        <v>14</v>
      </c>
      <c r="E10" s="163">
        <v>0.29166666666666669</v>
      </c>
      <c r="F10" s="156">
        <v>30</v>
      </c>
      <c r="G10" s="163">
        <v>0.625</v>
      </c>
      <c r="H10" s="157">
        <v>6091</v>
      </c>
      <c r="I10" s="158">
        <v>2</v>
      </c>
      <c r="J10" s="159" t="s">
        <v>0</v>
      </c>
      <c r="L10" s="160" t="str">
        <f t="shared" si="0"/>
        <v>xx</v>
      </c>
      <c r="M10" s="160" t="str">
        <f t="shared" si="1"/>
        <v>xx</v>
      </c>
      <c r="N10" s="160">
        <f t="shared" si="2"/>
        <v>0</v>
      </c>
      <c r="P10" s="160" t="s">
        <v>1</v>
      </c>
      <c r="Q10" s="160" t="s">
        <v>1</v>
      </c>
      <c r="R10" s="160" t="s">
        <v>1</v>
      </c>
      <c r="S10" s="160" t="s">
        <v>1</v>
      </c>
      <c r="T10" s="160" t="s">
        <v>1</v>
      </c>
      <c r="U10" s="160" t="s">
        <v>1</v>
      </c>
      <c r="W10" s="160" t="s">
        <v>1</v>
      </c>
      <c r="X10" s="160" t="s">
        <v>1</v>
      </c>
      <c r="Y10" s="160" t="s">
        <v>1</v>
      </c>
      <c r="Z10" s="160" t="s">
        <v>1</v>
      </c>
      <c r="AA10" s="160" t="s">
        <v>1</v>
      </c>
      <c r="AB10" s="160" t="s">
        <v>1</v>
      </c>
      <c r="AD10" s="160">
        <v>0</v>
      </c>
      <c r="AE10" s="160">
        <v>0</v>
      </c>
      <c r="AF10" s="160">
        <v>0</v>
      </c>
      <c r="AG10" s="160">
        <v>0</v>
      </c>
      <c r="AH10" s="160">
        <v>0</v>
      </c>
      <c r="AI10" s="160">
        <f t="shared" si="5"/>
        <v>0</v>
      </c>
    </row>
    <row r="11" spans="1:35">
      <c r="A11" s="159" t="s">
        <v>1185</v>
      </c>
      <c r="C11" s="156">
        <v>67</v>
      </c>
      <c r="D11" s="156">
        <v>30</v>
      </c>
      <c r="E11" s="163">
        <v>0.44776119402985076</v>
      </c>
      <c r="F11" s="156">
        <v>48</v>
      </c>
      <c r="G11" s="163">
        <v>0.71641791044776115</v>
      </c>
      <c r="H11" s="157">
        <v>6092</v>
      </c>
      <c r="I11" s="158">
        <v>1</v>
      </c>
      <c r="J11" s="159" t="s">
        <v>2</v>
      </c>
      <c r="L11" s="160" t="str">
        <f t="shared" si="0"/>
        <v>xx</v>
      </c>
      <c r="M11" s="160" t="str">
        <f t="shared" si="1"/>
        <v>xx</v>
      </c>
      <c r="N11" s="160">
        <f t="shared" si="2"/>
        <v>0</v>
      </c>
      <c r="P11" s="160">
        <v>11</v>
      </c>
      <c r="Q11" s="160" t="s">
        <v>1</v>
      </c>
      <c r="R11" s="160" t="s">
        <v>1</v>
      </c>
      <c r="S11" s="160" t="s">
        <v>1</v>
      </c>
      <c r="T11" s="160" t="s">
        <v>1</v>
      </c>
      <c r="U11" s="160" t="s">
        <v>1</v>
      </c>
      <c r="W11" s="160">
        <v>11</v>
      </c>
      <c r="X11" s="160" t="s">
        <v>1</v>
      </c>
      <c r="Y11" s="160" t="s">
        <v>1</v>
      </c>
      <c r="Z11" s="160" t="s">
        <v>1</v>
      </c>
      <c r="AA11" s="160" t="s">
        <v>1</v>
      </c>
      <c r="AB11" s="160" t="s">
        <v>1</v>
      </c>
      <c r="AD11" s="160">
        <v>0</v>
      </c>
      <c r="AE11" s="160">
        <v>0</v>
      </c>
      <c r="AF11" s="160">
        <v>0</v>
      </c>
      <c r="AG11" s="160">
        <v>0</v>
      </c>
      <c r="AH11" s="160">
        <v>0</v>
      </c>
      <c r="AI11" s="160">
        <f t="shared" si="5"/>
        <v>0</v>
      </c>
    </row>
    <row r="12" spans="1:35">
      <c r="A12" s="159" t="s">
        <v>1181</v>
      </c>
      <c r="C12" s="156">
        <v>415</v>
      </c>
      <c r="D12" s="156">
        <v>39</v>
      </c>
      <c r="E12" s="163">
        <v>9.3975903614457831E-2</v>
      </c>
      <c r="F12" s="156">
        <v>0</v>
      </c>
      <c r="G12" s="163">
        <v>0</v>
      </c>
      <c r="H12" s="157">
        <v>6043</v>
      </c>
      <c r="I12" s="158">
        <v>701</v>
      </c>
      <c r="J12" s="159" t="s">
        <v>3</v>
      </c>
      <c r="L12" s="160">
        <f t="shared" si="0"/>
        <v>71.760000000000005</v>
      </c>
      <c r="M12" s="160">
        <f t="shared" si="1"/>
        <v>72.724444444444444</v>
      </c>
      <c r="N12" s="160">
        <f t="shared" si="2"/>
        <v>36</v>
      </c>
      <c r="P12" s="160">
        <v>225</v>
      </c>
      <c r="Q12" s="160">
        <v>9.3466666666666676</v>
      </c>
      <c r="R12" s="160">
        <v>18.893333333333331</v>
      </c>
      <c r="S12" s="160">
        <v>37.102222222222224</v>
      </c>
      <c r="T12" s="160">
        <v>34.657777777777781</v>
      </c>
      <c r="U12" s="160">
        <f t="shared" ref="U12:U25" si="6">SUM(S12:T12)</f>
        <v>71.760000000000005</v>
      </c>
      <c r="W12" s="160">
        <v>225</v>
      </c>
      <c r="X12" s="160">
        <v>7.2488888888888887</v>
      </c>
      <c r="Y12" s="160">
        <v>20.293333333333337</v>
      </c>
      <c r="Z12" s="160">
        <v>41.097777777777779</v>
      </c>
      <c r="AA12" s="160">
        <v>31.626666666666662</v>
      </c>
      <c r="AB12" s="160">
        <f t="shared" ref="AB12:AB25" si="7">SUM(Z12:AA12)</f>
        <v>72.724444444444444</v>
      </c>
      <c r="AD12" s="160">
        <v>62</v>
      </c>
      <c r="AE12" s="160">
        <v>16</v>
      </c>
      <c r="AF12" s="160">
        <v>48</v>
      </c>
      <c r="AG12" s="160">
        <v>34</v>
      </c>
      <c r="AH12" s="160">
        <v>2</v>
      </c>
      <c r="AI12" s="160">
        <f t="shared" si="5"/>
        <v>36</v>
      </c>
    </row>
    <row r="13" spans="1:35">
      <c r="A13" s="159" t="s">
        <v>1668</v>
      </c>
      <c r="C13" s="156">
        <v>84</v>
      </c>
      <c r="D13" s="156">
        <v>10</v>
      </c>
      <c r="E13" s="163">
        <v>0.11904761904761904</v>
      </c>
      <c r="F13" s="156">
        <v>0</v>
      </c>
      <c r="G13" s="163">
        <v>0</v>
      </c>
      <c r="H13" s="157">
        <v>6043</v>
      </c>
      <c r="I13" s="158">
        <v>702</v>
      </c>
      <c r="J13" s="159" t="s">
        <v>3</v>
      </c>
      <c r="L13" s="160">
        <f t="shared" si="0"/>
        <v>64.150684931506845</v>
      </c>
      <c r="M13" s="160">
        <f t="shared" si="1"/>
        <v>72.547945205479451</v>
      </c>
      <c r="N13" s="160">
        <f t="shared" si="2"/>
        <v>48</v>
      </c>
      <c r="P13" s="160">
        <v>73</v>
      </c>
      <c r="Q13" s="160">
        <v>14.945205479452055</v>
      </c>
      <c r="R13" s="160">
        <v>20.452054794520549</v>
      </c>
      <c r="S13" s="160">
        <v>36.80821917808219</v>
      </c>
      <c r="T13" s="160">
        <v>27.342465753424655</v>
      </c>
      <c r="U13" s="160">
        <f t="shared" si="6"/>
        <v>64.150684931506845</v>
      </c>
      <c r="W13" s="160">
        <v>73</v>
      </c>
      <c r="X13" s="160">
        <v>5.4520547945205475</v>
      </c>
      <c r="Y13" s="160">
        <v>22.095890410958905</v>
      </c>
      <c r="Z13" s="160">
        <v>49.095890410958901</v>
      </c>
      <c r="AA13" s="160">
        <v>23.452054794520549</v>
      </c>
      <c r="AB13" s="160">
        <f t="shared" si="7"/>
        <v>72.547945205479451</v>
      </c>
      <c r="AD13" s="160">
        <v>40</v>
      </c>
      <c r="AE13" s="160">
        <v>13</v>
      </c>
      <c r="AF13" s="160">
        <v>40</v>
      </c>
      <c r="AG13" s="160">
        <v>43</v>
      </c>
      <c r="AH13" s="160">
        <v>5</v>
      </c>
      <c r="AI13" s="160">
        <f t="shared" si="5"/>
        <v>48</v>
      </c>
    </row>
    <row r="14" spans="1:35">
      <c r="A14" s="159" t="s">
        <v>721</v>
      </c>
      <c r="C14" s="156">
        <v>210</v>
      </c>
      <c r="D14" s="156">
        <v>137</v>
      </c>
      <c r="E14" s="163">
        <v>0.65238095238095239</v>
      </c>
      <c r="F14" s="156">
        <v>187</v>
      </c>
      <c r="G14" s="163">
        <v>0.60322580645161294</v>
      </c>
      <c r="H14" s="157">
        <v>1002</v>
      </c>
      <c r="I14" s="158">
        <v>6</v>
      </c>
      <c r="J14" s="159" t="s">
        <v>720</v>
      </c>
      <c r="L14" s="160">
        <f t="shared" si="0"/>
        <v>90</v>
      </c>
      <c r="M14" s="160">
        <f t="shared" si="1"/>
        <v>71</v>
      </c>
      <c r="N14" s="160">
        <f t="shared" si="2"/>
        <v>0</v>
      </c>
      <c r="P14" s="160">
        <v>169</v>
      </c>
      <c r="Q14" s="160">
        <v>4</v>
      </c>
      <c r="R14" s="160">
        <v>7</v>
      </c>
      <c r="S14" s="160">
        <v>31</v>
      </c>
      <c r="T14" s="160">
        <v>59</v>
      </c>
      <c r="U14" s="160">
        <f t="shared" si="6"/>
        <v>90</v>
      </c>
      <c r="W14" s="160">
        <v>169</v>
      </c>
      <c r="X14" s="160">
        <v>11</v>
      </c>
      <c r="Y14" s="160">
        <v>18</v>
      </c>
      <c r="Z14" s="160">
        <v>27</v>
      </c>
      <c r="AA14" s="160">
        <v>44</v>
      </c>
      <c r="AB14" s="160">
        <f t="shared" si="7"/>
        <v>71</v>
      </c>
      <c r="AD14" s="160">
        <v>0</v>
      </c>
      <c r="AE14" s="160">
        <v>0</v>
      </c>
      <c r="AF14" s="160">
        <v>0</v>
      </c>
      <c r="AG14" s="160">
        <v>0</v>
      </c>
      <c r="AH14" s="160">
        <v>0</v>
      </c>
      <c r="AI14" s="160">
        <f t="shared" si="5"/>
        <v>0</v>
      </c>
    </row>
    <row r="15" spans="1:35">
      <c r="A15" s="159" t="s">
        <v>1468</v>
      </c>
      <c r="C15" s="156">
        <v>443</v>
      </c>
      <c r="D15" s="156">
        <v>181</v>
      </c>
      <c r="E15" s="163">
        <v>0.40857787810383744</v>
      </c>
      <c r="F15" s="156">
        <v>236</v>
      </c>
      <c r="G15" s="163">
        <v>0.53273137697516926</v>
      </c>
      <c r="H15" s="157">
        <v>1002</v>
      </c>
      <c r="I15" s="158">
        <v>9</v>
      </c>
      <c r="J15" s="159" t="s">
        <v>720</v>
      </c>
      <c r="L15" s="160">
        <f t="shared" si="0"/>
        <v>76.916666666666657</v>
      </c>
      <c r="M15" s="160">
        <f t="shared" si="1"/>
        <v>73.944444444444443</v>
      </c>
      <c r="N15" s="160">
        <f t="shared" si="2"/>
        <v>27</v>
      </c>
      <c r="P15" s="160">
        <v>432</v>
      </c>
      <c r="Q15" s="160">
        <v>12.736111111111111</v>
      </c>
      <c r="R15" s="160">
        <v>9.6527777777777786</v>
      </c>
      <c r="S15" s="160">
        <v>28.666666666666664</v>
      </c>
      <c r="T15" s="160">
        <v>48.25</v>
      </c>
      <c r="U15" s="160">
        <f t="shared" si="6"/>
        <v>76.916666666666657</v>
      </c>
      <c r="W15" s="160">
        <v>432</v>
      </c>
      <c r="X15" s="160">
        <v>6.6111111111111107</v>
      </c>
      <c r="Y15" s="160">
        <v>19.444444444444443</v>
      </c>
      <c r="Z15" s="160">
        <v>39.75</v>
      </c>
      <c r="AA15" s="160">
        <v>34.194444444444443</v>
      </c>
      <c r="AB15" s="160">
        <f t="shared" si="7"/>
        <v>73.944444444444443</v>
      </c>
      <c r="AD15" s="160">
        <v>132</v>
      </c>
      <c r="AE15" s="160">
        <v>30</v>
      </c>
      <c r="AF15" s="160">
        <v>43</v>
      </c>
      <c r="AG15" s="160">
        <v>26</v>
      </c>
      <c r="AH15" s="160">
        <v>1</v>
      </c>
      <c r="AI15" s="160">
        <f t="shared" si="5"/>
        <v>27</v>
      </c>
    </row>
    <row r="16" spans="1:35">
      <c r="A16" s="159" t="s">
        <v>1367</v>
      </c>
      <c r="C16" s="156">
        <v>280</v>
      </c>
      <c r="D16" s="156">
        <v>113</v>
      </c>
      <c r="E16" s="163">
        <v>0.40357142857142858</v>
      </c>
      <c r="F16" s="156">
        <v>166</v>
      </c>
      <c r="G16" s="163">
        <v>0.59285714285714286</v>
      </c>
      <c r="H16" s="157">
        <v>1002</v>
      </c>
      <c r="I16" s="158">
        <v>8</v>
      </c>
      <c r="J16" s="159" t="s">
        <v>720</v>
      </c>
      <c r="L16" s="160">
        <f t="shared" si="0"/>
        <v>82.512544802867382</v>
      </c>
      <c r="M16" s="160">
        <f t="shared" si="1"/>
        <v>77.007168458781365</v>
      </c>
      <c r="N16" s="160">
        <f t="shared" si="2"/>
        <v>49</v>
      </c>
      <c r="P16" s="160">
        <v>279</v>
      </c>
      <c r="Q16" s="160">
        <v>8.9892473118279561</v>
      </c>
      <c r="R16" s="160">
        <v>9.4982078853046588</v>
      </c>
      <c r="S16" s="160">
        <v>24.483870967741936</v>
      </c>
      <c r="T16" s="160">
        <v>58.028673835125446</v>
      </c>
      <c r="U16" s="160">
        <f t="shared" si="6"/>
        <v>82.512544802867382</v>
      </c>
      <c r="W16" s="160">
        <v>279</v>
      </c>
      <c r="X16" s="160">
        <v>4.9964157706093193</v>
      </c>
      <c r="Y16" s="160">
        <v>17.996415770609318</v>
      </c>
      <c r="Z16" s="160">
        <v>44.996415770609318</v>
      </c>
      <c r="AA16" s="160">
        <v>32.010752688172047</v>
      </c>
      <c r="AB16" s="160">
        <f t="shared" si="7"/>
        <v>77.007168458781365</v>
      </c>
      <c r="AD16" s="160">
        <v>139</v>
      </c>
      <c r="AE16" s="160">
        <v>12</v>
      </c>
      <c r="AF16" s="160">
        <v>40</v>
      </c>
      <c r="AG16" s="160">
        <v>45</v>
      </c>
      <c r="AH16" s="160">
        <v>4</v>
      </c>
      <c r="AI16" s="160">
        <f t="shared" si="5"/>
        <v>49</v>
      </c>
    </row>
    <row r="17" spans="1:35">
      <c r="A17" s="159" t="s">
        <v>1012</v>
      </c>
      <c r="C17" s="156">
        <v>243</v>
      </c>
      <c r="D17" s="156">
        <v>29</v>
      </c>
      <c r="E17" s="163">
        <v>0.11934156378600823</v>
      </c>
      <c r="F17" s="156">
        <v>113</v>
      </c>
      <c r="G17" s="163">
        <v>0.46502057613168724</v>
      </c>
      <c r="H17" s="157">
        <v>4701</v>
      </c>
      <c r="I17" s="158">
        <v>1</v>
      </c>
      <c r="J17" s="159" t="s">
        <v>1011</v>
      </c>
      <c r="L17" s="160">
        <f t="shared" si="0"/>
        <v>82.917808219178085</v>
      </c>
      <c r="M17" s="160">
        <f t="shared" si="1"/>
        <v>83.404109589041099</v>
      </c>
      <c r="N17" s="160">
        <f t="shared" si="2"/>
        <v>48</v>
      </c>
      <c r="P17" s="160">
        <v>146</v>
      </c>
      <c r="Q17" s="160">
        <v>6.3150684931506849</v>
      </c>
      <c r="R17" s="160">
        <v>11.034246575342465</v>
      </c>
      <c r="S17" s="160">
        <v>28.082191780821915</v>
      </c>
      <c r="T17" s="160">
        <v>54.835616438356162</v>
      </c>
      <c r="U17" s="160">
        <f t="shared" si="6"/>
        <v>82.917808219178085</v>
      </c>
      <c r="W17" s="160">
        <v>146</v>
      </c>
      <c r="X17" s="160">
        <v>4.6575342465753424</v>
      </c>
      <c r="Y17" s="160">
        <v>11.657534246575342</v>
      </c>
      <c r="Z17" s="160">
        <v>43.205479452054803</v>
      </c>
      <c r="AA17" s="160">
        <v>40.198630136986296</v>
      </c>
      <c r="AB17" s="160">
        <f t="shared" si="7"/>
        <v>83.404109589041099</v>
      </c>
      <c r="AD17" s="160">
        <v>33</v>
      </c>
      <c r="AE17" s="160">
        <v>9</v>
      </c>
      <c r="AF17" s="160">
        <v>42</v>
      </c>
      <c r="AG17" s="160">
        <v>42</v>
      </c>
      <c r="AH17" s="160">
        <v>6</v>
      </c>
      <c r="AI17" s="160">
        <f t="shared" si="5"/>
        <v>48</v>
      </c>
    </row>
    <row r="18" spans="1:35">
      <c r="A18" s="159" t="s">
        <v>1622</v>
      </c>
      <c r="C18" s="156">
        <v>202</v>
      </c>
      <c r="D18" s="156">
        <v>45</v>
      </c>
      <c r="E18" s="163">
        <v>0.22277227722772278</v>
      </c>
      <c r="F18" s="156">
        <v>81</v>
      </c>
      <c r="G18" s="163">
        <v>0.40099009900990101</v>
      </c>
      <c r="H18" s="157">
        <v>4701</v>
      </c>
      <c r="I18" s="158">
        <v>2</v>
      </c>
      <c r="J18" s="159" t="s">
        <v>1011</v>
      </c>
      <c r="L18" s="160">
        <f t="shared" si="0"/>
        <v>78.566265060240966</v>
      </c>
      <c r="M18" s="160">
        <f t="shared" si="1"/>
        <v>81</v>
      </c>
      <c r="N18" s="160">
        <f t="shared" si="2"/>
        <v>45</v>
      </c>
      <c r="P18" s="160">
        <v>83</v>
      </c>
      <c r="Q18" s="160">
        <v>10</v>
      </c>
      <c r="R18" s="160">
        <v>11.939759036144578</v>
      </c>
      <c r="S18" s="160">
        <v>48.349397590361448</v>
      </c>
      <c r="T18" s="160">
        <v>30.216867469879517</v>
      </c>
      <c r="U18" s="160">
        <f t="shared" si="6"/>
        <v>78.566265060240966</v>
      </c>
      <c r="W18" s="160">
        <v>83</v>
      </c>
      <c r="X18" s="160">
        <v>1.0120481927710843</v>
      </c>
      <c r="Y18" s="160">
        <v>18.481927710843372</v>
      </c>
      <c r="Z18" s="160">
        <v>45.903614457831324</v>
      </c>
      <c r="AA18" s="160">
        <v>35.096385542168676</v>
      </c>
      <c r="AB18" s="160">
        <f t="shared" si="7"/>
        <v>81</v>
      </c>
      <c r="AD18" s="160">
        <v>42</v>
      </c>
      <c r="AE18" s="160">
        <v>19</v>
      </c>
      <c r="AF18" s="160">
        <v>36</v>
      </c>
      <c r="AG18" s="160">
        <v>40</v>
      </c>
      <c r="AH18" s="160">
        <v>5</v>
      </c>
      <c r="AI18" s="160">
        <f t="shared" si="5"/>
        <v>45</v>
      </c>
    </row>
    <row r="19" spans="1:35">
      <c r="A19" s="159" t="s">
        <v>1488</v>
      </c>
      <c r="C19" s="156">
        <v>396</v>
      </c>
      <c r="D19" s="156">
        <v>147</v>
      </c>
      <c r="E19" s="163">
        <v>0.37121212121212122</v>
      </c>
      <c r="F19" s="156">
        <v>222</v>
      </c>
      <c r="G19" s="163">
        <v>0.56060606060606055</v>
      </c>
      <c r="H19" s="157">
        <v>4101</v>
      </c>
      <c r="I19" s="158">
        <v>3</v>
      </c>
      <c r="J19" s="159" t="s">
        <v>972</v>
      </c>
      <c r="L19" s="160">
        <f t="shared" si="0"/>
        <v>58.598445595854926</v>
      </c>
      <c r="M19" s="160">
        <f t="shared" si="1"/>
        <v>57.049222797927456</v>
      </c>
      <c r="N19" s="160">
        <f t="shared" si="2"/>
        <v>15</v>
      </c>
      <c r="P19" s="160">
        <v>386</v>
      </c>
      <c r="Q19" s="160">
        <v>21.126943005181346</v>
      </c>
      <c r="R19" s="160">
        <v>20.274611398963728</v>
      </c>
      <c r="S19" s="160">
        <v>32.352331606217618</v>
      </c>
      <c r="T19" s="160">
        <v>26.246113989637308</v>
      </c>
      <c r="U19" s="160">
        <f t="shared" si="6"/>
        <v>58.598445595854926</v>
      </c>
      <c r="W19" s="160">
        <v>386</v>
      </c>
      <c r="X19" s="160">
        <v>11.378238341968913</v>
      </c>
      <c r="Y19" s="160">
        <v>31.572538860103627</v>
      </c>
      <c r="Z19" s="160">
        <v>41.334196891191709</v>
      </c>
      <c r="AA19" s="160">
        <v>15.71502590673575</v>
      </c>
      <c r="AB19" s="160">
        <f t="shared" si="7"/>
        <v>57.049222797927456</v>
      </c>
      <c r="AD19" s="160">
        <v>127</v>
      </c>
      <c r="AE19" s="160">
        <v>36</v>
      </c>
      <c r="AF19" s="160">
        <v>49</v>
      </c>
      <c r="AG19" s="160">
        <v>13</v>
      </c>
      <c r="AH19" s="160">
        <v>2</v>
      </c>
      <c r="AI19" s="160">
        <f t="shared" si="5"/>
        <v>15</v>
      </c>
    </row>
    <row r="20" spans="1:35">
      <c r="A20" s="159" t="s">
        <v>973</v>
      </c>
      <c r="C20" s="156">
        <v>226</v>
      </c>
      <c r="D20" s="156">
        <v>77</v>
      </c>
      <c r="E20" s="163">
        <v>0.34070796460176989</v>
      </c>
      <c r="F20" s="156">
        <v>140</v>
      </c>
      <c r="G20" s="163">
        <v>0.61946902654867253</v>
      </c>
      <c r="H20" s="157">
        <v>4101</v>
      </c>
      <c r="I20" s="158">
        <v>2</v>
      </c>
      <c r="J20" s="159" t="s">
        <v>972</v>
      </c>
      <c r="L20" s="160">
        <f t="shared" si="0"/>
        <v>92</v>
      </c>
      <c r="M20" s="160">
        <f t="shared" si="1"/>
        <v>81</v>
      </c>
      <c r="N20" s="160">
        <f t="shared" si="2"/>
        <v>0</v>
      </c>
      <c r="P20" s="160">
        <v>100</v>
      </c>
      <c r="Q20" s="160">
        <v>3</v>
      </c>
      <c r="R20" s="160">
        <v>5</v>
      </c>
      <c r="S20" s="160">
        <v>27</v>
      </c>
      <c r="T20" s="160">
        <v>65</v>
      </c>
      <c r="U20" s="160">
        <f t="shared" si="6"/>
        <v>92</v>
      </c>
      <c r="W20" s="160">
        <v>100</v>
      </c>
      <c r="X20" s="160">
        <v>7</v>
      </c>
      <c r="Y20" s="160">
        <v>12</v>
      </c>
      <c r="Z20" s="160">
        <v>35</v>
      </c>
      <c r="AA20" s="160">
        <v>46</v>
      </c>
      <c r="AB20" s="160">
        <f t="shared" si="7"/>
        <v>81</v>
      </c>
      <c r="AD20" s="160">
        <v>0</v>
      </c>
      <c r="AE20" s="160">
        <v>0</v>
      </c>
      <c r="AF20" s="160">
        <v>0</v>
      </c>
      <c r="AG20" s="160">
        <v>0</v>
      </c>
      <c r="AH20" s="160">
        <v>0</v>
      </c>
      <c r="AI20" s="160">
        <f t="shared" si="5"/>
        <v>0</v>
      </c>
    </row>
    <row r="21" spans="1:35">
      <c r="A21" s="159" t="s">
        <v>1375</v>
      </c>
      <c r="C21" s="156">
        <v>222</v>
      </c>
      <c r="D21" s="156">
        <v>92</v>
      </c>
      <c r="E21" s="163">
        <v>0.4144144144144144</v>
      </c>
      <c r="F21" s="156">
        <v>140</v>
      </c>
      <c r="G21" s="163">
        <v>0.63063063063063063</v>
      </c>
      <c r="H21" s="157">
        <v>4101</v>
      </c>
      <c r="I21" s="158">
        <v>1</v>
      </c>
      <c r="J21" s="159" t="s">
        <v>972</v>
      </c>
      <c r="L21" s="160">
        <f t="shared" si="0"/>
        <v>67.138888888888886</v>
      </c>
      <c r="M21" s="160">
        <f t="shared" si="1"/>
        <v>59.888888888888893</v>
      </c>
      <c r="N21" s="160">
        <f t="shared" si="2"/>
        <v>35</v>
      </c>
      <c r="P21" s="160">
        <v>216</v>
      </c>
      <c r="Q21" s="160">
        <v>18.027777777777779</v>
      </c>
      <c r="R21" s="160">
        <v>14.833333333333334</v>
      </c>
      <c r="S21" s="160">
        <v>31.291666666666664</v>
      </c>
      <c r="T21" s="160">
        <v>35.847222222222221</v>
      </c>
      <c r="U21" s="160">
        <f t="shared" si="6"/>
        <v>67.138888888888886</v>
      </c>
      <c r="W21" s="160">
        <v>216</v>
      </c>
      <c r="X21" s="160">
        <v>8.0555555555555554</v>
      </c>
      <c r="Y21" s="160">
        <v>32.055555555555557</v>
      </c>
      <c r="Z21" s="160">
        <v>41.861111111111114</v>
      </c>
      <c r="AA21" s="160">
        <v>18.027777777777779</v>
      </c>
      <c r="AB21" s="160">
        <f t="shared" si="7"/>
        <v>59.888888888888893</v>
      </c>
      <c r="AD21" s="160">
        <v>105</v>
      </c>
      <c r="AE21" s="160">
        <v>18</v>
      </c>
      <c r="AF21" s="160">
        <v>47</v>
      </c>
      <c r="AG21" s="160">
        <v>33</v>
      </c>
      <c r="AH21" s="160">
        <v>2</v>
      </c>
      <c r="AI21" s="160">
        <f t="shared" si="5"/>
        <v>35</v>
      </c>
    </row>
    <row r="22" spans="1:35">
      <c r="A22" s="159" t="s">
        <v>1093</v>
      </c>
      <c r="C22" s="156">
        <v>367</v>
      </c>
      <c r="D22" s="156">
        <v>25</v>
      </c>
      <c r="E22" s="163">
        <v>6.8119891008174394E-2</v>
      </c>
      <c r="F22" s="156">
        <v>248</v>
      </c>
      <c r="G22" s="163">
        <v>0.6757493188010899</v>
      </c>
      <c r="H22" s="157">
        <v>5801</v>
      </c>
      <c r="I22" s="158">
        <v>1</v>
      </c>
      <c r="J22" s="159" t="s">
        <v>1092</v>
      </c>
      <c r="L22" s="160">
        <f t="shared" si="0"/>
        <v>82.480769230769226</v>
      </c>
      <c r="M22" s="160">
        <f t="shared" si="1"/>
        <v>79.961538461538453</v>
      </c>
      <c r="N22" s="160">
        <f t="shared" si="2"/>
        <v>0</v>
      </c>
      <c r="P22" s="160">
        <v>156</v>
      </c>
      <c r="Q22" s="160">
        <v>3.5320512820512819</v>
      </c>
      <c r="R22" s="160">
        <v>14.48076923076923</v>
      </c>
      <c r="S22" s="160">
        <v>20.557692307692307</v>
      </c>
      <c r="T22" s="160">
        <v>61.92307692307692</v>
      </c>
      <c r="U22" s="160">
        <f t="shared" si="6"/>
        <v>82.480769230769226</v>
      </c>
      <c r="W22" s="160">
        <v>156</v>
      </c>
      <c r="X22" s="160">
        <v>6</v>
      </c>
      <c r="Y22" s="160">
        <v>13.038461538461538</v>
      </c>
      <c r="Z22" s="160">
        <v>43.557692307692307</v>
      </c>
      <c r="AA22" s="160">
        <v>36.403846153846153</v>
      </c>
      <c r="AB22" s="160">
        <f t="shared" si="7"/>
        <v>79.961538461538453</v>
      </c>
      <c r="AD22" s="160">
        <v>0</v>
      </c>
      <c r="AE22" s="160">
        <v>0</v>
      </c>
      <c r="AF22" s="160">
        <v>0</v>
      </c>
      <c r="AG22" s="160">
        <v>0</v>
      </c>
      <c r="AH22" s="160">
        <v>0</v>
      </c>
      <c r="AI22" s="160">
        <f t="shared" si="5"/>
        <v>0</v>
      </c>
    </row>
    <row r="23" spans="1:35">
      <c r="A23" s="159" t="s">
        <v>1435</v>
      </c>
      <c r="C23" s="156">
        <v>311</v>
      </c>
      <c r="D23" s="156">
        <v>16</v>
      </c>
      <c r="E23" s="163">
        <v>5.1446945337620578E-2</v>
      </c>
      <c r="F23" s="156">
        <v>180</v>
      </c>
      <c r="G23" s="163">
        <v>0.5787781350482315</v>
      </c>
      <c r="H23" s="157">
        <v>5801</v>
      </c>
      <c r="I23" s="158">
        <v>3</v>
      </c>
      <c r="J23" s="159" t="s">
        <v>1092</v>
      </c>
      <c r="L23" s="160">
        <f t="shared" si="0"/>
        <v>83.929032258064524</v>
      </c>
      <c r="M23" s="160">
        <f t="shared" si="1"/>
        <v>82.187096774193549</v>
      </c>
      <c r="N23" s="160">
        <f t="shared" si="2"/>
        <v>64.222222222222229</v>
      </c>
      <c r="P23" s="160">
        <v>310</v>
      </c>
      <c r="Q23" s="160">
        <v>6.9032258064516121</v>
      </c>
      <c r="R23" s="160">
        <v>9.1999999999999993</v>
      </c>
      <c r="S23" s="160">
        <v>36.477419354838716</v>
      </c>
      <c r="T23" s="160">
        <v>47.451612903225808</v>
      </c>
      <c r="U23" s="160">
        <f t="shared" si="6"/>
        <v>83.929032258064524</v>
      </c>
      <c r="W23" s="160">
        <v>310</v>
      </c>
      <c r="X23" s="160">
        <v>2.0903225806451613</v>
      </c>
      <c r="Y23" s="160">
        <v>16.21290322580645</v>
      </c>
      <c r="Z23" s="160">
        <v>43.5741935483871</v>
      </c>
      <c r="AA23" s="160">
        <v>38.612903225806448</v>
      </c>
      <c r="AB23" s="160">
        <f t="shared" si="7"/>
        <v>82.187096774193549</v>
      </c>
      <c r="AD23" s="160">
        <v>144</v>
      </c>
      <c r="AE23" s="160">
        <v>7.3333333333333339</v>
      </c>
      <c r="AF23" s="160">
        <v>28.444444444444443</v>
      </c>
      <c r="AG23" s="160">
        <v>45.777777777777779</v>
      </c>
      <c r="AH23" s="160">
        <v>18.444444444444443</v>
      </c>
      <c r="AI23" s="160">
        <f t="shared" si="5"/>
        <v>64.222222222222229</v>
      </c>
    </row>
    <row r="24" spans="1:35">
      <c r="A24" s="159" t="s">
        <v>1350</v>
      </c>
      <c r="C24" s="156">
        <v>250</v>
      </c>
      <c r="D24" s="156">
        <v>161</v>
      </c>
      <c r="E24" s="163">
        <v>0.64400000000000002</v>
      </c>
      <c r="F24" s="156">
        <v>222</v>
      </c>
      <c r="G24" s="163">
        <v>0.88800000000000001</v>
      </c>
      <c r="H24" s="157">
        <v>7401</v>
      </c>
      <c r="I24" s="158">
        <v>1</v>
      </c>
      <c r="J24" s="159" t="s">
        <v>1348</v>
      </c>
      <c r="L24" s="160">
        <f t="shared" si="0"/>
        <v>54.525423728813564</v>
      </c>
      <c r="M24" s="160">
        <f t="shared" si="1"/>
        <v>55.576271186440678</v>
      </c>
      <c r="N24" s="160">
        <f t="shared" si="2"/>
        <v>12.670886075949369</v>
      </c>
      <c r="P24" s="160">
        <v>177</v>
      </c>
      <c r="Q24" s="160">
        <v>18.64406779661017</v>
      </c>
      <c r="R24" s="160">
        <v>27.118644067796609</v>
      </c>
      <c r="S24" s="160">
        <v>26.033898305084747</v>
      </c>
      <c r="T24" s="160">
        <v>28.491525423728813</v>
      </c>
      <c r="U24" s="160">
        <f t="shared" si="6"/>
        <v>54.525423728813564</v>
      </c>
      <c r="W24" s="160">
        <v>177</v>
      </c>
      <c r="X24" s="160">
        <v>11.751412429378531</v>
      </c>
      <c r="Y24" s="160">
        <v>33.050847457627121</v>
      </c>
      <c r="Z24" s="160">
        <v>37.192090395480228</v>
      </c>
      <c r="AA24" s="160">
        <v>18.384180790960453</v>
      </c>
      <c r="AB24" s="160">
        <f t="shared" si="7"/>
        <v>55.576271186440678</v>
      </c>
      <c r="AD24" s="160">
        <v>79</v>
      </c>
      <c r="AE24" s="160">
        <v>50.329113924050631</v>
      </c>
      <c r="AF24" s="160">
        <v>37</v>
      </c>
      <c r="AG24" s="160">
        <v>12.670886075949369</v>
      </c>
      <c r="AH24" s="160">
        <v>0</v>
      </c>
      <c r="AI24" s="160">
        <f t="shared" si="5"/>
        <v>12.670886075949369</v>
      </c>
    </row>
    <row r="25" spans="1:35">
      <c r="A25" s="159" t="s">
        <v>1737</v>
      </c>
      <c r="C25" s="156">
        <v>206</v>
      </c>
      <c r="D25" s="156">
        <v>143</v>
      </c>
      <c r="E25" s="163">
        <v>0.69417475728155342</v>
      </c>
      <c r="F25" s="156">
        <v>171</v>
      </c>
      <c r="G25" s="163">
        <v>0.83009708737864074</v>
      </c>
      <c r="H25" s="157">
        <v>7401</v>
      </c>
      <c r="I25" s="158">
        <v>3</v>
      </c>
      <c r="J25" s="159" t="s">
        <v>1348</v>
      </c>
      <c r="L25" s="160">
        <f t="shared" si="0"/>
        <v>18</v>
      </c>
      <c r="M25" s="160">
        <f t="shared" si="1"/>
        <v>33</v>
      </c>
      <c r="N25" s="160">
        <f t="shared" si="2"/>
        <v>0</v>
      </c>
      <c r="P25" s="160">
        <v>45</v>
      </c>
      <c r="Q25" s="160">
        <v>78</v>
      </c>
      <c r="R25" s="160">
        <v>4</v>
      </c>
      <c r="S25" s="160">
        <v>11</v>
      </c>
      <c r="T25" s="160">
        <v>7</v>
      </c>
      <c r="U25" s="160">
        <f t="shared" si="6"/>
        <v>18</v>
      </c>
      <c r="W25" s="160">
        <v>45</v>
      </c>
      <c r="X25" s="160">
        <v>22</v>
      </c>
      <c r="Y25" s="160">
        <v>44</v>
      </c>
      <c r="Z25" s="160">
        <v>29</v>
      </c>
      <c r="AA25" s="160">
        <v>4</v>
      </c>
      <c r="AB25" s="160">
        <f t="shared" si="7"/>
        <v>33</v>
      </c>
      <c r="AD25" s="160">
        <v>0</v>
      </c>
      <c r="AE25" s="160">
        <v>0</v>
      </c>
      <c r="AF25" s="160">
        <v>0</v>
      </c>
      <c r="AG25" s="160">
        <v>0</v>
      </c>
      <c r="AH25" s="160">
        <v>0</v>
      </c>
      <c r="AI25" s="160">
        <f t="shared" si="5"/>
        <v>0</v>
      </c>
    </row>
    <row r="26" spans="1:35">
      <c r="A26" s="159" t="s">
        <v>1349</v>
      </c>
      <c r="C26" s="156">
        <v>28</v>
      </c>
      <c r="D26" s="156">
        <v>23</v>
      </c>
      <c r="E26" s="163">
        <v>0.8214285714285714</v>
      </c>
      <c r="F26" s="156">
        <v>28</v>
      </c>
      <c r="G26" s="163">
        <v>1</v>
      </c>
      <c r="H26" s="157">
        <v>7401</v>
      </c>
      <c r="I26" s="158">
        <v>7</v>
      </c>
      <c r="J26" s="159" t="s">
        <v>1348</v>
      </c>
      <c r="L26" s="160" t="str">
        <f t="shared" si="0"/>
        <v>xx</v>
      </c>
      <c r="M26" s="160" t="str">
        <f t="shared" si="1"/>
        <v>xx</v>
      </c>
      <c r="N26" s="160">
        <f t="shared" si="2"/>
        <v>0</v>
      </c>
      <c r="P26" s="160" t="s">
        <v>1</v>
      </c>
      <c r="Q26" s="160" t="s">
        <v>1</v>
      </c>
      <c r="R26" s="160" t="s">
        <v>1</v>
      </c>
      <c r="S26" s="160" t="s">
        <v>1</v>
      </c>
      <c r="T26" s="160" t="s">
        <v>1</v>
      </c>
      <c r="U26" s="160" t="s">
        <v>1</v>
      </c>
      <c r="W26" s="160" t="s">
        <v>1</v>
      </c>
      <c r="X26" s="160" t="s">
        <v>1</v>
      </c>
      <c r="Y26" s="160" t="s">
        <v>1</v>
      </c>
      <c r="Z26" s="160" t="s">
        <v>1</v>
      </c>
      <c r="AA26" s="160" t="s">
        <v>1</v>
      </c>
      <c r="AB26" s="160" t="s">
        <v>1</v>
      </c>
      <c r="AD26" s="160">
        <v>0</v>
      </c>
      <c r="AE26" s="160">
        <v>0</v>
      </c>
      <c r="AF26" s="160">
        <v>0</v>
      </c>
      <c r="AG26" s="160">
        <v>0</v>
      </c>
      <c r="AH26" s="160">
        <v>0</v>
      </c>
      <c r="AI26" s="160">
        <f t="shared" si="5"/>
        <v>0</v>
      </c>
    </row>
    <row r="27" spans="1:35">
      <c r="A27" s="159" t="s">
        <v>1453</v>
      </c>
      <c r="C27" s="156">
        <v>403</v>
      </c>
      <c r="D27" s="156">
        <v>51</v>
      </c>
      <c r="E27" s="163">
        <v>0.12655086848635236</v>
      </c>
      <c r="F27" s="156">
        <v>258</v>
      </c>
      <c r="G27" s="163">
        <v>0.64019851116625315</v>
      </c>
      <c r="H27" s="157">
        <v>7301</v>
      </c>
      <c r="I27" s="158">
        <v>4</v>
      </c>
      <c r="J27" s="159" t="s">
        <v>1329</v>
      </c>
      <c r="L27" s="160">
        <f t="shared" si="0"/>
        <v>80.510256410256403</v>
      </c>
      <c r="M27" s="160">
        <f t="shared" si="1"/>
        <v>71.071794871794879</v>
      </c>
      <c r="N27" s="160">
        <f t="shared" si="2"/>
        <v>49.950495049504951</v>
      </c>
      <c r="P27" s="160">
        <v>390</v>
      </c>
      <c r="Q27" s="160">
        <v>6</v>
      </c>
      <c r="R27" s="160">
        <v>13.438461538461537</v>
      </c>
      <c r="S27" s="160">
        <v>40.712820512820514</v>
      </c>
      <c r="T27" s="160">
        <v>39.797435897435889</v>
      </c>
      <c r="U27" s="160">
        <f t="shared" ref="U27:U41" si="8">SUM(S27:T27)</f>
        <v>80.510256410256403</v>
      </c>
      <c r="W27" s="160">
        <v>390</v>
      </c>
      <c r="X27" s="160">
        <v>5.2641025641025641</v>
      </c>
      <c r="Y27" s="160">
        <v>23.930769230769233</v>
      </c>
      <c r="Z27" s="160">
        <v>41.92307692307692</v>
      </c>
      <c r="AA27" s="160">
        <v>29.148717948717952</v>
      </c>
      <c r="AB27" s="160">
        <f t="shared" ref="AB27:AB41" si="9">SUM(Z27:AA27)</f>
        <v>71.071794871794879</v>
      </c>
      <c r="AD27" s="160">
        <v>202</v>
      </c>
      <c r="AE27" s="160">
        <v>15.287128712871286</v>
      </c>
      <c r="AF27" s="160">
        <v>34.292079207920793</v>
      </c>
      <c r="AG27" s="160">
        <v>41.831683168316829</v>
      </c>
      <c r="AH27" s="160">
        <v>8.1188118811881189</v>
      </c>
      <c r="AI27" s="160">
        <f t="shared" si="5"/>
        <v>49.950495049504951</v>
      </c>
    </row>
    <row r="28" spans="1:35">
      <c r="A28" s="159" t="s">
        <v>1330</v>
      </c>
      <c r="C28" s="156">
        <v>531</v>
      </c>
      <c r="D28" s="156">
        <v>77</v>
      </c>
      <c r="E28" s="163">
        <v>0.14500941619585686</v>
      </c>
      <c r="F28" s="156">
        <v>345</v>
      </c>
      <c r="G28" s="163">
        <v>0.64971751412429379</v>
      </c>
      <c r="H28" s="157">
        <v>7301</v>
      </c>
      <c r="I28" s="158">
        <v>1</v>
      </c>
      <c r="J28" s="159" t="s">
        <v>1329</v>
      </c>
      <c r="L28" s="160">
        <f t="shared" si="0"/>
        <v>82.442396313364057</v>
      </c>
      <c r="M28" s="160">
        <f t="shared" si="1"/>
        <v>71.534562211981566</v>
      </c>
      <c r="N28" s="160">
        <f t="shared" si="2"/>
        <v>0</v>
      </c>
      <c r="P28" s="160">
        <v>217</v>
      </c>
      <c r="Q28" s="160">
        <v>4.580645161290323</v>
      </c>
      <c r="R28" s="160">
        <v>13.488479262672811</v>
      </c>
      <c r="S28" s="160">
        <v>27.373271889400922</v>
      </c>
      <c r="T28" s="160">
        <v>55.069124423963132</v>
      </c>
      <c r="U28" s="160">
        <f t="shared" si="8"/>
        <v>82.442396313364057</v>
      </c>
      <c r="W28" s="160">
        <v>217</v>
      </c>
      <c r="X28" s="160">
        <v>6.4654377880184333</v>
      </c>
      <c r="Y28" s="160">
        <v>21.511520737327189</v>
      </c>
      <c r="Z28" s="160">
        <v>44.557603686635943</v>
      </c>
      <c r="AA28" s="160">
        <v>26.976958525345623</v>
      </c>
      <c r="AB28" s="160">
        <f t="shared" si="9"/>
        <v>71.534562211981566</v>
      </c>
      <c r="AD28" s="160">
        <v>0</v>
      </c>
      <c r="AE28" s="160">
        <v>0</v>
      </c>
      <c r="AF28" s="160">
        <v>0</v>
      </c>
      <c r="AG28" s="160">
        <v>0</v>
      </c>
      <c r="AH28" s="160">
        <v>0</v>
      </c>
      <c r="AI28" s="160">
        <f t="shared" si="5"/>
        <v>0</v>
      </c>
    </row>
    <row r="29" spans="1:35">
      <c r="A29" s="159" t="s">
        <v>1057</v>
      </c>
      <c r="C29" s="156">
        <v>387</v>
      </c>
      <c r="D29" s="156">
        <v>135</v>
      </c>
      <c r="E29" s="163">
        <v>0.34883720930232559</v>
      </c>
      <c r="F29" s="156">
        <v>301</v>
      </c>
      <c r="G29" s="163">
        <v>0.77777777777777779</v>
      </c>
      <c r="H29" s="157">
        <v>5401</v>
      </c>
      <c r="I29" s="158">
        <v>2</v>
      </c>
      <c r="J29" s="159" t="s">
        <v>1056</v>
      </c>
      <c r="L29" s="160">
        <f t="shared" si="0"/>
        <v>76.630630630630634</v>
      </c>
      <c r="M29" s="160">
        <f t="shared" si="1"/>
        <v>77.423423423423429</v>
      </c>
      <c r="N29" s="160">
        <f t="shared" si="2"/>
        <v>72</v>
      </c>
      <c r="P29" s="160">
        <v>222</v>
      </c>
      <c r="Q29" s="160">
        <v>8.3063063063063058</v>
      </c>
      <c r="R29" s="160">
        <v>15.301801801801801</v>
      </c>
      <c r="S29" s="160">
        <v>31.81531531531531</v>
      </c>
      <c r="T29" s="160">
        <v>44.815315315315317</v>
      </c>
      <c r="U29" s="160">
        <f t="shared" si="8"/>
        <v>76.630630630630634</v>
      </c>
      <c r="W29" s="160">
        <v>222</v>
      </c>
      <c r="X29" s="160">
        <v>4.743243243243243</v>
      </c>
      <c r="Y29" s="160">
        <v>17.833333333333332</v>
      </c>
      <c r="Z29" s="160">
        <v>46.369369369369366</v>
      </c>
      <c r="AA29" s="160">
        <v>31.054054054054056</v>
      </c>
      <c r="AB29" s="160">
        <f t="shared" si="9"/>
        <v>77.423423423423429</v>
      </c>
      <c r="AD29" s="160">
        <v>59</v>
      </c>
      <c r="AE29" s="160">
        <v>7</v>
      </c>
      <c r="AF29" s="160">
        <v>22</v>
      </c>
      <c r="AG29" s="160">
        <v>58</v>
      </c>
      <c r="AH29" s="160">
        <v>14</v>
      </c>
      <c r="AI29" s="160">
        <f t="shared" si="5"/>
        <v>72</v>
      </c>
    </row>
    <row r="30" spans="1:35">
      <c r="A30" s="159" t="s">
        <v>1644</v>
      </c>
      <c r="C30" s="156">
        <v>379</v>
      </c>
      <c r="D30" s="156">
        <v>148</v>
      </c>
      <c r="E30" s="163">
        <v>0.39050131926121373</v>
      </c>
      <c r="F30" s="156">
        <v>185</v>
      </c>
      <c r="G30" s="163">
        <v>0.48812664907651715</v>
      </c>
      <c r="H30" s="157">
        <v>5401</v>
      </c>
      <c r="I30" s="158">
        <v>3</v>
      </c>
      <c r="J30" s="159" t="s">
        <v>1056</v>
      </c>
      <c r="L30" s="160">
        <f t="shared" si="0"/>
        <v>55.274193548387096</v>
      </c>
      <c r="M30" s="160">
        <f t="shared" si="1"/>
        <v>71.741935483870975</v>
      </c>
      <c r="N30" s="160">
        <f t="shared" si="2"/>
        <v>36</v>
      </c>
      <c r="P30" s="160">
        <v>124</v>
      </c>
      <c r="Q30" s="160">
        <v>25.725806451612904</v>
      </c>
      <c r="R30" s="160">
        <v>19.532258064516128</v>
      </c>
      <c r="S30" s="160">
        <v>46.064516129032256</v>
      </c>
      <c r="T30" s="160">
        <v>9.2096774193548399</v>
      </c>
      <c r="U30" s="160">
        <f t="shared" si="8"/>
        <v>55.274193548387096</v>
      </c>
      <c r="W30" s="160">
        <v>124</v>
      </c>
      <c r="X30" s="160">
        <v>9.129032258064516</v>
      </c>
      <c r="Y30" s="160">
        <v>19.129032258064516</v>
      </c>
      <c r="Z30" s="160">
        <v>50.741935483870968</v>
      </c>
      <c r="AA30" s="160">
        <v>21</v>
      </c>
      <c r="AB30" s="160">
        <f t="shared" si="9"/>
        <v>71.741935483870975</v>
      </c>
      <c r="AD30" s="160">
        <v>58</v>
      </c>
      <c r="AE30" s="160">
        <v>36</v>
      </c>
      <c r="AF30" s="160">
        <v>28</v>
      </c>
      <c r="AG30" s="160">
        <v>36</v>
      </c>
      <c r="AH30" s="160">
        <v>0</v>
      </c>
      <c r="AI30" s="160">
        <f t="shared" si="5"/>
        <v>36</v>
      </c>
    </row>
    <row r="31" spans="1:35">
      <c r="A31" s="159" t="s">
        <v>1595</v>
      </c>
      <c r="C31" s="156">
        <v>657</v>
      </c>
      <c r="D31" s="156">
        <v>131</v>
      </c>
      <c r="E31" s="163">
        <v>0.19939117199391171</v>
      </c>
      <c r="F31" s="156">
        <v>353</v>
      </c>
      <c r="G31" s="163">
        <v>0.53729071537290718</v>
      </c>
      <c r="H31" s="157">
        <v>3201</v>
      </c>
      <c r="I31" s="158">
        <v>4</v>
      </c>
      <c r="J31" s="159" t="s">
        <v>911</v>
      </c>
      <c r="L31" s="160">
        <f t="shared" si="0"/>
        <v>78.54883720930232</v>
      </c>
      <c r="M31" s="160">
        <f t="shared" si="1"/>
        <v>77.972093023255809</v>
      </c>
      <c r="N31" s="160">
        <f t="shared" si="2"/>
        <v>30</v>
      </c>
      <c r="P31" s="160">
        <v>430</v>
      </c>
      <c r="Q31" s="160">
        <v>10.47906976744186</v>
      </c>
      <c r="R31" s="160">
        <v>10.972093023255812</v>
      </c>
      <c r="S31" s="160">
        <v>41.465116279069768</v>
      </c>
      <c r="T31" s="160">
        <v>37.083720930232559</v>
      </c>
      <c r="U31" s="160">
        <f t="shared" si="8"/>
        <v>78.54883720930232</v>
      </c>
      <c r="W31" s="160">
        <v>430</v>
      </c>
      <c r="X31" s="160">
        <v>4.493023255813954</v>
      </c>
      <c r="Y31" s="160">
        <v>17.534883720930232</v>
      </c>
      <c r="Z31" s="160">
        <v>44.409302325581393</v>
      </c>
      <c r="AA31" s="160">
        <v>33.562790697674423</v>
      </c>
      <c r="AB31" s="160">
        <f t="shared" si="9"/>
        <v>77.972093023255809</v>
      </c>
      <c r="AD31" s="160">
        <v>218</v>
      </c>
      <c r="AE31" s="160">
        <v>28</v>
      </c>
      <c r="AF31" s="160">
        <v>43</v>
      </c>
      <c r="AG31" s="160">
        <v>26</v>
      </c>
      <c r="AH31" s="160">
        <v>4</v>
      </c>
      <c r="AI31" s="160">
        <f t="shared" si="5"/>
        <v>30</v>
      </c>
    </row>
    <row r="32" spans="1:35">
      <c r="A32" s="159" t="s">
        <v>915</v>
      </c>
      <c r="C32" s="156">
        <v>311</v>
      </c>
      <c r="D32" s="156">
        <v>95</v>
      </c>
      <c r="E32" s="163">
        <v>0.30546623794212219</v>
      </c>
      <c r="F32" s="156">
        <v>182</v>
      </c>
      <c r="G32" s="163">
        <v>0.58520900321543412</v>
      </c>
      <c r="H32" s="157">
        <v>3201</v>
      </c>
      <c r="I32" s="158">
        <v>1</v>
      </c>
      <c r="J32" s="159" t="s">
        <v>911</v>
      </c>
      <c r="L32" s="160">
        <f t="shared" si="0"/>
        <v>82.121546961325976</v>
      </c>
      <c r="M32" s="160">
        <f t="shared" si="1"/>
        <v>70.861878453038671</v>
      </c>
      <c r="N32" s="160">
        <f t="shared" si="2"/>
        <v>54</v>
      </c>
      <c r="P32" s="160">
        <v>181</v>
      </c>
      <c r="Q32" s="160">
        <v>3.9558011049723754</v>
      </c>
      <c r="R32" s="160">
        <v>14.674033149171271</v>
      </c>
      <c r="S32" s="160">
        <v>32.154696132596683</v>
      </c>
      <c r="T32" s="160">
        <v>49.966850828729285</v>
      </c>
      <c r="U32" s="160">
        <f t="shared" si="8"/>
        <v>82.121546961325976</v>
      </c>
      <c r="W32" s="160">
        <v>181</v>
      </c>
      <c r="X32" s="160">
        <v>3.2320441988950273</v>
      </c>
      <c r="Y32" s="160">
        <v>25.906077348066301</v>
      </c>
      <c r="Z32" s="160">
        <v>40.469613259668506</v>
      </c>
      <c r="AA32" s="160">
        <v>30.392265193370164</v>
      </c>
      <c r="AB32" s="160">
        <f t="shared" si="9"/>
        <v>70.861878453038671</v>
      </c>
      <c r="AD32" s="160">
        <v>43</v>
      </c>
      <c r="AE32" s="160">
        <v>7</v>
      </c>
      <c r="AF32" s="160">
        <v>40</v>
      </c>
      <c r="AG32" s="160">
        <v>47</v>
      </c>
      <c r="AH32" s="160">
        <v>7</v>
      </c>
      <c r="AI32" s="160">
        <f t="shared" si="5"/>
        <v>54</v>
      </c>
    </row>
    <row r="33" spans="1:35">
      <c r="A33" s="159" t="s">
        <v>913</v>
      </c>
      <c r="C33" s="156">
        <v>517</v>
      </c>
      <c r="D33" s="156">
        <v>107</v>
      </c>
      <c r="E33" s="163">
        <v>0.20696324951644102</v>
      </c>
      <c r="F33" s="156">
        <v>262</v>
      </c>
      <c r="G33" s="163">
        <v>0.50676982591876207</v>
      </c>
      <c r="H33" s="157">
        <v>3201</v>
      </c>
      <c r="I33" s="158">
        <v>9</v>
      </c>
      <c r="J33" s="159" t="s">
        <v>911</v>
      </c>
      <c r="L33" s="160">
        <f t="shared" si="0"/>
        <v>85.960000000000008</v>
      </c>
      <c r="M33" s="160">
        <f t="shared" si="1"/>
        <v>81.170909090909106</v>
      </c>
      <c r="N33" s="160">
        <f t="shared" si="2"/>
        <v>73</v>
      </c>
      <c r="P33" s="160">
        <v>275</v>
      </c>
      <c r="Q33" s="160">
        <v>4.88</v>
      </c>
      <c r="R33" s="160">
        <v>9.4145454545454541</v>
      </c>
      <c r="S33" s="160">
        <v>28.450909090909096</v>
      </c>
      <c r="T33" s="160">
        <v>57.509090909090908</v>
      </c>
      <c r="U33" s="160">
        <f t="shared" si="8"/>
        <v>85.960000000000008</v>
      </c>
      <c r="W33" s="160">
        <v>275</v>
      </c>
      <c r="X33" s="160">
        <v>3.8654545454545453</v>
      </c>
      <c r="Y33" s="160">
        <v>15.189090909090909</v>
      </c>
      <c r="Z33" s="160">
        <v>37.163636363636364</v>
      </c>
      <c r="AA33" s="160">
        <v>44.007272727272735</v>
      </c>
      <c r="AB33" s="160">
        <f t="shared" si="9"/>
        <v>81.170909090909106</v>
      </c>
      <c r="AD33" s="160">
        <v>68</v>
      </c>
      <c r="AE33" s="160">
        <v>4</v>
      </c>
      <c r="AF33" s="160">
        <v>22</v>
      </c>
      <c r="AG33" s="160">
        <v>60</v>
      </c>
      <c r="AH33" s="160">
        <v>13</v>
      </c>
      <c r="AI33" s="160">
        <f t="shared" si="5"/>
        <v>73</v>
      </c>
    </row>
    <row r="34" spans="1:35">
      <c r="A34" s="159" t="s">
        <v>912</v>
      </c>
      <c r="C34" s="156">
        <v>343</v>
      </c>
      <c r="D34" s="156">
        <v>33</v>
      </c>
      <c r="E34" s="163">
        <v>9.6209912536443148E-2</v>
      </c>
      <c r="F34" s="156">
        <v>185</v>
      </c>
      <c r="G34" s="163">
        <v>0.53935860058309038</v>
      </c>
      <c r="H34" s="157">
        <v>3201</v>
      </c>
      <c r="I34" s="158">
        <v>42</v>
      </c>
      <c r="J34" s="159" t="s">
        <v>911</v>
      </c>
      <c r="L34" s="160">
        <f t="shared" si="0"/>
        <v>80.685567010309285</v>
      </c>
      <c r="M34" s="160">
        <f t="shared" si="1"/>
        <v>76.376288659793829</v>
      </c>
      <c r="N34" s="160">
        <f t="shared" si="2"/>
        <v>57</v>
      </c>
      <c r="P34" s="160">
        <v>194</v>
      </c>
      <c r="Q34" s="160">
        <v>4.1649484536082477</v>
      </c>
      <c r="R34" s="160">
        <v>15.211340206185564</v>
      </c>
      <c r="S34" s="160">
        <v>22.350515463917525</v>
      </c>
      <c r="T34" s="160">
        <v>58.335051546391753</v>
      </c>
      <c r="U34" s="160">
        <f t="shared" si="8"/>
        <v>80.685567010309285</v>
      </c>
      <c r="W34" s="160">
        <v>194</v>
      </c>
      <c r="X34" s="160">
        <v>5.2938144329896906</v>
      </c>
      <c r="Y34" s="160">
        <v>18.092783505154635</v>
      </c>
      <c r="Z34" s="160">
        <v>39.551546391752581</v>
      </c>
      <c r="AA34" s="160">
        <v>36.824742268041241</v>
      </c>
      <c r="AB34" s="160">
        <f t="shared" si="9"/>
        <v>76.376288659793829</v>
      </c>
      <c r="AD34" s="160">
        <v>54</v>
      </c>
      <c r="AE34" s="160">
        <v>4</v>
      </c>
      <c r="AF34" s="160">
        <v>39</v>
      </c>
      <c r="AG34" s="160">
        <v>44</v>
      </c>
      <c r="AH34" s="160">
        <v>13</v>
      </c>
      <c r="AI34" s="160">
        <f t="shared" si="5"/>
        <v>57</v>
      </c>
    </row>
    <row r="35" spans="1:35">
      <c r="A35" s="159" t="s">
        <v>914</v>
      </c>
      <c r="C35" s="156">
        <v>482</v>
      </c>
      <c r="D35" s="156">
        <v>145</v>
      </c>
      <c r="E35" s="163">
        <v>0.30082987551867219</v>
      </c>
      <c r="F35" s="156">
        <v>367</v>
      </c>
      <c r="G35" s="163">
        <v>0.7614107883817427</v>
      </c>
      <c r="H35" s="157">
        <v>3201</v>
      </c>
      <c r="I35" s="158">
        <v>3</v>
      </c>
      <c r="J35" s="159" t="s">
        <v>911</v>
      </c>
      <c r="L35" s="160">
        <f t="shared" si="0"/>
        <v>78.564853556485346</v>
      </c>
      <c r="M35" s="160">
        <f t="shared" si="1"/>
        <v>74.054393305439319</v>
      </c>
      <c r="N35" s="160">
        <f t="shared" si="2"/>
        <v>60</v>
      </c>
      <c r="P35" s="160">
        <v>239</v>
      </c>
      <c r="Q35" s="160">
        <v>5.7656903765690375</v>
      </c>
      <c r="R35" s="160">
        <v>15.669456066945607</v>
      </c>
      <c r="S35" s="160">
        <v>29.12970711297071</v>
      </c>
      <c r="T35" s="160">
        <v>49.43514644351464</v>
      </c>
      <c r="U35" s="160">
        <f t="shared" si="8"/>
        <v>78.564853556485346</v>
      </c>
      <c r="W35" s="160">
        <v>239</v>
      </c>
      <c r="X35" s="160">
        <v>7.3347280334728033</v>
      </c>
      <c r="Y35" s="160">
        <v>19.112970711297073</v>
      </c>
      <c r="Z35" s="160">
        <v>42.41004184100418</v>
      </c>
      <c r="AA35" s="160">
        <v>31.644351464435143</v>
      </c>
      <c r="AB35" s="160">
        <f t="shared" si="9"/>
        <v>74.054393305439319</v>
      </c>
      <c r="AD35" s="160">
        <v>54</v>
      </c>
      <c r="AE35" s="160">
        <v>4</v>
      </c>
      <c r="AF35" s="160">
        <v>37</v>
      </c>
      <c r="AG35" s="160">
        <v>54</v>
      </c>
      <c r="AH35" s="160">
        <v>6</v>
      </c>
      <c r="AI35" s="160">
        <f t="shared" ref="AI35:AI66" si="10">SUM(AG35:AH35)</f>
        <v>60</v>
      </c>
    </row>
    <row r="36" spans="1:35">
      <c r="A36" s="159" t="s">
        <v>1673</v>
      </c>
      <c r="C36" s="156">
        <v>674</v>
      </c>
      <c r="D36" s="156">
        <v>33</v>
      </c>
      <c r="E36" s="163">
        <v>4.8961424332344211E-2</v>
      </c>
      <c r="F36" s="156">
        <v>191</v>
      </c>
      <c r="G36" s="163">
        <v>0.28338278931750743</v>
      </c>
      <c r="H36" s="157">
        <v>6301</v>
      </c>
      <c r="I36" s="158">
        <v>2</v>
      </c>
      <c r="J36" s="159" t="s">
        <v>1196</v>
      </c>
      <c r="L36" s="160">
        <f t="shared" si="0"/>
        <v>69.409482758620697</v>
      </c>
      <c r="M36" s="160">
        <f t="shared" si="1"/>
        <v>70.53017241379311</v>
      </c>
      <c r="N36" s="160">
        <f t="shared" si="2"/>
        <v>46</v>
      </c>
      <c r="P36" s="160">
        <v>232</v>
      </c>
      <c r="Q36" s="160">
        <v>14.564655172413794</v>
      </c>
      <c r="R36" s="160">
        <v>16.025862068965516</v>
      </c>
      <c r="S36" s="160">
        <v>46.017241379310349</v>
      </c>
      <c r="T36" s="160">
        <v>23.392241379310345</v>
      </c>
      <c r="U36" s="160">
        <f t="shared" si="8"/>
        <v>69.409482758620697</v>
      </c>
      <c r="W36" s="160">
        <v>232</v>
      </c>
      <c r="X36" s="160">
        <v>2.9913793103448274</v>
      </c>
      <c r="Y36" s="160">
        <v>26.982758620689655</v>
      </c>
      <c r="Z36" s="160">
        <v>52.556034482758619</v>
      </c>
      <c r="AA36" s="160">
        <v>17.974137931034484</v>
      </c>
      <c r="AB36" s="160">
        <f t="shared" si="9"/>
        <v>70.53017241379311</v>
      </c>
      <c r="AD36" s="160">
        <v>115</v>
      </c>
      <c r="AE36" s="160">
        <v>17</v>
      </c>
      <c r="AF36" s="160">
        <v>37</v>
      </c>
      <c r="AG36" s="160">
        <v>38</v>
      </c>
      <c r="AH36" s="160">
        <v>8</v>
      </c>
      <c r="AI36" s="160">
        <f t="shared" si="10"/>
        <v>46</v>
      </c>
    </row>
    <row r="37" spans="1:35">
      <c r="A37" s="159" t="s">
        <v>1197</v>
      </c>
      <c r="C37" s="156">
        <v>758</v>
      </c>
      <c r="D37" s="156">
        <v>30</v>
      </c>
      <c r="E37" s="163">
        <v>3.9577836411609502E-2</v>
      </c>
      <c r="F37" s="156">
        <v>295</v>
      </c>
      <c r="G37" s="163">
        <v>0.3891820580474934</v>
      </c>
      <c r="H37" s="157">
        <v>6301</v>
      </c>
      <c r="I37" s="158">
        <v>1</v>
      </c>
      <c r="J37" s="159" t="s">
        <v>1196</v>
      </c>
      <c r="L37" s="160">
        <f t="shared" si="0"/>
        <v>75.639534883720941</v>
      </c>
      <c r="M37" s="160">
        <f t="shared" si="1"/>
        <v>73.362790697674413</v>
      </c>
      <c r="N37" s="160">
        <f t="shared" si="2"/>
        <v>35</v>
      </c>
      <c r="P37" s="160">
        <v>430</v>
      </c>
      <c r="Q37" s="160">
        <v>7.9767441860465116</v>
      </c>
      <c r="R37" s="160">
        <v>16.402325581395349</v>
      </c>
      <c r="S37" s="160">
        <v>36.206976744186051</v>
      </c>
      <c r="T37" s="160">
        <v>39.432558139534891</v>
      </c>
      <c r="U37" s="160">
        <f t="shared" si="8"/>
        <v>75.639534883720941</v>
      </c>
      <c r="W37" s="160">
        <v>430</v>
      </c>
      <c r="X37" s="160">
        <v>6.4255813953488374</v>
      </c>
      <c r="Y37" s="160">
        <v>19.944186046511629</v>
      </c>
      <c r="Z37" s="160">
        <v>39.827906976744181</v>
      </c>
      <c r="AA37" s="160">
        <v>33.534883720930232</v>
      </c>
      <c r="AB37" s="160">
        <f t="shared" si="9"/>
        <v>73.362790697674413</v>
      </c>
      <c r="AD37" s="160">
        <v>107</v>
      </c>
      <c r="AE37" s="160">
        <v>19</v>
      </c>
      <c r="AF37" s="160">
        <v>47</v>
      </c>
      <c r="AG37" s="160">
        <v>30</v>
      </c>
      <c r="AH37" s="160">
        <v>5</v>
      </c>
      <c r="AI37" s="160">
        <f t="shared" si="10"/>
        <v>35</v>
      </c>
    </row>
    <row r="38" spans="1:35">
      <c r="A38" s="159" t="s">
        <v>755</v>
      </c>
      <c r="C38" s="156">
        <v>282</v>
      </c>
      <c r="D38" s="156">
        <v>12</v>
      </c>
      <c r="E38" s="163">
        <v>4.2553191489361701E-2</v>
      </c>
      <c r="F38" s="156">
        <v>162</v>
      </c>
      <c r="G38" s="163">
        <v>0.57446808510638303</v>
      </c>
      <c r="H38" s="157">
        <v>1601</v>
      </c>
      <c r="I38" s="158">
        <v>1</v>
      </c>
      <c r="J38" s="159" t="s">
        <v>754</v>
      </c>
      <c r="L38" s="160">
        <f t="shared" si="0"/>
        <v>79.814371257485035</v>
      </c>
      <c r="M38" s="160">
        <f t="shared" si="1"/>
        <v>80.455089820359277</v>
      </c>
      <c r="N38" s="160">
        <f t="shared" si="2"/>
        <v>55</v>
      </c>
      <c r="P38" s="160">
        <v>167</v>
      </c>
      <c r="Q38" s="160">
        <v>10.125748502994012</v>
      </c>
      <c r="R38" s="160">
        <v>10.263473053892216</v>
      </c>
      <c r="S38" s="160">
        <v>29.37125748502994</v>
      </c>
      <c r="T38" s="160">
        <v>50.443113772455092</v>
      </c>
      <c r="U38" s="160">
        <f t="shared" si="8"/>
        <v>79.814371257485035</v>
      </c>
      <c r="W38" s="160">
        <v>167</v>
      </c>
      <c r="X38" s="160">
        <v>4.0838323353293413</v>
      </c>
      <c r="Y38" s="160">
        <v>15.179640718562874</v>
      </c>
      <c r="Z38" s="160">
        <v>36.359281437125745</v>
      </c>
      <c r="AA38" s="160">
        <v>44.095808383233532</v>
      </c>
      <c r="AB38" s="160">
        <f t="shared" si="9"/>
        <v>80.455089820359277</v>
      </c>
      <c r="AD38" s="160">
        <v>47</v>
      </c>
      <c r="AE38" s="160">
        <v>17</v>
      </c>
      <c r="AF38" s="160">
        <v>28</v>
      </c>
      <c r="AG38" s="160">
        <v>51</v>
      </c>
      <c r="AH38" s="160">
        <v>4</v>
      </c>
      <c r="AI38" s="160">
        <f t="shared" si="10"/>
        <v>55</v>
      </c>
    </row>
    <row r="39" spans="1:35">
      <c r="A39" s="159" t="s">
        <v>1553</v>
      </c>
      <c r="C39" s="156">
        <v>248</v>
      </c>
      <c r="D39" s="156">
        <v>8</v>
      </c>
      <c r="E39" s="163">
        <v>3.2258064516129031E-2</v>
      </c>
      <c r="F39" s="156">
        <v>127</v>
      </c>
      <c r="G39" s="163">
        <v>0.51209677419354838</v>
      </c>
      <c r="H39" s="157">
        <v>1601</v>
      </c>
      <c r="I39" s="158">
        <v>2</v>
      </c>
      <c r="J39" s="159" t="s">
        <v>754</v>
      </c>
      <c r="L39" s="160">
        <f t="shared" si="0"/>
        <v>59.714285714285708</v>
      </c>
      <c r="M39" s="160">
        <f t="shared" si="1"/>
        <v>66</v>
      </c>
      <c r="N39" s="160">
        <f t="shared" si="2"/>
        <v>20</v>
      </c>
      <c r="P39" s="160">
        <v>84</v>
      </c>
      <c r="Q39" s="160">
        <v>17.61904761904762</v>
      </c>
      <c r="R39" s="160">
        <v>22.61904761904762</v>
      </c>
      <c r="S39" s="160">
        <v>39.333333333333329</v>
      </c>
      <c r="T39" s="160">
        <v>20.38095238095238</v>
      </c>
      <c r="U39" s="160">
        <f t="shared" si="8"/>
        <v>59.714285714285708</v>
      </c>
      <c r="W39" s="160">
        <v>84</v>
      </c>
      <c r="X39" s="160">
        <v>7.4761904761904763</v>
      </c>
      <c r="Y39" s="160">
        <v>27.476190476190474</v>
      </c>
      <c r="Z39" s="160">
        <v>52.476190476190474</v>
      </c>
      <c r="AA39" s="160">
        <v>13.523809523809524</v>
      </c>
      <c r="AB39" s="160">
        <f t="shared" si="9"/>
        <v>66</v>
      </c>
      <c r="AD39" s="160">
        <v>44</v>
      </c>
      <c r="AE39" s="160">
        <v>34</v>
      </c>
      <c r="AF39" s="160">
        <v>45</v>
      </c>
      <c r="AG39" s="160">
        <v>20</v>
      </c>
      <c r="AH39" s="160">
        <v>0</v>
      </c>
      <c r="AI39" s="160">
        <f t="shared" si="10"/>
        <v>20</v>
      </c>
    </row>
    <row r="40" spans="1:35">
      <c r="A40" s="159" t="s">
        <v>1044</v>
      </c>
      <c r="C40" s="156">
        <v>285</v>
      </c>
      <c r="D40" s="156">
        <v>127</v>
      </c>
      <c r="E40" s="163">
        <v>0.4456140350877193</v>
      </c>
      <c r="F40" s="156">
        <v>212</v>
      </c>
      <c r="G40" s="163">
        <v>0.743859649122807</v>
      </c>
      <c r="H40" s="157">
        <v>5201</v>
      </c>
      <c r="I40" s="158">
        <v>1</v>
      </c>
      <c r="J40" s="159" t="s">
        <v>1043</v>
      </c>
      <c r="L40" s="160">
        <f t="shared" si="0"/>
        <v>65.321212121212127</v>
      </c>
      <c r="M40" s="160">
        <f t="shared" si="1"/>
        <v>69.096969696969694</v>
      </c>
      <c r="N40" s="160">
        <f t="shared" si="2"/>
        <v>33</v>
      </c>
      <c r="P40" s="160">
        <v>165</v>
      </c>
      <c r="Q40" s="160">
        <v>9.0545454545454547</v>
      </c>
      <c r="R40" s="160">
        <v>25.648484848484848</v>
      </c>
      <c r="S40" s="160">
        <v>28.466666666666669</v>
      </c>
      <c r="T40" s="160">
        <v>36.854545454545459</v>
      </c>
      <c r="U40" s="160">
        <f t="shared" si="8"/>
        <v>65.321212121212127</v>
      </c>
      <c r="W40" s="160">
        <v>165</v>
      </c>
      <c r="X40" s="160">
        <v>3.0787878787878786</v>
      </c>
      <c r="Y40" s="160">
        <v>27.8</v>
      </c>
      <c r="Z40" s="160">
        <v>46.56969696969697</v>
      </c>
      <c r="AA40" s="160">
        <v>22.527272727272731</v>
      </c>
      <c r="AB40" s="160">
        <f t="shared" si="9"/>
        <v>69.096969696969694</v>
      </c>
      <c r="AD40" s="160">
        <v>39</v>
      </c>
      <c r="AE40" s="160">
        <v>5</v>
      </c>
      <c r="AF40" s="160">
        <v>62</v>
      </c>
      <c r="AG40" s="160">
        <v>33</v>
      </c>
      <c r="AH40" s="160">
        <v>0</v>
      </c>
      <c r="AI40" s="160">
        <f t="shared" si="10"/>
        <v>33</v>
      </c>
    </row>
    <row r="41" spans="1:35">
      <c r="A41" s="159" t="s">
        <v>1638</v>
      </c>
      <c r="C41" s="156">
        <v>293</v>
      </c>
      <c r="D41" s="156">
        <v>118</v>
      </c>
      <c r="E41" s="163">
        <v>0.40273037542662116</v>
      </c>
      <c r="F41" s="156">
        <v>196</v>
      </c>
      <c r="G41" s="163">
        <v>0.66894197952218426</v>
      </c>
      <c r="H41" s="157">
        <v>5201</v>
      </c>
      <c r="I41" s="158">
        <v>2</v>
      </c>
      <c r="J41" s="159" t="s">
        <v>1043</v>
      </c>
      <c r="L41" s="160">
        <f t="shared" si="0"/>
        <v>60.783018867924525</v>
      </c>
      <c r="M41" s="160">
        <f t="shared" si="1"/>
        <v>61.839622641509436</v>
      </c>
      <c r="N41" s="160">
        <f t="shared" si="2"/>
        <v>15</v>
      </c>
      <c r="P41" s="160">
        <v>106</v>
      </c>
      <c r="Q41" s="160">
        <v>12.29245283018868</v>
      </c>
      <c r="R41" s="160">
        <v>26.924528301886792</v>
      </c>
      <c r="S41" s="160">
        <v>45.443396226415089</v>
      </c>
      <c r="T41" s="160">
        <v>15.339622641509434</v>
      </c>
      <c r="U41" s="160">
        <f t="shared" si="8"/>
        <v>60.783018867924525</v>
      </c>
      <c r="W41" s="160">
        <v>106</v>
      </c>
      <c r="X41" s="160">
        <v>4.6698113207547172</v>
      </c>
      <c r="Y41" s="160">
        <v>32.971698113207545</v>
      </c>
      <c r="Z41" s="160">
        <v>42.254716981132077</v>
      </c>
      <c r="AA41" s="160">
        <v>19.584905660377359</v>
      </c>
      <c r="AB41" s="160">
        <f t="shared" si="9"/>
        <v>61.839622641509436</v>
      </c>
      <c r="AD41" s="160">
        <v>55</v>
      </c>
      <c r="AE41" s="160">
        <v>36</v>
      </c>
      <c r="AF41" s="160">
        <v>49</v>
      </c>
      <c r="AG41" s="160">
        <v>15</v>
      </c>
      <c r="AH41" s="160">
        <v>0</v>
      </c>
      <c r="AI41" s="160">
        <f t="shared" si="10"/>
        <v>15</v>
      </c>
    </row>
    <row r="42" spans="1:35">
      <c r="A42" s="159" t="s">
        <v>1755</v>
      </c>
      <c r="C42" s="156">
        <v>26</v>
      </c>
      <c r="D42" s="156">
        <v>5</v>
      </c>
      <c r="E42" s="163">
        <v>0.19230769230769232</v>
      </c>
      <c r="F42" s="156">
        <v>19</v>
      </c>
      <c r="G42" s="163">
        <v>0.73076923076923073</v>
      </c>
      <c r="H42" s="157">
        <v>7302</v>
      </c>
      <c r="I42" s="158">
        <v>703</v>
      </c>
      <c r="J42" s="159" t="s">
        <v>1331</v>
      </c>
      <c r="L42" s="160" t="str">
        <f t="shared" si="0"/>
        <v>xx</v>
      </c>
      <c r="M42" s="160" t="str">
        <f t="shared" si="1"/>
        <v>xx</v>
      </c>
      <c r="N42" s="160">
        <f t="shared" si="2"/>
        <v>0</v>
      </c>
      <c r="P42" s="160">
        <v>12</v>
      </c>
      <c r="Q42" s="160" t="s">
        <v>1</v>
      </c>
      <c r="R42" s="160" t="s">
        <v>1</v>
      </c>
      <c r="S42" s="160" t="s">
        <v>1</v>
      </c>
      <c r="T42" s="160" t="s">
        <v>1</v>
      </c>
      <c r="U42" s="160" t="s">
        <v>1</v>
      </c>
      <c r="W42" s="160">
        <v>12</v>
      </c>
      <c r="X42" s="160" t="s">
        <v>1</v>
      </c>
      <c r="Y42" s="160" t="s">
        <v>1</v>
      </c>
      <c r="Z42" s="160" t="s">
        <v>1</v>
      </c>
      <c r="AA42" s="160" t="s">
        <v>1</v>
      </c>
      <c r="AB42" s="160" t="s">
        <v>1</v>
      </c>
      <c r="AD42" s="160">
        <v>0</v>
      </c>
      <c r="AE42" s="160">
        <v>0</v>
      </c>
      <c r="AF42" s="160">
        <v>0</v>
      </c>
      <c r="AG42" s="160">
        <v>0</v>
      </c>
      <c r="AH42" s="160">
        <v>0</v>
      </c>
      <c r="AI42" s="160">
        <f t="shared" si="10"/>
        <v>0</v>
      </c>
    </row>
    <row r="43" spans="1:35">
      <c r="A43" s="159" t="s">
        <v>1332</v>
      </c>
      <c r="C43" s="156">
        <v>312</v>
      </c>
      <c r="D43" s="156">
        <v>26</v>
      </c>
      <c r="E43" s="163">
        <v>8.3333333333333329E-2</v>
      </c>
      <c r="F43" s="156">
        <v>143</v>
      </c>
      <c r="G43" s="163">
        <v>0.45833333333333331</v>
      </c>
      <c r="H43" s="157">
        <v>7302</v>
      </c>
      <c r="I43" s="158">
        <v>13</v>
      </c>
      <c r="J43" s="159" t="s">
        <v>1331</v>
      </c>
      <c r="L43" s="160">
        <f t="shared" si="0"/>
        <v>84</v>
      </c>
      <c r="M43" s="160">
        <f t="shared" si="1"/>
        <v>74.796296296296305</v>
      </c>
      <c r="N43" s="160">
        <f t="shared" si="2"/>
        <v>0</v>
      </c>
      <c r="P43" s="160">
        <v>216</v>
      </c>
      <c r="Q43" s="160">
        <v>2.4629629629629628</v>
      </c>
      <c r="R43" s="160">
        <v>13.537037037037036</v>
      </c>
      <c r="S43" s="160">
        <v>26.222222222222221</v>
      </c>
      <c r="T43" s="160">
        <v>57.777777777777779</v>
      </c>
      <c r="U43" s="160">
        <f t="shared" ref="U43:U74" si="11">SUM(S43:T43)</f>
        <v>84</v>
      </c>
      <c r="W43" s="160">
        <v>216</v>
      </c>
      <c r="X43" s="160">
        <v>5.3703703703703702</v>
      </c>
      <c r="Y43" s="160">
        <v>19.296296296296298</v>
      </c>
      <c r="Z43" s="160">
        <v>37.314814814814817</v>
      </c>
      <c r="AA43" s="160">
        <v>37.481481481481481</v>
      </c>
      <c r="AB43" s="160">
        <f t="shared" ref="AB43:AB74" si="12">SUM(Z43:AA43)</f>
        <v>74.796296296296305</v>
      </c>
      <c r="AD43" s="160">
        <v>0</v>
      </c>
      <c r="AE43" s="160">
        <v>0</v>
      </c>
      <c r="AF43" s="160">
        <v>0</v>
      </c>
      <c r="AG43" s="160">
        <v>0</v>
      </c>
      <c r="AH43" s="160">
        <v>0</v>
      </c>
      <c r="AI43" s="160">
        <f t="shared" si="10"/>
        <v>0</v>
      </c>
    </row>
    <row r="44" spans="1:35">
      <c r="A44" s="159" t="s">
        <v>1333</v>
      </c>
      <c r="C44" s="156">
        <v>414</v>
      </c>
      <c r="D44" s="156">
        <v>21</v>
      </c>
      <c r="E44" s="163">
        <v>5.0724637681159424E-2</v>
      </c>
      <c r="F44" s="156">
        <v>214</v>
      </c>
      <c r="G44" s="163">
        <v>0.51690821256038644</v>
      </c>
      <c r="H44" s="157">
        <v>7302</v>
      </c>
      <c r="I44" s="158">
        <v>8</v>
      </c>
      <c r="J44" s="159" t="s">
        <v>1331</v>
      </c>
      <c r="L44" s="160">
        <f t="shared" si="0"/>
        <v>87.105633802816897</v>
      </c>
      <c r="M44" s="160">
        <f t="shared" si="1"/>
        <v>77.728873239436609</v>
      </c>
      <c r="N44" s="160">
        <f t="shared" si="2"/>
        <v>0</v>
      </c>
      <c r="P44" s="160">
        <v>284</v>
      </c>
      <c r="Q44" s="160">
        <v>5</v>
      </c>
      <c r="R44" s="160">
        <v>8.4119718309859159</v>
      </c>
      <c r="S44" s="160">
        <v>28.929577464788732</v>
      </c>
      <c r="T44" s="160">
        <v>58.176056338028168</v>
      </c>
      <c r="U44" s="160">
        <f t="shared" si="11"/>
        <v>87.105633802816897</v>
      </c>
      <c r="W44" s="160">
        <v>284</v>
      </c>
      <c r="X44" s="160">
        <v>9.2007042253521121</v>
      </c>
      <c r="Y44" s="160">
        <v>13.035211267605634</v>
      </c>
      <c r="Z44" s="160">
        <v>38.552816901408448</v>
      </c>
      <c r="AA44" s="160">
        <v>39.176056338028168</v>
      </c>
      <c r="AB44" s="160">
        <f t="shared" si="12"/>
        <v>77.728873239436609</v>
      </c>
      <c r="AD44" s="160">
        <v>0</v>
      </c>
      <c r="AE44" s="160">
        <v>0</v>
      </c>
      <c r="AF44" s="160">
        <v>0</v>
      </c>
      <c r="AG44" s="160">
        <v>0</v>
      </c>
      <c r="AH44" s="160">
        <v>0</v>
      </c>
      <c r="AI44" s="160">
        <f t="shared" si="10"/>
        <v>0</v>
      </c>
    </row>
    <row r="45" spans="1:35">
      <c r="A45" s="159" t="s">
        <v>1702</v>
      </c>
      <c r="C45" s="156">
        <v>490</v>
      </c>
      <c r="D45" s="156">
        <v>39</v>
      </c>
      <c r="E45" s="163">
        <v>7.9591836734693874E-2</v>
      </c>
      <c r="F45" s="156">
        <v>239</v>
      </c>
      <c r="G45" s="163">
        <v>0.48775510204081635</v>
      </c>
      <c r="H45" s="157">
        <v>7302</v>
      </c>
      <c r="I45" s="158">
        <v>9</v>
      </c>
      <c r="J45" s="159" t="s">
        <v>1331</v>
      </c>
      <c r="L45" s="160">
        <f t="shared" si="0"/>
        <v>71.790697674418595</v>
      </c>
      <c r="M45" s="160">
        <f t="shared" si="1"/>
        <v>75.420718816067648</v>
      </c>
      <c r="N45" s="160">
        <f t="shared" si="2"/>
        <v>42</v>
      </c>
      <c r="P45" s="160">
        <v>473</v>
      </c>
      <c r="Q45" s="160">
        <v>14.682875264270614</v>
      </c>
      <c r="R45" s="160">
        <v>13.526427061310784</v>
      </c>
      <c r="S45" s="160">
        <v>38.894291754756871</v>
      </c>
      <c r="T45" s="160">
        <v>32.896405919661731</v>
      </c>
      <c r="U45" s="160">
        <f t="shared" si="11"/>
        <v>71.790697674418595</v>
      </c>
      <c r="W45" s="160">
        <v>473</v>
      </c>
      <c r="X45" s="160">
        <v>3.4735729386892178</v>
      </c>
      <c r="Y45" s="160">
        <v>21.105708245243129</v>
      </c>
      <c r="Z45" s="160">
        <v>47.632135306553906</v>
      </c>
      <c r="AA45" s="160">
        <v>27.788583509513742</v>
      </c>
      <c r="AB45" s="160">
        <f t="shared" si="12"/>
        <v>75.420718816067648</v>
      </c>
      <c r="AD45" s="160">
        <v>249</v>
      </c>
      <c r="AE45" s="160">
        <v>20</v>
      </c>
      <c r="AF45" s="160">
        <v>38</v>
      </c>
      <c r="AG45" s="160">
        <v>38</v>
      </c>
      <c r="AH45" s="160">
        <v>4</v>
      </c>
      <c r="AI45" s="160">
        <f t="shared" si="10"/>
        <v>42</v>
      </c>
    </row>
    <row r="46" spans="1:35">
      <c r="A46" s="159" t="s">
        <v>1454</v>
      </c>
      <c r="C46" s="156">
        <v>522</v>
      </c>
      <c r="D46" s="156">
        <v>28</v>
      </c>
      <c r="E46" s="163">
        <v>5.3639846743295021E-2</v>
      </c>
      <c r="F46" s="156">
        <v>248</v>
      </c>
      <c r="G46" s="163">
        <v>0.47509578544061304</v>
      </c>
      <c r="H46" s="157">
        <v>7302</v>
      </c>
      <c r="I46" s="158">
        <v>11</v>
      </c>
      <c r="J46" s="159" t="s">
        <v>1331</v>
      </c>
      <c r="L46" s="160">
        <f t="shared" si="0"/>
        <v>79.450592885375499</v>
      </c>
      <c r="M46" s="160">
        <f t="shared" si="1"/>
        <v>79.079051383399204</v>
      </c>
      <c r="N46" s="160">
        <f t="shared" si="2"/>
        <v>46</v>
      </c>
      <c r="P46" s="160">
        <v>506</v>
      </c>
      <c r="Q46" s="160">
        <v>5.5296442687747032</v>
      </c>
      <c r="R46" s="160">
        <v>14.529644268774703</v>
      </c>
      <c r="S46" s="160">
        <v>39.549407114624508</v>
      </c>
      <c r="T46" s="160">
        <v>39.901185770750985</v>
      </c>
      <c r="U46" s="160">
        <f t="shared" si="11"/>
        <v>79.450592885375499</v>
      </c>
      <c r="W46" s="160">
        <v>506</v>
      </c>
      <c r="X46" s="160">
        <v>3.9604743083003955</v>
      </c>
      <c r="Y46" s="160">
        <v>16.960474308300395</v>
      </c>
      <c r="Z46" s="160">
        <v>50.549407114624501</v>
      </c>
      <c r="AA46" s="160">
        <v>28.529644268774703</v>
      </c>
      <c r="AB46" s="160">
        <f t="shared" si="12"/>
        <v>79.079051383399204</v>
      </c>
      <c r="AD46" s="160">
        <v>258</v>
      </c>
      <c r="AE46" s="160">
        <v>8</v>
      </c>
      <c r="AF46" s="160">
        <v>45</v>
      </c>
      <c r="AG46" s="160">
        <v>43</v>
      </c>
      <c r="AH46" s="160">
        <v>3</v>
      </c>
      <c r="AI46" s="160">
        <f t="shared" si="10"/>
        <v>46</v>
      </c>
    </row>
    <row r="47" spans="1:35">
      <c r="A47" s="159" t="s">
        <v>687</v>
      </c>
      <c r="C47" s="156">
        <v>495</v>
      </c>
      <c r="D47" s="156">
        <v>71</v>
      </c>
      <c r="E47" s="163">
        <v>0.14343434343434344</v>
      </c>
      <c r="F47" s="156">
        <v>103</v>
      </c>
      <c r="G47" s="163">
        <v>0.20808080808080809</v>
      </c>
      <c r="H47" s="157">
        <v>440</v>
      </c>
      <c r="I47" s="158">
        <v>701</v>
      </c>
      <c r="J47" s="159" t="s">
        <v>686</v>
      </c>
      <c r="L47" s="160">
        <f t="shared" si="0"/>
        <v>71.613707165109048</v>
      </c>
      <c r="M47" s="160">
        <f t="shared" si="1"/>
        <v>78.688473520249218</v>
      </c>
      <c r="N47" s="160">
        <f t="shared" si="2"/>
        <v>48.888888888888886</v>
      </c>
      <c r="P47" s="160">
        <v>321</v>
      </c>
      <c r="Q47" s="160">
        <v>6.7009345794392523</v>
      </c>
      <c r="R47" s="160">
        <v>21.442367601246104</v>
      </c>
      <c r="S47" s="160">
        <v>38.623052959501564</v>
      </c>
      <c r="T47" s="160">
        <v>32.990654205607477</v>
      </c>
      <c r="U47" s="160">
        <f t="shared" si="11"/>
        <v>71.613707165109048</v>
      </c>
      <c r="W47" s="160">
        <v>321</v>
      </c>
      <c r="X47" s="160">
        <v>1.9595015576323984</v>
      </c>
      <c r="Y47" s="160">
        <v>19.485981308411215</v>
      </c>
      <c r="Z47" s="160">
        <v>45.563862928348911</v>
      </c>
      <c r="AA47" s="160">
        <v>33.124610591900307</v>
      </c>
      <c r="AB47" s="160">
        <f t="shared" si="12"/>
        <v>78.688473520249218</v>
      </c>
      <c r="AD47" s="160">
        <v>108</v>
      </c>
      <c r="AE47" s="160">
        <v>5.7037037037037042</v>
      </c>
      <c r="AF47" s="160">
        <v>45.407407407407405</v>
      </c>
      <c r="AG47" s="160">
        <v>46.351851851851848</v>
      </c>
      <c r="AH47" s="160">
        <v>2.5370370370370372</v>
      </c>
      <c r="AI47" s="160">
        <f t="shared" si="10"/>
        <v>48.888888888888886</v>
      </c>
    </row>
    <row r="48" spans="1:35">
      <c r="A48" s="159" t="s">
        <v>1727</v>
      </c>
      <c r="C48" s="156">
        <v>729</v>
      </c>
      <c r="D48" s="156">
        <v>113</v>
      </c>
      <c r="E48" s="163">
        <v>0.15500685871056241</v>
      </c>
      <c r="F48" s="156">
        <v>277</v>
      </c>
      <c r="G48" s="163">
        <v>0.37997256515775035</v>
      </c>
      <c r="H48" s="157">
        <v>6302</v>
      </c>
      <c r="I48" s="158">
        <v>10</v>
      </c>
      <c r="J48" s="159" t="s">
        <v>1198</v>
      </c>
      <c r="L48" s="160">
        <f t="shared" si="0"/>
        <v>78</v>
      </c>
      <c r="M48" s="160">
        <f t="shared" si="1"/>
        <v>89</v>
      </c>
      <c r="N48" s="160">
        <f t="shared" si="2"/>
        <v>0</v>
      </c>
      <c r="P48" s="160">
        <v>327</v>
      </c>
      <c r="Q48" s="160">
        <v>9</v>
      </c>
      <c r="R48" s="160">
        <v>12</v>
      </c>
      <c r="S48" s="160">
        <v>41</v>
      </c>
      <c r="T48" s="160">
        <v>37</v>
      </c>
      <c r="U48" s="160">
        <f t="shared" si="11"/>
        <v>78</v>
      </c>
      <c r="W48" s="160">
        <v>327</v>
      </c>
      <c r="X48" s="160">
        <v>3</v>
      </c>
      <c r="Y48" s="160">
        <v>8</v>
      </c>
      <c r="Z48" s="160">
        <v>41</v>
      </c>
      <c r="AA48" s="160">
        <v>48</v>
      </c>
      <c r="AB48" s="160">
        <f t="shared" si="12"/>
        <v>89</v>
      </c>
      <c r="AD48" s="160">
        <v>0</v>
      </c>
      <c r="AE48" s="160">
        <v>0</v>
      </c>
      <c r="AF48" s="160">
        <v>0</v>
      </c>
      <c r="AG48" s="160">
        <v>0</v>
      </c>
      <c r="AH48" s="160">
        <v>0</v>
      </c>
      <c r="AI48" s="160">
        <f t="shared" si="10"/>
        <v>0</v>
      </c>
    </row>
    <row r="49" spans="1:35">
      <c r="A49" s="159" t="s">
        <v>1516</v>
      </c>
      <c r="C49" s="156">
        <v>756</v>
      </c>
      <c r="D49" s="156">
        <v>114</v>
      </c>
      <c r="E49" s="163">
        <v>0.15079365079365079</v>
      </c>
      <c r="F49" s="156">
        <v>276</v>
      </c>
      <c r="G49" s="163">
        <v>0.36507936507936506</v>
      </c>
      <c r="H49" s="157">
        <v>6302</v>
      </c>
      <c r="I49" s="158">
        <v>11</v>
      </c>
      <c r="J49" s="159" t="s">
        <v>1198</v>
      </c>
      <c r="L49" s="160">
        <f t="shared" si="0"/>
        <v>84.068273092369481</v>
      </c>
      <c r="M49" s="160">
        <f t="shared" si="1"/>
        <v>82.556894243641224</v>
      </c>
      <c r="N49" s="160">
        <f t="shared" si="2"/>
        <v>69</v>
      </c>
      <c r="P49" s="160">
        <v>747</v>
      </c>
      <c r="Q49" s="160">
        <v>4.5113788487282465</v>
      </c>
      <c r="R49" s="160">
        <v>10.908969210174028</v>
      </c>
      <c r="S49" s="160">
        <v>27.602409638554217</v>
      </c>
      <c r="T49" s="160">
        <v>56.46586345381526</v>
      </c>
      <c r="U49" s="160">
        <f t="shared" si="11"/>
        <v>84.068273092369481</v>
      </c>
      <c r="W49" s="160">
        <v>747</v>
      </c>
      <c r="X49" s="160">
        <v>2.9772423025435075</v>
      </c>
      <c r="Y49" s="160">
        <v>15.465863453815262</v>
      </c>
      <c r="Z49" s="160">
        <v>43.625167336010705</v>
      </c>
      <c r="AA49" s="160">
        <v>38.931726907630519</v>
      </c>
      <c r="AB49" s="160">
        <f t="shared" si="12"/>
        <v>82.556894243641224</v>
      </c>
      <c r="AD49" s="160">
        <v>382</v>
      </c>
      <c r="AE49" s="160">
        <v>6</v>
      </c>
      <c r="AF49" s="160">
        <v>25</v>
      </c>
      <c r="AG49" s="160">
        <v>49</v>
      </c>
      <c r="AH49" s="160">
        <v>20</v>
      </c>
      <c r="AI49" s="160">
        <f t="shared" si="10"/>
        <v>69</v>
      </c>
    </row>
    <row r="50" spans="1:35">
      <c r="A50" s="159" t="s">
        <v>1202</v>
      </c>
      <c r="C50" s="156">
        <v>522</v>
      </c>
      <c r="D50" s="156">
        <v>32</v>
      </c>
      <c r="E50" s="163">
        <v>6.1302681992337162E-2</v>
      </c>
      <c r="F50" s="156">
        <v>142</v>
      </c>
      <c r="G50" s="163">
        <v>0.27203065134099619</v>
      </c>
      <c r="H50" s="157">
        <v>6302</v>
      </c>
      <c r="I50" s="158">
        <v>6</v>
      </c>
      <c r="J50" s="159" t="s">
        <v>1198</v>
      </c>
      <c r="L50" s="160">
        <f t="shared" si="0"/>
        <v>91.420664206642059</v>
      </c>
      <c r="M50" s="160">
        <f t="shared" si="1"/>
        <v>86.535055350553506</v>
      </c>
      <c r="N50" s="160">
        <f t="shared" si="2"/>
        <v>76</v>
      </c>
      <c r="P50" s="160">
        <v>271</v>
      </c>
      <c r="Q50" s="160">
        <v>3.6715867158671589</v>
      </c>
      <c r="R50" s="160">
        <v>5.6199261992619922</v>
      </c>
      <c r="S50" s="160">
        <v>22.088560885608857</v>
      </c>
      <c r="T50" s="160">
        <v>69.332103321033202</v>
      </c>
      <c r="U50" s="160">
        <f t="shared" si="11"/>
        <v>91.420664206642059</v>
      </c>
      <c r="W50" s="160">
        <v>271</v>
      </c>
      <c r="X50" s="160">
        <v>3.8450184501845017</v>
      </c>
      <c r="Y50" s="160">
        <v>9.6199261992619931</v>
      </c>
      <c r="Z50" s="160">
        <v>35.505535055350556</v>
      </c>
      <c r="AA50" s="160">
        <v>51.02952029520295</v>
      </c>
      <c r="AB50" s="160">
        <f t="shared" si="12"/>
        <v>86.535055350553506</v>
      </c>
      <c r="AD50" s="160">
        <v>78</v>
      </c>
      <c r="AE50" s="160">
        <v>4</v>
      </c>
      <c r="AF50" s="160">
        <v>21</v>
      </c>
      <c r="AG50" s="160">
        <v>63</v>
      </c>
      <c r="AH50" s="160">
        <v>13</v>
      </c>
      <c r="AI50" s="160">
        <f t="shared" si="10"/>
        <v>76</v>
      </c>
    </row>
    <row r="51" spans="1:35">
      <c r="A51" s="159" t="s">
        <v>1201</v>
      </c>
      <c r="C51" s="156">
        <v>502</v>
      </c>
      <c r="D51" s="156">
        <v>165</v>
      </c>
      <c r="E51" s="163">
        <v>0.32868525896414341</v>
      </c>
      <c r="F51" s="156">
        <v>335</v>
      </c>
      <c r="G51" s="163">
        <v>0.66733067729083662</v>
      </c>
      <c r="H51" s="157">
        <v>6302</v>
      </c>
      <c r="I51" s="158">
        <v>7</v>
      </c>
      <c r="J51" s="159" t="s">
        <v>1198</v>
      </c>
      <c r="L51" s="160">
        <f t="shared" si="0"/>
        <v>83.118644067796623</v>
      </c>
      <c r="M51" s="160">
        <f t="shared" si="1"/>
        <v>75.830508474576277</v>
      </c>
      <c r="N51" s="160">
        <f t="shared" si="2"/>
        <v>47</v>
      </c>
      <c r="P51" s="160">
        <v>236</v>
      </c>
      <c r="Q51" s="160">
        <v>5.4576271186440675</v>
      </c>
      <c r="R51" s="160">
        <v>11.423728813559322</v>
      </c>
      <c r="S51" s="160">
        <v>30.932203389830512</v>
      </c>
      <c r="T51" s="160">
        <v>52.186440677966104</v>
      </c>
      <c r="U51" s="160">
        <f t="shared" si="11"/>
        <v>83.118644067796623</v>
      </c>
      <c r="W51" s="160">
        <v>236</v>
      </c>
      <c r="X51" s="160">
        <v>8.0508474576271176</v>
      </c>
      <c r="Y51" s="160">
        <v>16.457627118644069</v>
      </c>
      <c r="Z51" s="160">
        <v>47.881355932203391</v>
      </c>
      <c r="AA51" s="160">
        <v>27.949152542372882</v>
      </c>
      <c r="AB51" s="160">
        <f t="shared" si="12"/>
        <v>75.830508474576277</v>
      </c>
      <c r="AD51" s="160">
        <v>80</v>
      </c>
      <c r="AE51" s="160">
        <v>10</v>
      </c>
      <c r="AF51" s="160">
        <v>44</v>
      </c>
      <c r="AG51" s="160">
        <v>39</v>
      </c>
      <c r="AH51" s="160">
        <v>8</v>
      </c>
      <c r="AI51" s="160">
        <f t="shared" si="10"/>
        <v>47</v>
      </c>
    </row>
    <row r="52" spans="1:35">
      <c r="A52" s="159" t="s">
        <v>1200</v>
      </c>
      <c r="C52" s="156">
        <v>599</v>
      </c>
      <c r="D52" s="156">
        <v>74</v>
      </c>
      <c r="E52" s="163">
        <v>0.12353923205342238</v>
      </c>
      <c r="F52" s="156">
        <v>175</v>
      </c>
      <c r="G52" s="163">
        <v>0.29215358931552587</v>
      </c>
      <c r="H52" s="157">
        <v>6302</v>
      </c>
      <c r="I52" s="158">
        <v>8</v>
      </c>
      <c r="J52" s="159" t="s">
        <v>1198</v>
      </c>
      <c r="L52" s="160">
        <f t="shared" si="0"/>
        <v>88</v>
      </c>
      <c r="M52" s="160">
        <f t="shared" si="1"/>
        <v>84.353846153846149</v>
      </c>
      <c r="N52" s="160">
        <f t="shared" si="2"/>
        <v>81</v>
      </c>
      <c r="P52" s="160">
        <v>325</v>
      </c>
      <c r="Q52" s="160">
        <v>3.6830769230769231</v>
      </c>
      <c r="R52" s="160">
        <v>8.3169230769230769</v>
      </c>
      <c r="S52" s="160">
        <v>26.341538461538462</v>
      </c>
      <c r="T52" s="160">
        <v>61.658461538461538</v>
      </c>
      <c r="U52" s="160">
        <f t="shared" si="11"/>
        <v>88</v>
      </c>
      <c r="W52" s="160">
        <v>325</v>
      </c>
      <c r="X52" s="160">
        <v>4.3107692307692309</v>
      </c>
      <c r="Y52" s="160">
        <v>11.341538461538461</v>
      </c>
      <c r="Z52" s="160">
        <v>41.36</v>
      </c>
      <c r="AA52" s="160">
        <v>42.99384615384615</v>
      </c>
      <c r="AB52" s="160">
        <f t="shared" si="12"/>
        <v>84.353846153846149</v>
      </c>
      <c r="AD52" s="160">
        <v>109</v>
      </c>
      <c r="AE52" s="160">
        <v>6</v>
      </c>
      <c r="AF52" s="160">
        <v>14</v>
      </c>
      <c r="AG52" s="160">
        <v>57</v>
      </c>
      <c r="AH52" s="160">
        <v>24</v>
      </c>
      <c r="AI52" s="160">
        <f t="shared" si="10"/>
        <v>81</v>
      </c>
    </row>
    <row r="53" spans="1:35">
      <c r="A53" s="159" t="s">
        <v>1199</v>
      </c>
      <c r="C53" s="156">
        <v>511</v>
      </c>
      <c r="D53" s="156">
        <v>80</v>
      </c>
      <c r="E53" s="163">
        <v>0.15655577299412915</v>
      </c>
      <c r="F53" s="156">
        <v>250</v>
      </c>
      <c r="G53" s="163">
        <v>0.48923679060665359</v>
      </c>
      <c r="H53" s="157">
        <v>6302</v>
      </c>
      <c r="I53" s="158">
        <v>9</v>
      </c>
      <c r="J53" s="159" t="s">
        <v>1198</v>
      </c>
      <c r="L53" s="160">
        <f t="shared" si="0"/>
        <v>83.220338983050851</v>
      </c>
      <c r="M53" s="160">
        <f t="shared" si="1"/>
        <v>80.042372881355931</v>
      </c>
      <c r="N53" s="160">
        <f t="shared" si="2"/>
        <v>54</v>
      </c>
      <c r="P53" s="160">
        <v>236</v>
      </c>
      <c r="Q53" s="160">
        <v>2</v>
      </c>
      <c r="R53" s="160">
        <v>15.10593220338983</v>
      </c>
      <c r="S53" s="160">
        <v>26.737288135593218</v>
      </c>
      <c r="T53" s="160">
        <v>56.483050847457633</v>
      </c>
      <c r="U53" s="160">
        <f t="shared" si="11"/>
        <v>83.220338983050851</v>
      </c>
      <c r="W53" s="160">
        <v>236</v>
      </c>
      <c r="X53" s="160">
        <v>6.5677966101694913</v>
      </c>
      <c r="Y53" s="160">
        <v>13.389830508474578</v>
      </c>
      <c r="Z53" s="160">
        <v>40.063559322033896</v>
      </c>
      <c r="AA53" s="160">
        <v>39.978813559322035</v>
      </c>
      <c r="AB53" s="160">
        <f t="shared" si="12"/>
        <v>80.042372881355931</v>
      </c>
      <c r="AD53" s="160">
        <v>82</v>
      </c>
      <c r="AE53" s="160">
        <v>6</v>
      </c>
      <c r="AF53" s="160">
        <v>40</v>
      </c>
      <c r="AG53" s="160">
        <v>48</v>
      </c>
      <c r="AH53" s="160">
        <v>6</v>
      </c>
      <c r="AI53" s="160">
        <f t="shared" si="10"/>
        <v>54</v>
      </c>
    </row>
    <row r="54" spans="1:35">
      <c r="A54" s="159" t="s">
        <v>657</v>
      </c>
      <c r="C54" s="156">
        <v>542</v>
      </c>
      <c r="D54" s="156">
        <v>180</v>
      </c>
      <c r="E54" s="163">
        <v>0.33210332103321033</v>
      </c>
      <c r="F54" s="156">
        <v>173</v>
      </c>
      <c r="G54" s="163">
        <v>0.31918819188191883</v>
      </c>
      <c r="H54" s="157">
        <v>401</v>
      </c>
      <c r="I54" s="158">
        <v>7</v>
      </c>
      <c r="J54" s="159" t="s">
        <v>651</v>
      </c>
      <c r="L54" s="160">
        <f t="shared" si="0"/>
        <v>90.405797101449267</v>
      </c>
      <c r="M54" s="160">
        <f t="shared" si="1"/>
        <v>86.251207729468604</v>
      </c>
      <c r="N54" s="160">
        <f t="shared" si="2"/>
        <v>0</v>
      </c>
      <c r="P54" s="160">
        <v>207</v>
      </c>
      <c r="Q54" s="160">
        <v>1.531400966183575</v>
      </c>
      <c r="R54" s="160">
        <v>8.0628019323671491</v>
      </c>
      <c r="S54" s="160">
        <v>23.811594202898551</v>
      </c>
      <c r="T54" s="160">
        <v>66.594202898550719</v>
      </c>
      <c r="U54" s="160">
        <f t="shared" si="11"/>
        <v>90.405797101449267</v>
      </c>
      <c r="W54" s="160">
        <v>207</v>
      </c>
      <c r="X54" s="160">
        <v>3.7487922705314012</v>
      </c>
      <c r="Y54" s="160">
        <v>10.062801932367151</v>
      </c>
      <c r="Z54" s="160">
        <v>41.719806763285021</v>
      </c>
      <c r="AA54" s="160">
        <v>44.531400966183575</v>
      </c>
      <c r="AB54" s="160">
        <f t="shared" si="12"/>
        <v>86.251207729468604</v>
      </c>
      <c r="AD54" s="160">
        <v>0</v>
      </c>
      <c r="AE54" s="160">
        <v>0</v>
      </c>
      <c r="AF54" s="160">
        <v>0</v>
      </c>
      <c r="AG54" s="160">
        <v>0</v>
      </c>
      <c r="AH54" s="160">
        <v>0</v>
      </c>
      <c r="AI54" s="160">
        <f t="shared" si="10"/>
        <v>0</v>
      </c>
    </row>
    <row r="55" spans="1:35">
      <c r="A55" s="159" t="s">
        <v>653</v>
      </c>
      <c r="C55" s="156">
        <v>713</v>
      </c>
      <c r="D55" s="156">
        <v>199</v>
      </c>
      <c r="E55" s="163">
        <v>0.27910238429172513</v>
      </c>
      <c r="F55" s="156">
        <v>258</v>
      </c>
      <c r="G55" s="163">
        <v>0.36185133239831696</v>
      </c>
      <c r="H55" s="157">
        <v>401</v>
      </c>
      <c r="I55" s="158">
        <v>14</v>
      </c>
      <c r="J55" s="159" t="s">
        <v>651</v>
      </c>
      <c r="L55" s="160">
        <f t="shared" si="0"/>
        <v>92.505535055350563</v>
      </c>
      <c r="M55" s="160">
        <f t="shared" si="1"/>
        <v>81.461254612546128</v>
      </c>
      <c r="N55" s="160">
        <f t="shared" si="2"/>
        <v>0</v>
      </c>
      <c r="P55" s="160">
        <v>271</v>
      </c>
      <c r="Q55" s="160">
        <v>1.9778597785977861</v>
      </c>
      <c r="R55" s="160">
        <v>5.5166051660516606</v>
      </c>
      <c r="S55" s="160">
        <v>22.977859778597786</v>
      </c>
      <c r="T55" s="160">
        <v>69.527675276752774</v>
      </c>
      <c r="U55" s="160">
        <f t="shared" si="11"/>
        <v>92.505535055350563</v>
      </c>
      <c r="W55" s="160">
        <v>271</v>
      </c>
      <c r="X55" s="160">
        <v>5.0442804428044283</v>
      </c>
      <c r="Y55" s="160">
        <v>13.494464944649447</v>
      </c>
      <c r="Z55" s="160">
        <v>36.416974169741692</v>
      </c>
      <c r="AA55" s="160">
        <v>45.044280442804428</v>
      </c>
      <c r="AB55" s="160">
        <f t="shared" si="12"/>
        <v>81.461254612546128</v>
      </c>
      <c r="AD55" s="160">
        <v>0</v>
      </c>
      <c r="AE55" s="160">
        <v>0</v>
      </c>
      <c r="AF55" s="160">
        <v>0</v>
      </c>
      <c r="AG55" s="160">
        <v>0</v>
      </c>
      <c r="AH55" s="160">
        <v>0</v>
      </c>
      <c r="AI55" s="160">
        <f t="shared" si="10"/>
        <v>0</v>
      </c>
    </row>
    <row r="56" spans="1:35">
      <c r="A56" s="159" t="s">
        <v>654</v>
      </c>
      <c r="C56" s="156">
        <v>904</v>
      </c>
      <c r="D56" s="156">
        <v>198</v>
      </c>
      <c r="E56" s="163">
        <v>0.21902654867256638</v>
      </c>
      <c r="F56" s="156">
        <v>113</v>
      </c>
      <c r="G56" s="163">
        <v>0.125</v>
      </c>
      <c r="H56" s="157">
        <v>401</v>
      </c>
      <c r="I56" s="158">
        <v>12</v>
      </c>
      <c r="J56" s="159" t="s">
        <v>651</v>
      </c>
      <c r="L56" s="160">
        <f t="shared" si="0"/>
        <v>97</v>
      </c>
      <c r="M56" s="160">
        <f t="shared" si="1"/>
        <v>91.636612021857928</v>
      </c>
      <c r="N56" s="160">
        <f t="shared" si="2"/>
        <v>0</v>
      </c>
      <c r="P56" s="160">
        <v>366</v>
      </c>
      <c r="Q56" s="160">
        <v>0.47267759562841533</v>
      </c>
      <c r="R56" s="160">
        <v>3</v>
      </c>
      <c r="S56" s="160">
        <v>15.10928961748634</v>
      </c>
      <c r="T56" s="160">
        <v>81.89071038251366</v>
      </c>
      <c r="U56" s="160">
        <f t="shared" si="11"/>
        <v>97</v>
      </c>
      <c r="W56" s="160">
        <v>366</v>
      </c>
      <c r="X56" s="160">
        <v>1.4726775956284155</v>
      </c>
      <c r="Y56" s="160">
        <v>7.4180327868852469</v>
      </c>
      <c r="Z56" s="160">
        <v>29.745901639344265</v>
      </c>
      <c r="AA56" s="160">
        <v>61.89071038251366</v>
      </c>
      <c r="AB56" s="160">
        <f t="shared" si="12"/>
        <v>91.636612021857928</v>
      </c>
      <c r="AD56" s="160">
        <v>0</v>
      </c>
      <c r="AE56" s="160">
        <v>0</v>
      </c>
      <c r="AF56" s="160">
        <v>0</v>
      </c>
      <c r="AG56" s="160">
        <v>0</v>
      </c>
      <c r="AH56" s="160">
        <v>0</v>
      </c>
      <c r="AI56" s="160">
        <f t="shared" si="10"/>
        <v>0</v>
      </c>
    </row>
    <row r="57" spans="1:35">
      <c r="A57" s="159" t="s">
        <v>652</v>
      </c>
      <c r="C57" s="156">
        <v>713</v>
      </c>
      <c r="D57" s="156">
        <v>71</v>
      </c>
      <c r="E57" s="163">
        <v>9.957924263674614E-2</v>
      </c>
      <c r="F57" s="156">
        <v>206</v>
      </c>
      <c r="G57" s="163">
        <v>0.28892005610098176</v>
      </c>
      <c r="H57" s="157">
        <v>401</v>
      </c>
      <c r="I57" s="158">
        <v>15</v>
      </c>
      <c r="J57" s="159" t="s">
        <v>651</v>
      </c>
      <c r="L57" s="160">
        <f t="shared" si="0"/>
        <v>96.144486692015207</v>
      </c>
      <c r="M57" s="160">
        <f t="shared" si="1"/>
        <v>87.783269961977183</v>
      </c>
      <c r="N57" s="160">
        <f t="shared" si="2"/>
        <v>0</v>
      </c>
      <c r="P57" s="160">
        <v>263</v>
      </c>
      <c r="Q57" s="160">
        <v>1.4638783269961979</v>
      </c>
      <c r="R57" s="160">
        <v>1.9277566539923954</v>
      </c>
      <c r="S57" s="160">
        <v>17.463878326996198</v>
      </c>
      <c r="T57" s="160">
        <v>78.680608365019012</v>
      </c>
      <c r="U57" s="160">
        <f t="shared" si="11"/>
        <v>96.144486692015207</v>
      </c>
      <c r="W57" s="160">
        <v>263</v>
      </c>
      <c r="X57" s="160">
        <v>2.1444866920152093</v>
      </c>
      <c r="Y57" s="160">
        <v>10.072243346007605</v>
      </c>
      <c r="Z57" s="160">
        <v>32.174904942965782</v>
      </c>
      <c r="AA57" s="160">
        <v>55.608365019011401</v>
      </c>
      <c r="AB57" s="160">
        <f t="shared" si="12"/>
        <v>87.783269961977183</v>
      </c>
      <c r="AD57" s="160">
        <v>0</v>
      </c>
      <c r="AE57" s="160">
        <v>0</v>
      </c>
      <c r="AF57" s="160">
        <v>0</v>
      </c>
      <c r="AG57" s="160">
        <v>0</v>
      </c>
      <c r="AH57" s="160">
        <v>0</v>
      </c>
      <c r="AI57" s="160">
        <f t="shared" si="10"/>
        <v>0</v>
      </c>
    </row>
    <row r="58" spans="1:35">
      <c r="A58" s="159" t="s">
        <v>656</v>
      </c>
      <c r="C58" s="156">
        <v>412</v>
      </c>
      <c r="D58" s="156">
        <v>152</v>
      </c>
      <c r="E58" s="163">
        <v>0.36893203883495146</v>
      </c>
      <c r="F58" s="156">
        <v>74</v>
      </c>
      <c r="G58" s="163">
        <v>0.12091503267973856</v>
      </c>
      <c r="H58" s="157">
        <v>401</v>
      </c>
      <c r="I58" s="158">
        <v>9</v>
      </c>
      <c r="J58" s="159" t="s">
        <v>651</v>
      </c>
      <c r="L58" s="160">
        <f t="shared" si="0"/>
        <v>96.118942731277542</v>
      </c>
      <c r="M58" s="160">
        <f t="shared" si="1"/>
        <v>93.519823788546262</v>
      </c>
      <c r="N58" s="160">
        <f t="shared" si="2"/>
        <v>0</v>
      </c>
      <c r="P58" s="160">
        <v>227</v>
      </c>
      <c r="Q58" s="160">
        <v>0</v>
      </c>
      <c r="R58" s="160">
        <v>3.9207048458149782</v>
      </c>
      <c r="S58" s="160">
        <v>18.519823788546255</v>
      </c>
      <c r="T58" s="160">
        <v>77.59911894273128</v>
      </c>
      <c r="U58" s="160">
        <f t="shared" si="11"/>
        <v>96.118942731277542</v>
      </c>
      <c r="W58" s="160">
        <v>227</v>
      </c>
      <c r="X58" s="160">
        <v>2.0792951541850222</v>
      </c>
      <c r="Y58" s="160">
        <v>4.9207048458149778</v>
      </c>
      <c r="Z58" s="160">
        <v>29.801762114537446</v>
      </c>
      <c r="AA58" s="160">
        <v>63.718061674008808</v>
      </c>
      <c r="AB58" s="160">
        <f t="shared" si="12"/>
        <v>93.519823788546262</v>
      </c>
      <c r="AD58" s="160">
        <v>0</v>
      </c>
      <c r="AE58" s="160">
        <v>0</v>
      </c>
      <c r="AF58" s="160">
        <v>0</v>
      </c>
      <c r="AG58" s="160">
        <v>0</v>
      </c>
      <c r="AH58" s="160">
        <v>0</v>
      </c>
      <c r="AI58" s="160">
        <f t="shared" si="10"/>
        <v>0</v>
      </c>
    </row>
    <row r="59" spans="1:35">
      <c r="A59" s="159" t="s">
        <v>1532</v>
      </c>
      <c r="C59" s="156">
        <v>948</v>
      </c>
      <c r="D59" s="156">
        <v>234</v>
      </c>
      <c r="E59" s="163">
        <v>0.24683544303797469</v>
      </c>
      <c r="F59" s="156">
        <v>294</v>
      </c>
      <c r="G59" s="163">
        <v>0.310126582278481</v>
      </c>
      <c r="H59" s="157">
        <v>401</v>
      </c>
      <c r="I59" s="158">
        <v>10</v>
      </c>
      <c r="J59" s="159" t="s">
        <v>651</v>
      </c>
      <c r="L59" s="160">
        <f t="shared" si="0"/>
        <v>92.513015184381786</v>
      </c>
      <c r="M59" s="160">
        <f t="shared" si="1"/>
        <v>90</v>
      </c>
      <c r="N59" s="160">
        <f t="shared" si="2"/>
        <v>60</v>
      </c>
      <c r="P59" s="160">
        <v>922</v>
      </c>
      <c r="Q59" s="160">
        <v>2.9913232104121477</v>
      </c>
      <c r="R59" s="160">
        <v>4.4956616052060738</v>
      </c>
      <c r="S59" s="160">
        <v>36.88720173535792</v>
      </c>
      <c r="T59" s="160">
        <v>55.625813449023866</v>
      </c>
      <c r="U59" s="160">
        <f t="shared" si="11"/>
        <v>92.513015184381786</v>
      </c>
      <c r="W59" s="160">
        <v>922</v>
      </c>
      <c r="X59" s="160">
        <v>1.4956616052060738</v>
      </c>
      <c r="Y59" s="160">
        <v>8.0086767895878523</v>
      </c>
      <c r="Z59" s="160">
        <v>40.982646420824295</v>
      </c>
      <c r="AA59" s="160">
        <v>49.017353579175705</v>
      </c>
      <c r="AB59" s="160">
        <f t="shared" si="12"/>
        <v>90</v>
      </c>
      <c r="AD59" s="160">
        <v>465</v>
      </c>
      <c r="AE59" s="160">
        <v>8</v>
      </c>
      <c r="AF59" s="160">
        <v>32</v>
      </c>
      <c r="AG59" s="160">
        <v>40</v>
      </c>
      <c r="AH59" s="160">
        <v>20</v>
      </c>
      <c r="AI59" s="160">
        <f t="shared" si="10"/>
        <v>60</v>
      </c>
    </row>
    <row r="60" spans="1:35">
      <c r="A60" s="159" t="s">
        <v>655</v>
      </c>
      <c r="C60" s="156">
        <v>571</v>
      </c>
      <c r="D60" s="156">
        <v>200</v>
      </c>
      <c r="E60" s="163">
        <v>0.35026269702276708</v>
      </c>
      <c r="F60" s="156">
        <v>302</v>
      </c>
      <c r="G60" s="163">
        <v>0.52889667250437833</v>
      </c>
      <c r="H60" s="157">
        <v>401</v>
      </c>
      <c r="I60" s="158">
        <v>11</v>
      </c>
      <c r="J60" s="159" t="s">
        <v>651</v>
      </c>
      <c r="L60" s="160">
        <f t="shared" si="0"/>
        <v>89.761061946902657</v>
      </c>
      <c r="M60" s="160">
        <f t="shared" si="1"/>
        <v>79.823008849557525</v>
      </c>
      <c r="N60" s="160">
        <f t="shared" si="2"/>
        <v>0</v>
      </c>
      <c r="P60" s="160">
        <v>226</v>
      </c>
      <c r="Q60" s="160">
        <v>1.5398230088495575</v>
      </c>
      <c r="R60" s="160">
        <v>8.6991150442477867</v>
      </c>
      <c r="S60" s="160">
        <v>27.398230088495573</v>
      </c>
      <c r="T60" s="160">
        <v>62.362831858407077</v>
      </c>
      <c r="U60" s="160">
        <f t="shared" si="11"/>
        <v>89.761061946902657</v>
      </c>
      <c r="W60" s="160">
        <v>226</v>
      </c>
      <c r="X60" s="160">
        <v>8.0176991150442483</v>
      </c>
      <c r="Y60" s="160">
        <v>12.159292035398231</v>
      </c>
      <c r="Z60" s="160">
        <v>40.079646017699119</v>
      </c>
      <c r="AA60" s="160">
        <v>39.743362831858406</v>
      </c>
      <c r="AB60" s="160">
        <f t="shared" si="12"/>
        <v>79.823008849557525</v>
      </c>
      <c r="AD60" s="160">
        <v>0</v>
      </c>
      <c r="AE60" s="160">
        <v>0</v>
      </c>
      <c r="AF60" s="160">
        <v>0</v>
      </c>
      <c r="AG60" s="160">
        <v>0</v>
      </c>
      <c r="AH60" s="160">
        <v>0</v>
      </c>
      <c r="AI60" s="160">
        <f t="shared" si="10"/>
        <v>0</v>
      </c>
    </row>
    <row r="61" spans="1:35">
      <c r="A61" s="159" t="s">
        <v>1387</v>
      </c>
      <c r="C61" s="156">
        <v>659</v>
      </c>
      <c r="D61" s="156">
        <v>99</v>
      </c>
      <c r="E61" s="163">
        <v>0.15022761760242792</v>
      </c>
      <c r="F61" s="156">
        <v>167</v>
      </c>
      <c r="G61" s="163">
        <v>0.25341426403641881</v>
      </c>
      <c r="H61" s="157">
        <v>401</v>
      </c>
      <c r="I61" s="158">
        <v>5</v>
      </c>
      <c r="J61" s="159" t="s">
        <v>651</v>
      </c>
      <c r="L61" s="160">
        <f t="shared" si="0"/>
        <v>89.496194824961961</v>
      </c>
      <c r="M61" s="160">
        <f t="shared" si="1"/>
        <v>83.995433789954333</v>
      </c>
      <c r="N61" s="160">
        <f t="shared" si="2"/>
        <v>70</v>
      </c>
      <c r="P61" s="160">
        <v>657</v>
      </c>
      <c r="Q61" s="160">
        <v>2</v>
      </c>
      <c r="R61" s="160">
        <v>9.0045662100456632</v>
      </c>
      <c r="S61" s="160">
        <v>24.99695585996956</v>
      </c>
      <c r="T61" s="160">
        <v>64.499238964992401</v>
      </c>
      <c r="U61" s="160">
        <f t="shared" si="11"/>
        <v>89.496194824961961</v>
      </c>
      <c r="W61" s="160">
        <v>657</v>
      </c>
      <c r="X61" s="160">
        <v>1</v>
      </c>
      <c r="Y61" s="160">
        <v>15.004566210045661</v>
      </c>
      <c r="Z61" s="160">
        <v>39.00304414003044</v>
      </c>
      <c r="AA61" s="160">
        <v>44.992389649923894</v>
      </c>
      <c r="AB61" s="160">
        <f t="shared" si="12"/>
        <v>83.995433789954333</v>
      </c>
      <c r="AD61" s="160">
        <v>328</v>
      </c>
      <c r="AE61" s="160">
        <v>3</v>
      </c>
      <c r="AF61" s="160">
        <v>27</v>
      </c>
      <c r="AG61" s="160">
        <v>59</v>
      </c>
      <c r="AH61" s="160">
        <v>11</v>
      </c>
      <c r="AI61" s="160">
        <f t="shared" si="10"/>
        <v>70</v>
      </c>
    </row>
    <row r="62" spans="1:35">
      <c r="A62" s="159" t="s">
        <v>659</v>
      </c>
      <c r="C62" s="156">
        <v>616</v>
      </c>
      <c r="D62" s="156">
        <v>95</v>
      </c>
      <c r="E62" s="163">
        <v>0.15422077922077923</v>
      </c>
      <c r="F62" s="156">
        <v>118</v>
      </c>
      <c r="G62" s="163">
        <v>0.19155844155844157</v>
      </c>
      <c r="H62" s="157">
        <v>401</v>
      </c>
      <c r="I62" s="158">
        <v>4</v>
      </c>
      <c r="J62" s="159" t="s">
        <v>651</v>
      </c>
      <c r="L62" s="160">
        <f t="shared" si="0"/>
        <v>93.02448979591837</v>
      </c>
      <c r="M62" s="160">
        <f t="shared" si="1"/>
        <v>83.493877551020404</v>
      </c>
      <c r="N62" s="160">
        <f t="shared" si="2"/>
        <v>0</v>
      </c>
      <c r="P62" s="160">
        <v>245</v>
      </c>
      <c r="Q62" s="160">
        <v>2.9877551020408162</v>
      </c>
      <c r="R62" s="160">
        <v>4.4938775510204074</v>
      </c>
      <c r="S62" s="160">
        <v>19.481632653061226</v>
      </c>
      <c r="T62" s="160">
        <v>73.542857142857144</v>
      </c>
      <c r="U62" s="160">
        <f t="shared" si="11"/>
        <v>93.02448979591837</v>
      </c>
      <c r="W62" s="160">
        <v>245</v>
      </c>
      <c r="X62" s="160">
        <v>3.5306122448979593</v>
      </c>
      <c r="Y62" s="160">
        <v>12.469387755102041</v>
      </c>
      <c r="Z62" s="160">
        <v>30.457142857142856</v>
      </c>
      <c r="AA62" s="160">
        <v>53.036734693877548</v>
      </c>
      <c r="AB62" s="160">
        <f t="shared" si="12"/>
        <v>83.493877551020404</v>
      </c>
      <c r="AD62" s="160">
        <v>0</v>
      </c>
      <c r="AE62" s="160">
        <v>0</v>
      </c>
      <c r="AF62" s="160">
        <v>0</v>
      </c>
      <c r="AG62" s="160">
        <v>0</v>
      </c>
      <c r="AH62" s="160">
        <v>0</v>
      </c>
      <c r="AI62" s="160">
        <f t="shared" si="10"/>
        <v>0</v>
      </c>
    </row>
    <row r="63" spans="1:35">
      <c r="A63" s="159" t="s">
        <v>1385</v>
      </c>
      <c r="C63" s="156">
        <v>697</v>
      </c>
      <c r="D63" s="156">
        <v>196</v>
      </c>
      <c r="E63" s="163">
        <v>0.28120516499282638</v>
      </c>
      <c r="F63" s="156">
        <v>203</v>
      </c>
      <c r="G63" s="163">
        <v>0.29124820659971307</v>
      </c>
      <c r="H63" s="157">
        <v>401</v>
      </c>
      <c r="I63" s="158">
        <v>13</v>
      </c>
      <c r="J63" s="159" t="s">
        <v>651</v>
      </c>
      <c r="L63" s="160">
        <f t="shared" si="0"/>
        <v>90.444608567208263</v>
      </c>
      <c r="M63" s="160">
        <f t="shared" si="1"/>
        <v>85.11078286558346</v>
      </c>
      <c r="N63" s="160">
        <f t="shared" si="2"/>
        <v>77</v>
      </c>
      <c r="P63" s="160">
        <v>677</v>
      </c>
      <c r="Q63" s="160">
        <v>1.5184638109305759</v>
      </c>
      <c r="R63" s="160">
        <v>7.555391432791728</v>
      </c>
      <c r="S63" s="160">
        <v>28.184638109305759</v>
      </c>
      <c r="T63" s="160">
        <v>62.259970457902511</v>
      </c>
      <c r="U63" s="160">
        <f t="shared" si="11"/>
        <v>90.444608567208263</v>
      </c>
      <c r="W63" s="160">
        <v>677</v>
      </c>
      <c r="X63" s="160">
        <v>2</v>
      </c>
      <c r="Y63" s="160">
        <v>12.370753323485967</v>
      </c>
      <c r="Z63" s="160">
        <v>38.036927621861153</v>
      </c>
      <c r="AA63" s="160">
        <v>47.073855243722306</v>
      </c>
      <c r="AB63" s="160">
        <f t="shared" si="12"/>
        <v>85.11078286558346</v>
      </c>
      <c r="AD63" s="160">
        <v>351</v>
      </c>
      <c r="AE63" s="160">
        <v>2</v>
      </c>
      <c r="AF63" s="160">
        <v>21</v>
      </c>
      <c r="AG63" s="160">
        <v>62</v>
      </c>
      <c r="AH63" s="160">
        <v>15</v>
      </c>
      <c r="AI63" s="160">
        <f t="shared" si="10"/>
        <v>77</v>
      </c>
    </row>
    <row r="64" spans="1:35">
      <c r="A64" s="159" t="s">
        <v>1386</v>
      </c>
      <c r="C64" s="156">
        <v>744</v>
      </c>
      <c r="D64" s="156">
        <v>181</v>
      </c>
      <c r="E64" s="163">
        <v>0.24327956989247312</v>
      </c>
      <c r="F64" s="156">
        <v>232</v>
      </c>
      <c r="G64" s="163">
        <v>0.31182795698924731</v>
      </c>
      <c r="H64" s="157">
        <v>401</v>
      </c>
      <c r="I64" s="158">
        <v>8</v>
      </c>
      <c r="J64" s="159" t="s">
        <v>651</v>
      </c>
      <c r="L64" s="160">
        <f t="shared" si="0"/>
        <v>87.536251709986317</v>
      </c>
      <c r="M64" s="160">
        <f t="shared" si="1"/>
        <v>83.536251709986317</v>
      </c>
      <c r="N64" s="160">
        <f t="shared" si="2"/>
        <v>72</v>
      </c>
      <c r="P64" s="160">
        <v>731</v>
      </c>
      <c r="Q64" s="160">
        <v>4.07250341997264</v>
      </c>
      <c r="R64" s="160">
        <v>7.85499316005472</v>
      </c>
      <c r="S64" s="160">
        <v>29.072503419972641</v>
      </c>
      <c r="T64" s="160">
        <v>58.463748290013683</v>
      </c>
      <c r="U64" s="160">
        <f t="shared" si="11"/>
        <v>87.536251709986317</v>
      </c>
      <c r="W64" s="160">
        <v>731</v>
      </c>
      <c r="X64" s="160">
        <v>1.46374829001368</v>
      </c>
      <c r="Y64" s="160">
        <v>15</v>
      </c>
      <c r="Z64" s="160">
        <v>38.463748290013683</v>
      </c>
      <c r="AA64" s="160">
        <v>45.072503419972641</v>
      </c>
      <c r="AB64" s="160">
        <f t="shared" si="12"/>
        <v>83.536251709986317</v>
      </c>
      <c r="AD64" s="160">
        <v>392</v>
      </c>
      <c r="AE64" s="160">
        <v>2</v>
      </c>
      <c r="AF64" s="160">
        <v>26</v>
      </c>
      <c r="AG64" s="160">
        <v>54</v>
      </c>
      <c r="AH64" s="160">
        <v>18</v>
      </c>
      <c r="AI64" s="160">
        <f t="shared" si="10"/>
        <v>72</v>
      </c>
    </row>
    <row r="65" spans="1:35">
      <c r="A65" s="159" t="s">
        <v>658</v>
      </c>
      <c r="C65" s="156">
        <v>533</v>
      </c>
      <c r="D65" s="156">
        <v>134</v>
      </c>
      <c r="E65" s="163">
        <v>0.25140712945590993</v>
      </c>
      <c r="F65" s="156">
        <v>267</v>
      </c>
      <c r="G65" s="163">
        <v>0.50093808630393999</v>
      </c>
      <c r="H65" s="157">
        <v>401</v>
      </c>
      <c r="I65" s="158">
        <v>6</v>
      </c>
      <c r="J65" s="159" t="s">
        <v>651</v>
      </c>
      <c r="L65" s="160">
        <f t="shared" si="0"/>
        <v>84.978723404255319</v>
      </c>
      <c r="M65" s="160">
        <f t="shared" si="1"/>
        <v>79.505319148936167</v>
      </c>
      <c r="N65" s="160">
        <f t="shared" si="2"/>
        <v>0</v>
      </c>
      <c r="P65" s="160">
        <v>188</v>
      </c>
      <c r="Q65" s="160">
        <v>4.0212765957446805</v>
      </c>
      <c r="R65" s="160">
        <v>11</v>
      </c>
      <c r="S65" s="160">
        <v>23.49468085106383</v>
      </c>
      <c r="T65" s="160">
        <v>61.484042553191486</v>
      </c>
      <c r="U65" s="160">
        <f t="shared" si="11"/>
        <v>84.978723404255319</v>
      </c>
      <c r="W65" s="160">
        <v>188</v>
      </c>
      <c r="X65" s="160">
        <v>7.9787234042553195</v>
      </c>
      <c r="Y65" s="160">
        <v>13.01063829787234</v>
      </c>
      <c r="Z65" s="160">
        <v>42.505319148936167</v>
      </c>
      <c r="AA65" s="160">
        <v>37</v>
      </c>
      <c r="AB65" s="160">
        <f t="shared" si="12"/>
        <v>79.505319148936167</v>
      </c>
      <c r="AD65" s="160">
        <v>0</v>
      </c>
      <c r="AE65" s="160">
        <v>0</v>
      </c>
      <c r="AF65" s="160">
        <v>0</v>
      </c>
      <c r="AG65" s="160">
        <v>0</v>
      </c>
      <c r="AH65" s="160">
        <v>0</v>
      </c>
      <c r="AI65" s="160">
        <f t="shared" si="10"/>
        <v>0</v>
      </c>
    </row>
    <row r="66" spans="1:35">
      <c r="A66" s="159" t="s">
        <v>660</v>
      </c>
      <c r="C66" s="156">
        <v>486</v>
      </c>
      <c r="D66" s="156">
        <v>92</v>
      </c>
      <c r="E66" s="163">
        <v>0.18930041152263374</v>
      </c>
      <c r="F66" s="156">
        <v>151</v>
      </c>
      <c r="G66" s="163">
        <v>0.31069958847736623</v>
      </c>
      <c r="H66" s="157">
        <v>401</v>
      </c>
      <c r="I66" s="158">
        <v>1</v>
      </c>
      <c r="J66" s="159" t="s">
        <v>651</v>
      </c>
      <c r="L66" s="160">
        <f t="shared" si="0"/>
        <v>89.050251256281399</v>
      </c>
      <c r="M66" s="160">
        <f t="shared" si="1"/>
        <v>80.638190954773876</v>
      </c>
      <c r="N66" s="160">
        <f t="shared" si="2"/>
        <v>0</v>
      </c>
      <c r="P66" s="160">
        <v>199</v>
      </c>
      <c r="Q66" s="160">
        <v>2.5376884422110555</v>
      </c>
      <c r="R66" s="160">
        <v>8.4120603015075375</v>
      </c>
      <c r="S66" s="160">
        <v>27.462311557788944</v>
      </c>
      <c r="T66" s="160">
        <v>61.587939698492463</v>
      </c>
      <c r="U66" s="160">
        <f t="shared" si="11"/>
        <v>89.050251256281399</v>
      </c>
      <c r="W66" s="160">
        <v>199</v>
      </c>
      <c r="X66" s="160">
        <v>7.849246231155778</v>
      </c>
      <c r="Y66" s="160">
        <v>11.025125628140703</v>
      </c>
      <c r="Z66" s="160">
        <v>39.025125628140707</v>
      </c>
      <c r="AA66" s="160">
        <v>41.613065326633162</v>
      </c>
      <c r="AB66" s="160">
        <f t="shared" si="12"/>
        <v>80.638190954773876</v>
      </c>
      <c r="AD66" s="160">
        <v>0</v>
      </c>
      <c r="AE66" s="160">
        <v>0</v>
      </c>
      <c r="AF66" s="160">
        <v>0</v>
      </c>
      <c r="AG66" s="160">
        <v>0</v>
      </c>
      <c r="AH66" s="160">
        <v>0</v>
      </c>
      <c r="AI66" s="160">
        <f t="shared" si="10"/>
        <v>0</v>
      </c>
    </row>
    <row r="67" spans="1:35">
      <c r="A67" s="159" t="s">
        <v>1533</v>
      </c>
      <c r="C67" s="156">
        <v>989</v>
      </c>
      <c r="D67" s="156">
        <v>225</v>
      </c>
      <c r="E67" s="163">
        <v>0.2275025278058645</v>
      </c>
      <c r="F67" s="156">
        <v>256</v>
      </c>
      <c r="G67" s="163">
        <v>0.25884732052578363</v>
      </c>
      <c r="H67" s="157">
        <v>401</v>
      </c>
      <c r="I67" s="158">
        <v>2</v>
      </c>
      <c r="J67" s="159" t="s">
        <v>651</v>
      </c>
      <c r="L67" s="160">
        <f t="shared" ref="L67:L130" si="13">U67</f>
        <v>90.571127502634354</v>
      </c>
      <c r="M67" s="160">
        <f t="shared" ref="M67:M130" si="14">AB67</f>
        <v>90.49209694415174</v>
      </c>
      <c r="N67" s="160">
        <f t="shared" ref="N67:N130" si="15">AI67</f>
        <v>57</v>
      </c>
      <c r="P67" s="160">
        <v>949</v>
      </c>
      <c r="Q67" s="160">
        <v>2.9841938883034773</v>
      </c>
      <c r="R67" s="160">
        <v>5.9525816649104328</v>
      </c>
      <c r="S67" s="160">
        <v>31.841938883034771</v>
      </c>
      <c r="T67" s="160">
        <v>58.729188619599583</v>
      </c>
      <c r="U67" s="160">
        <f t="shared" si="11"/>
        <v>90.571127502634354</v>
      </c>
      <c r="W67" s="160">
        <v>949</v>
      </c>
      <c r="X67" s="160">
        <v>0.49209694415173866</v>
      </c>
      <c r="Y67" s="160">
        <v>9.0158061116965236</v>
      </c>
      <c r="Z67" s="160">
        <v>37.50790305584826</v>
      </c>
      <c r="AA67" s="160">
        <v>52.98419388830348</v>
      </c>
      <c r="AB67" s="160">
        <f t="shared" si="12"/>
        <v>90.49209694415174</v>
      </c>
      <c r="AD67" s="160">
        <v>482</v>
      </c>
      <c r="AE67" s="160">
        <v>9</v>
      </c>
      <c r="AF67" s="160">
        <v>34</v>
      </c>
      <c r="AG67" s="160">
        <v>43</v>
      </c>
      <c r="AH67" s="160">
        <v>14</v>
      </c>
      <c r="AI67" s="160">
        <f t="shared" ref="AI67:AI98" si="16">SUM(AG67:AH67)</f>
        <v>57</v>
      </c>
    </row>
    <row r="68" spans="1:35">
      <c r="A68" s="159" t="s">
        <v>691</v>
      </c>
      <c r="C68" s="156">
        <v>406</v>
      </c>
      <c r="D68" s="156">
        <v>29</v>
      </c>
      <c r="E68" s="163">
        <v>7.1428571428571425E-2</v>
      </c>
      <c r="F68" s="156">
        <v>238</v>
      </c>
      <c r="G68" s="163">
        <v>0.58620689655172409</v>
      </c>
      <c r="H68" s="157">
        <v>502</v>
      </c>
      <c r="I68" s="158">
        <v>6</v>
      </c>
      <c r="J68" s="159" t="s">
        <v>690</v>
      </c>
      <c r="L68" s="160">
        <f t="shared" si="13"/>
        <v>92.794871794871796</v>
      </c>
      <c r="M68" s="160">
        <f t="shared" si="14"/>
        <v>86.57692307692308</v>
      </c>
      <c r="N68" s="160">
        <f t="shared" si="15"/>
        <v>0</v>
      </c>
      <c r="P68" s="160">
        <v>156</v>
      </c>
      <c r="Q68" s="160">
        <v>0.52564102564102566</v>
      </c>
      <c r="R68" s="160">
        <v>6.6794871794871797</v>
      </c>
      <c r="S68" s="160">
        <v>21.102564102564102</v>
      </c>
      <c r="T68" s="160">
        <v>71.692307692307693</v>
      </c>
      <c r="U68" s="160">
        <f t="shared" si="11"/>
        <v>92.794871794871796</v>
      </c>
      <c r="W68" s="160">
        <v>156</v>
      </c>
      <c r="X68" s="160">
        <v>1.9487179487179489</v>
      </c>
      <c r="Y68" s="160">
        <v>11.474358974358974</v>
      </c>
      <c r="Z68" s="160">
        <v>40.512820512820511</v>
      </c>
      <c r="AA68" s="160">
        <v>46.064102564102569</v>
      </c>
      <c r="AB68" s="160">
        <f t="shared" si="12"/>
        <v>86.57692307692308</v>
      </c>
      <c r="AD68" s="160">
        <v>0</v>
      </c>
      <c r="AE68" s="160">
        <v>0</v>
      </c>
      <c r="AF68" s="160">
        <v>0</v>
      </c>
      <c r="AG68" s="160">
        <v>0</v>
      </c>
      <c r="AH68" s="160">
        <v>0</v>
      </c>
      <c r="AI68" s="160">
        <f t="shared" si="16"/>
        <v>0</v>
      </c>
    </row>
    <row r="69" spans="1:35">
      <c r="A69" s="159" t="s">
        <v>1388</v>
      </c>
      <c r="C69" s="156">
        <v>342</v>
      </c>
      <c r="D69" s="156">
        <v>15</v>
      </c>
      <c r="E69" s="163">
        <v>4.3859649122807015E-2</v>
      </c>
      <c r="F69" s="156">
        <v>157</v>
      </c>
      <c r="G69" s="163">
        <v>0.45906432748538012</v>
      </c>
      <c r="H69" s="157">
        <v>502</v>
      </c>
      <c r="I69" s="158">
        <v>8</v>
      </c>
      <c r="J69" s="159" t="s">
        <v>690</v>
      </c>
      <c r="L69" s="160">
        <f t="shared" si="13"/>
        <v>84.60294117647058</v>
      </c>
      <c r="M69" s="160">
        <f t="shared" si="14"/>
        <v>85.308823529411768</v>
      </c>
      <c r="N69" s="160">
        <f t="shared" si="15"/>
        <v>68.780898876404493</v>
      </c>
      <c r="P69" s="160">
        <v>340</v>
      </c>
      <c r="Q69" s="160">
        <v>5.4764705882352942</v>
      </c>
      <c r="R69" s="160">
        <v>10.155882352941177</v>
      </c>
      <c r="S69" s="160">
        <v>36.46764705882353</v>
      </c>
      <c r="T69" s="160">
        <v>48.135294117647057</v>
      </c>
      <c r="U69" s="160">
        <f t="shared" si="11"/>
        <v>84.60294117647058</v>
      </c>
      <c r="W69" s="160">
        <v>340</v>
      </c>
      <c r="X69" s="160">
        <v>3.0500000000000003</v>
      </c>
      <c r="Y69" s="160">
        <v>11.635294117647058</v>
      </c>
      <c r="Z69" s="160">
        <v>42.617647058823529</v>
      </c>
      <c r="AA69" s="160">
        <v>42.691176470588232</v>
      </c>
      <c r="AB69" s="160">
        <f t="shared" si="12"/>
        <v>85.308823529411768</v>
      </c>
      <c r="AD69" s="160">
        <v>178</v>
      </c>
      <c r="AE69" s="160">
        <v>4.8876404494382024</v>
      </c>
      <c r="AF69" s="160">
        <v>26.331460674157306</v>
      </c>
      <c r="AG69" s="160">
        <v>63.224719101123597</v>
      </c>
      <c r="AH69" s="160">
        <v>5.5561797752808992</v>
      </c>
      <c r="AI69" s="160">
        <f t="shared" si="16"/>
        <v>68.780898876404493</v>
      </c>
    </row>
    <row r="70" spans="1:35">
      <c r="A70" s="159" t="s">
        <v>710</v>
      </c>
      <c r="C70" s="156">
        <v>482</v>
      </c>
      <c r="D70" s="156">
        <v>111</v>
      </c>
      <c r="E70" s="163">
        <v>0.23029045643153526</v>
      </c>
      <c r="F70" s="156">
        <v>304</v>
      </c>
      <c r="G70" s="163">
        <v>0.63070539419087135</v>
      </c>
      <c r="H70" s="157">
        <v>801</v>
      </c>
      <c r="I70" s="158">
        <v>4</v>
      </c>
      <c r="J70" s="159" t="s">
        <v>709</v>
      </c>
      <c r="L70" s="160">
        <f t="shared" si="13"/>
        <v>89.631691648822269</v>
      </c>
      <c r="M70" s="160">
        <f t="shared" si="14"/>
        <v>80.974304068522486</v>
      </c>
      <c r="N70" s="160">
        <f t="shared" si="15"/>
        <v>68</v>
      </c>
      <c r="P70" s="160">
        <v>467</v>
      </c>
      <c r="Q70" s="160">
        <v>1</v>
      </c>
      <c r="R70" s="160">
        <v>9.0428265524625253</v>
      </c>
      <c r="S70" s="160">
        <v>30.325481798715206</v>
      </c>
      <c r="T70" s="160">
        <v>59.306209850107066</v>
      </c>
      <c r="U70" s="160">
        <f t="shared" si="11"/>
        <v>89.631691648822269</v>
      </c>
      <c r="W70" s="160">
        <v>467</v>
      </c>
      <c r="X70" s="160">
        <v>4.6937901498929335</v>
      </c>
      <c r="Y70" s="160">
        <v>14.331905781584581</v>
      </c>
      <c r="Z70" s="160">
        <v>40.267665952890795</v>
      </c>
      <c r="AA70" s="160">
        <v>40.706638115631691</v>
      </c>
      <c r="AB70" s="160">
        <f t="shared" si="12"/>
        <v>80.974304068522486</v>
      </c>
      <c r="AD70" s="160">
        <v>157</v>
      </c>
      <c r="AE70" s="160">
        <v>4</v>
      </c>
      <c r="AF70" s="160">
        <v>29</v>
      </c>
      <c r="AG70" s="160">
        <v>57</v>
      </c>
      <c r="AH70" s="160">
        <v>11</v>
      </c>
      <c r="AI70" s="160">
        <f t="shared" si="16"/>
        <v>68</v>
      </c>
    </row>
    <row r="71" spans="1:35">
      <c r="A71" s="159" t="s">
        <v>1467</v>
      </c>
      <c r="C71" s="156">
        <v>420</v>
      </c>
      <c r="D71" s="156">
        <v>102</v>
      </c>
      <c r="E71" s="163">
        <v>0.24285714285714285</v>
      </c>
      <c r="F71" s="156">
        <v>233</v>
      </c>
      <c r="G71" s="163">
        <v>0.55476190476190479</v>
      </c>
      <c r="H71" s="157">
        <v>801</v>
      </c>
      <c r="I71" s="158">
        <v>3</v>
      </c>
      <c r="J71" s="159" t="s">
        <v>709</v>
      </c>
      <c r="L71" s="160">
        <f t="shared" si="13"/>
        <v>82.446043165467628</v>
      </c>
      <c r="M71" s="160">
        <f t="shared" si="14"/>
        <v>76.496402877697847</v>
      </c>
      <c r="N71" s="160">
        <f t="shared" si="15"/>
        <v>31</v>
      </c>
      <c r="P71" s="160">
        <v>417</v>
      </c>
      <c r="Q71" s="160">
        <v>5.4676258992805753</v>
      </c>
      <c r="R71" s="160">
        <v>11.762589928057555</v>
      </c>
      <c r="S71" s="160">
        <v>40.935251798561154</v>
      </c>
      <c r="T71" s="160">
        <v>41.510791366906474</v>
      </c>
      <c r="U71" s="160">
        <f t="shared" si="11"/>
        <v>82.446043165467628</v>
      </c>
      <c r="W71" s="160">
        <v>417</v>
      </c>
      <c r="X71" s="160">
        <v>3</v>
      </c>
      <c r="Y71" s="160">
        <v>20.85611510791367</v>
      </c>
      <c r="Z71" s="160">
        <v>47.582733812949641</v>
      </c>
      <c r="AA71" s="160">
        <v>28.913669064748206</v>
      </c>
      <c r="AB71" s="160">
        <f t="shared" si="12"/>
        <v>76.496402877697847</v>
      </c>
      <c r="AD71" s="160">
        <v>135</v>
      </c>
      <c r="AE71" s="160">
        <v>18</v>
      </c>
      <c r="AF71" s="160">
        <v>51</v>
      </c>
      <c r="AG71" s="160">
        <v>30</v>
      </c>
      <c r="AH71" s="160">
        <v>1</v>
      </c>
      <c r="AI71" s="160">
        <f t="shared" si="16"/>
        <v>31</v>
      </c>
    </row>
    <row r="72" spans="1:35">
      <c r="A72" s="159" t="s">
        <v>895</v>
      </c>
      <c r="C72" s="156">
        <v>374</v>
      </c>
      <c r="D72" s="156">
        <v>50</v>
      </c>
      <c r="E72" s="163">
        <v>0.13368983957219252</v>
      </c>
      <c r="F72" s="156">
        <v>244</v>
      </c>
      <c r="G72" s="163">
        <v>0.65240641711229952</v>
      </c>
      <c r="H72" s="157">
        <v>3001</v>
      </c>
      <c r="I72" s="158">
        <v>1</v>
      </c>
      <c r="J72" s="159" t="s">
        <v>894</v>
      </c>
      <c r="L72" s="160">
        <f t="shared" si="13"/>
        <v>79.8125</v>
      </c>
      <c r="M72" s="160">
        <f t="shared" si="14"/>
        <v>80.5</v>
      </c>
      <c r="N72" s="160">
        <f t="shared" si="15"/>
        <v>0</v>
      </c>
      <c r="P72" s="160">
        <v>144</v>
      </c>
      <c r="Q72" s="160">
        <v>6.75</v>
      </c>
      <c r="R72" s="160">
        <v>12.875</v>
      </c>
      <c r="S72" s="160">
        <v>21</v>
      </c>
      <c r="T72" s="160">
        <v>58.8125</v>
      </c>
      <c r="U72" s="160">
        <f t="shared" si="11"/>
        <v>79.8125</v>
      </c>
      <c r="W72" s="160">
        <v>144</v>
      </c>
      <c r="X72" s="160">
        <v>7.75</v>
      </c>
      <c r="Y72" s="160">
        <v>11.75</v>
      </c>
      <c r="Z72" s="160">
        <v>41</v>
      </c>
      <c r="AA72" s="160">
        <v>39.5</v>
      </c>
      <c r="AB72" s="160">
        <f t="shared" si="12"/>
        <v>80.5</v>
      </c>
      <c r="AD72" s="160">
        <v>0</v>
      </c>
      <c r="AE72" s="160">
        <v>0</v>
      </c>
      <c r="AF72" s="160">
        <v>0</v>
      </c>
      <c r="AG72" s="160">
        <v>0</v>
      </c>
      <c r="AH72" s="160">
        <v>0</v>
      </c>
      <c r="AI72" s="160">
        <f t="shared" si="16"/>
        <v>0</v>
      </c>
    </row>
    <row r="73" spans="1:35">
      <c r="A73" s="159" t="s">
        <v>1411</v>
      </c>
      <c r="C73" s="156">
        <v>309</v>
      </c>
      <c r="D73" s="156">
        <v>31</v>
      </c>
      <c r="E73" s="163">
        <v>0.10032362459546926</v>
      </c>
      <c r="F73" s="156">
        <v>188</v>
      </c>
      <c r="G73" s="163">
        <v>0.60841423948220064</v>
      </c>
      <c r="H73" s="157">
        <v>3001</v>
      </c>
      <c r="I73" s="158">
        <v>2</v>
      </c>
      <c r="J73" s="159" t="s">
        <v>894</v>
      </c>
      <c r="L73" s="160">
        <f t="shared" si="13"/>
        <v>77.481967213114757</v>
      </c>
      <c r="M73" s="160">
        <f t="shared" si="14"/>
        <v>78.944262295081955</v>
      </c>
      <c r="N73" s="160">
        <f t="shared" si="15"/>
        <v>59.134146341463413</v>
      </c>
      <c r="P73" s="160">
        <v>305</v>
      </c>
      <c r="Q73" s="160">
        <v>11.203278688524589</v>
      </c>
      <c r="R73" s="160">
        <v>11.081967213114755</v>
      </c>
      <c r="S73" s="160">
        <v>40.337704918032784</v>
      </c>
      <c r="T73" s="160">
        <v>37.144262295081965</v>
      </c>
      <c r="U73" s="160">
        <f t="shared" si="11"/>
        <v>77.481967213114757</v>
      </c>
      <c r="W73" s="160">
        <v>305</v>
      </c>
      <c r="X73" s="160">
        <v>3.6819672131147541</v>
      </c>
      <c r="Y73" s="160">
        <v>17.140983606557377</v>
      </c>
      <c r="Z73" s="160">
        <v>48.183606557377047</v>
      </c>
      <c r="AA73" s="160">
        <v>30.760655737704916</v>
      </c>
      <c r="AB73" s="160">
        <f t="shared" si="12"/>
        <v>78.944262295081955</v>
      </c>
      <c r="AD73" s="160">
        <v>164</v>
      </c>
      <c r="AE73" s="160">
        <v>10.804878048780488</v>
      </c>
      <c r="AF73" s="160">
        <v>30.628048780487809</v>
      </c>
      <c r="AG73" s="160">
        <v>51</v>
      </c>
      <c r="AH73" s="160">
        <v>8.1341463414634134</v>
      </c>
      <c r="AI73" s="160">
        <f t="shared" si="16"/>
        <v>59.134146341463413</v>
      </c>
    </row>
    <row r="74" spans="1:35">
      <c r="A74" s="159" t="s">
        <v>889</v>
      </c>
      <c r="C74" s="156">
        <v>212</v>
      </c>
      <c r="D74" s="156">
        <v>73</v>
      </c>
      <c r="E74" s="163">
        <v>0.34433962264150941</v>
      </c>
      <c r="F74" s="156">
        <v>184</v>
      </c>
      <c r="G74" s="163">
        <v>0.86792452830188682</v>
      </c>
      <c r="H74" s="157">
        <v>2901</v>
      </c>
      <c r="I74" s="158">
        <v>1</v>
      </c>
      <c r="J74" s="159" t="s">
        <v>887</v>
      </c>
      <c r="L74" s="160">
        <f t="shared" si="13"/>
        <v>63.146153846153844</v>
      </c>
      <c r="M74" s="160">
        <f t="shared" si="14"/>
        <v>62.192307692307693</v>
      </c>
      <c r="N74" s="160">
        <f t="shared" si="15"/>
        <v>68</v>
      </c>
      <c r="P74" s="160">
        <v>130</v>
      </c>
      <c r="Q74" s="160">
        <v>15.353846153846153</v>
      </c>
      <c r="R74" s="160">
        <v>21.769230769230766</v>
      </c>
      <c r="S74" s="160">
        <v>35.492307692307691</v>
      </c>
      <c r="T74" s="160">
        <v>27.653846153846153</v>
      </c>
      <c r="U74" s="160">
        <f t="shared" si="11"/>
        <v>63.146153846153844</v>
      </c>
      <c r="W74" s="160">
        <v>130</v>
      </c>
      <c r="X74" s="160">
        <v>6.2538461538461538</v>
      </c>
      <c r="Y74" s="160">
        <v>31.584615384615383</v>
      </c>
      <c r="Z74" s="160">
        <v>38.592307692307692</v>
      </c>
      <c r="AA74" s="160">
        <v>23.6</v>
      </c>
      <c r="AB74" s="160">
        <f t="shared" si="12"/>
        <v>62.192307692307693</v>
      </c>
      <c r="AD74" s="160">
        <v>35</v>
      </c>
      <c r="AE74" s="160">
        <v>9</v>
      </c>
      <c r="AF74" s="160">
        <v>23</v>
      </c>
      <c r="AG74" s="160">
        <v>54</v>
      </c>
      <c r="AH74" s="160">
        <v>14</v>
      </c>
      <c r="AI74" s="160">
        <f t="shared" si="16"/>
        <v>68</v>
      </c>
    </row>
    <row r="75" spans="1:35">
      <c r="A75" s="159" t="s">
        <v>1585</v>
      </c>
      <c r="C75" s="156">
        <v>199</v>
      </c>
      <c r="D75" s="156">
        <v>68</v>
      </c>
      <c r="E75" s="163">
        <v>0.34170854271356782</v>
      </c>
      <c r="F75" s="156">
        <v>156</v>
      </c>
      <c r="G75" s="163">
        <v>0.7839195979899497</v>
      </c>
      <c r="H75" s="157">
        <v>2901</v>
      </c>
      <c r="I75" s="158">
        <v>2</v>
      </c>
      <c r="J75" s="159" t="s">
        <v>887</v>
      </c>
      <c r="L75" s="160">
        <f t="shared" si="13"/>
        <v>56.294117647058819</v>
      </c>
      <c r="M75" s="160">
        <f t="shared" si="14"/>
        <v>67.764705882352942</v>
      </c>
      <c r="N75" s="160">
        <f t="shared" si="15"/>
        <v>25</v>
      </c>
      <c r="P75" s="160">
        <v>68</v>
      </c>
      <c r="Q75" s="160">
        <v>25.176470588235297</v>
      </c>
      <c r="R75" s="160">
        <v>19.058823529411764</v>
      </c>
      <c r="S75" s="160">
        <v>39.941176470588232</v>
      </c>
      <c r="T75" s="160">
        <v>16.352941176470587</v>
      </c>
      <c r="U75" s="160">
        <f t="shared" ref="U75:U103" si="17">SUM(S75:T75)</f>
        <v>56.294117647058819</v>
      </c>
      <c r="W75" s="160">
        <v>68</v>
      </c>
      <c r="X75" s="160">
        <v>7.0588235294117645</v>
      </c>
      <c r="Y75" s="160">
        <v>24.647058823529413</v>
      </c>
      <c r="Z75" s="160">
        <v>55.82352941176471</v>
      </c>
      <c r="AA75" s="160">
        <v>11.941176470588236</v>
      </c>
      <c r="AB75" s="160">
        <f t="shared" ref="AB75:AB103" si="18">SUM(Z75:AA75)</f>
        <v>67.764705882352942</v>
      </c>
      <c r="AD75" s="160">
        <v>32</v>
      </c>
      <c r="AE75" s="160">
        <v>25</v>
      </c>
      <c r="AF75" s="160">
        <v>50</v>
      </c>
      <c r="AG75" s="160">
        <v>22</v>
      </c>
      <c r="AH75" s="160">
        <v>3</v>
      </c>
      <c r="AI75" s="160">
        <f t="shared" si="16"/>
        <v>25</v>
      </c>
    </row>
    <row r="76" spans="1:35">
      <c r="A76" s="159" t="s">
        <v>888</v>
      </c>
      <c r="C76" s="156">
        <v>106</v>
      </c>
      <c r="D76" s="156">
        <v>27</v>
      </c>
      <c r="E76" s="163">
        <v>0.25471698113207547</v>
      </c>
      <c r="F76" s="156">
        <v>87</v>
      </c>
      <c r="G76" s="163">
        <v>0.82075471698113212</v>
      </c>
      <c r="H76" s="157">
        <v>2901</v>
      </c>
      <c r="I76" s="158">
        <v>13</v>
      </c>
      <c r="J76" s="159" t="s">
        <v>887</v>
      </c>
      <c r="L76" s="160">
        <f t="shared" si="13"/>
        <v>65.327272727272728</v>
      </c>
      <c r="M76" s="160">
        <f t="shared" si="14"/>
        <v>65.599999999999994</v>
      </c>
      <c r="N76" s="160">
        <f t="shared" si="15"/>
        <v>33</v>
      </c>
      <c r="P76" s="160">
        <v>55</v>
      </c>
      <c r="Q76" s="160">
        <v>12.763636363636364</v>
      </c>
      <c r="R76" s="160">
        <v>21.763636363636365</v>
      </c>
      <c r="S76" s="160">
        <v>30.836363636363636</v>
      </c>
      <c r="T76" s="160">
        <v>34.490909090909092</v>
      </c>
      <c r="U76" s="160">
        <f t="shared" si="17"/>
        <v>65.327272727272728</v>
      </c>
      <c r="W76" s="160">
        <v>55</v>
      </c>
      <c r="X76" s="160">
        <v>5.5090909090909097</v>
      </c>
      <c r="Y76" s="160">
        <v>29.254545454545454</v>
      </c>
      <c r="Z76" s="160">
        <v>52.927272727272722</v>
      </c>
      <c r="AA76" s="160">
        <v>12.672727272727272</v>
      </c>
      <c r="AB76" s="160">
        <f t="shared" si="18"/>
        <v>65.599999999999994</v>
      </c>
      <c r="AD76" s="160">
        <v>15</v>
      </c>
      <c r="AE76" s="160">
        <v>27</v>
      </c>
      <c r="AF76" s="160">
        <v>40</v>
      </c>
      <c r="AG76" s="160">
        <v>33</v>
      </c>
      <c r="AH76" s="160">
        <v>0</v>
      </c>
      <c r="AI76" s="160">
        <f t="shared" si="16"/>
        <v>33</v>
      </c>
    </row>
    <row r="77" spans="1:35">
      <c r="A77" s="159" t="s">
        <v>1584</v>
      </c>
      <c r="C77" s="156">
        <v>114</v>
      </c>
      <c r="D77" s="156">
        <v>15</v>
      </c>
      <c r="E77" s="163">
        <v>0.13157894736842105</v>
      </c>
      <c r="F77" s="156">
        <v>84</v>
      </c>
      <c r="G77" s="163">
        <v>0.73684210526315785</v>
      </c>
      <c r="H77" s="157">
        <v>2901</v>
      </c>
      <c r="I77" s="158">
        <v>14</v>
      </c>
      <c r="J77" s="159" t="s">
        <v>887</v>
      </c>
      <c r="L77" s="160">
        <f t="shared" si="13"/>
        <v>56.729729729729726</v>
      </c>
      <c r="M77" s="160">
        <f t="shared" si="14"/>
        <v>70.108108108108112</v>
      </c>
      <c r="N77" s="160">
        <f t="shared" si="15"/>
        <v>22</v>
      </c>
      <c r="P77" s="160">
        <v>37</v>
      </c>
      <c r="Q77" s="160">
        <v>35.054054054054049</v>
      </c>
      <c r="R77" s="160">
        <v>8.2162162162162158</v>
      </c>
      <c r="S77" s="160">
        <v>37.756756756756758</v>
      </c>
      <c r="T77" s="160">
        <v>18.972972972972972</v>
      </c>
      <c r="U77" s="160">
        <f t="shared" si="17"/>
        <v>56.729729729729726</v>
      </c>
      <c r="W77" s="160">
        <v>37</v>
      </c>
      <c r="X77" s="160">
        <v>11.135135135135135</v>
      </c>
      <c r="Y77" s="160">
        <v>19.27027027027027</v>
      </c>
      <c r="Z77" s="160">
        <v>53.756756756756758</v>
      </c>
      <c r="AA77" s="160">
        <v>16.351351351351351</v>
      </c>
      <c r="AB77" s="160">
        <f t="shared" si="18"/>
        <v>70.108108108108112</v>
      </c>
      <c r="AD77" s="160">
        <v>18</v>
      </c>
      <c r="AE77" s="160">
        <v>28</v>
      </c>
      <c r="AF77" s="160">
        <v>50</v>
      </c>
      <c r="AG77" s="160">
        <v>22</v>
      </c>
      <c r="AH77" s="160">
        <v>0</v>
      </c>
      <c r="AI77" s="160">
        <f t="shared" si="16"/>
        <v>22</v>
      </c>
    </row>
    <row r="78" spans="1:35">
      <c r="A78" s="159" t="s">
        <v>1623</v>
      </c>
      <c r="C78" s="156">
        <v>95</v>
      </c>
      <c r="D78" s="156">
        <v>86</v>
      </c>
      <c r="E78" s="163">
        <v>0.90526315789473688</v>
      </c>
      <c r="F78" s="156">
        <v>95</v>
      </c>
      <c r="G78" s="163">
        <v>1</v>
      </c>
      <c r="H78" s="157">
        <v>4702</v>
      </c>
      <c r="I78" s="158">
        <v>703</v>
      </c>
      <c r="J78" s="159" t="s">
        <v>1013</v>
      </c>
      <c r="L78" s="160">
        <f t="shared" si="13"/>
        <v>19.866666666666667</v>
      </c>
      <c r="M78" s="160">
        <f t="shared" si="14"/>
        <v>33.200000000000003</v>
      </c>
      <c r="N78" s="160">
        <f t="shared" si="15"/>
        <v>0</v>
      </c>
      <c r="P78" s="160">
        <v>30</v>
      </c>
      <c r="Q78" s="160">
        <v>53.2</v>
      </c>
      <c r="R78" s="160">
        <v>26.933333333333334</v>
      </c>
      <c r="S78" s="160">
        <v>19.866666666666667</v>
      </c>
      <c r="T78" s="160">
        <v>0</v>
      </c>
      <c r="U78" s="160">
        <f t="shared" si="17"/>
        <v>19.866666666666667</v>
      </c>
      <c r="W78" s="160">
        <v>30</v>
      </c>
      <c r="X78" s="160">
        <v>16.733333333333334</v>
      </c>
      <c r="Y78" s="160">
        <v>50.066666666666663</v>
      </c>
      <c r="Z78" s="160">
        <v>33.200000000000003</v>
      </c>
      <c r="AA78" s="160">
        <v>0</v>
      </c>
      <c r="AB78" s="160">
        <f t="shared" si="18"/>
        <v>33.200000000000003</v>
      </c>
      <c r="AD78" s="160">
        <v>14</v>
      </c>
      <c r="AE78" s="160">
        <v>100</v>
      </c>
      <c r="AF78" s="160">
        <v>0</v>
      </c>
      <c r="AG78" s="160">
        <v>0</v>
      </c>
      <c r="AH78" s="160">
        <v>0</v>
      </c>
      <c r="AI78" s="160">
        <f t="shared" si="16"/>
        <v>0</v>
      </c>
    </row>
    <row r="79" spans="1:35">
      <c r="A79" s="159" t="s">
        <v>1429</v>
      </c>
      <c r="C79" s="156">
        <v>455</v>
      </c>
      <c r="D79" s="156">
        <v>375</v>
      </c>
      <c r="E79" s="163">
        <v>0.82417582417582413</v>
      </c>
      <c r="F79" s="156">
        <v>455</v>
      </c>
      <c r="G79" s="163">
        <v>1</v>
      </c>
      <c r="H79" s="157">
        <v>4702</v>
      </c>
      <c r="I79" s="158">
        <v>11</v>
      </c>
      <c r="J79" s="159" t="s">
        <v>1013</v>
      </c>
      <c r="L79" s="160">
        <f t="shared" si="13"/>
        <v>52.972972972972968</v>
      </c>
      <c r="M79" s="160">
        <f t="shared" si="14"/>
        <v>46.932432432432435</v>
      </c>
      <c r="N79" s="160">
        <f t="shared" si="15"/>
        <v>27</v>
      </c>
      <c r="P79" s="160">
        <v>444</v>
      </c>
      <c r="Q79" s="160">
        <v>21</v>
      </c>
      <c r="R79" s="160">
        <v>26.533783783783782</v>
      </c>
      <c r="S79" s="160">
        <v>30.945945945945944</v>
      </c>
      <c r="T79" s="160">
        <v>22.027027027027025</v>
      </c>
      <c r="U79" s="160">
        <f t="shared" si="17"/>
        <v>52.972972972972968</v>
      </c>
      <c r="W79" s="160">
        <v>444</v>
      </c>
      <c r="X79" s="160">
        <v>13.013513513513514</v>
      </c>
      <c r="Y79" s="160">
        <v>40.054054054054056</v>
      </c>
      <c r="Z79" s="160">
        <v>36.425675675675677</v>
      </c>
      <c r="AA79" s="160">
        <v>10.506756756756758</v>
      </c>
      <c r="AB79" s="160">
        <f t="shared" si="18"/>
        <v>46.932432432432435</v>
      </c>
      <c r="AD79" s="160">
        <v>219</v>
      </c>
      <c r="AE79" s="160">
        <v>24</v>
      </c>
      <c r="AF79" s="160">
        <v>49</v>
      </c>
      <c r="AG79" s="160">
        <v>25</v>
      </c>
      <c r="AH79" s="160">
        <v>2</v>
      </c>
      <c r="AI79" s="160">
        <f t="shared" si="16"/>
        <v>27</v>
      </c>
    </row>
    <row r="80" spans="1:35">
      <c r="A80" s="159" t="s">
        <v>1624</v>
      </c>
      <c r="C80" s="156">
        <v>442</v>
      </c>
      <c r="D80" s="156">
        <v>378</v>
      </c>
      <c r="E80" s="163">
        <v>0.85520361990950222</v>
      </c>
      <c r="F80" s="156">
        <v>442</v>
      </c>
      <c r="G80" s="163">
        <v>1</v>
      </c>
      <c r="H80" s="157">
        <v>4702</v>
      </c>
      <c r="I80" s="158">
        <v>12</v>
      </c>
      <c r="J80" s="159" t="s">
        <v>1013</v>
      </c>
      <c r="L80" s="160">
        <f t="shared" si="13"/>
        <v>48.577197149643702</v>
      </c>
      <c r="M80" s="160">
        <f t="shared" si="14"/>
        <v>49.434679334916865</v>
      </c>
      <c r="N80" s="160">
        <f t="shared" si="15"/>
        <v>9</v>
      </c>
      <c r="P80" s="160">
        <v>421</v>
      </c>
      <c r="Q80" s="160">
        <v>29.410926365795724</v>
      </c>
      <c r="R80" s="160">
        <v>22.01187648456057</v>
      </c>
      <c r="S80" s="160">
        <v>35.035629453681707</v>
      </c>
      <c r="T80" s="160">
        <v>13.541567695961994</v>
      </c>
      <c r="U80" s="160">
        <f t="shared" si="17"/>
        <v>48.577197149643702</v>
      </c>
      <c r="W80" s="160">
        <v>421</v>
      </c>
      <c r="X80" s="160">
        <v>11.529691211401424</v>
      </c>
      <c r="Y80" s="160">
        <v>40.035629453681707</v>
      </c>
      <c r="Z80" s="160">
        <v>39.470308788598572</v>
      </c>
      <c r="AA80" s="160">
        <v>9.964370546318289</v>
      </c>
      <c r="AB80" s="160">
        <f t="shared" si="18"/>
        <v>49.434679334916865</v>
      </c>
      <c r="AD80" s="160">
        <v>213</v>
      </c>
      <c r="AE80" s="160">
        <v>61</v>
      </c>
      <c r="AF80" s="160">
        <v>30</v>
      </c>
      <c r="AG80" s="160">
        <v>9</v>
      </c>
      <c r="AH80" s="160">
        <v>0</v>
      </c>
      <c r="AI80" s="160">
        <f t="shared" si="16"/>
        <v>9</v>
      </c>
    </row>
    <row r="81" spans="1:35">
      <c r="A81" s="159" t="s">
        <v>725</v>
      </c>
      <c r="C81" s="156">
        <v>531</v>
      </c>
      <c r="D81" s="156">
        <v>425</v>
      </c>
      <c r="E81" s="163">
        <v>0.80037664783427498</v>
      </c>
      <c r="F81" s="156">
        <v>531</v>
      </c>
      <c r="G81" s="163">
        <v>1</v>
      </c>
      <c r="H81" s="157">
        <v>4702</v>
      </c>
      <c r="I81" s="158">
        <v>6</v>
      </c>
      <c r="J81" s="159" t="s">
        <v>1013</v>
      </c>
      <c r="L81" s="160">
        <f t="shared" si="13"/>
        <v>66.927063339731291</v>
      </c>
      <c r="M81" s="160">
        <f t="shared" si="14"/>
        <v>56.262955854126673</v>
      </c>
      <c r="N81" s="160">
        <f t="shared" si="15"/>
        <v>0</v>
      </c>
      <c r="P81" s="160">
        <v>521</v>
      </c>
      <c r="Q81" s="160">
        <v>10.817658349328216</v>
      </c>
      <c r="R81" s="160">
        <v>22.255278310940497</v>
      </c>
      <c r="S81" s="160">
        <v>37.518234165067177</v>
      </c>
      <c r="T81" s="160">
        <v>29.408829174664106</v>
      </c>
      <c r="U81" s="160">
        <f t="shared" si="17"/>
        <v>66.927063339731291</v>
      </c>
      <c r="W81" s="160">
        <v>521</v>
      </c>
      <c r="X81" s="160">
        <v>15.328214971209214</v>
      </c>
      <c r="Y81" s="160">
        <v>28.408829174664106</v>
      </c>
      <c r="Z81" s="160">
        <v>37.226487523992319</v>
      </c>
      <c r="AA81" s="160">
        <v>19.036468330134355</v>
      </c>
      <c r="AB81" s="160">
        <f t="shared" si="18"/>
        <v>56.262955854126673</v>
      </c>
      <c r="AD81" s="160">
        <v>0</v>
      </c>
      <c r="AE81" s="160">
        <v>0</v>
      </c>
      <c r="AF81" s="160">
        <v>0</v>
      </c>
      <c r="AG81" s="160">
        <v>0</v>
      </c>
      <c r="AH81" s="160">
        <v>0</v>
      </c>
      <c r="AI81" s="160">
        <f t="shared" si="16"/>
        <v>0</v>
      </c>
    </row>
    <row r="82" spans="1:35">
      <c r="A82" s="159" t="s">
        <v>977</v>
      </c>
      <c r="C82" s="156">
        <v>776</v>
      </c>
      <c r="D82" s="156">
        <v>55</v>
      </c>
      <c r="E82" s="163">
        <v>7.0876288659793812E-2</v>
      </c>
      <c r="F82" s="156">
        <v>534</v>
      </c>
      <c r="G82" s="163">
        <v>0.68814432989690721</v>
      </c>
      <c r="H82" s="157">
        <v>4201</v>
      </c>
      <c r="I82" s="158">
        <v>1</v>
      </c>
      <c r="J82" s="159" t="s">
        <v>976</v>
      </c>
      <c r="L82" s="160">
        <f t="shared" si="13"/>
        <v>81.724215246636774</v>
      </c>
      <c r="M82" s="160">
        <f t="shared" si="14"/>
        <v>72.647982062780258</v>
      </c>
      <c r="N82" s="160">
        <f t="shared" si="15"/>
        <v>53</v>
      </c>
      <c r="P82" s="160">
        <v>446</v>
      </c>
      <c r="Q82" s="160">
        <v>3.7578475336322872</v>
      </c>
      <c r="R82" s="160">
        <v>14.755605381165919</v>
      </c>
      <c r="S82" s="160">
        <v>36.16143497757848</v>
      </c>
      <c r="T82" s="160">
        <v>45.562780269058294</v>
      </c>
      <c r="U82" s="160">
        <f t="shared" si="17"/>
        <v>81.724215246636774</v>
      </c>
      <c r="W82" s="160">
        <v>446</v>
      </c>
      <c r="X82" s="160">
        <v>5.8542600896860986</v>
      </c>
      <c r="Y82" s="160">
        <v>21.497757847533634</v>
      </c>
      <c r="Z82" s="160">
        <v>42.798206278026903</v>
      </c>
      <c r="AA82" s="160">
        <v>29.849775784753358</v>
      </c>
      <c r="AB82" s="160">
        <f t="shared" si="18"/>
        <v>72.647982062780258</v>
      </c>
      <c r="AD82" s="160">
        <v>106</v>
      </c>
      <c r="AE82" s="160">
        <v>8</v>
      </c>
      <c r="AF82" s="160">
        <v>40</v>
      </c>
      <c r="AG82" s="160">
        <v>50</v>
      </c>
      <c r="AH82" s="160">
        <v>3</v>
      </c>
      <c r="AI82" s="160">
        <f t="shared" si="16"/>
        <v>53</v>
      </c>
    </row>
    <row r="83" spans="1:35">
      <c r="A83" s="159" t="s">
        <v>1612</v>
      </c>
      <c r="C83" s="156">
        <v>323</v>
      </c>
      <c r="D83" s="156">
        <v>17</v>
      </c>
      <c r="E83" s="163">
        <v>5.2631578947368418E-2</v>
      </c>
      <c r="F83" s="156">
        <v>202</v>
      </c>
      <c r="G83" s="163">
        <v>0.62538699690402477</v>
      </c>
      <c r="H83" s="157">
        <v>4201</v>
      </c>
      <c r="I83" s="158">
        <v>3</v>
      </c>
      <c r="J83" s="159" t="s">
        <v>976</v>
      </c>
      <c r="L83" s="160">
        <f t="shared" si="13"/>
        <v>71.742424242424249</v>
      </c>
      <c r="M83" s="160">
        <f t="shared" si="14"/>
        <v>74.060606060606062</v>
      </c>
      <c r="N83" s="160">
        <f t="shared" si="15"/>
        <v>42</v>
      </c>
      <c r="P83" s="160">
        <v>198</v>
      </c>
      <c r="Q83" s="160">
        <v>15.363636363636363</v>
      </c>
      <c r="R83" s="160">
        <v>12.893939393939394</v>
      </c>
      <c r="S83" s="160">
        <v>36.121212121212125</v>
      </c>
      <c r="T83" s="160">
        <v>35.621212121212118</v>
      </c>
      <c r="U83" s="160">
        <f t="shared" si="17"/>
        <v>71.742424242424249</v>
      </c>
      <c r="W83" s="160">
        <v>198</v>
      </c>
      <c r="X83" s="160">
        <v>3.5909090909090908</v>
      </c>
      <c r="Y83" s="160">
        <v>22.878787878787879</v>
      </c>
      <c r="Z83" s="160">
        <v>42.484848484848484</v>
      </c>
      <c r="AA83" s="160">
        <v>31.575757575757574</v>
      </c>
      <c r="AB83" s="160">
        <f t="shared" si="18"/>
        <v>74.060606060606062</v>
      </c>
      <c r="AD83" s="160">
        <v>93</v>
      </c>
      <c r="AE83" s="160">
        <v>19</v>
      </c>
      <c r="AF83" s="160">
        <v>39</v>
      </c>
      <c r="AG83" s="160">
        <v>38</v>
      </c>
      <c r="AH83" s="160">
        <v>4</v>
      </c>
      <c r="AI83" s="160">
        <f t="shared" si="16"/>
        <v>42</v>
      </c>
    </row>
    <row r="84" spans="1:35">
      <c r="A84" s="159" t="s">
        <v>1335</v>
      </c>
      <c r="C84" s="156">
        <v>250</v>
      </c>
      <c r="D84" s="156">
        <v>7</v>
      </c>
      <c r="E84" s="163">
        <v>2.8000000000000001E-2</v>
      </c>
      <c r="F84" s="156">
        <v>183</v>
      </c>
      <c r="G84" s="163">
        <v>0.73199999999999998</v>
      </c>
      <c r="H84" s="157">
        <v>7303</v>
      </c>
      <c r="I84" s="158">
        <v>14</v>
      </c>
      <c r="J84" s="159" t="s">
        <v>1334</v>
      </c>
      <c r="L84" s="160">
        <f t="shared" si="13"/>
        <v>86.275362318840578</v>
      </c>
      <c r="M84" s="160">
        <f t="shared" si="14"/>
        <v>78.072463768115938</v>
      </c>
      <c r="N84" s="160">
        <f t="shared" si="15"/>
        <v>34</v>
      </c>
      <c r="P84" s="160">
        <v>138</v>
      </c>
      <c r="Q84" s="160">
        <v>4.5217391304347823</v>
      </c>
      <c r="R84" s="160">
        <v>9.2028985507246386</v>
      </c>
      <c r="S84" s="160">
        <v>36.275362318840578</v>
      </c>
      <c r="T84" s="160">
        <v>50</v>
      </c>
      <c r="U84" s="160">
        <f t="shared" si="17"/>
        <v>86.275362318840578</v>
      </c>
      <c r="W84" s="160">
        <v>138</v>
      </c>
      <c r="X84" s="160">
        <v>3.0072463768115942</v>
      </c>
      <c r="Y84" s="160">
        <v>18.934782608695652</v>
      </c>
      <c r="Z84" s="160">
        <v>48.449275362318843</v>
      </c>
      <c r="AA84" s="160">
        <v>29.623188405797102</v>
      </c>
      <c r="AB84" s="160">
        <f t="shared" si="18"/>
        <v>78.072463768115938</v>
      </c>
      <c r="AD84" s="160">
        <v>35</v>
      </c>
      <c r="AE84" s="160">
        <v>11</v>
      </c>
      <c r="AF84" s="160">
        <v>54</v>
      </c>
      <c r="AG84" s="160">
        <v>31</v>
      </c>
      <c r="AH84" s="160">
        <v>3</v>
      </c>
      <c r="AI84" s="160">
        <f t="shared" si="16"/>
        <v>34</v>
      </c>
    </row>
    <row r="85" spans="1:35">
      <c r="A85" s="159" t="s">
        <v>1703</v>
      </c>
      <c r="C85" s="156">
        <v>237</v>
      </c>
      <c r="D85" s="156">
        <v>4</v>
      </c>
      <c r="E85" s="163">
        <v>1.6877637130801686E-2</v>
      </c>
      <c r="F85" s="156">
        <v>142</v>
      </c>
      <c r="G85" s="163">
        <v>0.59915611814345993</v>
      </c>
      <c r="H85" s="157">
        <v>7303</v>
      </c>
      <c r="I85" s="158">
        <v>15</v>
      </c>
      <c r="J85" s="159" t="s">
        <v>1334</v>
      </c>
      <c r="L85" s="160">
        <f t="shared" si="13"/>
        <v>60.407407407407405</v>
      </c>
      <c r="M85" s="160">
        <f t="shared" si="14"/>
        <v>59.76543209876543</v>
      </c>
      <c r="N85" s="160">
        <f t="shared" si="15"/>
        <v>33</v>
      </c>
      <c r="P85" s="160">
        <v>81</v>
      </c>
      <c r="Q85" s="160">
        <v>18.567901234567902</v>
      </c>
      <c r="R85" s="160">
        <v>21.012345679012345</v>
      </c>
      <c r="S85" s="160">
        <v>37.049382716049379</v>
      </c>
      <c r="T85" s="160">
        <v>23.358024691358025</v>
      </c>
      <c r="U85" s="160">
        <f t="shared" si="17"/>
        <v>60.407407407407405</v>
      </c>
      <c r="W85" s="160">
        <v>81</v>
      </c>
      <c r="X85" s="160">
        <v>9.0123456790123448</v>
      </c>
      <c r="Y85" s="160">
        <v>32.222222222222221</v>
      </c>
      <c r="Z85" s="160">
        <v>43.691358024691354</v>
      </c>
      <c r="AA85" s="160">
        <v>16.074074074074073</v>
      </c>
      <c r="AB85" s="160">
        <f t="shared" si="18"/>
        <v>59.76543209876543</v>
      </c>
      <c r="AD85" s="160">
        <v>40</v>
      </c>
      <c r="AE85" s="160">
        <v>18</v>
      </c>
      <c r="AF85" s="160">
        <v>50</v>
      </c>
      <c r="AG85" s="160">
        <v>30</v>
      </c>
      <c r="AH85" s="160">
        <v>3</v>
      </c>
      <c r="AI85" s="160">
        <f t="shared" si="16"/>
        <v>33</v>
      </c>
    </row>
    <row r="86" spans="1:35">
      <c r="A86" s="159" t="s">
        <v>956</v>
      </c>
      <c r="C86" s="156">
        <v>204</v>
      </c>
      <c r="D86" s="156">
        <v>93</v>
      </c>
      <c r="E86" s="163">
        <v>0.45588235294117646</v>
      </c>
      <c r="F86" s="156">
        <v>167</v>
      </c>
      <c r="G86" s="163">
        <v>0.81862745098039214</v>
      </c>
      <c r="H86" s="157">
        <v>3701</v>
      </c>
      <c r="I86" s="158">
        <v>1</v>
      </c>
      <c r="J86" s="159" t="s">
        <v>955</v>
      </c>
      <c r="L86" s="160">
        <f t="shared" si="13"/>
        <v>76.741666666666674</v>
      </c>
      <c r="M86" s="160">
        <f t="shared" si="14"/>
        <v>67.525000000000006</v>
      </c>
      <c r="N86" s="160">
        <f t="shared" si="15"/>
        <v>36</v>
      </c>
      <c r="P86" s="160">
        <v>120</v>
      </c>
      <c r="Q86" s="160">
        <v>7.375</v>
      </c>
      <c r="R86" s="160">
        <v>15.608333333333334</v>
      </c>
      <c r="S86" s="160">
        <v>34.950000000000003</v>
      </c>
      <c r="T86" s="160">
        <v>41.791666666666664</v>
      </c>
      <c r="U86" s="160">
        <f t="shared" si="17"/>
        <v>76.741666666666674</v>
      </c>
      <c r="W86" s="160">
        <v>120</v>
      </c>
      <c r="X86" s="160">
        <v>4.1166666666666671</v>
      </c>
      <c r="Y86" s="160">
        <v>28.333333333333336</v>
      </c>
      <c r="Z86" s="160">
        <v>40.81666666666667</v>
      </c>
      <c r="AA86" s="160">
        <v>26.708333333333332</v>
      </c>
      <c r="AB86" s="160">
        <f t="shared" si="18"/>
        <v>67.525000000000006</v>
      </c>
      <c r="AD86" s="160">
        <v>33</v>
      </c>
      <c r="AE86" s="160">
        <v>18</v>
      </c>
      <c r="AF86" s="160">
        <v>45</v>
      </c>
      <c r="AG86" s="160">
        <v>30</v>
      </c>
      <c r="AH86" s="160">
        <v>6</v>
      </c>
      <c r="AI86" s="160">
        <f t="shared" si="16"/>
        <v>36</v>
      </c>
    </row>
    <row r="87" spans="1:35">
      <c r="A87" s="159" t="s">
        <v>1606</v>
      </c>
      <c r="C87" s="156">
        <v>207</v>
      </c>
      <c r="D87" s="156">
        <v>81</v>
      </c>
      <c r="E87" s="163">
        <v>0.39130434782608697</v>
      </c>
      <c r="F87" s="156">
        <v>149</v>
      </c>
      <c r="G87" s="163">
        <v>0.71980676328502413</v>
      </c>
      <c r="H87" s="157">
        <v>3701</v>
      </c>
      <c r="I87" s="158">
        <v>2</v>
      </c>
      <c r="J87" s="159" t="s">
        <v>955</v>
      </c>
      <c r="L87" s="160">
        <f t="shared" si="13"/>
        <v>65.492537313432834</v>
      </c>
      <c r="M87" s="160">
        <f t="shared" si="14"/>
        <v>67.104477611940297</v>
      </c>
      <c r="N87" s="160">
        <f t="shared" si="15"/>
        <v>27</v>
      </c>
      <c r="P87" s="160">
        <v>67</v>
      </c>
      <c r="Q87" s="160">
        <v>21.044776119402982</v>
      </c>
      <c r="R87" s="160">
        <v>13.477611940298507</v>
      </c>
      <c r="S87" s="160">
        <v>53.582089552238806</v>
      </c>
      <c r="T87" s="160">
        <v>11.910447761194028</v>
      </c>
      <c r="U87" s="160">
        <f t="shared" si="17"/>
        <v>65.492537313432834</v>
      </c>
      <c r="W87" s="160">
        <v>67</v>
      </c>
      <c r="X87" s="160">
        <v>9</v>
      </c>
      <c r="Y87" s="160">
        <v>23.910447761194028</v>
      </c>
      <c r="Z87" s="160">
        <v>47.582089552238813</v>
      </c>
      <c r="AA87" s="160">
        <v>19.522388059701491</v>
      </c>
      <c r="AB87" s="160">
        <f t="shared" si="18"/>
        <v>67.104477611940297</v>
      </c>
      <c r="AD87" s="160">
        <v>33</v>
      </c>
      <c r="AE87" s="160">
        <v>36</v>
      </c>
      <c r="AF87" s="160">
        <v>36</v>
      </c>
      <c r="AG87" s="160">
        <v>24</v>
      </c>
      <c r="AH87" s="160">
        <v>3</v>
      </c>
      <c r="AI87" s="160">
        <f t="shared" si="16"/>
        <v>27</v>
      </c>
    </row>
    <row r="88" spans="1:35">
      <c r="A88" s="159" t="s">
        <v>1628</v>
      </c>
      <c r="C88" s="156">
        <v>321</v>
      </c>
      <c r="D88" s="156">
        <v>213</v>
      </c>
      <c r="E88" s="163">
        <v>0.66355140186915884</v>
      </c>
      <c r="F88" s="156">
        <v>321</v>
      </c>
      <c r="G88" s="163">
        <v>1</v>
      </c>
      <c r="H88" s="157">
        <v>4801</v>
      </c>
      <c r="I88" s="158">
        <v>3</v>
      </c>
      <c r="J88" s="159" t="s">
        <v>1024</v>
      </c>
      <c r="L88" s="160">
        <f t="shared" si="13"/>
        <v>54.126213592233007</v>
      </c>
      <c r="M88" s="160">
        <f t="shared" si="14"/>
        <v>54.407766990291258</v>
      </c>
      <c r="N88" s="160">
        <f t="shared" si="15"/>
        <v>10</v>
      </c>
      <c r="P88" s="160">
        <v>103</v>
      </c>
      <c r="Q88" s="160">
        <v>22.339805825242721</v>
      </c>
      <c r="R88" s="160">
        <v>23.533980582524272</v>
      </c>
      <c r="S88" s="160">
        <v>37.543689320388346</v>
      </c>
      <c r="T88" s="160">
        <v>16.582524271844662</v>
      </c>
      <c r="U88" s="160">
        <f t="shared" si="17"/>
        <v>54.126213592233007</v>
      </c>
      <c r="W88" s="160">
        <v>103</v>
      </c>
      <c r="X88" s="160">
        <v>10.66990291262136</v>
      </c>
      <c r="Y88" s="160">
        <v>34.922330097087382</v>
      </c>
      <c r="Z88" s="160">
        <v>37.94174757281553</v>
      </c>
      <c r="AA88" s="160">
        <v>16.466019417475728</v>
      </c>
      <c r="AB88" s="160">
        <f t="shared" si="18"/>
        <v>54.407766990291258</v>
      </c>
      <c r="AD88" s="160">
        <v>48</v>
      </c>
      <c r="AE88" s="160">
        <v>54</v>
      </c>
      <c r="AF88" s="160">
        <v>35</v>
      </c>
      <c r="AG88" s="160">
        <v>10</v>
      </c>
      <c r="AH88" s="160">
        <v>0</v>
      </c>
      <c r="AI88" s="160">
        <f t="shared" si="16"/>
        <v>10</v>
      </c>
    </row>
    <row r="89" spans="1:35">
      <c r="A89" s="159" t="s">
        <v>1025</v>
      </c>
      <c r="C89" s="156">
        <v>374</v>
      </c>
      <c r="D89" s="156">
        <v>225</v>
      </c>
      <c r="E89" s="163">
        <v>0.60160427807486627</v>
      </c>
      <c r="F89" s="156">
        <v>374</v>
      </c>
      <c r="G89" s="163">
        <v>1</v>
      </c>
      <c r="H89" s="157">
        <v>4801</v>
      </c>
      <c r="I89" s="158">
        <v>1</v>
      </c>
      <c r="J89" s="159" t="s">
        <v>1024</v>
      </c>
      <c r="L89" s="160">
        <f t="shared" si="13"/>
        <v>78.861111111111114</v>
      </c>
      <c r="M89" s="160">
        <f t="shared" si="14"/>
        <v>71.648148148148152</v>
      </c>
      <c r="N89" s="160">
        <f t="shared" si="15"/>
        <v>47</v>
      </c>
      <c r="P89" s="160">
        <v>216</v>
      </c>
      <c r="Q89" s="160">
        <v>7.0648148148148158</v>
      </c>
      <c r="R89" s="160">
        <v>14.319444444444446</v>
      </c>
      <c r="S89" s="160">
        <v>35.689814814814817</v>
      </c>
      <c r="T89" s="160">
        <v>43.171296296296298</v>
      </c>
      <c r="U89" s="160">
        <f t="shared" si="17"/>
        <v>78.861111111111114</v>
      </c>
      <c r="W89" s="160">
        <v>216</v>
      </c>
      <c r="X89" s="160">
        <v>3.8703703703703702</v>
      </c>
      <c r="Y89" s="160">
        <v>24.699074074074076</v>
      </c>
      <c r="Z89" s="160">
        <v>41.032407407407405</v>
      </c>
      <c r="AA89" s="160">
        <v>30.61574074074074</v>
      </c>
      <c r="AB89" s="160">
        <f t="shared" si="18"/>
        <v>71.648148148148152</v>
      </c>
      <c r="AD89" s="160">
        <v>65</v>
      </c>
      <c r="AE89" s="160">
        <v>11</v>
      </c>
      <c r="AF89" s="160">
        <v>43</v>
      </c>
      <c r="AG89" s="160">
        <v>45</v>
      </c>
      <c r="AH89" s="160">
        <v>2</v>
      </c>
      <c r="AI89" s="160">
        <f t="shared" si="16"/>
        <v>47</v>
      </c>
    </row>
    <row r="90" spans="1:35">
      <c r="A90" s="159" t="s">
        <v>759</v>
      </c>
      <c r="C90" s="156">
        <v>794</v>
      </c>
      <c r="D90" s="156">
        <v>39</v>
      </c>
      <c r="E90" s="163">
        <v>4.9118387909319897E-2</v>
      </c>
      <c r="F90" s="156">
        <v>319</v>
      </c>
      <c r="G90" s="163">
        <v>0.40176322418136018</v>
      </c>
      <c r="H90" s="157">
        <v>1603</v>
      </c>
      <c r="I90" s="158">
        <v>6</v>
      </c>
      <c r="J90" s="159" t="s">
        <v>758</v>
      </c>
      <c r="L90" s="160">
        <f t="shared" si="13"/>
        <v>87.28726287262873</v>
      </c>
      <c r="M90" s="160">
        <f t="shared" si="14"/>
        <v>86.176151761517616</v>
      </c>
      <c r="N90" s="160">
        <f t="shared" si="15"/>
        <v>70</v>
      </c>
      <c r="P90" s="160">
        <v>369</v>
      </c>
      <c r="Q90" s="160">
        <v>2.6829268292682928</v>
      </c>
      <c r="R90" s="160">
        <v>10.02981029810298</v>
      </c>
      <c r="S90" s="160">
        <v>35.956639566395665</v>
      </c>
      <c r="T90" s="160">
        <v>51.330623306233058</v>
      </c>
      <c r="U90" s="160">
        <f t="shared" si="17"/>
        <v>87.28726287262873</v>
      </c>
      <c r="W90" s="160">
        <v>369</v>
      </c>
      <c r="X90" s="160">
        <v>1.6422764227642277</v>
      </c>
      <c r="Y90" s="160">
        <v>12.823848238482386</v>
      </c>
      <c r="Z90" s="160">
        <v>43.165311653116532</v>
      </c>
      <c r="AA90" s="160">
        <v>43.010840108401084</v>
      </c>
      <c r="AB90" s="160">
        <f t="shared" si="18"/>
        <v>86.176151761517616</v>
      </c>
      <c r="AD90" s="160">
        <v>121</v>
      </c>
      <c r="AE90" s="160">
        <v>2</v>
      </c>
      <c r="AF90" s="160">
        <v>28</v>
      </c>
      <c r="AG90" s="160">
        <v>60</v>
      </c>
      <c r="AH90" s="160">
        <v>10</v>
      </c>
      <c r="AI90" s="160">
        <f t="shared" si="16"/>
        <v>70</v>
      </c>
    </row>
    <row r="91" spans="1:35">
      <c r="A91" s="159" t="s">
        <v>1471</v>
      </c>
      <c r="C91" s="156">
        <v>359</v>
      </c>
      <c r="D91" s="156">
        <v>24</v>
      </c>
      <c r="E91" s="163">
        <v>6.6852367688022288E-2</v>
      </c>
      <c r="F91" s="156">
        <v>138</v>
      </c>
      <c r="G91" s="163">
        <v>0.38440111420612816</v>
      </c>
      <c r="H91" s="157">
        <v>1603</v>
      </c>
      <c r="I91" s="158">
        <v>9</v>
      </c>
      <c r="J91" s="159" t="s">
        <v>758</v>
      </c>
      <c r="L91" s="160">
        <f t="shared" si="13"/>
        <v>62.191549295774649</v>
      </c>
      <c r="M91" s="160">
        <f t="shared" si="14"/>
        <v>69.402816901408443</v>
      </c>
      <c r="N91" s="160">
        <f t="shared" si="15"/>
        <v>39</v>
      </c>
      <c r="P91" s="160">
        <v>355</v>
      </c>
      <c r="Q91" s="160">
        <v>15.718309859154928</v>
      </c>
      <c r="R91" s="160">
        <v>22.090140845070422</v>
      </c>
      <c r="S91" s="160">
        <v>41.574647887323948</v>
      </c>
      <c r="T91" s="160">
        <v>20.616901408450705</v>
      </c>
      <c r="U91" s="160">
        <f t="shared" si="17"/>
        <v>62.191549295774649</v>
      </c>
      <c r="W91" s="160">
        <v>355</v>
      </c>
      <c r="X91" s="160">
        <v>3.957746478873239</v>
      </c>
      <c r="Y91" s="160">
        <v>26.63943661971831</v>
      </c>
      <c r="Z91" s="160">
        <v>49.549295774647888</v>
      </c>
      <c r="AA91" s="160">
        <v>19.853521126760562</v>
      </c>
      <c r="AB91" s="160">
        <f t="shared" si="18"/>
        <v>69.402816901408443</v>
      </c>
      <c r="AD91" s="160">
        <v>132</v>
      </c>
      <c r="AE91" s="160">
        <v>22</v>
      </c>
      <c r="AF91" s="160">
        <v>39</v>
      </c>
      <c r="AG91" s="160">
        <v>34</v>
      </c>
      <c r="AH91" s="160">
        <v>5</v>
      </c>
      <c r="AI91" s="160">
        <f t="shared" si="16"/>
        <v>39</v>
      </c>
    </row>
    <row r="92" spans="1:35">
      <c r="A92" s="159" t="s">
        <v>1517</v>
      </c>
      <c r="C92" s="156">
        <v>827</v>
      </c>
      <c r="D92" s="156">
        <v>92</v>
      </c>
      <c r="E92" s="163">
        <v>0.11124546553808948</v>
      </c>
      <c r="F92" s="156">
        <v>217</v>
      </c>
      <c r="G92" s="163">
        <v>0.26239419588875451</v>
      </c>
      <c r="H92" s="157">
        <v>6303</v>
      </c>
      <c r="I92" s="158">
        <v>28</v>
      </c>
      <c r="J92" s="159" t="s">
        <v>1203</v>
      </c>
      <c r="L92" s="160">
        <f t="shared" si="13"/>
        <v>79.046740467404675</v>
      </c>
      <c r="M92" s="160">
        <f t="shared" si="14"/>
        <v>82.370233702337032</v>
      </c>
      <c r="N92" s="160">
        <f t="shared" si="15"/>
        <v>49</v>
      </c>
      <c r="P92" s="160">
        <v>813</v>
      </c>
      <c r="Q92" s="160">
        <v>8.608856088560886</v>
      </c>
      <c r="R92" s="160">
        <v>12.670356703567036</v>
      </c>
      <c r="S92" s="160">
        <v>33.273062730627309</v>
      </c>
      <c r="T92" s="160">
        <v>45.773677736777366</v>
      </c>
      <c r="U92" s="160">
        <f t="shared" si="17"/>
        <v>79.046740467404675</v>
      </c>
      <c r="W92" s="160">
        <v>813</v>
      </c>
      <c r="X92" s="160">
        <v>2.3259532595325951</v>
      </c>
      <c r="Y92" s="160">
        <v>15.303813038130381</v>
      </c>
      <c r="Z92" s="160">
        <v>42.382533825338257</v>
      </c>
      <c r="AA92" s="160">
        <v>39.987699876998775</v>
      </c>
      <c r="AB92" s="160">
        <f t="shared" si="18"/>
        <v>82.370233702337032</v>
      </c>
      <c r="AD92" s="160">
        <v>265</v>
      </c>
      <c r="AE92" s="160">
        <v>15</v>
      </c>
      <c r="AF92" s="160">
        <v>36</v>
      </c>
      <c r="AG92" s="160">
        <v>40</v>
      </c>
      <c r="AH92" s="160">
        <v>9</v>
      </c>
      <c r="AI92" s="160">
        <f t="shared" si="16"/>
        <v>49</v>
      </c>
    </row>
    <row r="93" spans="1:35">
      <c r="A93" s="159" t="s">
        <v>1210</v>
      </c>
      <c r="C93" s="156">
        <v>1043</v>
      </c>
      <c r="D93" s="156">
        <v>188</v>
      </c>
      <c r="E93" s="163">
        <v>0.18024928092042186</v>
      </c>
      <c r="F93" s="156">
        <v>455</v>
      </c>
      <c r="G93" s="163">
        <v>0.43624161073825501</v>
      </c>
      <c r="H93" s="157">
        <v>6303</v>
      </c>
      <c r="I93" s="158">
        <v>20</v>
      </c>
      <c r="J93" s="159" t="s">
        <v>1203</v>
      </c>
      <c r="L93" s="160">
        <f t="shared" si="13"/>
        <v>86.194117647058818</v>
      </c>
      <c r="M93" s="160">
        <f t="shared" si="14"/>
        <v>79.327450980392157</v>
      </c>
      <c r="N93" s="160">
        <f t="shared" si="15"/>
        <v>60</v>
      </c>
      <c r="P93" s="160">
        <v>510</v>
      </c>
      <c r="Q93" s="160">
        <v>4.5843137254901958</v>
      </c>
      <c r="R93" s="160">
        <v>9.2215686274509796</v>
      </c>
      <c r="S93" s="160">
        <v>27.750980392156862</v>
      </c>
      <c r="T93" s="160">
        <v>58.443137254901956</v>
      </c>
      <c r="U93" s="160">
        <f t="shared" si="17"/>
        <v>86.194117647058818</v>
      </c>
      <c r="W93" s="160">
        <v>510</v>
      </c>
      <c r="X93" s="160">
        <v>5.8235294117647056</v>
      </c>
      <c r="Y93" s="160">
        <v>14.468627450980392</v>
      </c>
      <c r="Z93" s="160">
        <v>39.954901960784312</v>
      </c>
      <c r="AA93" s="160">
        <v>39.372549019607845</v>
      </c>
      <c r="AB93" s="160">
        <f t="shared" si="18"/>
        <v>79.327450980392157</v>
      </c>
      <c r="AD93" s="160">
        <v>185</v>
      </c>
      <c r="AE93" s="160">
        <v>1</v>
      </c>
      <c r="AF93" s="160">
        <v>39</v>
      </c>
      <c r="AG93" s="160">
        <v>54</v>
      </c>
      <c r="AH93" s="160">
        <v>6</v>
      </c>
      <c r="AI93" s="160">
        <f t="shared" si="16"/>
        <v>60</v>
      </c>
    </row>
    <row r="94" spans="1:35">
      <c r="A94" s="159" t="s">
        <v>1518</v>
      </c>
      <c r="C94" s="156">
        <v>1030</v>
      </c>
      <c r="D94" s="156">
        <v>184</v>
      </c>
      <c r="E94" s="163">
        <v>0.17864077669902911</v>
      </c>
      <c r="F94" s="156">
        <v>405</v>
      </c>
      <c r="G94" s="163">
        <v>0.39320388349514562</v>
      </c>
      <c r="H94" s="157">
        <v>6303</v>
      </c>
      <c r="I94" s="158">
        <v>26</v>
      </c>
      <c r="J94" s="159" t="s">
        <v>1203</v>
      </c>
      <c r="L94" s="160">
        <f t="shared" si="13"/>
        <v>83.237082066869306</v>
      </c>
      <c r="M94" s="160">
        <f t="shared" si="14"/>
        <v>79.295845997973657</v>
      </c>
      <c r="N94" s="160">
        <f t="shared" si="15"/>
        <v>35</v>
      </c>
      <c r="P94" s="160">
        <v>987</v>
      </c>
      <c r="Q94" s="160">
        <v>7.7831813576494433</v>
      </c>
      <c r="R94" s="160">
        <v>9.3242147922998981</v>
      </c>
      <c r="S94" s="160">
        <v>35.850050658561294</v>
      </c>
      <c r="T94" s="160">
        <v>47.387031408308005</v>
      </c>
      <c r="U94" s="160">
        <f t="shared" si="17"/>
        <v>83.237082066869306</v>
      </c>
      <c r="W94" s="160">
        <v>987</v>
      </c>
      <c r="X94" s="160">
        <v>2.6889564336372844</v>
      </c>
      <c r="Y94" s="160">
        <v>18.008105369807495</v>
      </c>
      <c r="Z94" s="160">
        <v>42.743667679837891</v>
      </c>
      <c r="AA94" s="160">
        <v>36.552178318135759</v>
      </c>
      <c r="AB94" s="160">
        <f t="shared" si="18"/>
        <v>79.295845997973657</v>
      </c>
      <c r="AD94" s="160">
        <v>327</v>
      </c>
      <c r="AE94" s="160">
        <v>19</v>
      </c>
      <c r="AF94" s="160">
        <v>46</v>
      </c>
      <c r="AG94" s="160">
        <v>32</v>
      </c>
      <c r="AH94" s="160">
        <v>3</v>
      </c>
      <c r="AI94" s="160">
        <f t="shared" si="16"/>
        <v>35</v>
      </c>
    </row>
    <row r="95" spans="1:35">
      <c r="A95" s="159" t="s">
        <v>1206</v>
      </c>
      <c r="C95" s="156">
        <v>485</v>
      </c>
      <c r="D95" s="156">
        <v>137</v>
      </c>
      <c r="E95" s="163">
        <v>0.28247422680412371</v>
      </c>
      <c r="F95" s="156">
        <v>206</v>
      </c>
      <c r="G95" s="163">
        <v>0.4247422680412371</v>
      </c>
      <c r="H95" s="157">
        <v>6303</v>
      </c>
      <c r="I95" s="158">
        <v>27</v>
      </c>
      <c r="J95" s="159" t="s">
        <v>1203</v>
      </c>
      <c r="L95" s="160">
        <f t="shared" si="13"/>
        <v>89.162393162393158</v>
      </c>
      <c r="M95" s="160">
        <f t="shared" si="14"/>
        <v>87.213675213675202</v>
      </c>
      <c r="N95" s="160">
        <f t="shared" si="15"/>
        <v>74</v>
      </c>
      <c r="P95" s="160">
        <v>234</v>
      </c>
      <c r="Q95" s="160">
        <v>2.7350427350427351</v>
      </c>
      <c r="R95" s="160">
        <v>8.7863247863247871</v>
      </c>
      <c r="S95" s="160">
        <v>22.837606837606835</v>
      </c>
      <c r="T95" s="160">
        <v>66.324786324786317</v>
      </c>
      <c r="U95" s="160">
        <f t="shared" si="17"/>
        <v>89.162393162393158</v>
      </c>
      <c r="W95" s="160">
        <v>234</v>
      </c>
      <c r="X95" s="160">
        <v>1.6837606837606836</v>
      </c>
      <c r="Y95" s="160">
        <v>11.102564102564102</v>
      </c>
      <c r="Z95" s="160">
        <v>39.914529914529908</v>
      </c>
      <c r="AA95" s="160">
        <v>47.299145299145302</v>
      </c>
      <c r="AB95" s="160">
        <f t="shared" si="18"/>
        <v>87.213675213675202</v>
      </c>
      <c r="AD95" s="160">
        <v>80</v>
      </c>
      <c r="AE95" s="160">
        <v>3</v>
      </c>
      <c r="AF95" s="160">
        <v>24</v>
      </c>
      <c r="AG95" s="160">
        <v>61</v>
      </c>
      <c r="AH95" s="160">
        <v>13</v>
      </c>
      <c r="AI95" s="160">
        <f t="shared" si="16"/>
        <v>74</v>
      </c>
    </row>
    <row r="96" spans="1:35">
      <c r="A96" s="159" t="s">
        <v>1205</v>
      </c>
      <c r="C96" s="156">
        <v>576</v>
      </c>
      <c r="D96" s="156">
        <v>123</v>
      </c>
      <c r="E96" s="163">
        <v>0.21354166666666666</v>
      </c>
      <c r="F96" s="156">
        <v>186</v>
      </c>
      <c r="G96" s="163">
        <v>0.32291666666666669</v>
      </c>
      <c r="H96" s="157">
        <v>6303</v>
      </c>
      <c r="I96" s="158">
        <v>29</v>
      </c>
      <c r="J96" s="159" t="s">
        <v>1203</v>
      </c>
      <c r="L96" s="160">
        <f t="shared" si="13"/>
        <v>87.666666666666657</v>
      </c>
      <c r="M96" s="160">
        <f t="shared" si="14"/>
        <v>85.666666666666686</v>
      </c>
      <c r="N96" s="160">
        <f t="shared" si="15"/>
        <v>33</v>
      </c>
      <c r="P96" s="160">
        <v>291</v>
      </c>
      <c r="Q96" s="160">
        <v>2.3333333333333335</v>
      </c>
      <c r="R96" s="160">
        <v>10</v>
      </c>
      <c r="S96" s="160">
        <v>25</v>
      </c>
      <c r="T96" s="160">
        <v>62.666666666666664</v>
      </c>
      <c r="U96" s="160">
        <f t="shared" si="17"/>
        <v>87.666666666666657</v>
      </c>
      <c r="W96" s="160">
        <v>291</v>
      </c>
      <c r="X96" s="160">
        <v>2.3333333333333335</v>
      </c>
      <c r="Y96" s="160">
        <v>12</v>
      </c>
      <c r="Z96" s="160">
        <v>40.666666666666671</v>
      </c>
      <c r="AA96" s="160">
        <v>45.000000000000007</v>
      </c>
      <c r="AB96" s="160">
        <f t="shared" si="18"/>
        <v>85.666666666666686</v>
      </c>
      <c r="AD96" s="160">
        <v>97</v>
      </c>
      <c r="AE96" s="160">
        <v>18</v>
      </c>
      <c r="AF96" s="160">
        <v>49</v>
      </c>
      <c r="AG96" s="160">
        <v>30</v>
      </c>
      <c r="AH96" s="160">
        <v>3</v>
      </c>
      <c r="AI96" s="160">
        <f t="shared" si="16"/>
        <v>33</v>
      </c>
    </row>
    <row r="97" spans="1:35">
      <c r="A97" s="159" t="s">
        <v>1204</v>
      </c>
      <c r="C97" s="156">
        <v>101</v>
      </c>
      <c r="D97" s="156">
        <v>2</v>
      </c>
      <c r="E97" s="163">
        <v>1.9801980198019802E-2</v>
      </c>
      <c r="F97" s="156">
        <v>68</v>
      </c>
      <c r="G97" s="163">
        <v>0.67326732673267331</v>
      </c>
      <c r="H97" s="157">
        <v>6303</v>
      </c>
      <c r="I97" s="158">
        <v>36</v>
      </c>
      <c r="J97" s="159" t="s">
        <v>1203</v>
      </c>
      <c r="L97" s="160">
        <f t="shared" si="13"/>
        <v>81.897959183673478</v>
      </c>
      <c r="M97" s="160">
        <f t="shared" si="14"/>
        <v>69.571428571428569</v>
      </c>
      <c r="N97" s="160">
        <f t="shared" si="15"/>
        <v>56</v>
      </c>
      <c r="P97" s="160">
        <v>49</v>
      </c>
      <c r="Q97" s="160">
        <v>8.408163265306122</v>
      </c>
      <c r="R97" s="160">
        <v>10.36734693877551</v>
      </c>
      <c r="S97" s="160">
        <v>40.857142857142861</v>
      </c>
      <c r="T97" s="160">
        <v>41.040816326530617</v>
      </c>
      <c r="U97" s="160">
        <f t="shared" si="17"/>
        <v>81.897959183673478</v>
      </c>
      <c r="W97" s="160">
        <v>49</v>
      </c>
      <c r="X97" s="160">
        <v>6.204081632653061</v>
      </c>
      <c r="Y97" s="160">
        <v>24.551020408163268</v>
      </c>
      <c r="Z97" s="160">
        <v>46.877551020408163</v>
      </c>
      <c r="AA97" s="160">
        <v>22.693877551020407</v>
      </c>
      <c r="AB97" s="160">
        <f t="shared" si="18"/>
        <v>69.571428571428569</v>
      </c>
      <c r="AD97" s="160">
        <v>16</v>
      </c>
      <c r="AE97" s="160">
        <v>13</v>
      </c>
      <c r="AF97" s="160">
        <v>31</v>
      </c>
      <c r="AG97" s="160">
        <v>56</v>
      </c>
      <c r="AH97" s="160">
        <v>0</v>
      </c>
      <c r="AI97" s="160">
        <f t="shared" si="16"/>
        <v>56</v>
      </c>
    </row>
    <row r="98" spans="1:35">
      <c r="A98" s="159" t="s">
        <v>1208</v>
      </c>
      <c r="C98" s="156">
        <v>430</v>
      </c>
      <c r="D98" s="156">
        <v>90</v>
      </c>
      <c r="E98" s="163">
        <v>0.20930232558139536</v>
      </c>
      <c r="F98" s="156">
        <v>200</v>
      </c>
      <c r="G98" s="163">
        <v>0.46511627906976744</v>
      </c>
      <c r="H98" s="157">
        <v>6303</v>
      </c>
      <c r="I98" s="158">
        <v>24</v>
      </c>
      <c r="J98" s="159" t="s">
        <v>1203</v>
      </c>
      <c r="L98" s="160">
        <f t="shared" si="13"/>
        <v>88.242857142857147</v>
      </c>
      <c r="M98" s="160">
        <f t="shared" si="14"/>
        <v>85.5</v>
      </c>
      <c r="N98" s="160">
        <f t="shared" si="15"/>
        <v>41</v>
      </c>
      <c r="P98" s="160">
        <v>210</v>
      </c>
      <c r="Q98" s="160">
        <v>3.1857142857142859</v>
      </c>
      <c r="R98" s="160">
        <v>7.8857142857142861</v>
      </c>
      <c r="S98" s="160">
        <v>28.585714285714289</v>
      </c>
      <c r="T98" s="160">
        <v>59.657142857142858</v>
      </c>
      <c r="U98" s="160">
        <f t="shared" si="17"/>
        <v>88.242857142857147</v>
      </c>
      <c r="W98" s="160">
        <v>210</v>
      </c>
      <c r="X98" s="160">
        <v>2.0142857142857142</v>
      </c>
      <c r="Y98" s="160">
        <v>11.842857142857142</v>
      </c>
      <c r="Z98" s="160">
        <v>46.314285714285717</v>
      </c>
      <c r="AA98" s="160">
        <v>39.185714285714283</v>
      </c>
      <c r="AB98" s="160">
        <f t="shared" si="18"/>
        <v>85.5</v>
      </c>
      <c r="AD98" s="160">
        <v>75</v>
      </c>
      <c r="AE98" s="160">
        <v>19</v>
      </c>
      <c r="AF98" s="160">
        <v>40</v>
      </c>
      <c r="AG98" s="160">
        <v>37</v>
      </c>
      <c r="AH98" s="160">
        <v>4</v>
      </c>
      <c r="AI98" s="160">
        <f t="shared" si="16"/>
        <v>41</v>
      </c>
    </row>
    <row r="99" spans="1:35">
      <c r="A99" s="159" t="s">
        <v>1209</v>
      </c>
      <c r="C99" s="156">
        <v>504</v>
      </c>
      <c r="D99" s="156">
        <v>43</v>
      </c>
      <c r="E99" s="163">
        <v>8.531746031746032E-2</v>
      </c>
      <c r="F99" s="156">
        <v>164</v>
      </c>
      <c r="G99" s="163">
        <v>0.32539682539682541</v>
      </c>
      <c r="H99" s="157">
        <v>6303</v>
      </c>
      <c r="I99" s="158">
        <v>23</v>
      </c>
      <c r="J99" s="159" t="s">
        <v>1203</v>
      </c>
      <c r="L99" s="160">
        <f t="shared" si="13"/>
        <v>96.323770491803273</v>
      </c>
      <c r="M99" s="160">
        <f t="shared" si="14"/>
        <v>92.299180327868854</v>
      </c>
      <c r="N99" s="160">
        <f t="shared" si="15"/>
        <v>85</v>
      </c>
      <c r="P99" s="160">
        <v>244</v>
      </c>
      <c r="Q99" s="160">
        <v>0</v>
      </c>
      <c r="R99" s="160">
        <v>3.6762295081967213</v>
      </c>
      <c r="S99" s="160">
        <v>17.512295081967213</v>
      </c>
      <c r="T99" s="160">
        <v>78.811475409836063</v>
      </c>
      <c r="U99" s="160">
        <f t="shared" si="17"/>
        <v>96.323770491803273</v>
      </c>
      <c r="W99" s="160">
        <v>244</v>
      </c>
      <c r="X99" s="160">
        <v>0.68852459016393441</v>
      </c>
      <c r="Y99" s="160">
        <v>7.0368852459016384</v>
      </c>
      <c r="Z99" s="160">
        <v>28.241803278688522</v>
      </c>
      <c r="AA99" s="160">
        <v>64.057377049180332</v>
      </c>
      <c r="AB99" s="160">
        <f t="shared" si="18"/>
        <v>92.299180327868854</v>
      </c>
      <c r="AD99" s="160">
        <v>77</v>
      </c>
      <c r="AE99" s="160">
        <v>1</v>
      </c>
      <c r="AF99" s="160">
        <v>13</v>
      </c>
      <c r="AG99" s="160">
        <v>62</v>
      </c>
      <c r="AH99" s="160">
        <v>23</v>
      </c>
      <c r="AI99" s="160">
        <f t="shared" ref="AI99:AI130" si="19">SUM(AG99:AH99)</f>
        <v>85</v>
      </c>
    </row>
    <row r="100" spans="1:35">
      <c r="A100" s="159" t="s">
        <v>1207</v>
      </c>
      <c r="C100" s="156">
        <v>556</v>
      </c>
      <c r="D100" s="156">
        <v>43</v>
      </c>
      <c r="E100" s="163">
        <v>7.7338129496402883E-2</v>
      </c>
      <c r="F100" s="156">
        <v>138</v>
      </c>
      <c r="G100" s="163">
        <v>0.24820143884892087</v>
      </c>
      <c r="H100" s="157">
        <v>6303</v>
      </c>
      <c r="I100" s="158">
        <v>25</v>
      </c>
      <c r="J100" s="159" t="s">
        <v>1203</v>
      </c>
      <c r="L100" s="160">
        <f t="shared" si="13"/>
        <v>91.413043478260875</v>
      </c>
      <c r="M100" s="160">
        <f t="shared" si="14"/>
        <v>89.021739130434781</v>
      </c>
      <c r="N100" s="160">
        <f t="shared" si="15"/>
        <v>51</v>
      </c>
      <c r="P100" s="160">
        <v>276</v>
      </c>
      <c r="Q100" s="160">
        <v>3.6413043478260869</v>
      </c>
      <c r="R100" s="160">
        <v>4.9855072463768115</v>
      </c>
      <c r="S100" s="160">
        <v>20.347826086956523</v>
      </c>
      <c r="T100" s="160">
        <v>71.065217391304344</v>
      </c>
      <c r="U100" s="160">
        <f t="shared" si="17"/>
        <v>91.413043478260875</v>
      </c>
      <c r="W100" s="160">
        <v>276</v>
      </c>
      <c r="X100" s="160">
        <v>1.9275362318840579</v>
      </c>
      <c r="Y100" s="160">
        <v>9.0507246376811601</v>
      </c>
      <c r="Z100" s="160">
        <v>34.884057971014492</v>
      </c>
      <c r="AA100" s="160">
        <v>54.137681159420289</v>
      </c>
      <c r="AB100" s="160">
        <f t="shared" si="18"/>
        <v>89.021739130434781</v>
      </c>
      <c r="AD100" s="160">
        <v>95</v>
      </c>
      <c r="AE100" s="160">
        <v>8</v>
      </c>
      <c r="AF100" s="160">
        <v>40</v>
      </c>
      <c r="AG100" s="160">
        <v>47</v>
      </c>
      <c r="AH100" s="160">
        <v>4</v>
      </c>
      <c r="AI100" s="160">
        <f t="shared" si="19"/>
        <v>51</v>
      </c>
    </row>
    <row r="101" spans="1:35">
      <c r="A101" s="159" t="s">
        <v>761</v>
      </c>
      <c r="C101" s="156">
        <v>241</v>
      </c>
      <c r="D101" s="156">
        <v>67</v>
      </c>
      <c r="E101" s="163">
        <v>0.27800829875518673</v>
      </c>
      <c r="F101" s="156">
        <v>189</v>
      </c>
      <c r="G101" s="163">
        <v>0.78423236514522821</v>
      </c>
      <c r="H101" s="157">
        <v>1605</v>
      </c>
      <c r="I101" s="158">
        <v>61</v>
      </c>
      <c r="J101" s="159" t="s">
        <v>760</v>
      </c>
      <c r="L101" s="160">
        <f t="shared" si="13"/>
        <v>80.589147286821714</v>
      </c>
      <c r="M101" s="160">
        <f t="shared" si="14"/>
        <v>76.821705426356601</v>
      </c>
      <c r="N101" s="160">
        <f t="shared" si="15"/>
        <v>47</v>
      </c>
      <c r="P101" s="160">
        <v>129</v>
      </c>
      <c r="Q101" s="160">
        <v>5.6356589147286824</v>
      </c>
      <c r="R101" s="160">
        <v>14.062015503875969</v>
      </c>
      <c r="S101" s="160">
        <v>32.558139534883722</v>
      </c>
      <c r="T101" s="160">
        <v>48.031007751937985</v>
      </c>
      <c r="U101" s="160">
        <f t="shared" si="17"/>
        <v>80.589147286821714</v>
      </c>
      <c r="W101" s="160">
        <v>129</v>
      </c>
      <c r="X101" s="160">
        <v>4.4573643410852712</v>
      </c>
      <c r="Y101" s="160">
        <v>18.720930232558139</v>
      </c>
      <c r="Z101" s="160">
        <v>41.875968992248069</v>
      </c>
      <c r="AA101" s="160">
        <v>34.945736434108525</v>
      </c>
      <c r="AB101" s="160">
        <f t="shared" si="18"/>
        <v>76.821705426356601</v>
      </c>
      <c r="AD101" s="160">
        <v>30</v>
      </c>
      <c r="AE101" s="160">
        <v>17</v>
      </c>
      <c r="AF101" s="160">
        <v>37</v>
      </c>
      <c r="AG101" s="160">
        <v>40</v>
      </c>
      <c r="AH101" s="160">
        <v>7</v>
      </c>
      <c r="AI101" s="160">
        <f t="shared" si="19"/>
        <v>47</v>
      </c>
    </row>
    <row r="102" spans="1:35">
      <c r="A102" s="159" t="s">
        <v>1554</v>
      </c>
      <c r="C102" s="156">
        <v>179</v>
      </c>
      <c r="D102" s="156">
        <v>43</v>
      </c>
      <c r="E102" s="163">
        <v>0.24022346368715083</v>
      </c>
      <c r="F102" s="156">
        <v>128</v>
      </c>
      <c r="G102" s="163">
        <v>0.71508379888268159</v>
      </c>
      <c r="H102" s="157">
        <v>1605</v>
      </c>
      <c r="I102" s="158">
        <v>62</v>
      </c>
      <c r="J102" s="159" t="s">
        <v>760</v>
      </c>
      <c r="L102" s="160">
        <f t="shared" si="13"/>
        <v>58.866666666666674</v>
      </c>
      <c r="M102" s="160">
        <f t="shared" si="14"/>
        <v>69.208333333333343</v>
      </c>
      <c r="N102" s="160">
        <f t="shared" si="15"/>
        <v>16</v>
      </c>
      <c r="P102" s="160">
        <v>120</v>
      </c>
      <c r="Q102" s="160">
        <v>23.391666666666666</v>
      </c>
      <c r="R102" s="160">
        <v>17.741666666666667</v>
      </c>
      <c r="S102" s="160">
        <v>34.791666666666671</v>
      </c>
      <c r="T102" s="160">
        <v>24.075000000000003</v>
      </c>
      <c r="U102" s="160">
        <f t="shared" si="17"/>
        <v>58.866666666666674</v>
      </c>
      <c r="W102" s="160">
        <v>120</v>
      </c>
      <c r="X102" s="160">
        <v>8.2333333333333325</v>
      </c>
      <c r="Y102" s="160">
        <v>22.441666666666666</v>
      </c>
      <c r="Z102" s="160">
        <v>43.091666666666669</v>
      </c>
      <c r="AA102" s="160">
        <v>26.116666666666667</v>
      </c>
      <c r="AB102" s="160">
        <f t="shared" si="18"/>
        <v>69.208333333333343</v>
      </c>
      <c r="AD102" s="160">
        <v>67</v>
      </c>
      <c r="AE102" s="160">
        <v>31</v>
      </c>
      <c r="AF102" s="160">
        <v>52</v>
      </c>
      <c r="AG102" s="160">
        <v>16</v>
      </c>
      <c r="AH102" s="160">
        <v>0</v>
      </c>
      <c r="AI102" s="160">
        <f t="shared" si="19"/>
        <v>16</v>
      </c>
    </row>
    <row r="103" spans="1:35">
      <c r="A103" s="159" t="s">
        <v>762</v>
      </c>
      <c r="C103" s="156">
        <v>231</v>
      </c>
      <c r="D103" s="156">
        <v>25</v>
      </c>
      <c r="E103" s="163">
        <v>0.10822510822510822</v>
      </c>
      <c r="F103" s="156">
        <v>121</v>
      </c>
      <c r="G103" s="163">
        <v>0.52380952380952384</v>
      </c>
      <c r="H103" s="157">
        <v>1605</v>
      </c>
      <c r="I103" s="158">
        <v>60</v>
      </c>
      <c r="J103" s="159" t="s">
        <v>760</v>
      </c>
      <c r="L103" s="160">
        <f t="shared" si="13"/>
        <v>93.212765957446805</v>
      </c>
      <c r="M103" s="160">
        <f t="shared" si="14"/>
        <v>86.255319148936167</v>
      </c>
      <c r="N103" s="160">
        <f t="shared" si="15"/>
        <v>70</v>
      </c>
      <c r="P103" s="160">
        <v>141</v>
      </c>
      <c r="Q103" s="160">
        <v>2.0851063829787235</v>
      </c>
      <c r="R103" s="160">
        <v>5</v>
      </c>
      <c r="S103" s="160">
        <v>33.702127659574465</v>
      </c>
      <c r="T103" s="160">
        <v>59.510638297872333</v>
      </c>
      <c r="U103" s="160">
        <f t="shared" si="17"/>
        <v>93.212765957446805</v>
      </c>
      <c r="W103" s="160">
        <v>141</v>
      </c>
      <c r="X103" s="160">
        <v>3.4468085106382982</v>
      </c>
      <c r="Y103" s="160">
        <v>10.085106382978724</v>
      </c>
      <c r="Z103" s="160">
        <v>43.127659574468083</v>
      </c>
      <c r="AA103" s="160">
        <v>43.127659574468083</v>
      </c>
      <c r="AB103" s="160">
        <f t="shared" si="18"/>
        <v>86.255319148936167</v>
      </c>
      <c r="AD103" s="160">
        <v>30</v>
      </c>
      <c r="AE103" s="160">
        <v>3</v>
      </c>
      <c r="AF103" s="160">
        <v>27</v>
      </c>
      <c r="AG103" s="160">
        <v>57</v>
      </c>
      <c r="AH103" s="160">
        <v>13</v>
      </c>
      <c r="AI103" s="160">
        <f t="shared" si="19"/>
        <v>70</v>
      </c>
    </row>
    <row r="104" spans="1:35">
      <c r="A104" s="159" t="s">
        <v>1617</v>
      </c>
      <c r="C104" s="156">
        <v>185</v>
      </c>
      <c r="D104" s="156">
        <v>22</v>
      </c>
      <c r="E104" s="163">
        <v>0.11891891891891893</v>
      </c>
      <c r="F104" s="156">
        <v>82</v>
      </c>
      <c r="G104" s="163">
        <v>0.44324324324324327</v>
      </c>
      <c r="H104" s="157">
        <v>4304</v>
      </c>
      <c r="I104" s="158">
        <v>703</v>
      </c>
      <c r="J104" s="159" t="s">
        <v>990</v>
      </c>
      <c r="L104" s="160" t="str">
        <f t="shared" si="13"/>
        <v>xx</v>
      </c>
      <c r="M104" s="160" t="str">
        <f t="shared" si="14"/>
        <v>xx</v>
      </c>
      <c r="N104" s="160">
        <f t="shared" si="15"/>
        <v>9</v>
      </c>
      <c r="P104" s="160">
        <v>11</v>
      </c>
      <c r="Q104" s="160" t="s">
        <v>1</v>
      </c>
      <c r="R104" s="160" t="s">
        <v>1</v>
      </c>
      <c r="S104" s="160" t="s">
        <v>1</v>
      </c>
      <c r="T104" s="160" t="s">
        <v>1</v>
      </c>
      <c r="U104" s="160" t="s">
        <v>1</v>
      </c>
      <c r="W104" s="160">
        <v>11</v>
      </c>
      <c r="X104" s="160" t="s">
        <v>1</v>
      </c>
      <c r="Y104" s="160" t="s">
        <v>1</v>
      </c>
      <c r="Z104" s="160" t="s">
        <v>1</v>
      </c>
      <c r="AA104" s="160" t="s">
        <v>1</v>
      </c>
      <c r="AB104" s="160" t="s">
        <v>1</v>
      </c>
      <c r="AD104" s="160">
        <v>11</v>
      </c>
      <c r="AE104" s="160">
        <v>45</v>
      </c>
      <c r="AF104" s="160">
        <v>45</v>
      </c>
      <c r="AG104" s="160">
        <v>9</v>
      </c>
      <c r="AH104" s="160">
        <v>0</v>
      </c>
      <c r="AI104" s="160">
        <f t="shared" si="19"/>
        <v>9</v>
      </c>
    </row>
    <row r="105" spans="1:35">
      <c r="A105" s="159" t="s">
        <v>1618</v>
      </c>
      <c r="C105" s="156">
        <v>1167</v>
      </c>
      <c r="D105" s="156">
        <v>61</v>
      </c>
      <c r="E105" s="163">
        <v>5.2270779777206511E-2</v>
      </c>
      <c r="F105" s="156">
        <v>418</v>
      </c>
      <c r="G105" s="163">
        <v>0.35818337617823481</v>
      </c>
      <c r="H105" s="157">
        <v>4304</v>
      </c>
      <c r="I105" s="158">
        <v>11</v>
      </c>
      <c r="J105" s="159" t="s">
        <v>990</v>
      </c>
      <c r="L105" s="160">
        <f t="shared" si="13"/>
        <v>78</v>
      </c>
      <c r="M105" s="160">
        <f t="shared" si="14"/>
        <v>83.78142076502732</v>
      </c>
      <c r="N105" s="160">
        <f t="shared" si="15"/>
        <v>46</v>
      </c>
      <c r="P105" s="160">
        <v>732</v>
      </c>
      <c r="Q105" s="160">
        <v>9</v>
      </c>
      <c r="R105" s="160">
        <v>13.521857923497269</v>
      </c>
      <c r="S105" s="160">
        <v>45.259562841530055</v>
      </c>
      <c r="T105" s="160">
        <v>32.740437158469945</v>
      </c>
      <c r="U105" s="160">
        <f t="shared" ref="U105:U136" si="20">SUM(S105:T105)</f>
        <v>78</v>
      </c>
      <c r="W105" s="160">
        <v>732</v>
      </c>
      <c r="X105" s="160">
        <v>2.0437158469945356</v>
      </c>
      <c r="Y105" s="160">
        <v>14.174863387978142</v>
      </c>
      <c r="Z105" s="160">
        <v>45.303278688524586</v>
      </c>
      <c r="AA105" s="160">
        <v>38.478142076502735</v>
      </c>
      <c r="AB105" s="160">
        <f t="shared" ref="AB105:AB136" si="21">SUM(Z105:AA105)</f>
        <v>83.78142076502732</v>
      </c>
      <c r="AD105" s="160">
        <v>382</v>
      </c>
      <c r="AE105" s="160">
        <v>14</v>
      </c>
      <c r="AF105" s="160">
        <v>41</v>
      </c>
      <c r="AG105" s="160">
        <v>43</v>
      </c>
      <c r="AH105" s="160">
        <v>3</v>
      </c>
      <c r="AI105" s="160">
        <f t="shared" si="19"/>
        <v>46</v>
      </c>
    </row>
    <row r="106" spans="1:35">
      <c r="A106" s="159" t="s">
        <v>1619</v>
      </c>
      <c r="C106" s="156">
        <v>1067</v>
      </c>
      <c r="D106" s="156">
        <v>78</v>
      </c>
      <c r="E106" s="163">
        <v>7.3102155576382374E-2</v>
      </c>
      <c r="F106" s="156">
        <v>365</v>
      </c>
      <c r="G106" s="163">
        <v>0.34208059981255856</v>
      </c>
      <c r="H106" s="157">
        <v>4304</v>
      </c>
      <c r="I106" s="158">
        <v>4</v>
      </c>
      <c r="J106" s="159" t="s">
        <v>990</v>
      </c>
      <c r="L106" s="160">
        <f t="shared" si="13"/>
        <v>78.645161290322577</v>
      </c>
      <c r="M106" s="160">
        <f t="shared" si="14"/>
        <v>82.290322580645153</v>
      </c>
      <c r="N106" s="160">
        <f t="shared" si="15"/>
        <v>46</v>
      </c>
      <c r="P106" s="160">
        <v>713</v>
      </c>
      <c r="Q106" s="160">
        <v>8.8387096774193559</v>
      </c>
      <c r="R106" s="160">
        <v>12.516129032258064</v>
      </c>
      <c r="S106" s="160">
        <v>40.516129032258064</v>
      </c>
      <c r="T106" s="160">
        <v>38.129032258064512</v>
      </c>
      <c r="U106" s="160">
        <f t="shared" si="20"/>
        <v>78.645161290322577</v>
      </c>
      <c r="W106" s="160">
        <v>713</v>
      </c>
      <c r="X106" s="160">
        <v>2</v>
      </c>
      <c r="Y106" s="160">
        <v>15.70967741935484</v>
      </c>
      <c r="Z106" s="160">
        <v>46.516129032258064</v>
      </c>
      <c r="AA106" s="160">
        <v>35.774193548387096</v>
      </c>
      <c r="AB106" s="160">
        <f t="shared" si="21"/>
        <v>82.290322580645153</v>
      </c>
      <c r="AD106" s="160">
        <v>368</v>
      </c>
      <c r="AE106" s="160">
        <v>15</v>
      </c>
      <c r="AF106" s="160">
        <v>40</v>
      </c>
      <c r="AG106" s="160">
        <v>37</v>
      </c>
      <c r="AH106" s="160">
        <v>9</v>
      </c>
      <c r="AI106" s="160">
        <f t="shared" si="19"/>
        <v>46</v>
      </c>
    </row>
    <row r="107" spans="1:35">
      <c r="A107" s="159" t="s">
        <v>1424</v>
      </c>
      <c r="C107" s="156">
        <v>799</v>
      </c>
      <c r="D107" s="156">
        <v>56</v>
      </c>
      <c r="E107" s="163">
        <v>7.0087609511889859E-2</v>
      </c>
      <c r="F107" s="156">
        <v>299</v>
      </c>
      <c r="G107" s="163">
        <v>0.37421777221526908</v>
      </c>
      <c r="H107" s="157">
        <v>4304</v>
      </c>
      <c r="I107" s="158">
        <v>12</v>
      </c>
      <c r="J107" s="159" t="s">
        <v>990</v>
      </c>
      <c r="L107" s="160">
        <f t="shared" si="13"/>
        <v>86.439688715953309</v>
      </c>
      <c r="M107" s="160">
        <f t="shared" si="14"/>
        <v>84.080415045395597</v>
      </c>
      <c r="N107" s="160">
        <f t="shared" si="15"/>
        <v>74</v>
      </c>
      <c r="P107" s="160">
        <v>771</v>
      </c>
      <c r="Q107" s="160">
        <v>4.5201037613488975</v>
      </c>
      <c r="R107" s="160">
        <v>9.0402075226977949</v>
      </c>
      <c r="S107" s="160">
        <v>33.680933852140079</v>
      </c>
      <c r="T107" s="160">
        <v>52.758754863813223</v>
      </c>
      <c r="U107" s="160">
        <f t="shared" si="20"/>
        <v>86.439688715953309</v>
      </c>
      <c r="W107" s="160">
        <v>771</v>
      </c>
      <c r="X107" s="160">
        <v>1.9597924773022051</v>
      </c>
      <c r="Y107" s="160">
        <v>13.439688715953308</v>
      </c>
      <c r="Z107" s="160">
        <v>43.08041504539559</v>
      </c>
      <c r="AA107" s="160">
        <v>41</v>
      </c>
      <c r="AB107" s="160">
        <f t="shared" si="21"/>
        <v>84.080415045395597</v>
      </c>
      <c r="AD107" s="160">
        <v>401</v>
      </c>
      <c r="AE107" s="160">
        <v>3</v>
      </c>
      <c r="AF107" s="160">
        <v>23</v>
      </c>
      <c r="AG107" s="160">
        <v>62</v>
      </c>
      <c r="AH107" s="160">
        <v>12</v>
      </c>
      <c r="AI107" s="160">
        <f t="shared" si="19"/>
        <v>74</v>
      </c>
    </row>
    <row r="108" spans="1:35">
      <c r="A108" s="159" t="s">
        <v>1425</v>
      </c>
      <c r="C108" s="156">
        <v>723</v>
      </c>
      <c r="D108" s="156">
        <v>56</v>
      </c>
      <c r="E108" s="163">
        <v>7.7455048409405258E-2</v>
      </c>
      <c r="F108" s="156">
        <v>293</v>
      </c>
      <c r="G108" s="163">
        <v>0.40525587828492393</v>
      </c>
      <c r="H108" s="157">
        <v>4304</v>
      </c>
      <c r="I108" s="158">
        <v>10</v>
      </c>
      <c r="J108" s="159" t="s">
        <v>990</v>
      </c>
      <c r="L108" s="160">
        <f t="shared" si="13"/>
        <v>83.008510638297878</v>
      </c>
      <c r="M108" s="160">
        <f t="shared" si="14"/>
        <v>83.506382978723408</v>
      </c>
      <c r="N108" s="160">
        <f t="shared" si="15"/>
        <v>61</v>
      </c>
      <c r="P108" s="160">
        <v>705</v>
      </c>
      <c r="Q108" s="160">
        <v>5.4893617021276597</v>
      </c>
      <c r="R108" s="160">
        <v>11</v>
      </c>
      <c r="S108" s="160">
        <v>33</v>
      </c>
      <c r="T108" s="160">
        <v>50.008510638297878</v>
      </c>
      <c r="U108" s="160">
        <f t="shared" si="20"/>
        <v>83.008510638297878</v>
      </c>
      <c r="W108" s="160">
        <v>705</v>
      </c>
      <c r="X108" s="160">
        <v>3</v>
      </c>
      <c r="Y108" s="160">
        <v>13.995744680851065</v>
      </c>
      <c r="Z108" s="160">
        <v>44.004255319148939</v>
      </c>
      <c r="AA108" s="160">
        <v>39.502127659574469</v>
      </c>
      <c r="AB108" s="160">
        <f t="shared" si="21"/>
        <v>83.506382978723408</v>
      </c>
      <c r="AD108" s="160">
        <v>351</v>
      </c>
      <c r="AE108" s="160">
        <v>5</v>
      </c>
      <c r="AF108" s="160">
        <v>34</v>
      </c>
      <c r="AG108" s="160">
        <v>52</v>
      </c>
      <c r="AH108" s="160">
        <v>9</v>
      </c>
      <c r="AI108" s="160">
        <f t="shared" si="19"/>
        <v>61</v>
      </c>
    </row>
    <row r="109" spans="1:35">
      <c r="A109" s="159" t="s">
        <v>915</v>
      </c>
      <c r="C109" s="156">
        <v>345</v>
      </c>
      <c r="D109" s="156">
        <v>21</v>
      </c>
      <c r="E109" s="163">
        <v>6.0869565217391307E-2</v>
      </c>
      <c r="F109" s="156">
        <v>180</v>
      </c>
      <c r="G109" s="163">
        <v>0.52173913043478259</v>
      </c>
      <c r="H109" s="157">
        <v>4304</v>
      </c>
      <c r="I109" s="158">
        <v>2</v>
      </c>
      <c r="J109" s="159" t="s">
        <v>990</v>
      </c>
      <c r="L109" s="160">
        <f t="shared" si="13"/>
        <v>85.532374100719423</v>
      </c>
      <c r="M109" s="160">
        <f t="shared" si="14"/>
        <v>82.525179856115102</v>
      </c>
      <c r="N109" s="160">
        <f t="shared" si="15"/>
        <v>0</v>
      </c>
      <c r="P109" s="160">
        <v>139</v>
      </c>
      <c r="Q109" s="160">
        <v>4.985611510791367</v>
      </c>
      <c r="R109" s="160">
        <v>9.4820143884892083</v>
      </c>
      <c r="S109" s="160">
        <v>33.942446043165468</v>
      </c>
      <c r="T109" s="160">
        <v>51.589928057553955</v>
      </c>
      <c r="U109" s="160">
        <f t="shared" si="20"/>
        <v>85.532374100719423</v>
      </c>
      <c r="W109" s="160">
        <v>139</v>
      </c>
      <c r="X109" s="160">
        <v>1.5107913669064748</v>
      </c>
      <c r="Y109" s="160">
        <v>15.467625899280577</v>
      </c>
      <c r="Z109" s="160">
        <v>38.928057553956833</v>
      </c>
      <c r="AA109" s="160">
        <v>43.597122302158276</v>
      </c>
      <c r="AB109" s="160">
        <f t="shared" si="21"/>
        <v>82.525179856115102</v>
      </c>
      <c r="AD109" s="160">
        <v>0</v>
      </c>
      <c r="AE109" s="160">
        <v>0</v>
      </c>
      <c r="AF109" s="160">
        <v>0</v>
      </c>
      <c r="AG109" s="160">
        <v>0</v>
      </c>
      <c r="AH109" s="160">
        <v>0</v>
      </c>
      <c r="AI109" s="160">
        <f t="shared" si="19"/>
        <v>0</v>
      </c>
    </row>
    <row r="110" spans="1:35">
      <c r="A110" s="159" t="s">
        <v>681</v>
      </c>
      <c r="C110" s="156">
        <v>499</v>
      </c>
      <c r="D110" s="156">
        <v>42</v>
      </c>
      <c r="E110" s="163">
        <v>8.4168336673346694E-2</v>
      </c>
      <c r="F110" s="156">
        <v>170</v>
      </c>
      <c r="G110" s="163">
        <v>0.34068136272545091</v>
      </c>
      <c r="H110" s="157">
        <v>4304</v>
      </c>
      <c r="I110" s="158">
        <v>1</v>
      </c>
      <c r="J110" s="159" t="s">
        <v>990</v>
      </c>
      <c r="L110" s="160">
        <f t="shared" si="13"/>
        <v>86.492385786802032</v>
      </c>
      <c r="M110" s="160">
        <f t="shared" si="14"/>
        <v>80.984771573604064</v>
      </c>
      <c r="N110" s="160">
        <f t="shared" si="15"/>
        <v>0</v>
      </c>
      <c r="P110" s="160">
        <v>197</v>
      </c>
      <c r="Q110" s="160">
        <v>2.030456852791878</v>
      </c>
      <c r="R110" s="160">
        <v>11.477157360406093</v>
      </c>
      <c r="S110" s="160">
        <v>22.984771573604064</v>
      </c>
      <c r="T110" s="160">
        <v>63.507614213197968</v>
      </c>
      <c r="U110" s="160">
        <f t="shared" si="20"/>
        <v>86.492385786802032</v>
      </c>
      <c r="W110" s="160">
        <v>197</v>
      </c>
      <c r="X110" s="160">
        <v>2.9543147208121829</v>
      </c>
      <c r="Y110" s="160">
        <v>16.060913705583758</v>
      </c>
      <c r="Z110" s="160">
        <v>36.106598984771573</v>
      </c>
      <c r="AA110" s="160">
        <v>44.878172588832484</v>
      </c>
      <c r="AB110" s="160">
        <f t="shared" si="21"/>
        <v>80.984771573604064</v>
      </c>
      <c r="AD110" s="160">
        <v>0</v>
      </c>
      <c r="AE110" s="160">
        <v>0</v>
      </c>
      <c r="AF110" s="160">
        <v>0</v>
      </c>
      <c r="AG110" s="160">
        <v>0</v>
      </c>
      <c r="AH110" s="160">
        <v>0</v>
      </c>
      <c r="AI110" s="160">
        <f t="shared" si="19"/>
        <v>0</v>
      </c>
    </row>
    <row r="111" spans="1:35">
      <c r="A111" s="159" t="s">
        <v>992</v>
      </c>
      <c r="C111" s="156">
        <v>587</v>
      </c>
      <c r="D111" s="156">
        <v>47</v>
      </c>
      <c r="E111" s="163">
        <v>8.006814310051108E-2</v>
      </c>
      <c r="F111" s="156">
        <v>130</v>
      </c>
      <c r="G111" s="163">
        <v>0.22146507666098808</v>
      </c>
      <c r="H111" s="157">
        <v>4304</v>
      </c>
      <c r="I111" s="158">
        <v>13</v>
      </c>
      <c r="J111" s="159" t="s">
        <v>990</v>
      </c>
      <c r="L111" s="160">
        <f t="shared" si="13"/>
        <v>95.083665338645417</v>
      </c>
      <c r="M111" s="160">
        <f t="shared" si="14"/>
        <v>90</v>
      </c>
      <c r="N111" s="160">
        <f t="shared" si="15"/>
        <v>0</v>
      </c>
      <c r="P111" s="160">
        <v>251</v>
      </c>
      <c r="Q111" s="160">
        <v>1</v>
      </c>
      <c r="R111" s="160">
        <v>3.9163346613545817</v>
      </c>
      <c r="S111" s="160">
        <v>14.250996015936256</v>
      </c>
      <c r="T111" s="160">
        <v>80.832669322709165</v>
      </c>
      <c r="U111" s="160">
        <f t="shared" si="20"/>
        <v>95.083665338645417</v>
      </c>
      <c r="W111" s="160">
        <v>251</v>
      </c>
      <c r="X111" s="160">
        <v>1.5418326693227091</v>
      </c>
      <c r="Y111" s="160">
        <v>8.9163346613545826</v>
      </c>
      <c r="Z111" s="160">
        <v>32.749003984063748</v>
      </c>
      <c r="AA111" s="160">
        <v>57.250996015936252</v>
      </c>
      <c r="AB111" s="160">
        <f t="shared" si="21"/>
        <v>90</v>
      </c>
      <c r="AD111" s="160">
        <v>0</v>
      </c>
      <c r="AE111" s="160">
        <v>0</v>
      </c>
      <c r="AF111" s="160">
        <v>0</v>
      </c>
      <c r="AG111" s="160">
        <v>0</v>
      </c>
      <c r="AH111" s="160">
        <v>0</v>
      </c>
      <c r="AI111" s="160">
        <f t="shared" si="19"/>
        <v>0</v>
      </c>
    </row>
    <row r="112" spans="1:35">
      <c r="A112" s="159" t="s">
        <v>678</v>
      </c>
      <c r="C112" s="156">
        <v>466</v>
      </c>
      <c r="D112" s="156">
        <v>42</v>
      </c>
      <c r="E112" s="163">
        <v>9.012875536480687E-2</v>
      </c>
      <c r="F112" s="156">
        <v>198</v>
      </c>
      <c r="G112" s="163">
        <v>0.42489270386266093</v>
      </c>
      <c r="H112" s="157">
        <v>4304</v>
      </c>
      <c r="I112" s="158">
        <v>8</v>
      </c>
      <c r="J112" s="159" t="s">
        <v>990</v>
      </c>
      <c r="L112" s="160">
        <f t="shared" si="13"/>
        <v>90.517948717948713</v>
      </c>
      <c r="M112" s="160">
        <f t="shared" si="14"/>
        <v>80.287179487179486</v>
      </c>
      <c r="N112" s="160">
        <f t="shared" si="15"/>
        <v>0</v>
      </c>
      <c r="P112" s="160">
        <v>195</v>
      </c>
      <c r="Q112" s="160">
        <v>2</v>
      </c>
      <c r="R112" s="160">
        <v>7.9641025641025642</v>
      </c>
      <c r="S112" s="160">
        <v>27.410256410256409</v>
      </c>
      <c r="T112" s="160">
        <v>63.107692307692304</v>
      </c>
      <c r="U112" s="160">
        <f t="shared" si="20"/>
        <v>90.517948717948713</v>
      </c>
      <c r="W112" s="160">
        <v>195</v>
      </c>
      <c r="X112" s="160">
        <v>6.7846153846153845</v>
      </c>
      <c r="Y112" s="160">
        <v>13.928205128205128</v>
      </c>
      <c r="Z112" s="160">
        <v>36.287179487179486</v>
      </c>
      <c r="AA112" s="160">
        <v>44</v>
      </c>
      <c r="AB112" s="160">
        <f t="shared" si="21"/>
        <v>80.287179487179486</v>
      </c>
      <c r="AD112" s="160">
        <v>0</v>
      </c>
      <c r="AE112" s="160">
        <v>0</v>
      </c>
      <c r="AF112" s="160">
        <v>0</v>
      </c>
      <c r="AG112" s="160">
        <v>0</v>
      </c>
      <c r="AH112" s="160">
        <v>0</v>
      </c>
      <c r="AI112" s="160">
        <f t="shared" si="19"/>
        <v>0</v>
      </c>
    </row>
    <row r="113" spans="1:35">
      <c r="A113" s="159" t="s">
        <v>683</v>
      </c>
      <c r="C113" s="156">
        <v>499</v>
      </c>
      <c r="D113" s="156">
        <v>25</v>
      </c>
      <c r="E113" s="163">
        <v>5.0100200400801605E-2</v>
      </c>
      <c r="F113" s="156">
        <v>183</v>
      </c>
      <c r="G113" s="163">
        <v>0.36673346693386771</v>
      </c>
      <c r="H113" s="157">
        <v>4304</v>
      </c>
      <c r="I113" s="158">
        <v>7</v>
      </c>
      <c r="J113" s="159" t="s">
        <v>990</v>
      </c>
      <c r="L113" s="160">
        <f t="shared" si="13"/>
        <v>91.015228426395936</v>
      </c>
      <c r="M113" s="160">
        <f t="shared" si="14"/>
        <v>85.487309644670049</v>
      </c>
      <c r="N113" s="160">
        <f t="shared" si="15"/>
        <v>0</v>
      </c>
      <c r="P113" s="160">
        <v>197</v>
      </c>
      <c r="Q113" s="160">
        <v>2.4873096446700509</v>
      </c>
      <c r="R113" s="160">
        <v>6</v>
      </c>
      <c r="S113" s="160">
        <v>19</v>
      </c>
      <c r="T113" s="160">
        <v>72.015228426395936</v>
      </c>
      <c r="U113" s="160">
        <f t="shared" si="20"/>
        <v>91.015228426395936</v>
      </c>
      <c r="W113" s="160">
        <v>197</v>
      </c>
      <c r="X113" s="160">
        <v>5.0152284263959386</v>
      </c>
      <c r="Y113" s="160">
        <v>8.9949238578680202</v>
      </c>
      <c r="Z113" s="160">
        <v>39.482233502538065</v>
      </c>
      <c r="AA113" s="160">
        <v>46.005076142131983</v>
      </c>
      <c r="AB113" s="160">
        <f t="shared" si="21"/>
        <v>85.487309644670049</v>
      </c>
      <c r="AD113" s="160">
        <v>0</v>
      </c>
      <c r="AE113" s="160">
        <v>0</v>
      </c>
      <c r="AF113" s="160">
        <v>0</v>
      </c>
      <c r="AG113" s="160">
        <v>0</v>
      </c>
      <c r="AH113" s="160">
        <v>0</v>
      </c>
      <c r="AI113" s="160">
        <f t="shared" si="19"/>
        <v>0</v>
      </c>
    </row>
    <row r="114" spans="1:35">
      <c r="A114" s="159" t="s">
        <v>991</v>
      </c>
      <c r="C114" s="156">
        <v>545</v>
      </c>
      <c r="D114" s="156">
        <v>24</v>
      </c>
      <c r="E114" s="163">
        <v>4.4036697247706424E-2</v>
      </c>
      <c r="F114" s="156">
        <v>198</v>
      </c>
      <c r="G114" s="163">
        <v>0.363302752293578</v>
      </c>
      <c r="H114" s="157">
        <v>4304</v>
      </c>
      <c r="I114" s="158">
        <v>14</v>
      </c>
      <c r="J114" s="159" t="s">
        <v>990</v>
      </c>
      <c r="L114" s="160">
        <f t="shared" si="13"/>
        <v>95.866359447004598</v>
      </c>
      <c r="M114" s="160">
        <f t="shared" si="14"/>
        <v>88.331797235023032</v>
      </c>
      <c r="N114" s="160">
        <f t="shared" si="15"/>
        <v>0</v>
      </c>
      <c r="P114" s="160">
        <v>217</v>
      </c>
      <c r="Q114" s="160">
        <v>0</v>
      </c>
      <c r="R114" s="160">
        <v>4.7004608294930872</v>
      </c>
      <c r="S114" s="160">
        <v>20.534562211981566</v>
      </c>
      <c r="T114" s="160">
        <v>75.331797235023032</v>
      </c>
      <c r="U114" s="160">
        <f t="shared" si="20"/>
        <v>95.866359447004598</v>
      </c>
      <c r="W114" s="160">
        <v>217</v>
      </c>
      <c r="X114" s="160">
        <v>2.2672811059907834</v>
      </c>
      <c r="Y114" s="160">
        <v>8.9677419354838719</v>
      </c>
      <c r="Z114" s="160">
        <v>39.299539170506911</v>
      </c>
      <c r="AA114" s="160">
        <v>49.032258064516128</v>
      </c>
      <c r="AB114" s="160">
        <f t="shared" si="21"/>
        <v>88.331797235023032</v>
      </c>
      <c r="AD114" s="160">
        <v>0</v>
      </c>
      <c r="AE114" s="160">
        <v>0</v>
      </c>
      <c r="AF114" s="160">
        <v>0</v>
      </c>
      <c r="AG114" s="160">
        <v>0</v>
      </c>
      <c r="AH114" s="160">
        <v>0</v>
      </c>
      <c r="AI114" s="160">
        <f t="shared" si="19"/>
        <v>0</v>
      </c>
    </row>
    <row r="115" spans="1:35">
      <c r="A115" s="159" t="s">
        <v>993</v>
      </c>
      <c r="C115" s="156">
        <v>622</v>
      </c>
      <c r="D115" s="156">
        <v>47</v>
      </c>
      <c r="E115" s="163">
        <v>7.5562700964630219E-2</v>
      </c>
      <c r="F115" s="156">
        <v>409</v>
      </c>
      <c r="G115" s="163">
        <v>0.657556270096463</v>
      </c>
      <c r="H115" s="157">
        <v>4304</v>
      </c>
      <c r="I115" s="158">
        <v>9</v>
      </c>
      <c r="J115" s="159" t="s">
        <v>990</v>
      </c>
      <c r="L115" s="160">
        <f t="shared" si="13"/>
        <v>81.947136563876654</v>
      </c>
      <c r="M115" s="160">
        <f t="shared" si="14"/>
        <v>70.268722466960355</v>
      </c>
      <c r="N115" s="160">
        <f t="shared" si="15"/>
        <v>0</v>
      </c>
      <c r="P115" s="160">
        <v>227</v>
      </c>
      <c r="Q115" s="160">
        <v>5.6475770925110131</v>
      </c>
      <c r="R115" s="160">
        <v>12.405286343612335</v>
      </c>
      <c r="S115" s="160">
        <v>30.731277533039648</v>
      </c>
      <c r="T115" s="160">
        <v>51.215859030837009</v>
      </c>
      <c r="U115" s="160">
        <f t="shared" si="20"/>
        <v>81.947136563876654</v>
      </c>
      <c r="W115" s="160">
        <v>227</v>
      </c>
      <c r="X115" s="160">
        <v>10.325991189427311</v>
      </c>
      <c r="Y115" s="160">
        <v>19.405286343612335</v>
      </c>
      <c r="Z115" s="160">
        <v>38.810572687224671</v>
      </c>
      <c r="AA115" s="160">
        <v>31.458149779735685</v>
      </c>
      <c r="AB115" s="160">
        <f t="shared" si="21"/>
        <v>70.268722466960355</v>
      </c>
      <c r="AD115" s="160">
        <v>0</v>
      </c>
      <c r="AE115" s="160">
        <v>0</v>
      </c>
      <c r="AF115" s="160">
        <v>0</v>
      </c>
      <c r="AG115" s="160">
        <v>0</v>
      </c>
      <c r="AH115" s="160">
        <v>0</v>
      </c>
      <c r="AI115" s="160">
        <f t="shared" si="19"/>
        <v>0</v>
      </c>
    </row>
    <row r="116" spans="1:35">
      <c r="A116" s="159" t="s">
        <v>677</v>
      </c>
      <c r="C116" s="156">
        <v>443</v>
      </c>
      <c r="D116" s="156">
        <v>103</v>
      </c>
      <c r="E116" s="163">
        <v>0.2325056433408578</v>
      </c>
      <c r="F116" s="156">
        <v>296</v>
      </c>
      <c r="G116" s="163">
        <v>0.6681715575620768</v>
      </c>
      <c r="H116" s="157">
        <v>4304</v>
      </c>
      <c r="I116" s="158">
        <v>6</v>
      </c>
      <c r="J116" s="159" t="s">
        <v>990</v>
      </c>
      <c r="L116" s="160">
        <f t="shared" si="13"/>
        <v>84.475903614457835</v>
      </c>
      <c r="M116" s="160">
        <f t="shared" si="14"/>
        <v>77.614457831325296</v>
      </c>
      <c r="N116" s="160">
        <f t="shared" si="15"/>
        <v>0</v>
      </c>
      <c r="P116" s="160">
        <v>166</v>
      </c>
      <c r="Q116" s="160">
        <v>4.2831325301204819</v>
      </c>
      <c r="R116" s="160">
        <v>11.240963855421686</v>
      </c>
      <c r="S116" s="160">
        <v>24.813253012048193</v>
      </c>
      <c r="T116" s="160">
        <v>59.662650602409641</v>
      </c>
      <c r="U116" s="160">
        <f t="shared" si="20"/>
        <v>84.475903614457835</v>
      </c>
      <c r="W116" s="160">
        <v>166</v>
      </c>
      <c r="X116" s="160">
        <v>9.2409638554216862</v>
      </c>
      <c r="Y116" s="160">
        <v>13.14457831325301</v>
      </c>
      <c r="Z116" s="160">
        <v>38.475903614457835</v>
      </c>
      <c r="AA116" s="160">
        <v>39.138554216867469</v>
      </c>
      <c r="AB116" s="160">
        <f t="shared" si="21"/>
        <v>77.614457831325296</v>
      </c>
      <c r="AD116" s="160">
        <v>0</v>
      </c>
      <c r="AE116" s="160">
        <v>0</v>
      </c>
      <c r="AF116" s="160">
        <v>0</v>
      </c>
      <c r="AG116" s="160">
        <v>0</v>
      </c>
      <c r="AH116" s="160">
        <v>0</v>
      </c>
      <c r="AI116" s="160">
        <f t="shared" si="19"/>
        <v>0</v>
      </c>
    </row>
    <row r="117" spans="1:35">
      <c r="A117" s="159" t="s">
        <v>1029</v>
      </c>
      <c r="C117" s="156">
        <v>316</v>
      </c>
      <c r="D117" s="156">
        <v>56</v>
      </c>
      <c r="E117" s="163">
        <v>0.17721518987341772</v>
      </c>
      <c r="F117" s="156">
        <v>247</v>
      </c>
      <c r="G117" s="163">
        <v>0.78164556962025311</v>
      </c>
      <c r="H117" s="157">
        <v>4901</v>
      </c>
      <c r="I117" s="158">
        <v>1</v>
      </c>
      <c r="J117" s="159" t="s">
        <v>1028</v>
      </c>
      <c r="L117" s="160">
        <f t="shared" si="13"/>
        <v>73.930107526881727</v>
      </c>
      <c r="M117" s="160">
        <f t="shared" si="14"/>
        <v>72.172043010752688</v>
      </c>
      <c r="N117" s="160">
        <f t="shared" si="15"/>
        <v>38</v>
      </c>
      <c r="P117" s="160">
        <v>186</v>
      </c>
      <c r="Q117" s="160">
        <v>9</v>
      </c>
      <c r="R117" s="160">
        <v>17.193548387096776</v>
      </c>
      <c r="S117" s="160">
        <v>37.129032258064512</v>
      </c>
      <c r="T117" s="160">
        <v>36.801075268817208</v>
      </c>
      <c r="U117" s="160">
        <f t="shared" si="20"/>
        <v>73.930107526881727</v>
      </c>
      <c r="W117" s="160">
        <v>186</v>
      </c>
      <c r="X117" s="160">
        <v>6.698924731182796</v>
      </c>
      <c r="Y117" s="160">
        <v>21.887096774193548</v>
      </c>
      <c r="Z117" s="160">
        <v>43.043010752688176</v>
      </c>
      <c r="AA117" s="160">
        <v>29.129032258064516</v>
      </c>
      <c r="AB117" s="160">
        <f t="shared" si="21"/>
        <v>72.172043010752688</v>
      </c>
      <c r="AD117" s="160">
        <v>45</v>
      </c>
      <c r="AE117" s="160">
        <v>9</v>
      </c>
      <c r="AF117" s="160">
        <v>53</v>
      </c>
      <c r="AG117" s="160">
        <v>38</v>
      </c>
      <c r="AH117" s="160">
        <v>0</v>
      </c>
      <c r="AI117" s="160">
        <f t="shared" si="19"/>
        <v>38</v>
      </c>
    </row>
    <row r="118" spans="1:35">
      <c r="A118" s="159" t="s">
        <v>1630</v>
      </c>
      <c r="C118" s="156">
        <v>235</v>
      </c>
      <c r="D118" s="156">
        <v>32</v>
      </c>
      <c r="E118" s="163">
        <v>0.13617021276595745</v>
      </c>
      <c r="F118" s="156">
        <v>180</v>
      </c>
      <c r="G118" s="163">
        <v>0.76595744680851063</v>
      </c>
      <c r="H118" s="157">
        <v>4901</v>
      </c>
      <c r="I118" s="158">
        <v>3</v>
      </c>
      <c r="J118" s="159" t="s">
        <v>1028</v>
      </c>
      <c r="L118" s="160">
        <f t="shared" si="13"/>
        <v>72.521739130434781</v>
      </c>
      <c r="M118" s="160">
        <f t="shared" si="14"/>
        <v>71.891304347826093</v>
      </c>
      <c r="N118" s="160">
        <f t="shared" si="15"/>
        <v>20</v>
      </c>
      <c r="P118" s="160">
        <v>92</v>
      </c>
      <c r="Q118" s="160">
        <v>12.108695652173914</v>
      </c>
      <c r="R118" s="160">
        <v>15.369565217391305</v>
      </c>
      <c r="S118" s="160">
        <v>42.173913043478265</v>
      </c>
      <c r="T118" s="160">
        <v>30.347826086956523</v>
      </c>
      <c r="U118" s="160">
        <f t="shared" si="20"/>
        <v>72.521739130434781</v>
      </c>
      <c r="W118" s="160">
        <v>92</v>
      </c>
      <c r="X118" s="160">
        <v>2.2826086956521738</v>
      </c>
      <c r="Y118" s="160">
        <v>26.282608695652172</v>
      </c>
      <c r="Z118" s="160">
        <v>46.869565217391305</v>
      </c>
      <c r="AA118" s="160">
        <v>25.021739130434781</v>
      </c>
      <c r="AB118" s="160">
        <f t="shared" si="21"/>
        <v>71.891304347826093</v>
      </c>
      <c r="AD118" s="160">
        <v>50</v>
      </c>
      <c r="AE118" s="160">
        <v>34</v>
      </c>
      <c r="AF118" s="160">
        <v>46</v>
      </c>
      <c r="AG118" s="160">
        <v>20</v>
      </c>
      <c r="AH118" s="160">
        <v>0</v>
      </c>
      <c r="AI118" s="160">
        <f t="shared" si="19"/>
        <v>20</v>
      </c>
    </row>
    <row r="119" spans="1:35">
      <c r="A119" s="159" t="s">
        <v>923</v>
      </c>
      <c r="C119" s="156">
        <v>241</v>
      </c>
      <c r="D119" s="156">
        <v>6</v>
      </c>
      <c r="E119" s="163">
        <v>2.4896265560165973E-2</v>
      </c>
      <c r="F119" s="156">
        <v>154</v>
      </c>
      <c r="G119" s="163">
        <v>0.63900414937759331</v>
      </c>
      <c r="H119" s="157">
        <v>3301</v>
      </c>
      <c r="I119" s="158">
        <v>1</v>
      </c>
      <c r="J119" s="159" t="s">
        <v>922</v>
      </c>
      <c r="L119" s="160">
        <f t="shared" si="13"/>
        <v>87.770370370370372</v>
      </c>
      <c r="M119" s="160">
        <f t="shared" si="14"/>
        <v>83.133333333333326</v>
      </c>
      <c r="N119" s="160">
        <f t="shared" si="15"/>
        <v>64</v>
      </c>
      <c r="P119" s="160">
        <v>135</v>
      </c>
      <c r="Q119" s="160">
        <v>2.9111111111111114</v>
      </c>
      <c r="R119" s="160">
        <v>9.5407407407407412</v>
      </c>
      <c r="S119" s="160">
        <v>35.088888888888889</v>
      </c>
      <c r="T119" s="160">
        <v>52.681481481481484</v>
      </c>
      <c r="U119" s="160">
        <f t="shared" si="20"/>
        <v>87.770370370370372</v>
      </c>
      <c r="W119" s="160">
        <v>135</v>
      </c>
      <c r="X119" s="160">
        <v>3.8000000000000003</v>
      </c>
      <c r="Y119" s="160">
        <v>13.325925925925926</v>
      </c>
      <c r="Z119" s="160">
        <v>42.385185185185186</v>
      </c>
      <c r="AA119" s="160">
        <v>40.748148148148147</v>
      </c>
      <c r="AB119" s="160">
        <f t="shared" si="21"/>
        <v>83.133333333333326</v>
      </c>
      <c r="AD119" s="160">
        <v>39</v>
      </c>
      <c r="AE119" s="160">
        <v>3</v>
      </c>
      <c r="AF119" s="160">
        <v>33</v>
      </c>
      <c r="AG119" s="160">
        <v>51</v>
      </c>
      <c r="AH119" s="160">
        <v>13</v>
      </c>
      <c r="AI119" s="160">
        <f t="shared" si="19"/>
        <v>64</v>
      </c>
    </row>
    <row r="120" spans="1:35">
      <c r="A120" s="159" t="s">
        <v>1598</v>
      </c>
      <c r="C120" s="156">
        <v>168</v>
      </c>
      <c r="D120" s="156">
        <v>1</v>
      </c>
      <c r="E120" s="163">
        <v>5.9523809523809521E-3</v>
      </c>
      <c r="F120" s="156">
        <v>84</v>
      </c>
      <c r="G120" s="163">
        <v>0.5</v>
      </c>
      <c r="H120" s="157">
        <v>3301</v>
      </c>
      <c r="I120" s="158">
        <v>2</v>
      </c>
      <c r="J120" s="159" t="s">
        <v>922</v>
      </c>
      <c r="L120" s="160">
        <f t="shared" si="13"/>
        <v>84.266666666666666</v>
      </c>
      <c r="M120" s="160">
        <f t="shared" si="14"/>
        <v>82.822222222222223</v>
      </c>
      <c r="N120" s="160">
        <f t="shared" si="15"/>
        <v>30</v>
      </c>
      <c r="P120" s="160">
        <v>45</v>
      </c>
      <c r="Q120" s="160">
        <v>11.377777777777776</v>
      </c>
      <c r="R120" s="160">
        <v>4.3555555555555552</v>
      </c>
      <c r="S120" s="160">
        <v>57.4</v>
      </c>
      <c r="T120" s="160">
        <v>26.866666666666667</v>
      </c>
      <c r="U120" s="160">
        <f t="shared" si="20"/>
        <v>84.266666666666666</v>
      </c>
      <c r="W120" s="160">
        <v>45</v>
      </c>
      <c r="X120" s="160">
        <v>4.7555555555555555</v>
      </c>
      <c r="Y120" s="160">
        <v>13.422222222222221</v>
      </c>
      <c r="Z120" s="160">
        <v>53.62222222222222</v>
      </c>
      <c r="AA120" s="160">
        <v>29.2</v>
      </c>
      <c r="AB120" s="160">
        <f t="shared" si="21"/>
        <v>82.822222222222223</v>
      </c>
      <c r="AD120" s="160">
        <v>17</v>
      </c>
      <c r="AE120" s="160">
        <v>18</v>
      </c>
      <c r="AF120" s="160">
        <v>53</v>
      </c>
      <c r="AG120" s="160">
        <v>24</v>
      </c>
      <c r="AH120" s="160">
        <v>6</v>
      </c>
      <c r="AI120" s="160">
        <f t="shared" si="19"/>
        <v>30</v>
      </c>
    </row>
    <row r="121" spans="1:35">
      <c r="A121" s="159" t="s">
        <v>1376</v>
      </c>
      <c r="C121" s="156">
        <v>354</v>
      </c>
      <c r="D121" s="156">
        <v>243</v>
      </c>
      <c r="E121" s="163">
        <v>0.68644067796610164</v>
      </c>
      <c r="F121" s="156">
        <v>274</v>
      </c>
      <c r="G121" s="163">
        <v>0.77401129943502822</v>
      </c>
      <c r="H121" s="157">
        <v>5204</v>
      </c>
      <c r="I121" s="158">
        <v>26</v>
      </c>
      <c r="J121" s="159" t="s">
        <v>1045</v>
      </c>
      <c r="L121" s="160">
        <f t="shared" si="13"/>
        <v>61.280701754385966</v>
      </c>
      <c r="M121" s="160">
        <f t="shared" si="14"/>
        <v>58.140350877192986</v>
      </c>
      <c r="N121" s="160">
        <f t="shared" si="15"/>
        <v>35</v>
      </c>
      <c r="P121" s="160">
        <v>342</v>
      </c>
      <c r="Q121" s="160">
        <v>17.070175438596493</v>
      </c>
      <c r="R121" s="160">
        <v>22.114035087719298</v>
      </c>
      <c r="S121" s="160">
        <v>27</v>
      </c>
      <c r="T121" s="160">
        <v>34.280701754385966</v>
      </c>
      <c r="U121" s="160">
        <f t="shared" si="20"/>
        <v>61.280701754385966</v>
      </c>
      <c r="W121" s="160">
        <v>342</v>
      </c>
      <c r="X121" s="160">
        <v>9.1403508771929829</v>
      </c>
      <c r="Y121" s="160">
        <v>32.789473684210527</v>
      </c>
      <c r="Z121" s="160">
        <v>40</v>
      </c>
      <c r="AA121" s="160">
        <v>18.140350877192983</v>
      </c>
      <c r="AB121" s="160">
        <f t="shared" si="21"/>
        <v>58.140350877192986</v>
      </c>
      <c r="AD121" s="160">
        <v>159</v>
      </c>
      <c r="AE121" s="160">
        <v>15</v>
      </c>
      <c r="AF121" s="160">
        <v>50</v>
      </c>
      <c r="AG121" s="160">
        <v>32</v>
      </c>
      <c r="AH121" s="160">
        <v>3</v>
      </c>
      <c r="AI121" s="160">
        <f t="shared" si="19"/>
        <v>35</v>
      </c>
    </row>
    <row r="122" spans="1:35">
      <c r="A122" s="159" t="s">
        <v>1494</v>
      </c>
      <c r="C122" s="156">
        <v>539</v>
      </c>
      <c r="D122" s="156">
        <v>359</v>
      </c>
      <c r="E122" s="163">
        <v>0.66604823747680886</v>
      </c>
      <c r="F122" s="156">
        <v>399</v>
      </c>
      <c r="G122" s="163">
        <v>0.74025974025974028</v>
      </c>
      <c r="H122" s="157">
        <v>5204</v>
      </c>
      <c r="I122" s="158">
        <v>28</v>
      </c>
      <c r="J122" s="159" t="s">
        <v>1045</v>
      </c>
      <c r="L122" s="160">
        <f t="shared" si="13"/>
        <v>55.976470588235294</v>
      </c>
      <c r="M122" s="160">
        <f t="shared" si="14"/>
        <v>63.894117647058827</v>
      </c>
      <c r="N122" s="160">
        <f t="shared" si="15"/>
        <v>17</v>
      </c>
      <c r="P122" s="160">
        <v>510</v>
      </c>
      <c r="Q122" s="160">
        <v>22.36470588235294</v>
      </c>
      <c r="R122" s="160">
        <v>21.988235294117647</v>
      </c>
      <c r="S122" s="160">
        <v>31.670588235294119</v>
      </c>
      <c r="T122" s="160">
        <v>24.305882352941175</v>
      </c>
      <c r="U122" s="160">
        <f t="shared" si="20"/>
        <v>55.976470588235294</v>
      </c>
      <c r="W122" s="160">
        <v>510</v>
      </c>
      <c r="X122" s="160">
        <v>7.3529411764705888</v>
      </c>
      <c r="Y122" s="160">
        <v>28.752941176470589</v>
      </c>
      <c r="Z122" s="160">
        <v>40.623529411764707</v>
      </c>
      <c r="AA122" s="160">
        <v>23.27058823529412</v>
      </c>
      <c r="AB122" s="160">
        <f t="shared" si="21"/>
        <v>63.894117647058827</v>
      </c>
      <c r="AD122" s="160">
        <v>174</v>
      </c>
      <c r="AE122" s="160">
        <v>51</v>
      </c>
      <c r="AF122" s="160">
        <v>33</v>
      </c>
      <c r="AG122" s="160">
        <v>15</v>
      </c>
      <c r="AH122" s="160">
        <v>2</v>
      </c>
      <c r="AI122" s="160">
        <f t="shared" si="19"/>
        <v>17</v>
      </c>
    </row>
    <row r="123" spans="1:35">
      <c r="A123" s="159" t="s">
        <v>1046</v>
      </c>
      <c r="C123" s="156">
        <v>394</v>
      </c>
      <c r="D123" s="156">
        <v>250</v>
      </c>
      <c r="E123" s="163">
        <v>0.63451776649746194</v>
      </c>
      <c r="F123" s="156">
        <v>295</v>
      </c>
      <c r="G123" s="163">
        <v>0.74873096446700504</v>
      </c>
      <c r="H123" s="157">
        <v>5204</v>
      </c>
      <c r="I123" s="158">
        <v>25</v>
      </c>
      <c r="J123" s="159" t="s">
        <v>1045</v>
      </c>
      <c r="L123" s="160">
        <f t="shared" si="13"/>
        <v>79</v>
      </c>
      <c r="M123" s="160">
        <f t="shared" si="14"/>
        <v>63</v>
      </c>
      <c r="N123" s="160">
        <f t="shared" si="15"/>
        <v>0</v>
      </c>
      <c r="P123" s="160">
        <v>197</v>
      </c>
      <c r="Q123" s="160">
        <v>4</v>
      </c>
      <c r="R123" s="160">
        <v>17</v>
      </c>
      <c r="S123" s="160">
        <v>29</v>
      </c>
      <c r="T123" s="160">
        <v>50</v>
      </c>
      <c r="U123" s="160">
        <f t="shared" si="20"/>
        <v>79</v>
      </c>
      <c r="W123" s="160">
        <v>197</v>
      </c>
      <c r="X123" s="160">
        <v>16</v>
      </c>
      <c r="Y123" s="160">
        <v>21</v>
      </c>
      <c r="Z123" s="160">
        <v>36</v>
      </c>
      <c r="AA123" s="160">
        <v>27</v>
      </c>
      <c r="AB123" s="160">
        <f t="shared" si="21"/>
        <v>63</v>
      </c>
      <c r="AD123" s="160">
        <v>0</v>
      </c>
      <c r="AE123" s="160">
        <v>0</v>
      </c>
      <c r="AF123" s="160">
        <v>0</v>
      </c>
      <c r="AG123" s="160">
        <v>0</v>
      </c>
      <c r="AH123" s="160">
        <v>0</v>
      </c>
      <c r="AI123" s="160">
        <f t="shared" si="19"/>
        <v>0</v>
      </c>
    </row>
    <row r="124" spans="1:35">
      <c r="A124" s="159" t="s">
        <v>989</v>
      </c>
      <c r="C124" s="156">
        <v>385</v>
      </c>
      <c r="D124" s="156">
        <v>57</v>
      </c>
      <c r="E124" s="163">
        <v>0.14805194805194805</v>
      </c>
      <c r="F124" s="156">
        <v>200</v>
      </c>
      <c r="G124" s="163">
        <v>0.51948051948051943</v>
      </c>
      <c r="H124" s="157">
        <v>4303</v>
      </c>
      <c r="I124" s="158">
        <v>12</v>
      </c>
      <c r="J124" s="159" t="s">
        <v>988</v>
      </c>
      <c r="L124" s="160">
        <f t="shared" si="13"/>
        <v>82.222727272727269</v>
      </c>
      <c r="M124" s="160">
        <f t="shared" si="14"/>
        <v>80.031818181818181</v>
      </c>
      <c r="N124" s="160">
        <f t="shared" si="15"/>
        <v>72</v>
      </c>
      <c r="P124" s="160">
        <v>220</v>
      </c>
      <c r="Q124" s="160">
        <v>5.4136363636363631</v>
      </c>
      <c r="R124" s="160">
        <v>12.868181818181817</v>
      </c>
      <c r="S124" s="160">
        <v>36.43181818181818</v>
      </c>
      <c r="T124" s="160">
        <v>45.790909090909089</v>
      </c>
      <c r="U124" s="160">
        <f t="shared" si="20"/>
        <v>82.222727272727269</v>
      </c>
      <c r="W124" s="160">
        <v>220</v>
      </c>
      <c r="X124" s="160">
        <v>4.168181818181818</v>
      </c>
      <c r="Y124" s="160">
        <v>15.799999999999997</v>
      </c>
      <c r="Z124" s="160">
        <v>43.222727272727269</v>
      </c>
      <c r="AA124" s="160">
        <v>36.809090909090912</v>
      </c>
      <c r="AB124" s="160">
        <f t="shared" si="21"/>
        <v>80.031818181818181</v>
      </c>
      <c r="AD124" s="160">
        <v>56</v>
      </c>
      <c r="AE124" s="160">
        <v>0</v>
      </c>
      <c r="AF124" s="160">
        <v>29</v>
      </c>
      <c r="AG124" s="160">
        <v>52</v>
      </c>
      <c r="AH124" s="160">
        <v>20</v>
      </c>
      <c r="AI124" s="160">
        <f t="shared" si="19"/>
        <v>72</v>
      </c>
    </row>
    <row r="125" spans="1:35">
      <c r="A125" s="159" t="s">
        <v>1616</v>
      </c>
      <c r="C125" s="156">
        <v>333</v>
      </c>
      <c r="D125" s="156">
        <v>50</v>
      </c>
      <c r="E125" s="163">
        <v>0.15015015015015015</v>
      </c>
      <c r="F125" s="156">
        <v>137</v>
      </c>
      <c r="G125" s="163">
        <v>0.41141141141141141</v>
      </c>
      <c r="H125" s="157">
        <v>4303</v>
      </c>
      <c r="I125" s="158">
        <v>13</v>
      </c>
      <c r="J125" s="159" t="s">
        <v>988</v>
      </c>
      <c r="L125" s="160">
        <f t="shared" si="13"/>
        <v>64.831999999999994</v>
      </c>
      <c r="M125" s="160">
        <f t="shared" si="14"/>
        <v>61.111999999999995</v>
      </c>
      <c r="N125" s="160">
        <f t="shared" si="15"/>
        <v>54</v>
      </c>
      <c r="P125" s="160">
        <v>125</v>
      </c>
      <c r="Q125" s="160">
        <v>23.695999999999998</v>
      </c>
      <c r="R125" s="160">
        <v>11.472</v>
      </c>
      <c r="S125" s="160">
        <v>40.863999999999997</v>
      </c>
      <c r="T125" s="160">
        <v>23.967999999999996</v>
      </c>
      <c r="U125" s="160">
        <f t="shared" si="20"/>
        <v>64.831999999999994</v>
      </c>
      <c r="W125" s="160">
        <v>125</v>
      </c>
      <c r="X125" s="160">
        <v>12.416</v>
      </c>
      <c r="Y125" s="160">
        <v>26.472000000000001</v>
      </c>
      <c r="Z125" s="160">
        <v>31.887999999999998</v>
      </c>
      <c r="AA125" s="160">
        <v>29.224</v>
      </c>
      <c r="AB125" s="160">
        <f t="shared" si="21"/>
        <v>61.111999999999995</v>
      </c>
      <c r="AD125" s="160">
        <v>59</v>
      </c>
      <c r="AE125" s="160">
        <v>19</v>
      </c>
      <c r="AF125" s="160">
        <v>27</v>
      </c>
      <c r="AG125" s="160">
        <v>29</v>
      </c>
      <c r="AH125" s="160">
        <v>25</v>
      </c>
      <c r="AI125" s="160">
        <f t="shared" si="19"/>
        <v>54</v>
      </c>
    </row>
    <row r="126" spans="1:35">
      <c r="A126" s="159" t="s">
        <v>1258</v>
      </c>
      <c r="C126" s="156">
        <v>376</v>
      </c>
      <c r="D126" s="156">
        <v>17</v>
      </c>
      <c r="E126" s="163">
        <v>4.5212765957446811E-2</v>
      </c>
      <c r="F126" s="156">
        <v>269</v>
      </c>
      <c r="G126" s="163">
        <v>0.71542553191489366</v>
      </c>
      <c r="H126" s="157">
        <v>6802</v>
      </c>
      <c r="I126" s="158">
        <v>1</v>
      </c>
      <c r="J126" s="159" t="s">
        <v>1256</v>
      </c>
      <c r="L126" s="160">
        <f t="shared" si="13"/>
        <v>89.521126760563376</v>
      </c>
      <c r="M126" s="160">
        <f t="shared" si="14"/>
        <v>82.521126760563391</v>
      </c>
      <c r="N126" s="160">
        <f t="shared" si="15"/>
        <v>0</v>
      </c>
      <c r="P126" s="160">
        <v>142</v>
      </c>
      <c r="Q126" s="160">
        <v>4.9859154929577461</v>
      </c>
      <c r="R126" s="160">
        <v>6.492957746478873</v>
      </c>
      <c r="S126" s="160">
        <v>25.08450704225352</v>
      </c>
      <c r="T126" s="160">
        <v>64.436619718309856</v>
      </c>
      <c r="U126" s="160">
        <f t="shared" si="20"/>
        <v>89.521126760563376</v>
      </c>
      <c r="W126" s="160">
        <v>142</v>
      </c>
      <c r="X126" s="160">
        <v>5.0140845070422539</v>
      </c>
      <c r="Y126" s="160">
        <v>11.971830985915492</v>
      </c>
      <c r="Z126" s="160">
        <v>40.549295774647888</v>
      </c>
      <c r="AA126" s="160">
        <v>41.971830985915496</v>
      </c>
      <c r="AB126" s="160">
        <f t="shared" si="21"/>
        <v>82.521126760563391</v>
      </c>
      <c r="AD126" s="160">
        <v>0</v>
      </c>
      <c r="AE126" s="160">
        <v>0</v>
      </c>
      <c r="AF126" s="160">
        <v>0</v>
      </c>
      <c r="AG126" s="160">
        <v>0</v>
      </c>
      <c r="AH126" s="160">
        <v>0</v>
      </c>
      <c r="AI126" s="160">
        <f t="shared" si="19"/>
        <v>0</v>
      </c>
    </row>
    <row r="127" spans="1:35">
      <c r="A127" s="159" t="s">
        <v>1447</v>
      </c>
      <c r="C127" s="156">
        <v>204</v>
      </c>
      <c r="D127" s="156">
        <v>1</v>
      </c>
      <c r="E127" s="163">
        <v>4.9019607843137254E-3</v>
      </c>
      <c r="F127" s="156">
        <v>143</v>
      </c>
      <c r="G127" s="163">
        <v>0.7009803921568627</v>
      </c>
      <c r="H127" s="157">
        <v>6802</v>
      </c>
      <c r="I127" s="158">
        <v>8</v>
      </c>
      <c r="J127" s="159" t="s">
        <v>1256</v>
      </c>
      <c r="L127" s="160">
        <f t="shared" si="13"/>
        <v>77.326424870466326</v>
      </c>
      <c r="M127" s="160">
        <f t="shared" si="14"/>
        <v>75.725388601036272</v>
      </c>
      <c r="N127" s="160">
        <f t="shared" si="15"/>
        <v>64</v>
      </c>
      <c r="P127" s="160">
        <v>193</v>
      </c>
      <c r="Q127" s="160">
        <v>6.7253886010362702</v>
      </c>
      <c r="R127" s="160">
        <v>15.948186528497409</v>
      </c>
      <c r="S127" s="160">
        <v>30.300518134715027</v>
      </c>
      <c r="T127" s="160">
        <v>47.025906735751292</v>
      </c>
      <c r="U127" s="160">
        <f t="shared" si="20"/>
        <v>77.326424870466326</v>
      </c>
      <c r="W127" s="160">
        <v>193</v>
      </c>
      <c r="X127" s="160">
        <v>4.4248704663212433</v>
      </c>
      <c r="Y127" s="160">
        <v>19.849740932642487</v>
      </c>
      <c r="Z127" s="160">
        <v>46.974093264248708</v>
      </c>
      <c r="AA127" s="160">
        <v>28.751295336787564</v>
      </c>
      <c r="AB127" s="160">
        <f t="shared" si="21"/>
        <v>75.725388601036272</v>
      </c>
      <c r="AD127" s="160">
        <v>111</v>
      </c>
      <c r="AE127" s="160">
        <v>4</v>
      </c>
      <c r="AF127" s="160">
        <v>32</v>
      </c>
      <c r="AG127" s="160">
        <v>48</v>
      </c>
      <c r="AH127" s="160">
        <v>16</v>
      </c>
      <c r="AI127" s="160">
        <f t="shared" si="19"/>
        <v>64</v>
      </c>
    </row>
    <row r="128" spans="1:35">
      <c r="A128" s="159" t="s">
        <v>1687</v>
      </c>
      <c r="C128" s="156">
        <v>230</v>
      </c>
      <c r="D128" s="156">
        <v>2</v>
      </c>
      <c r="E128" s="163">
        <v>8.6956521739130436E-3</v>
      </c>
      <c r="F128" s="156">
        <v>146</v>
      </c>
      <c r="G128" s="163">
        <v>0.63478260869565217</v>
      </c>
      <c r="H128" s="157">
        <v>6802</v>
      </c>
      <c r="I128" s="158">
        <v>7</v>
      </c>
      <c r="J128" s="159" t="s">
        <v>1256</v>
      </c>
      <c r="L128" s="160">
        <f t="shared" si="13"/>
        <v>77.959641255605376</v>
      </c>
      <c r="M128" s="160">
        <f t="shared" si="14"/>
        <v>80.237668161434968</v>
      </c>
      <c r="N128" s="160">
        <f t="shared" si="15"/>
        <v>43</v>
      </c>
      <c r="P128" s="160">
        <v>223</v>
      </c>
      <c r="Q128" s="160">
        <v>12.04035874439462</v>
      </c>
      <c r="R128" s="160">
        <v>9</v>
      </c>
      <c r="S128" s="160">
        <v>36.399103139013448</v>
      </c>
      <c r="T128" s="160">
        <v>41.560538116591928</v>
      </c>
      <c r="U128" s="160">
        <f t="shared" si="20"/>
        <v>77.959641255605376</v>
      </c>
      <c r="W128" s="160">
        <v>223</v>
      </c>
      <c r="X128" s="160">
        <v>4.0807174887892375</v>
      </c>
      <c r="Y128" s="160">
        <v>16.201793721973097</v>
      </c>
      <c r="Z128" s="160">
        <v>46.959641255605376</v>
      </c>
      <c r="AA128" s="160">
        <v>33.278026905829591</v>
      </c>
      <c r="AB128" s="160">
        <f t="shared" si="21"/>
        <v>80.237668161434968</v>
      </c>
      <c r="AD128" s="160">
        <v>116</v>
      </c>
      <c r="AE128" s="160">
        <v>16</v>
      </c>
      <c r="AF128" s="160">
        <v>41</v>
      </c>
      <c r="AG128" s="160">
        <v>38</v>
      </c>
      <c r="AH128" s="160">
        <v>5</v>
      </c>
      <c r="AI128" s="160">
        <f t="shared" si="19"/>
        <v>43</v>
      </c>
    </row>
    <row r="129" spans="1:35">
      <c r="A129" s="159" t="s">
        <v>1257</v>
      </c>
      <c r="C129" s="156">
        <v>107</v>
      </c>
      <c r="D129" s="156">
        <v>9</v>
      </c>
      <c r="E129" s="163">
        <v>8.4112149532710276E-2</v>
      </c>
      <c r="F129" s="156">
        <v>95</v>
      </c>
      <c r="G129" s="163">
        <v>0.88785046728971961</v>
      </c>
      <c r="H129" s="157">
        <v>6802</v>
      </c>
      <c r="I129" s="158">
        <v>5</v>
      </c>
      <c r="J129" s="159" t="s">
        <v>1256</v>
      </c>
      <c r="L129" s="160">
        <f t="shared" si="13"/>
        <v>81.818181818181813</v>
      </c>
      <c r="M129" s="160">
        <f t="shared" si="14"/>
        <v>51.696969696969695</v>
      </c>
      <c r="N129" s="160">
        <f t="shared" si="15"/>
        <v>0</v>
      </c>
      <c r="P129" s="160">
        <v>33</v>
      </c>
      <c r="Q129" s="160">
        <v>0</v>
      </c>
      <c r="R129" s="160">
        <v>18.181818181818183</v>
      </c>
      <c r="S129" s="160">
        <v>21.18181818181818</v>
      </c>
      <c r="T129" s="160">
        <v>60.63636363636364</v>
      </c>
      <c r="U129" s="160">
        <f t="shared" si="20"/>
        <v>81.818181818181813</v>
      </c>
      <c r="W129" s="160">
        <v>33</v>
      </c>
      <c r="X129" s="160">
        <v>12.121212121212121</v>
      </c>
      <c r="Y129" s="160">
        <v>36.18181818181818</v>
      </c>
      <c r="Z129" s="160">
        <v>12.242424242424242</v>
      </c>
      <c r="AA129" s="160">
        <v>39.454545454545453</v>
      </c>
      <c r="AB129" s="160">
        <f t="shared" si="21"/>
        <v>51.696969696969695</v>
      </c>
      <c r="AD129" s="160">
        <v>0</v>
      </c>
      <c r="AE129" s="160">
        <v>0</v>
      </c>
      <c r="AF129" s="160">
        <v>0</v>
      </c>
      <c r="AG129" s="160">
        <v>0</v>
      </c>
      <c r="AH129" s="160">
        <v>0</v>
      </c>
      <c r="AI129" s="160">
        <f t="shared" si="19"/>
        <v>0</v>
      </c>
    </row>
    <row r="130" spans="1:35">
      <c r="A130" s="159" t="s">
        <v>1597</v>
      </c>
      <c r="C130" s="156">
        <v>376</v>
      </c>
      <c r="D130" s="156">
        <v>5</v>
      </c>
      <c r="E130" s="163">
        <v>1.3297872340425532E-2</v>
      </c>
      <c r="F130" s="156">
        <v>215</v>
      </c>
      <c r="G130" s="163">
        <v>0.57180851063829785</v>
      </c>
      <c r="H130" s="157">
        <v>3212</v>
      </c>
      <c r="I130" s="158">
        <v>27</v>
      </c>
      <c r="J130" s="159" t="s">
        <v>919</v>
      </c>
      <c r="L130" s="160">
        <f t="shared" si="13"/>
        <v>60.833333333333336</v>
      </c>
      <c r="M130" s="160">
        <f t="shared" si="14"/>
        <v>68.305555555555557</v>
      </c>
      <c r="N130" s="160">
        <f t="shared" si="15"/>
        <v>21</v>
      </c>
      <c r="P130" s="160">
        <v>144</v>
      </c>
      <c r="Q130" s="160">
        <v>18.652777777777779</v>
      </c>
      <c r="R130" s="160">
        <v>20</v>
      </c>
      <c r="S130" s="160">
        <v>45.541666666666671</v>
      </c>
      <c r="T130" s="160">
        <v>15.291666666666666</v>
      </c>
      <c r="U130" s="160">
        <f t="shared" si="20"/>
        <v>60.833333333333336</v>
      </c>
      <c r="W130" s="160">
        <v>144</v>
      </c>
      <c r="X130" s="160">
        <v>7.4027777777777777</v>
      </c>
      <c r="Y130" s="160">
        <v>24.319444444444443</v>
      </c>
      <c r="Z130" s="160">
        <v>40.513888888888886</v>
      </c>
      <c r="AA130" s="160">
        <v>27.791666666666668</v>
      </c>
      <c r="AB130" s="160">
        <f t="shared" si="21"/>
        <v>68.305555555555557</v>
      </c>
      <c r="AD130" s="160">
        <v>70</v>
      </c>
      <c r="AE130" s="160">
        <v>37</v>
      </c>
      <c r="AF130" s="160">
        <v>41</v>
      </c>
      <c r="AG130" s="160">
        <v>20</v>
      </c>
      <c r="AH130" s="160">
        <v>1</v>
      </c>
      <c r="AI130" s="160">
        <f t="shared" si="19"/>
        <v>21</v>
      </c>
    </row>
    <row r="131" spans="1:35">
      <c r="A131" s="159" t="s">
        <v>921</v>
      </c>
      <c r="C131" s="156">
        <v>140</v>
      </c>
      <c r="D131" s="156">
        <v>5</v>
      </c>
      <c r="E131" s="163">
        <v>3.5714285714285712E-2</v>
      </c>
      <c r="F131" s="156">
        <v>79</v>
      </c>
      <c r="G131" s="163">
        <v>0.56428571428571428</v>
      </c>
      <c r="H131" s="157">
        <v>3212</v>
      </c>
      <c r="I131" s="158">
        <v>10</v>
      </c>
      <c r="J131" s="159" t="s">
        <v>919</v>
      </c>
      <c r="L131" s="160">
        <f t="shared" ref="L131:L194" si="22">U131</f>
        <v>80.475609756097555</v>
      </c>
      <c r="M131" s="160">
        <f t="shared" ref="M131:M194" si="23">AB131</f>
        <v>69.390243902439025</v>
      </c>
      <c r="N131" s="160">
        <f t="shared" ref="N131:N194" si="24">AI131</f>
        <v>56</v>
      </c>
      <c r="P131" s="160">
        <v>82</v>
      </c>
      <c r="Q131" s="160">
        <v>6.1341463414634152</v>
      </c>
      <c r="R131" s="160">
        <v>13.646341463414634</v>
      </c>
      <c r="S131" s="160">
        <v>32.890243902439025</v>
      </c>
      <c r="T131" s="160">
        <v>47.585365853658537</v>
      </c>
      <c r="U131" s="160">
        <f t="shared" si="20"/>
        <v>80.475609756097555</v>
      </c>
      <c r="W131" s="160">
        <v>82</v>
      </c>
      <c r="X131" s="160">
        <v>7.2804878048780495</v>
      </c>
      <c r="Y131" s="160">
        <v>23.329268292682926</v>
      </c>
      <c r="Z131" s="160">
        <v>27.890243902439025</v>
      </c>
      <c r="AA131" s="160">
        <v>41.5</v>
      </c>
      <c r="AB131" s="160">
        <f t="shared" si="21"/>
        <v>69.390243902439025</v>
      </c>
      <c r="AD131" s="160">
        <v>27</v>
      </c>
      <c r="AE131" s="160">
        <v>15</v>
      </c>
      <c r="AF131" s="160">
        <v>30</v>
      </c>
      <c r="AG131" s="160">
        <v>52</v>
      </c>
      <c r="AH131" s="160">
        <v>4</v>
      </c>
      <c r="AI131" s="160">
        <f t="shared" ref="AI131:AI162" si="25">SUM(AG131:AH131)</f>
        <v>56</v>
      </c>
    </row>
    <row r="132" spans="1:35">
      <c r="A132" s="159" t="s">
        <v>920</v>
      </c>
      <c r="C132" s="156">
        <v>303</v>
      </c>
      <c r="D132" s="156">
        <v>16</v>
      </c>
      <c r="E132" s="163">
        <v>5.2805280528052806E-2</v>
      </c>
      <c r="F132" s="156">
        <v>190</v>
      </c>
      <c r="G132" s="163">
        <v>0.6270627062706271</v>
      </c>
      <c r="H132" s="157">
        <v>3212</v>
      </c>
      <c r="I132" s="158">
        <v>26</v>
      </c>
      <c r="J132" s="159" t="s">
        <v>919</v>
      </c>
      <c r="L132" s="160">
        <f t="shared" si="22"/>
        <v>78.740331491712709</v>
      </c>
      <c r="M132" s="160">
        <f t="shared" si="23"/>
        <v>76.872928176795583</v>
      </c>
      <c r="N132" s="160">
        <f t="shared" si="24"/>
        <v>72</v>
      </c>
      <c r="P132" s="160">
        <v>181</v>
      </c>
      <c r="Q132" s="160">
        <v>7.8232044198895032</v>
      </c>
      <c r="R132" s="160">
        <v>13.237569060773481</v>
      </c>
      <c r="S132" s="160">
        <v>33.530386740331494</v>
      </c>
      <c r="T132" s="160">
        <v>45.209944751381215</v>
      </c>
      <c r="U132" s="160">
        <f t="shared" si="20"/>
        <v>78.740331491712709</v>
      </c>
      <c r="W132" s="160">
        <v>181</v>
      </c>
      <c r="X132" s="160">
        <v>3.298342541436464</v>
      </c>
      <c r="Y132" s="160">
        <v>19.314917127071823</v>
      </c>
      <c r="Z132" s="160">
        <v>42.281767955801101</v>
      </c>
      <c r="AA132" s="160">
        <v>34.591160220994482</v>
      </c>
      <c r="AB132" s="160">
        <f t="shared" si="21"/>
        <v>76.872928176795583</v>
      </c>
      <c r="AD132" s="160">
        <v>36</v>
      </c>
      <c r="AE132" s="160">
        <v>11</v>
      </c>
      <c r="AF132" s="160">
        <v>17</v>
      </c>
      <c r="AG132" s="160">
        <v>58</v>
      </c>
      <c r="AH132" s="160">
        <v>14</v>
      </c>
      <c r="AI132" s="160">
        <f t="shared" si="25"/>
        <v>72</v>
      </c>
    </row>
    <row r="133" spans="1:35">
      <c r="A133" s="159" t="s">
        <v>780</v>
      </c>
      <c r="C133" s="156">
        <v>328</v>
      </c>
      <c r="D133" s="156">
        <v>28</v>
      </c>
      <c r="E133" s="163">
        <v>8.5365853658536592E-2</v>
      </c>
      <c r="F133" s="156">
        <v>244</v>
      </c>
      <c r="G133" s="163">
        <v>0.74390243902439024</v>
      </c>
      <c r="H133" s="157">
        <v>1702</v>
      </c>
      <c r="I133" s="158">
        <v>8</v>
      </c>
      <c r="J133" s="159" t="s">
        <v>779</v>
      </c>
      <c r="L133" s="160">
        <f t="shared" si="22"/>
        <v>81.043478260869563</v>
      </c>
      <c r="M133" s="160">
        <f t="shared" si="23"/>
        <v>73.565217391304344</v>
      </c>
      <c r="N133" s="160">
        <f t="shared" si="24"/>
        <v>0</v>
      </c>
      <c r="P133" s="160">
        <v>138</v>
      </c>
      <c r="Q133" s="160">
        <v>3.0434782608695654</v>
      </c>
      <c r="R133" s="160">
        <v>15.521739130434783</v>
      </c>
      <c r="S133" s="160">
        <v>27.956521739130434</v>
      </c>
      <c r="T133" s="160">
        <v>53.086956521739125</v>
      </c>
      <c r="U133" s="160">
        <f t="shared" si="20"/>
        <v>81.043478260869563</v>
      </c>
      <c r="W133" s="160">
        <v>138</v>
      </c>
      <c r="X133" s="160">
        <v>6.5652173913043477</v>
      </c>
      <c r="Y133" s="160">
        <v>19.869565217391305</v>
      </c>
      <c r="Z133" s="160">
        <v>47.565217391304344</v>
      </c>
      <c r="AA133" s="160">
        <v>26</v>
      </c>
      <c r="AB133" s="160">
        <f t="shared" si="21"/>
        <v>73.565217391304344</v>
      </c>
      <c r="AD133" s="160">
        <v>0</v>
      </c>
      <c r="AE133" s="160">
        <v>0</v>
      </c>
      <c r="AF133" s="160">
        <v>0</v>
      </c>
      <c r="AG133" s="160">
        <v>0</v>
      </c>
      <c r="AH133" s="160">
        <v>0</v>
      </c>
      <c r="AI133" s="160">
        <f t="shared" si="25"/>
        <v>0</v>
      </c>
    </row>
    <row r="134" spans="1:35">
      <c r="A134" s="159" t="s">
        <v>1394</v>
      </c>
      <c r="C134" s="156">
        <v>288</v>
      </c>
      <c r="D134" s="156">
        <v>42</v>
      </c>
      <c r="E134" s="163">
        <v>0.14583333333333334</v>
      </c>
      <c r="F134" s="156">
        <v>209</v>
      </c>
      <c r="G134" s="163">
        <v>0.72569444444444442</v>
      </c>
      <c r="H134" s="157">
        <v>1702</v>
      </c>
      <c r="I134" s="158">
        <v>10</v>
      </c>
      <c r="J134" s="159" t="s">
        <v>779</v>
      </c>
      <c r="L134" s="160">
        <f t="shared" si="22"/>
        <v>67.410526315789468</v>
      </c>
      <c r="M134" s="160">
        <f t="shared" si="23"/>
        <v>60.178947368421056</v>
      </c>
      <c r="N134" s="160">
        <f t="shared" si="24"/>
        <v>33.451388888888893</v>
      </c>
      <c r="P134" s="160">
        <v>285</v>
      </c>
      <c r="Q134" s="160">
        <v>13.501754385964912</v>
      </c>
      <c r="R134" s="160">
        <v>18.575438596491228</v>
      </c>
      <c r="S134" s="160">
        <v>38.705263157894741</v>
      </c>
      <c r="T134" s="160">
        <v>28.705263157894734</v>
      </c>
      <c r="U134" s="160">
        <f t="shared" si="20"/>
        <v>67.410526315789468</v>
      </c>
      <c r="W134" s="160">
        <v>285</v>
      </c>
      <c r="X134" s="160">
        <v>5.4526315789473685</v>
      </c>
      <c r="Y134" s="160">
        <v>34.873684210526321</v>
      </c>
      <c r="Z134" s="160">
        <v>43.624561403508778</v>
      </c>
      <c r="AA134" s="160">
        <v>16.554385964912278</v>
      </c>
      <c r="AB134" s="160">
        <f t="shared" si="21"/>
        <v>60.178947368421056</v>
      </c>
      <c r="AD134" s="160">
        <v>144</v>
      </c>
      <c r="AE134" s="160">
        <v>27.930555555555557</v>
      </c>
      <c r="AF134" s="160">
        <v>38.618055555555557</v>
      </c>
      <c r="AG134" s="160">
        <v>30.645833333333336</v>
      </c>
      <c r="AH134" s="160">
        <v>2.8055555555555558</v>
      </c>
      <c r="AI134" s="160">
        <f t="shared" si="25"/>
        <v>33.451388888888893</v>
      </c>
    </row>
    <row r="135" spans="1:35">
      <c r="A135" s="159" t="s">
        <v>1495</v>
      </c>
      <c r="C135" s="156">
        <v>564</v>
      </c>
      <c r="D135" s="156">
        <v>93</v>
      </c>
      <c r="E135" s="163">
        <v>0.16489361702127658</v>
      </c>
      <c r="F135" s="156">
        <v>303</v>
      </c>
      <c r="G135" s="163">
        <v>0.53723404255319152</v>
      </c>
      <c r="H135" s="157">
        <v>5502</v>
      </c>
      <c r="I135" s="158">
        <v>10</v>
      </c>
      <c r="J135" s="159" t="s">
        <v>1065</v>
      </c>
      <c r="L135" s="160">
        <f t="shared" si="22"/>
        <v>68.91769547325103</v>
      </c>
      <c r="M135" s="160">
        <f t="shared" si="23"/>
        <v>68.275720164609055</v>
      </c>
      <c r="N135" s="160">
        <f t="shared" si="24"/>
        <v>17</v>
      </c>
      <c r="P135" s="160">
        <v>243</v>
      </c>
      <c r="Q135" s="160">
        <v>15.551440329218106</v>
      </c>
      <c r="R135" s="160">
        <v>15.843621399176953</v>
      </c>
      <c r="S135" s="160">
        <v>40.518518518518519</v>
      </c>
      <c r="T135" s="160">
        <v>28.399176954732511</v>
      </c>
      <c r="U135" s="160">
        <f t="shared" si="20"/>
        <v>68.91769547325103</v>
      </c>
      <c r="W135" s="160">
        <v>243</v>
      </c>
      <c r="X135" s="160">
        <v>4.9835390946502063</v>
      </c>
      <c r="Y135" s="160">
        <v>26.97530864197531</v>
      </c>
      <c r="Z135" s="160">
        <v>43.497942386831276</v>
      </c>
      <c r="AA135" s="160">
        <v>24.777777777777779</v>
      </c>
      <c r="AB135" s="160">
        <f t="shared" si="21"/>
        <v>68.275720164609055</v>
      </c>
      <c r="AD135" s="160">
        <v>93</v>
      </c>
      <c r="AE135" s="160">
        <v>37</v>
      </c>
      <c r="AF135" s="160">
        <v>46</v>
      </c>
      <c r="AG135" s="160">
        <v>16</v>
      </c>
      <c r="AH135" s="160">
        <v>1</v>
      </c>
      <c r="AI135" s="160">
        <f t="shared" si="25"/>
        <v>17</v>
      </c>
    </row>
    <row r="136" spans="1:35">
      <c r="A136" s="159" t="s">
        <v>1377</v>
      </c>
      <c r="C136" s="156">
        <v>150</v>
      </c>
      <c r="D136" s="156">
        <v>36</v>
      </c>
      <c r="E136" s="163">
        <v>0.24</v>
      </c>
      <c r="F136" s="156">
        <v>99</v>
      </c>
      <c r="G136" s="163">
        <v>0.66</v>
      </c>
      <c r="H136" s="157">
        <v>5502</v>
      </c>
      <c r="I136" s="158">
        <v>8</v>
      </c>
      <c r="J136" s="159" t="s">
        <v>1065</v>
      </c>
      <c r="L136" s="160">
        <f t="shared" si="22"/>
        <v>78.714285714285722</v>
      </c>
      <c r="M136" s="160">
        <f t="shared" si="23"/>
        <v>74.102040816326536</v>
      </c>
      <c r="N136" s="160">
        <f t="shared" si="24"/>
        <v>61</v>
      </c>
      <c r="P136" s="160">
        <v>147</v>
      </c>
      <c r="Q136" s="160">
        <v>5.3741496598639458</v>
      </c>
      <c r="R136" s="160">
        <v>16.448979591836732</v>
      </c>
      <c r="S136" s="160">
        <v>34.986394557823132</v>
      </c>
      <c r="T136" s="160">
        <v>43.72789115646259</v>
      </c>
      <c r="U136" s="160">
        <f t="shared" si="20"/>
        <v>78.714285714285722</v>
      </c>
      <c r="W136" s="160">
        <v>147</v>
      </c>
      <c r="X136" s="160">
        <v>4.2993197278911568</v>
      </c>
      <c r="Y136" s="160">
        <v>21.598639455782312</v>
      </c>
      <c r="Z136" s="160">
        <v>47</v>
      </c>
      <c r="AA136" s="160">
        <v>27.102040816326529</v>
      </c>
      <c r="AB136" s="160">
        <f t="shared" si="21"/>
        <v>74.102040816326536</v>
      </c>
      <c r="AD136" s="160">
        <v>79</v>
      </c>
      <c r="AE136" s="160">
        <v>13</v>
      </c>
      <c r="AF136" s="160">
        <v>27</v>
      </c>
      <c r="AG136" s="160">
        <v>57</v>
      </c>
      <c r="AH136" s="160">
        <v>4</v>
      </c>
      <c r="AI136" s="160">
        <f t="shared" si="25"/>
        <v>61</v>
      </c>
    </row>
    <row r="137" spans="1:35">
      <c r="A137" s="159" t="s">
        <v>1066</v>
      </c>
      <c r="C137" s="156">
        <v>331</v>
      </c>
      <c r="D137" s="156">
        <v>80</v>
      </c>
      <c r="E137" s="163">
        <v>0.24169184290030213</v>
      </c>
      <c r="F137" s="156">
        <v>226</v>
      </c>
      <c r="G137" s="163">
        <v>0.68277945619335345</v>
      </c>
      <c r="H137" s="157">
        <v>5502</v>
      </c>
      <c r="I137" s="158">
        <v>6</v>
      </c>
      <c r="J137" s="159" t="s">
        <v>1065</v>
      </c>
      <c r="L137" s="160">
        <f t="shared" si="22"/>
        <v>87</v>
      </c>
      <c r="M137" s="160">
        <f t="shared" si="23"/>
        <v>63</v>
      </c>
      <c r="N137" s="160">
        <f t="shared" si="24"/>
        <v>0</v>
      </c>
      <c r="P137" s="160">
        <v>68</v>
      </c>
      <c r="Q137" s="160">
        <v>1</v>
      </c>
      <c r="R137" s="160">
        <v>12</v>
      </c>
      <c r="S137" s="160">
        <v>38</v>
      </c>
      <c r="T137" s="160">
        <v>49</v>
      </c>
      <c r="U137" s="160">
        <f t="shared" ref="U137:U168" si="26">SUM(S137:T137)</f>
        <v>87</v>
      </c>
      <c r="W137" s="160">
        <v>68</v>
      </c>
      <c r="X137" s="160">
        <v>15</v>
      </c>
      <c r="Y137" s="160">
        <v>22</v>
      </c>
      <c r="Z137" s="160">
        <v>44</v>
      </c>
      <c r="AA137" s="160">
        <v>19</v>
      </c>
      <c r="AB137" s="160">
        <f t="shared" ref="AB137:AB168" si="27">SUM(Z137:AA137)</f>
        <v>63</v>
      </c>
      <c r="AD137" s="160">
        <v>0</v>
      </c>
      <c r="AE137" s="160">
        <v>0</v>
      </c>
      <c r="AF137" s="160">
        <v>0</v>
      </c>
      <c r="AG137" s="160">
        <v>0</v>
      </c>
      <c r="AH137" s="160">
        <v>0</v>
      </c>
      <c r="AI137" s="160">
        <f t="shared" si="25"/>
        <v>0</v>
      </c>
    </row>
    <row r="138" spans="1:35">
      <c r="A138" s="159" t="s">
        <v>846</v>
      </c>
      <c r="C138" s="156">
        <v>433</v>
      </c>
      <c r="D138" s="156">
        <v>32</v>
      </c>
      <c r="E138" s="163">
        <v>7.3903002309468821E-2</v>
      </c>
      <c r="F138" s="156">
        <v>138</v>
      </c>
      <c r="G138" s="163">
        <v>0.3187066974595843</v>
      </c>
      <c r="H138" s="157">
        <v>2402</v>
      </c>
      <c r="I138" s="158">
        <v>6</v>
      </c>
      <c r="J138" s="159" t="s">
        <v>845</v>
      </c>
      <c r="L138" s="160">
        <f t="shared" si="22"/>
        <v>89.806083650190118</v>
      </c>
      <c r="M138" s="160">
        <f t="shared" si="23"/>
        <v>84.144486692015207</v>
      </c>
      <c r="N138" s="160">
        <f t="shared" si="24"/>
        <v>59</v>
      </c>
      <c r="P138" s="160">
        <v>263</v>
      </c>
      <c r="Q138" s="160">
        <v>4.0836501901140689</v>
      </c>
      <c r="R138" s="160">
        <v>5.6197718631178706</v>
      </c>
      <c r="S138" s="160">
        <v>18.391634980988592</v>
      </c>
      <c r="T138" s="160">
        <v>71.414448669201519</v>
      </c>
      <c r="U138" s="160">
        <f t="shared" si="26"/>
        <v>89.806083650190118</v>
      </c>
      <c r="W138" s="160">
        <v>263</v>
      </c>
      <c r="X138" s="160">
        <v>5.5399239543726235</v>
      </c>
      <c r="Y138" s="160">
        <v>10.604562737642587</v>
      </c>
      <c r="Z138" s="160">
        <v>37.106463878326998</v>
      </c>
      <c r="AA138" s="160">
        <v>47.038022813688208</v>
      </c>
      <c r="AB138" s="160">
        <f t="shared" si="27"/>
        <v>84.144486692015207</v>
      </c>
      <c r="AD138" s="160">
        <v>59</v>
      </c>
      <c r="AE138" s="160">
        <v>10</v>
      </c>
      <c r="AF138" s="160">
        <v>31</v>
      </c>
      <c r="AG138" s="160">
        <v>47</v>
      </c>
      <c r="AH138" s="160">
        <v>12</v>
      </c>
      <c r="AI138" s="160">
        <f t="shared" si="25"/>
        <v>59</v>
      </c>
    </row>
    <row r="139" spans="1:35">
      <c r="A139" s="159" t="s">
        <v>1574</v>
      </c>
      <c r="C139" s="156">
        <v>433</v>
      </c>
      <c r="D139" s="156">
        <v>18</v>
      </c>
      <c r="E139" s="163">
        <v>4.1570438799076209E-2</v>
      </c>
      <c r="F139" s="156">
        <v>407</v>
      </c>
      <c r="G139" s="163">
        <v>0.68518518518518523</v>
      </c>
      <c r="H139" s="157">
        <v>2402</v>
      </c>
      <c r="I139" s="158">
        <v>7</v>
      </c>
      <c r="J139" s="159" t="s">
        <v>845</v>
      </c>
      <c r="L139" s="160">
        <f t="shared" si="22"/>
        <v>83.159235668789819</v>
      </c>
      <c r="M139" s="160">
        <f t="shared" si="23"/>
        <v>78.968152866242036</v>
      </c>
      <c r="N139" s="160">
        <f t="shared" si="24"/>
        <v>52</v>
      </c>
      <c r="P139" s="160">
        <v>157</v>
      </c>
      <c r="Q139" s="160">
        <v>7.4522292993630579</v>
      </c>
      <c r="R139" s="160">
        <v>8.8726114649681538</v>
      </c>
      <c r="S139" s="160">
        <v>35.585987261146499</v>
      </c>
      <c r="T139" s="160">
        <v>47.573248407643312</v>
      </c>
      <c r="U139" s="160">
        <f t="shared" si="26"/>
        <v>83.159235668789819</v>
      </c>
      <c r="W139" s="160">
        <v>157</v>
      </c>
      <c r="X139" s="160">
        <v>6.4203821656050959</v>
      </c>
      <c r="Y139" s="160">
        <v>15.127388535031846</v>
      </c>
      <c r="Z139" s="160">
        <v>41</v>
      </c>
      <c r="AA139" s="160">
        <v>37.968152866242036</v>
      </c>
      <c r="AB139" s="160">
        <f t="shared" si="27"/>
        <v>78.968152866242036</v>
      </c>
      <c r="AD139" s="160">
        <v>81</v>
      </c>
      <c r="AE139" s="160">
        <v>12</v>
      </c>
      <c r="AF139" s="160">
        <v>36</v>
      </c>
      <c r="AG139" s="160">
        <v>40</v>
      </c>
      <c r="AH139" s="160">
        <v>12</v>
      </c>
      <c r="AI139" s="160">
        <f t="shared" si="25"/>
        <v>52</v>
      </c>
    </row>
    <row r="140" spans="1:35">
      <c r="A140" s="159" t="s">
        <v>1027</v>
      </c>
      <c r="C140" s="156">
        <v>277</v>
      </c>
      <c r="D140" s="156">
        <v>180</v>
      </c>
      <c r="E140" s="163">
        <v>0.64981949458483756</v>
      </c>
      <c r="F140" s="156">
        <v>237</v>
      </c>
      <c r="G140" s="163">
        <v>0.85559566787003605</v>
      </c>
      <c r="H140" s="157">
        <v>4802</v>
      </c>
      <c r="I140" s="158">
        <v>8</v>
      </c>
      <c r="J140" s="159" t="s">
        <v>1026</v>
      </c>
      <c r="L140" s="160">
        <f t="shared" si="22"/>
        <v>49.706586826347305</v>
      </c>
      <c r="M140" s="160">
        <f t="shared" si="23"/>
        <v>56.999999999999993</v>
      </c>
      <c r="N140" s="160">
        <f t="shared" si="24"/>
        <v>27</v>
      </c>
      <c r="P140" s="160">
        <v>167</v>
      </c>
      <c r="Q140" s="160">
        <v>21.808383233532933</v>
      </c>
      <c r="R140" s="160">
        <v>28.724550898203596</v>
      </c>
      <c r="S140" s="160">
        <v>32.311377245508986</v>
      </c>
      <c r="T140" s="160">
        <v>17.395209580838323</v>
      </c>
      <c r="U140" s="160">
        <f t="shared" si="26"/>
        <v>49.706586826347305</v>
      </c>
      <c r="W140" s="160">
        <v>167</v>
      </c>
      <c r="X140" s="160">
        <v>12.023952095808383</v>
      </c>
      <c r="Y140" s="160">
        <v>31.179640718562872</v>
      </c>
      <c r="Z140" s="160">
        <v>46.742514970059872</v>
      </c>
      <c r="AA140" s="160">
        <v>10.257485029940121</v>
      </c>
      <c r="AB140" s="160">
        <f t="shared" si="27"/>
        <v>56.999999999999993</v>
      </c>
      <c r="AD140" s="160">
        <v>48</v>
      </c>
      <c r="AE140" s="160">
        <v>13</v>
      </c>
      <c r="AF140" s="160">
        <v>60</v>
      </c>
      <c r="AG140" s="160">
        <v>27</v>
      </c>
      <c r="AH140" s="160">
        <v>0</v>
      </c>
      <c r="AI140" s="160">
        <f t="shared" si="25"/>
        <v>27</v>
      </c>
    </row>
    <row r="141" spans="1:35">
      <c r="A141" s="159" t="s">
        <v>1629</v>
      </c>
      <c r="C141" s="156">
        <v>264</v>
      </c>
      <c r="D141" s="156">
        <v>166</v>
      </c>
      <c r="E141" s="163">
        <v>0.62878787878787878</v>
      </c>
      <c r="F141" s="156">
        <v>197</v>
      </c>
      <c r="G141" s="163">
        <v>0.74621212121212122</v>
      </c>
      <c r="H141" s="157">
        <v>4802</v>
      </c>
      <c r="I141" s="158">
        <v>10</v>
      </c>
      <c r="J141" s="159" t="s">
        <v>1026</v>
      </c>
      <c r="L141" s="160">
        <f t="shared" si="22"/>
        <v>44.432098765432102</v>
      </c>
      <c r="M141" s="160">
        <f t="shared" si="23"/>
        <v>59.074074074074069</v>
      </c>
      <c r="N141" s="160">
        <f t="shared" si="24"/>
        <v>11</v>
      </c>
      <c r="P141" s="160">
        <v>81</v>
      </c>
      <c r="Q141" s="160">
        <v>30.592592592592592</v>
      </c>
      <c r="R141" s="160">
        <v>24.543209876543209</v>
      </c>
      <c r="S141" s="160">
        <v>33.271604938271608</v>
      </c>
      <c r="T141" s="160">
        <v>11.160493827160494</v>
      </c>
      <c r="U141" s="160">
        <f t="shared" si="26"/>
        <v>44.432098765432102</v>
      </c>
      <c r="W141" s="160">
        <v>81</v>
      </c>
      <c r="X141" s="160">
        <v>10.950617283950617</v>
      </c>
      <c r="Y141" s="160">
        <v>29.97530864197531</v>
      </c>
      <c r="Z141" s="160">
        <v>49.049382716049379</v>
      </c>
      <c r="AA141" s="160">
        <v>10.024691358024691</v>
      </c>
      <c r="AB141" s="160">
        <f t="shared" si="27"/>
        <v>59.074074074074069</v>
      </c>
      <c r="AD141" s="160">
        <v>46</v>
      </c>
      <c r="AE141" s="160">
        <v>48</v>
      </c>
      <c r="AF141" s="160">
        <v>41</v>
      </c>
      <c r="AG141" s="160">
        <v>11</v>
      </c>
      <c r="AH141" s="160">
        <v>0</v>
      </c>
      <c r="AI141" s="160">
        <f t="shared" si="25"/>
        <v>11</v>
      </c>
    </row>
    <row r="142" spans="1:35">
      <c r="A142" s="159" t="s">
        <v>1604</v>
      </c>
      <c r="C142" s="156">
        <v>575</v>
      </c>
      <c r="D142" s="156">
        <v>187</v>
      </c>
      <c r="E142" s="163">
        <v>0.32521739130434785</v>
      </c>
      <c r="F142" s="156">
        <v>356</v>
      </c>
      <c r="G142" s="163">
        <v>0.61913043478260865</v>
      </c>
      <c r="H142" s="157">
        <v>3601</v>
      </c>
      <c r="I142" s="158">
        <v>4</v>
      </c>
      <c r="J142" s="159" t="s">
        <v>950</v>
      </c>
      <c r="L142" s="160">
        <f t="shared" si="22"/>
        <v>79.822714681440445</v>
      </c>
      <c r="M142" s="160">
        <f t="shared" si="23"/>
        <v>82.07479224376732</v>
      </c>
      <c r="N142" s="160">
        <f t="shared" si="24"/>
        <v>39</v>
      </c>
      <c r="P142" s="160">
        <v>361</v>
      </c>
      <c r="Q142" s="160">
        <v>9.1634349030470919</v>
      </c>
      <c r="R142" s="160">
        <v>11.551246537396123</v>
      </c>
      <c r="S142" s="160">
        <v>37.850415512465375</v>
      </c>
      <c r="T142" s="160">
        <v>41.97229916897507</v>
      </c>
      <c r="U142" s="160">
        <f t="shared" si="26"/>
        <v>79.822714681440445</v>
      </c>
      <c r="W142" s="160">
        <v>361</v>
      </c>
      <c r="X142" s="160">
        <v>3.8504155124653741</v>
      </c>
      <c r="Y142" s="160">
        <v>14.074792243767313</v>
      </c>
      <c r="Z142" s="160">
        <v>41</v>
      </c>
      <c r="AA142" s="160">
        <v>41.074792243767313</v>
      </c>
      <c r="AB142" s="160">
        <f t="shared" si="27"/>
        <v>82.07479224376732</v>
      </c>
      <c r="AD142" s="160">
        <v>194</v>
      </c>
      <c r="AE142" s="160">
        <v>16</v>
      </c>
      <c r="AF142" s="160">
        <v>44</v>
      </c>
      <c r="AG142" s="160">
        <v>35</v>
      </c>
      <c r="AH142" s="160">
        <v>4</v>
      </c>
      <c r="AI142" s="160">
        <f t="shared" si="25"/>
        <v>39</v>
      </c>
    </row>
    <row r="143" spans="1:35">
      <c r="A143" s="159" t="s">
        <v>1419</v>
      </c>
      <c r="C143" s="156">
        <v>383</v>
      </c>
      <c r="D143" s="156">
        <v>99</v>
      </c>
      <c r="E143" s="163">
        <v>0.25848563968668409</v>
      </c>
      <c r="F143" s="156">
        <v>265</v>
      </c>
      <c r="G143" s="163">
        <v>0.69190600522193213</v>
      </c>
      <c r="H143" s="157">
        <v>3601</v>
      </c>
      <c r="I143" s="158">
        <v>2</v>
      </c>
      <c r="J143" s="159" t="s">
        <v>950</v>
      </c>
      <c r="L143" s="160">
        <f t="shared" si="22"/>
        <v>81.331550802139049</v>
      </c>
      <c r="M143" s="160">
        <f t="shared" si="23"/>
        <v>84.481283422459882</v>
      </c>
      <c r="N143" s="160">
        <f t="shared" si="24"/>
        <v>78</v>
      </c>
      <c r="P143" s="160">
        <v>374</v>
      </c>
      <c r="Q143" s="160">
        <v>5.0374331550802136</v>
      </c>
      <c r="R143" s="160">
        <v>13.149732620320856</v>
      </c>
      <c r="S143" s="160">
        <v>31.81818181818182</v>
      </c>
      <c r="T143" s="160">
        <v>49.513368983957221</v>
      </c>
      <c r="U143" s="160">
        <f t="shared" si="26"/>
        <v>81.331550802139049</v>
      </c>
      <c r="W143" s="160">
        <v>374</v>
      </c>
      <c r="X143" s="160">
        <v>1.9625668449197859</v>
      </c>
      <c r="Y143" s="160">
        <v>13.55614973262032</v>
      </c>
      <c r="Z143" s="160">
        <v>40.224598930481278</v>
      </c>
      <c r="AA143" s="160">
        <v>44.256684491978611</v>
      </c>
      <c r="AB143" s="160">
        <f t="shared" si="27"/>
        <v>84.481283422459882</v>
      </c>
      <c r="AD143" s="160">
        <v>194</v>
      </c>
      <c r="AE143" s="160">
        <v>1</v>
      </c>
      <c r="AF143" s="160">
        <v>21</v>
      </c>
      <c r="AG143" s="160">
        <v>58</v>
      </c>
      <c r="AH143" s="160">
        <v>20</v>
      </c>
      <c r="AI143" s="160">
        <f t="shared" si="25"/>
        <v>78</v>
      </c>
    </row>
    <row r="144" spans="1:35">
      <c r="A144" s="159" t="s">
        <v>951</v>
      </c>
      <c r="C144" s="156">
        <v>652</v>
      </c>
      <c r="D144" s="156">
        <v>238</v>
      </c>
      <c r="E144" s="163">
        <v>0.36503067484662577</v>
      </c>
      <c r="F144" s="156">
        <v>454</v>
      </c>
      <c r="G144" s="163">
        <v>0.69631901840490795</v>
      </c>
      <c r="H144" s="157">
        <v>3601</v>
      </c>
      <c r="I144" s="158">
        <v>1</v>
      </c>
      <c r="J144" s="159" t="s">
        <v>950</v>
      </c>
      <c r="L144" s="160">
        <f t="shared" si="22"/>
        <v>89.549528301886795</v>
      </c>
      <c r="M144" s="160">
        <f t="shared" si="23"/>
        <v>84.028301886792462</v>
      </c>
      <c r="N144" s="160">
        <f t="shared" si="24"/>
        <v>0</v>
      </c>
      <c r="P144" s="160">
        <v>424</v>
      </c>
      <c r="Q144" s="160">
        <v>3.4787735849056602</v>
      </c>
      <c r="R144" s="160">
        <v>7.4787735849056602</v>
      </c>
      <c r="S144" s="160">
        <v>28.47877358490566</v>
      </c>
      <c r="T144" s="160">
        <v>61.070754716981135</v>
      </c>
      <c r="U144" s="160">
        <f t="shared" si="26"/>
        <v>89.549528301886795</v>
      </c>
      <c r="W144" s="160">
        <v>424</v>
      </c>
      <c r="X144" s="160">
        <v>5.5212264150943398</v>
      </c>
      <c r="Y144" s="160">
        <v>10.450471698113208</v>
      </c>
      <c r="Z144" s="160">
        <v>39.422169811320757</v>
      </c>
      <c r="AA144" s="160">
        <v>44.606132075471699</v>
      </c>
      <c r="AB144" s="160">
        <f t="shared" si="27"/>
        <v>84.028301886792462</v>
      </c>
      <c r="AD144" s="160">
        <v>0</v>
      </c>
      <c r="AE144" s="160">
        <v>0</v>
      </c>
      <c r="AF144" s="160">
        <v>0</v>
      </c>
      <c r="AG144" s="160">
        <v>0</v>
      </c>
      <c r="AH144" s="160">
        <v>0</v>
      </c>
      <c r="AI144" s="160">
        <f t="shared" si="25"/>
        <v>0</v>
      </c>
    </row>
    <row r="145" spans="1:35">
      <c r="A145" s="159" t="s">
        <v>742</v>
      </c>
      <c r="C145" s="156">
        <v>157</v>
      </c>
      <c r="D145" s="156">
        <v>52</v>
      </c>
      <c r="E145" s="163">
        <v>0.33121019108280253</v>
      </c>
      <c r="F145" s="156">
        <v>126</v>
      </c>
      <c r="G145" s="163">
        <v>0.80254777070063699</v>
      </c>
      <c r="H145" s="157">
        <v>1305</v>
      </c>
      <c r="I145" s="158">
        <v>1</v>
      </c>
      <c r="J145" s="159" t="s">
        <v>740</v>
      </c>
      <c r="L145" s="160">
        <f t="shared" si="22"/>
        <v>81.227848101265835</v>
      </c>
      <c r="M145" s="160">
        <f t="shared" si="23"/>
        <v>75.607594936708864</v>
      </c>
      <c r="N145" s="160">
        <f t="shared" si="24"/>
        <v>55</v>
      </c>
      <c r="P145" s="160">
        <v>79</v>
      </c>
      <c r="Q145" s="160">
        <v>7.7974683544303787</v>
      </c>
      <c r="R145" s="160">
        <v>11.69620253164557</v>
      </c>
      <c r="S145" s="160">
        <v>26.468354430379748</v>
      </c>
      <c r="T145" s="160">
        <v>54.75949367088608</v>
      </c>
      <c r="U145" s="160">
        <f t="shared" si="26"/>
        <v>81.227848101265835</v>
      </c>
      <c r="W145" s="160">
        <v>79</v>
      </c>
      <c r="X145" s="160">
        <v>5.2658227848101262</v>
      </c>
      <c r="Y145" s="160">
        <v>18.860759493670884</v>
      </c>
      <c r="Z145" s="160">
        <v>42.759493670886073</v>
      </c>
      <c r="AA145" s="160">
        <v>32.848101265822784</v>
      </c>
      <c r="AB145" s="160">
        <f t="shared" si="27"/>
        <v>75.607594936708864</v>
      </c>
      <c r="AD145" s="160">
        <v>22</v>
      </c>
      <c r="AE145" s="160">
        <v>5</v>
      </c>
      <c r="AF145" s="160">
        <v>41</v>
      </c>
      <c r="AG145" s="160">
        <v>50</v>
      </c>
      <c r="AH145" s="160">
        <v>5</v>
      </c>
      <c r="AI145" s="160">
        <f t="shared" si="25"/>
        <v>55</v>
      </c>
    </row>
    <row r="146" spans="1:35">
      <c r="A146" s="159" t="s">
        <v>741</v>
      </c>
      <c r="C146" s="156">
        <v>367</v>
      </c>
      <c r="D146" s="156">
        <v>91</v>
      </c>
      <c r="E146" s="163">
        <v>0.24795640326975477</v>
      </c>
      <c r="F146" s="156">
        <v>208</v>
      </c>
      <c r="G146" s="163">
        <v>0.56675749318801094</v>
      </c>
      <c r="H146" s="157">
        <v>1305</v>
      </c>
      <c r="I146" s="158">
        <v>9</v>
      </c>
      <c r="J146" s="159" t="s">
        <v>740</v>
      </c>
      <c r="L146" s="160">
        <f t="shared" si="22"/>
        <v>80.066985645933016</v>
      </c>
      <c r="M146" s="160">
        <f t="shared" si="23"/>
        <v>71.889952153110045</v>
      </c>
      <c r="N146" s="160">
        <f t="shared" si="24"/>
        <v>67</v>
      </c>
      <c r="P146" s="160">
        <v>209</v>
      </c>
      <c r="Q146" s="160">
        <v>8.7511961722488039</v>
      </c>
      <c r="R146" s="160">
        <v>11.181818181818183</v>
      </c>
      <c r="S146" s="160">
        <v>30.56937799043062</v>
      </c>
      <c r="T146" s="160">
        <v>49.497607655502392</v>
      </c>
      <c r="U146" s="160">
        <f t="shared" si="26"/>
        <v>80.066985645933016</v>
      </c>
      <c r="W146" s="160">
        <v>209</v>
      </c>
      <c r="X146" s="160">
        <v>7.0047846889952154</v>
      </c>
      <c r="Y146" s="160">
        <v>21.105263157894736</v>
      </c>
      <c r="Z146" s="160">
        <v>39.727272727272727</v>
      </c>
      <c r="AA146" s="160">
        <v>32.162679425837318</v>
      </c>
      <c r="AB146" s="160">
        <f t="shared" si="27"/>
        <v>71.889952153110045</v>
      </c>
      <c r="AD146" s="160">
        <v>55</v>
      </c>
      <c r="AE146" s="160">
        <v>5</v>
      </c>
      <c r="AF146" s="160">
        <v>27</v>
      </c>
      <c r="AG146" s="160">
        <v>56</v>
      </c>
      <c r="AH146" s="160">
        <v>11</v>
      </c>
      <c r="AI146" s="160">
        <f t="shared" si="25"/>
        <v>67</v>
      </c>
    </row>
    <row r="147" spans="1:35">
      <c r="A147" s="159" t="s">
        <v>1547</v>
      </c>
      <c r="C147" s="156">
        <v>374</v>
      </c>
      <c r="D147" s="156">
        <v>121</v>
      </c>
      <c r="E147" s="163">
        <v>0.3235294117647059</v>
      </c>
      <c r="F147" s="156">
        <v>165</v>
      </c>
      <c r="G147" s="163">
        <v>0.44117647058823528</v>
      </c>
      <c r="H147" s="157">
        <v>1305</v>
      </c>
      <c r="I147" s="158">
        <v>10</v>
      </c>
      <c r="J147" s="159" t="s">
        <v>740</v>
      </c>
      <c r="L147" s="160">
        <f t="shared" si="22"/>
        <v>70.82352941176471</v>
      </c>
      <c r="M147" s="160">
        <f t="shared" si="23"/>
        <v>74.638655462184872</v>
      </c>
      <c r="N147" s="160">
        <f t="shared" si="24"/>
        <v>16</v>
      </c>
      <c r="P147" s="160">
        <v>119</v>
      </c>
      <c r="Q147" s="160">
        <v>12.638655462184873</v>
      </c>
      <c r="R147" s="160">
        <v>17.025210084033613</v>
      </c>
      <c r="S147" s="160">
        <v>42.050420168067227</v>
      </c>
      <c r="T147" s="160">
        <v>28.773109243697483</v>
      </c>
      <c r="U147" s="160">
        <f t="shared" si="26"/>
        <v>70.82352941176471</v>
      </c>
      <c r="W147" s="160">
        <v>119</v>
      </c>
      <c r="X147" s="160">
        <v>2.5126050420168067</v>
      </c>
      <c r="Y147" s="160">
        <v>22.336134453781511</v>
      </c>
      <c r="Z147" s="160">
        <v>50.949579831932773</v>
      </c>
      <c r="AA147" s="160">
        <v>23.689075630252102</v>
      </c>
      <c r="AB147" s="160">
        <f t="shared" si="27"/>
        <v>74.638655462184872</v>
      </c>
      <c r="AD147" s="160">
        <v>58</v>
      </c>
      <c r="AE147" s="160">
        <v>29</v>
      </c>
      <c r="AF147" s="160">
        <v>55</v>
      </c>
      <c r="AG147" s="160">
        <v>16</v>
      </c>
      <c r="AH147" s="160">
        <v>0</v>
      </c>
      <c r="AI147" s="160">
        <f t="shared" si="25"/>
        <v>16</v>
      </c>
    </row>
    <row r="148" spans="1:35">
      <c r="A148" s="159" t="s">
        <v>1379</v>
      </c>
      <c r="C148" s="156">
        <v>270</v>
      </c>
      <c r="D148" s="156">
        <v>12</v>
      </c>
      <c r="E148" s="163">
        <v>4.4444444444444446E-2</v>
      </c>
      <c r="F148" s="156">
        <v>191</v>
      </c>
      <c r="G148" s="163">
        <v>0.70740740740740737</v>
      </c>
      <c r="H148" s="157">
        <v>7102</v>
      </c>
      <c r="I148" s="158">
        <v>7</v>
      </c>
      <c r="J148" s="159" t="s">
        <v>1284</v>
      </c>
      <c r="L148" s="160">
        <f t="shared" si="22"/>
        <v>80.333333333333329</v>
      </c>
      <c r="M148" s="160">
        <f t="shared" si="23"/>
        <v>79.450757575757578</v>
      </c>
      <c r="N148" s="160">
        <f t="shared" si="24"/>
        <v>43</v>
      </c>
      <c r="P148" s="160">
        <v>264</v>
      </c>
      <c r="Q148" s="160">
        <v>3.1818181818181817</v>
      </c>
      <c r="R148" s="160">
        <v>16.484848484848484</v>
      </c>
      <c r="S148" s="160">
        <v>34.227272727272727</v>
      </c>
      <c r="T148" s="160">
        <v>46.106060606060602</v>
      </c>
      <c r="U148" s="160">
        <f t="shared" si="26"/>
        <v>80.333333333333329</v>
      </c>
      <c r="W148" s="160">
        <v>264</v>
      </c>
      <c r="X148" s="160">
        <v>1.4507575757575757</v>
      </c>
      <c r="Y148" s="160">
        <v>19.098484848484848</v>
      </c>
      <c r="Z148" s="160">
        <v>39.090909090909093</v>
      </c>
      <c r="AA148" s="160">
        <v>40.359848484848484</v>
      </c>
      <c r="AB148" s="160">
        <f t="shared" si="27"/>
        <v>79.450757575757578</v>
      </c>
      <c r="AD148" s="160">
        <v>96</v>
      </c>
      <c r="AE148" s="160">
        <v>8</v>
      </c>
      <c r="AF148" s="160">
        <v>49</v>
      </c>
      <c r="AG148" s="160">
        <v>39</v>
      </c>
      <c r="AH148" s="160">
        <v>4</v>
      </c>
      <c r="AI148" s="160">
        <f t="shared" si="25"/>
        <v>43</v>
      </c>
    </row>
    <row r="149" spans="1:35">
      <c r="A149" s="159" t="s">
        <v>1698</v>
      </c>
      <c r="C149" s="156">
        <v>321</v>
      </c>
      <c r="D149" s="156">
        <v>34</v>
      </c>
      <c r="E149" s="163">
        <v>0.1059190031152648</v>
      </c>
      <c r="F149" s="156">
        <v>218</v>
      </c>
      <c r="G149" s="163">
        <v>0.67912772585669778</v>
      </c>
      <c r="H149" s="157">
        <v>7102</v>
      </c>
      <c r="I149" s="158">
        <v>8</v>
      </c>
      <c r="J149" s="159" t="s">
        <v>1284</v>
      </c>
      <c r="L149" s="160">
        <f t="shared" si="22"/>
        <v>73.767441860465112</v>
      </c>
      <c r="M149" s="160">
        <f t="shared" si="23"/>
        <v>72.139534883720927</v>
      </c>
      <c r="N149" s="160">
        <f t="shared" si="24"/>
        <v>35</v>
      </c>
      <c r="P149" s="160">
        <v>215</v>
      </c>
      <c r="Q149" s="160">
        <v>15.162790697674419</v>
      </c>
      <c r="R149" s="160">
        <v>12.069767441860465</v>
      </c>
      <c r="S149" s="160">
        <v>41.488372093023258</v>
      </c>
      <c r="T149" s="160">
        <v>32.279069767441861</v>
      </c>
      <c r="U149" s="160">
        <f t="shared" si="26"/>
        <v>73.767441860465112</v>
      </c>
      <c r="W149" s="160">
        <v>215</v>
      </c>
      <c r="X149" s="160">
        <v>3.5116279069767442</v>
      </c>
      <c r="Y149" s="160">
        <v>23.86046511627907</v>
      </c>
      <c r="Z149" s="160">
        <v>44.697674418604649</v>
      </c>
      <c r="AA149" s="160">
        <v>27.441860465116278</v>
      </c>
      <c r="AB149" s="160">
        <f t="shared" si="27"/>
        <v>72.139534883720927</v>
      </c>
      <c r="AD149" s="160">
        <v>105</v>
      </c>
      <c r="AE149" s="160">
        <v>28</v>
      </c>
      <c r="AF149" s="160">
        <v>38</v>
      </c>
      <c r="AG149" s="160">
        <v>28</v>
      </c>
      <c r="AH149" s="160">
        <v>7</v>
      </c>
      <c r="AI149" s="160">
        <f t="shared" si="25"/>
        <v>35</v>
      </c>
    </row>
    <row r="150" spans="1:35">
      <c r="A150" s="159" t="s">
        <v>1285</v>
      </c>
      <c r="C150" s="156">
        <v>414</v>
      </c>
      <c r="D150" s="156">
        <v>16</v>
      </c>
      <c r="E150" s="163">
        <v>3.864734299516908E-2</v>
      </c>
      <c r="F150" s="156">
        <v>304</v>
      </c>
      <c r="G150" s="163">
        <v>0.7342995169082126</v>
      </c>
      <c r="H150" s="157">
        <v>7102</v>
      </c>
      <c r="I150" s="158">
        <v>5</v>
      </c>
      <c r="J150" s="159" t="s">
        <v>1284</v>
      </c>
      <c r="L150" s="160">
        <f t="shared" si="22"/>
        <v>94</v>
      </c>
      <c r="M150" s="160">
        <f t="shared" si="23"/>
        <v>76</v>
      </c>
      <c r="N150" s="160">
        <f t="shared" si="24"/>
        <v>0</v>
      </c>
      <c r="P150" s="160">
        <v>102</v>
      </c>
      <c r="Q150" s="160">
        <v>3</v>
      </c>
      <c r="R150" s="160">
        <v>4</v>
      </c>
      <c r="S150" s="160">
        <v>22</v>
      </c>
      <c r="T150" s="160">
        <v>72</v>
      </c>
      <c r="U150" s="160">
        <f t="shared" si="26"/>
        <v>94</v>
      </c>
      <c r="W150" s="160">
        <v>102</v>
      </c>
      <c r="X150" s="160">
        <v>8</v>
      </c>
      <c r="Y150" s="160">
        <v>16</v>
      </c>
      <c r="Z150" s="160">
        <v>29</v>
      </c>
      <c r="AA150" s="160">
        <v>47</v>
      </c>
      <c r="AB150" s="160">
        <f t="shared" si="27"/>
        <v>76</v>
      </c>
      <c r="AD150" s="160">
        <v>0</v>
      </c>
      <c r="AE150" s="160">
        <v>0</v>
      </c>
      <c r="AF150" s="160">
        <v>0</v>
      </c>
      <c r="AG150" s="160">
        <v>0</v>
      </c>
      <c r="AH150" s="160">
        <v>0</v>
      </c>
      <c r="AI150" s="160">
        <f t="shared" si="25"/>
        <v>0</v>
      </c>
    </row>
    <row r="151" spans="1:35">
      <c r="A151" s="159" t="s">
        <v>731</v>
      </c>
      <c r="C151" s="156">
        <v>254</v>
      </c>
      <c r="D151" s="156">
        <v>2</v>
      </c>
      <c r="E151" s="163">
        <v>7.874015748031496E-3</v>
      </c>
      <c r="F151" s="156">
        <v>161</v>
      </c>
      <c r="G151" s="163">
        <v>0.63385826771653542</v>
      </c>
      <c r="H151" s="157">
        <v>1201</v>
      </c>
      <c r="I151" s="158">
        <v>1</v>
      </c>
      <c r="J151" s="159" t="s">
        <v>730</v>
      </c>
      <c r="L151" s="160">
        <f t="shared" si="22"/>
        <v>86.79069767441861</v>
      </c>
      <c r="M151" s="160">
        <f t="shared" si="23"/>
        <v>83.976744186046517</v>
      </c>
      <c r="N151" s="160">
        <f t="shared" si="24"/>
        <v>77</v>
      </c>
      <c r="P151" s="160">
        <v>129</v>
      </c>
      <c r="Q151" s="160">
        <v>3.9069767441860463</v>
      </c>
      <c r="R151" s="160">
        <v>9.3565891472868223</v>
      </c>
      <c r="S151" s="160">
        <v>26.093023255813954</v>
      </c>
      <c r="T151" s="160">
        <v>60.697674418604656</v>
      </c>
      <c r="U151" s="160">
        <f t="shared" si="26"/>
        <v>86.79069767441861</v>
      </c>
      <c r="W151" s="160">
        <v>129</v>
      </c>
      <c r="X151" s="160">
        <v>3.8837209302325579</v>
      </c>
      <c r="Y151" s="160">
        <v>12.379844961240309</v>
      </c>
      <c r="Z151" s="160">
        <v>43.294573643410857</v>
      </c>
      <c r="AA151" s="160">
        <v>40.68217054263566</v>
      </c>
      <c r="AB151" s="160">
        <f t="shared" si="27"/>
        <v>83.976744186046517</v>
      </c>
      <c r="AD151" s="160">
        <v>38</v>
      </c>
      <c r="AE151" s="160">
        <v>3</v>
      </c>
      <c r="AF151" s="160">
        <v>21</v>
      </c>
      <c r="AG151" s="160">
        <v>66</v>
      </c>
      <c r="AH151" s="160">
        <v>11</v>
      </c>
      <c r="AI151" s="160">
        <f t="shared" si="25"/>
        <v>77</v>
      </c>
    </row>
    <row r="152" spans="1:35">
      <c r="A152" s="159" t="s">
        <v>1543</v>
      </c>
      <c r="C152" s="156">
        <v>194</v>
      </c>
      <c r="D152" s="156">
        <v>1</v>
      </c>
      <c r="E152" s="163">
        <v>5.1546391752577319E-3</v>
      </c>
      <c r="F152" s="156">
        <v>118</v>
      </c>
      <c r="G152" s="163">
        <v>0.60824742268041232</v>
      </c>
      <c r="H152" s="157">
        <v>1201</v>
      </c>
      <c r="I152" s="158">
        <v>2</v>
      </c>
      <c r="J152" s="159" t="s">
        <v>730</v>
      </c>
      <c r="L152" s="160">
        <f t="shared" si="22"/>
        <v>80</v>
      </c>
      <c r="M152" s="160">
        <f t="shared" si="23"/>
        <v>76.5</v>
      </c>
      <c r="N152" s="160">
        <f t="shared" si="24"/>
        <v>68</v>
      </c>
      <c r="P152" s="160">
        <v>74</v>
      </c>
      <c r="Q152" s="160">
        <v>8</v>
      </c>
      <c r="R152" s="160">
        <v>12.5</v>
      </c>
      <c r="S152" s="160">
        <v>39.5</v>
      </c>
      <c r="T152" s="160">
        <v>40.5</v>
      </c>
      <c r="U152" s="160">
        <f t="shared" si="26"/>
        <v>80</v>
      </c>
      <c r="W152" s="160">
        <v>74</v>
      </c>
      <c r="X152" s="160">
        <v>3</v>
      </c>
      <c r="Y152" s="160">
        <v>20.5</v>
      </c>
      <c r="Z152" s="160">
        <v>52.5</v>
      </c>
      <c r="AA152" s="160">
        <v>24</v>
      </c>
      <c r="AB152" s="160">
        <f t="shared" si="27"/>
        <v>76.5</v>
      </c>
      <c r="AD152" s="160">
        <v>37</v>
      </c>
      <c r="AE152" s="160">
        <v>8</v>
      </c>
      <c r="AF152" s="160">
        <v>24</v>
      </c>
      <c r="AG152" s="160">
        <v>65</v>
      </c>
      <c r="AH152" s="160">
        <v>3</v>
      </c>
      <c r="AI152" s="160">
        <f t="shared" si="25"/>
        <v>68</v>
      </c>
    </row>
    <row r="153" spans="1:35">
      <c r="A153" s="159" t="s">
        <v>1570</v>
      </c>
      <c r="C153" s="156">
        <v>661</v>
      </c>
      <c r="D153" s="156">
        <v>253</v>
      </c>
      <c r="E153" s="163">
        <v>0.38275340393343421</v>
      </c>
      <c r="F153" s="156">
        <v>341</v>
      </c>
      <c r="G153" s="163">
        <v>0.51588502269288961</v>
      </c>
      <c r="H153" s="157">
        <v>2301</v>
      </c>
      <c r="I153" s="158">
        <v>13</v>
      </c>
      <c r="J153" s="159" t="s">
        <v>821</v>
      </c>
      <c r="L153" s="160">
        <f t="shared" si="22"/>
        <v>76.847133757961785</v>
      </c>
      <c r="M153" s="160">
        <f t="shared" si="23"/>
        <v>78.633757961783431</v>
      </c>
      <c r="N153" s="160">
        <f t="shared" si="24"/>
        <v>39</v>
      </c>
      <c r="P153" s="160">
        <v>628</v>
      </c>
      <c r="Q153" s="160">
        <v>10.152866242038217</v>
      </c>
      <c r="R153" s="160">
        <v>13</v>
      </c>
      <c r="S153" s="160">
        <v>39.152866242038215</v>
      </c>
      <c r="T153" s="160">
        <v>37.69426751592357</v>
      </c>
      <c r="U153" s="160">
        <f t="shared" si="26"/>
        <v>76.847133757961785</v>
      </c>
      <c r="W153" s="160">
        <v>628</v>
      </c>
      <c r="X153" s="160">
        <v>1.5191082802547771</v>
      </c>
      <c r="Y153" s="160">
        <v>19.847133757961785</v>
      </c>
      <c r="Z153" s="160">
        <v>44.633757961783438</v>
      </c>
      <c r="AA153" s="160">
        <v>34</v>
      </c>
      <c r="AB153" s="160">
        <f t="shared" si="27"/>
        <v>78.633757961783431</v>
      </c>
      <c r="AD153" s="160">
        <v>302</v>
      </c>
      <c r="AE153" s="160">
        <v>18</v>
      </c>
      <c r="AF153" s="160">
        <v>42</v>
      </c>
      <c r="AG153" s="160">
        <v>30</v>
      </c>
      <c r="AH153" s="160">
        <v>9</v>
      </c>
      <c r="AI153" s="160">
        <f t="shared" si="25"/>
        <v>39</v>
      </c>
    </row>
    <row r="154" spans="1:35">
      <c r="A154" s="159" t="s">
        <v>1571</v>
      </c>
      <c r="C154" s="156">
        <v>736</v>
      </c>
      <c r="D154" s="156">
        <v>230</v>
      </c>
      <c r="E154" s="163">
        <v>0.3125</v>
      </c>
      <c r="F154" s="156">
        <v>236</v>
      </c>
      <c r="G154" s="163">
        <v>0.32065217391304346</v>
      </c>
      <c r="H154" s="157">
        <v>2301</v>
      </c>
      <c r="I154" s="158">
        <v>4</v>
      </c>
      <c r="J154" s="159" t="s">
        <v>821</v>
      </c>
      <c r="L154" s="160">
        <f t="shared" si="22"/>
        <v>88.494397759103634</v>
      </c>
      <c r="M154" s="160">
        <f t="shared" si="23"/>
        <v>87.449579831932766</v>
      </c>
      <c r="N154" s="160">
        <f t="shared" si="24"/>
        <v>46</v>
      </c>
      <c r="P154" s="160">
        <v>714</v>
      </c>
      <c r="Q154" s="160">
        <v>4</v>
      </c>
      <c r="R154" s="160">
        <v>8.011204481792717</v>
      </c>
      <c r="S154" s="160">
        <v>35.483193277310924</v>
      </c>
      <c r="T154" s="160">
        <v>53.011204481792717</v>
      </c>
      <c r="U154" s="160">
        <f t="shared" si="26"/>
        <v>88.494397759103634</v>
      </c>
      <c r="W154" s="160">
        <v>714</v>
      </c>
      <c r="X154" s="160">
        <v>0.50560224089635852</v>
      </c>
      <c r="Y154" s="160">
        <v>12.044817927170868</v>
      </c>
      <c r="Z154" s="160">
        <v>43.955182072829132</v>
      </c>
      <c r="AA154" s="160">
        <v>43.494397759103641</v>
      </c>
      <c r="AB154" s="160">
        <f t="shared" si="27"/>
        <v>87.449579831932766</v>
      </c>
      <c r="AD154" s="160">
        <v>361</v>
      </c>
      <c r="AE154" s="160">
        <v>15</v>
      </c>
      <c r="AF154" s="160">
        <v>39</v>
      </c>
      <c r="AG154" s="160">
        <v>36</v>
      </c>
      <c r="AH154" s="160">
        <v>10</v>
      </c>
      <c r="AI154" s="160">
        <f t="shared" si="25"/>
        <v>46</v>
      </c>
    </row>
    <row r="155" spans="1:35">
      <c r="A155" s="159" t="s">
        <v>828</v>
      </c>
      <c r="C155" s="156">
        <v>461</v>
      </c>
      <c r="D155" s="156">
        <v>119</v>
      </c>
      <c r="E155" s="163">
        <v>0.25813449023861174</v>
      </c>
      <c r="F155" s="156">
        <v>106</v>
      </c>
      <c r="G155" s="163">
        <v>0.2299349240780911</v>
      </c>
      <c r="H155" s="157">
        <v>2301</v>
      </c>
      <c r="I155" s="158">
        <v>3</v>
      </c>
      <c r="J155" s="159" t="s">
        <v>821</v>
      </c>
      <c r="L155" s="160">
        <f t="shared" si="22"/>
        <v>95.351190476190467</v>
      </c>
      <c r="M155" s="160">
        <f t="shared" si="23"/>
        <v>92.154761904761898</v>
      </c>
      <c r="N155" s="160">
        <f t="shared" si="24"/>
        <v>0</v>
      </c>
      <c r="P155" s="160">
        <v>168</v>
      </c>
      <c r="Q155" s="160">
        <v>1.2678571428571428</v>
      </c>
      <c r="R155" s="160">
        <v>3.3809523809523809</v>
      </c>
      <c r="S155" s="160">
        <v>8.3095238095238102</v>
      </c>
      <c r="T155" s="160">
        <v>87.041666666666657</v>
      </c>
      <c r="U155" s="160">
        <f t="shared" si="26"/>
        <v>95.351190476190467</v>
      </c>
      <c r="W155" s="160">
        <v>168</v>
      </c>
      <c r="X155" s="160">
        <v>1.8452380952380951</v>
      </c>
      <c r="Y155" s="160">
        <v>6.4226190476190474</v>
      </c>
      <c r="Z155" s="160">
        <v>21.267857142857142</v>
      </c>
      <c r="AA155" s="160">
        <v>70.886904761904759</v>
      </c>
      <c r="AB155" s="160">
        <f t="shared" si="27"/>
        <v>92.154761904761898</v>
      </c>
      <c r="AD155" s="160">
        <v>0</v>
      </c>
      <c r="AE155" s="160">
        <v>0</v>
      </c>
      <c r="AF155" s="160">
        <v>0</v>
      </c>
      <c r="AG155" s="160">
        <v>0</v>
      </c>
      <c r="AH155" s="160">
        <v>0</v>
      </c>
      <c r="AI155" s="160">
        <f t="shared" si="25"/>
        <v>0</v>
      </c>
    </row>
    <row r="156" spans="1:35">
      <c r="A156" s="159" t="s">
        <v>830</v>
      </c>
      <c r="C156" s="156">
        <v>380</v>
      </c>
      <c r="D156" s="156">
        <v>163</v>
      </c>
      <c r="E156" s="163">
        <v>0.42894736842105263</v>
      </c>
      <c r="F156" s="156">
        <v>236</v>
      </c>
      <c r="G156" s="163">
        <v>0.62105263157894741</v>
      </c>
      <c r="H156" s="157">
        <v>2301</v>
      </c>
      <c r="I156" s="158">
        <v>1</v>
      </c>
      <c r="J156" s="159" t="s">
        <v>821</v>
      </c>
      <c r="L156" s="160">
        <f t="shared" si="22"/>
        <v>95.986666666666665</v>
      </c>
      <c r="M156" s="160">
        <f t="shared" si="23"/>
        <v>85</v>
      </c>
      <c r="N156" s="160">
        <f t="shared" si="24"/>
        <v>0</v>
      </c>
      <c r="P156" s="160">
        <v>150</v>
      </c>
      <c r="Q156" s="160">
        <v>0.50666666666666671</v>
      </c>
      <c r="R156" s="160">
        <v>3.5066666666666668</v>
      </c>
      <c r="S156" s="160">
        <v>20.013333333333335</v>
      </c>
      <c r="T156" s="160">
        <v>75.973333333333329</v>
      </c>
      <c r="U156" s="160">
        <f t="shared" si="26"/>
        <v>95.986666666666665</v>
      </c>
      <c r="W156" s="160">
        <v>150</v>
      </c>
      <c r="X156" s="160">
        <v>0.49333333333333335</v>
      </c>
      <c r="Y156" s="160">
        <v>14</v>
      </c>
      <c r="Z156" s="160">
        <v>46.56</v>
      </c>
      <c r="AA156" s="160">
        <v>38.44</v>
      </c>
      <c r="AB156" s="160">
        <f t="shared" si="27"/>
        <v>85</v>
      </c>
      <c r="AD156" s="160">
        <v>0</v>
      </c>
      <c r="AE156" s="160">
        <v>0</v>
      </c>
      <c r="AF156" s="160">
        <v>0</v>
      </c>
      <c r="AG156" s="160">
        <v>0</v>
      </c>
      <c r="AH156" s="160">
        <v>0</v>
      </c>
      <c r="AI156" s="160">
        <f t="shared" si="25"/>
        <v>0</v>
      </c>
    </row>
    <row r="157" spans="1:35">
      <c r="A157" s="159" t="s">
        <v>824</v>
      </c>
      <c r="C157" s="156">
        <v>427</v>
      </c>
      <c r="D157" s="156">
        <v>95</v>
      </c>
      <c r="E157" s="163">
        <v>0.22248243559718969</v>
      </c>
      <c r="F157" s="156">
        <v>96</v>
      </c>
      <c r="G157" s="163">
        <v>0.22482435597189696</v>
      </c>
      <c r="H157" s="157">
        <v>2301</v>
      </c>
      <c r="I157" s="158">
        <v>11</v>
      </c>
      <c r="J157" s="159" t="s">
        <v>821</v>
      </c>
      <c r="L157" s="160">
        <f t="shared" si="22"/>
        <v>96.000000000000014</v>
      </c>
      <c r="M157" s="160">
        <f t="shared" si="23"/>
        <v>93.976190476190482</v>
      </c>
      <c r="N157" s="160">
        <f t="shared" si="24"/>
        <v>0</v>
      </c>
      <c r="P157" s="160">
        <v>168</v>
      </c>
      <c r="Q157" s="160">
        <v>0.50595238095238093</v>
      </c>
      <c r="R157" s="160">
        <v>2.9880952380952381</v>
      </c>
      <c r="S157" s="160">
        <v>10.541666666666666</v>
      </c>
      <c r="T157" s="160">
        <v>85.458333333333343</v>
      </c>
      <c r="U157" s="160">
        <f t="shared" si="26"/>
        <v>96.000000000000014</v>
      </c>
      <c r="W157" s="160">
        <v>168</v>
      </c>
      <c r="X157" s="160">
        <v>2.0238095238095237</v>
      </c>
      <c r="Y157" s="160">
        <v>4.5059523809523814</v>
      </c>
      <c r="Z157" s="160">
        <v>27.553571428571427</v>
      </c>
      <c r="AA157" s="160">
        <v>66.422619047619051</v>
      </c>
      <c r="AB157" s="160">
        <f t="shared" si="27"/>
        <v>93.976190476190482</v>
      </c>
      <c r="AD157" s="160">
        <v>0</v>
      </c>
      <c r="AE157" s="160">
        <v>0</v>
      </c>
      <c r="AF157" s="160">
        <v>0</v>
      </c>
      <c r="AG157" s="160">
        <v>0</v>
      </c>
      <c r="AH157" s="160">
        <v>0</v>
      </c>
      <c r="AI157" s="160">
        <f t="shared" si="25"/>
        <v>0</v>
      </c>
    </row>
    <row r="158" spans="1:35">
      <c r="A158" s="159" t="s">
        <v>827</v>
      </c>
      <c r="C158" s="156">
        <v>329</v>
      </c>
      <c r="D158" s="156">
        <v>62</v>
      </c>
      <c r="E158" s="163">
        <v>0.18844984802431611</v>
      </c>
      <c r="F158" s="156">
        <v>83</v>
      </c>
      <c r="G158" s="163">
        <v>0.25227963525835867</v>
      </c>
      <c r="H158" s="157">
        <v>2301</v>
      </c>
      <c r="I158" s="158">
        <v>8</v>
      </c>
      <c r="J158" s="159" t="s">
        <v>821</v>
      </c>
      <c r="L158" s="160">
        <f t="shared" si="22"/>
        <v>91.424242424242422</v>
      </c>
      <c r="M158" s="160">
        <f t="shared" si="23"/>
        <v>88.242424242424235</v>
      </c>
      <c r="N158" s="160">
        <f t="shared" si="24"/>
        <v>0</v>
      </c>
      <c r="P158" s="160">
        <v>132</v>
      </c>
      <c r="Q158" s="160">
        <v>0</v>
      </c>
      <c r="R158" s="160">
        <v>8.0606060606060606</v>
      </c>
      <c r="S158" s="160">
        <v>12.818181818181818</v>
      </c>
      <c r="T158" s="160">
        <v>78.606060606060609</v>
      </c>
      <c r="U158" s="160">
        <f t="shared" si="26"/>
        <v>91.424242424242422</v>
      </c>
      <c r="W158" s="160">
        <v>132</v>
      </c>
      <c r="X158" s="160">
        <v>1.5454545454545454</v>
      </c>
      <c r="Y158" s="160">
        <v>10.727272727272728</v>
      </c>
      <c r="Z158" s="160">
        <v>37.787878787878782</v>
      </c>
      <c r="AA158" s="160">
        <v>50.454545454545453</v>
      </c>
      <c r="AB158" s="160">
        <f t="shared" si="27"/>
        <v>88.242424242424235</v>
      </c>
      <c r="AD158" s="160">
        <v>0</v>
      </c>
      <c r="AE158" s="160">
        <v>0</v>
      </c>
      <c r="AF158" s="160">
        <v>0</v>
      </c>
      <c r="AG158" s="160">
        <v>0</v>
      </c>
      <c r="AH158" s="160">
        <v>0</v>
      </c>
      <c r="AI158" s="160">
        <f t="shared" si="25"/>
        <v>0</v>
      </c>
    </row>
    <row r="159" spans="1:35">
      <c r="A159" s="159" t="s">
        <v>825</v>
      </c>
      <c r="C159" s="156">
        <v>442</v>
      </c>
      <c r="D159" s="156">
        <v>144</v>
      </c>
      <c r="E159" s="163">
        <v>0.32579185520361992</v>
      </c>
      <c r="F159" s="156">
        <v>217</v>
      </c>
      <c r="G159" s="163">
        <v>0.49095022624434387</v>
      </c>
      <c r="H159" s="157">
        <v>2301</v>
      </c>
      <c r="I159" s="158">
        <v>10</v>
      </c>
      <c r="J159" s="159" t="s">
        <v>821</v>
      </c>
      <c r="L159" s="160">
        <f t="shared" si="22"/>
        <v>90.13636363636364</v>
      </c>
      <c r="M159" s="160">
        <f t="shared" si="23"/>
        <v>73.590909090909093</v>
      </c>
      <c r="N159" s="160">
        <f t="shared" si="24"/>
        <v>0</v>
      </c>
      <c r="P159" s="160">
        <v>176</v>
      </c>
      <c r="Q159" s="160">
        <v>1.7272727272727273</v>
      </c>
      <c r="R159" s="160">
        <v>8.1363636363636367</v>
      </c>
      <c r="S159" s="160">
        <v>31.81818181818182</v>
      </c>
      <c r="T159" s="160">
        <v>58.31818181818182</v>
      </c>
      <c r="U159" s="160">
        <f t="shared" si="26"/>
        <v>90.13636363636364</v>
      </c>
      <c r="W159" s="160">
        <v>176</v>
      </c>
      <c r="X159" s="160">
        <v>2.1363636363636362</v>
      </c>
      <c r="Y159" s="160">
        <v>24.272727272727273</v>
      </c>
      <c r="Z159" s="160">
        <v>32.022727272727273</v>
      </c>
      <c r="AA159" s="160">
        <v>41.568181818181813</v>
      </c>
      <c r="AB159" s="160">
        <f t="shared" si="27"/>
        <v>73.590909090909093</v>
      </c>
      <c r="AD159" s="160">
        <v>0</v>
      </c>
      <c r="AE159" s="160">
        <v>0</v>
      </c>
      <c r="AF159" s="160">
        <v>0</v>
      </c>
      <c r="AG159" s="160">
        <v>0</v>
      </c>
      <c r="AH159" s="160">
        <v>0</v>
      </c>
      <c r="AI159" s="160">
        <f t="shared" si="25"/>
        <v>0</v>
      </c>
    </row>
    <row r="160" spans="1:35">
      <c r="A160" s="159" t="s">
        <v>826</v>
      </c>
      <c r="C160" s="156">
        <v>435</v>
      </c>
      <c r="D160" s="156">
        <v>190</v>
      </c>
      <c r="E160" s="163">
        <v>0.43678160919540232</v>
      </c>
      <c r="F160" s="156">
        <v>222</v>
      </c>
      <c r="G160" s="163">
        <v>0.96943231441048039</v>
      </c>
      <c r="H160" s="157">
        <v>2301</v>
      </c>
      <c r="I160" s="158">
        <v>9</v>
      </c>
      <c r="J160" s="159" t="s">
        <v>821</v>
      </c>
      <c r="L160" s="160">
        <f t="shared" si="22"/>
        <v>89.75706214689265</v>
      </c>
      <c r="M160" s="160">
        <f t="shared" si="23"/>
        <v>76.169491525423723</v>
      </c>
      <c r="N160" s="160">
        <f t="shared" si="24"/>
        <v>0</v>
      </c>
      <c r="P160" s="160">
        <v>177</v>
      </c>
      <c r="Q160" s="160">
        <v>0.92655367231638419</v>
      </c>
      <c r="R160" s="160">
        <v>8.7796610169491522</v>
      </c>
      <c r="S160" s="160">
        <v>30.022598870056498</v>
      </c>
      <c r="T160" s="160">
        <v>59.734463276836159</v>
      </c>
      <c r="U160" s="160">
        <f t="shared" si="26"/>
        <v>89.75706214689265</v>
      </c>
      <c r="W160" s="160">
        <v>177</v>
      </c>
      <c r="X160" s="160">
        <v>3.6836158192090394</v>
      </c>
      <c r="Y160" s="160">
        <v>20.146892655367232</v>
      </c>
      <c r="Z160" s="160">
        <v>43.706214689265536</v>
      </c>
      <c r="AA160" s="160">
        <v>32.463276836158194</v>
      </c>
      <c r="AB160" s="160">
        <f t="shared" si="27"/>
        <v>76.169491525423723</v>
      </c>
      <c r="AD160" s="160">
        <v>0</v>
      </c>
      <c r="AE160" s="160">
        <v>0</v>
      </c>
      <c r="AF160" s="160">
        <v>0</v>
      </c>
      <c r="AG160" s="160">
        <v>0</v>
      </c>
      <c r="AH160" s="160">
        <v>0</v>
      </c>
      <c r="AI160" s="160">
        <f t="shared" si="25"/>
        <v>0</v>
      </c>
    </row>
    <row r="161" spans="1:35">
      <c r="A161" s="159" t="s">
        <v>1403</v>
      </c>
      <c r="C161" s="156">
        <v>775</v>
      </c>
      <c r="D161" s="156">
        <v>235</v>
      </c>
      <c r="E161" s="163">
        <v>0.3032258064516129</v>
      </c>
      <c r="F161" s="156">
        <v>266</v>
      </c>
      <c r="G161" s="163">
        <v>0.34322580645161288</v>
      </c>
      <c r="H161" s="157">
        <v>2301</v>
      </c>
      <c r="I161" s="158">
        <v>16</v>
      </c>
      <c r="J161" s="159" t="s">
        <v>821</v>
      </c>
      <c r="L161" s="160">
        <f t="shared" si="22"/>
        <v>90.024836601307186</v>
      </c>
      <c r="M161" s="160">
        <f t="shared" si="23"/>
        <v>89.413071895424835</v>
      </c>
      <c r="N161" s="160">
        <f t="shared" si="24"/>
        <v>79</v>
      </c>
      <c r="P161" s="160">
        <v>765</v>
      </c>
      <c r="Q161" s="160">
        <v>2</v>
      </c>
      <c r="R161" s="160">
        <v>7.9751633986928105</v>
      </c>
      <c r="S161" s="160">
        <v>23.462745098039214</v>
      </c>
      <c r="T161" s="160">
        <v>66.562091503267979</v>
      </c>
      <c r="U161" s="160">
        <f t="shared" si="26"/>
        <v>90.024836601307186</v>
      </c>
      <c r="W161" s="160">
        <v>765</v>
      </c>
      <c r="X161" s="160">
        <v>1.5124183006535947</v>
      </c>
      <c r="Y161" s="160">
        <v>9.5620915032679736</v>
      </c>
      <c r="Z161" s="160">
        <v>39.975163398692814</v>
      </c>
      <c r="AA161" s="160">
        <v>49.437908496732021</v>
      </c>
      <c r="AB161" s="160">
        <f t="shared" si="27"/>
        <v>89.413071895424835</v>
      </c>
      <c r="AD161" s="160">
        <v>373</v>
      </c>
      <c r="AE161" s="160">
        <v>2</v>
      </c>
      <c r="AF161" s="160">
        <v>20</v>
      </c>
      <c r="AG161" s="160">
        <v>55</v>
      </c>
      <c r="AH161" s="160">
        <v>24</v>
      </c>
      <c r="AI161" s="160">
        <f t="shared" si="25"/>
        <v>79</v>
      </c>
    </row>
    <row r="162" spans="1:35">
      <c r="A162" s="159" t="s">
        <v>829</v>
      </c>
      <c r="C162" s="156">
        <v>342</v>
      </c>
      <c r="D162" s="156">
        <v>203</v>
      </c>
      <c r="E162" s="163">
        <v>0.5935672514619883</v>
      </c>
      <c r="F162" s="156">
        <v>270</v>
      </c>
      <c r="G162" s="163">
        <v>0.78947368421052633</v>
      </c>
      <c r="H162" s="157">
        <v>2301</v>
      </c>
      <c r="I162" s="158">
        <v>2</v>
      </c>
      <c r="J162" s="159" t="s">
        <v>821</v>
      </c>
      <c r="L162" s="160">
        <f t="shared" si="22"/>
        <v>70.620689655172413</v>
      </c>
      <c r="M162" s="160">
        <f t="shared" si="23"/>
        <v>63.448275862068968</v>
      </c>
      <c r="N162" s="160">
        <f t="shared" si="24"/>
        <v>0</v>
      </c>
      <c r="P162" s="160">
        <v>116</v>
      </c>
      <c r="Q162" s="160">
        <v>7.6896551724137927</v>
      </c>
      <c r="R162" s="160">
        <v>21.689655172413794</v>
      </c>
      <c r="S162" s="160">
        <v>31.741379310344829</v>
      </c>
      <c r="T162" s="160">
        <v>38.879310344827587</v>
      </c>
      <c r="U162" s="160">
        <f t="shared" si="26"/>
        <v>70.620689655172413</v>
      </c>
      <c r="W162" s="160">
        <v>116</v>
      </c>
      <c r="X162" s="160">
        <v>3.4310344827586206</v>
      </c>
      <c r="Y162" s="160">
        <v>32.551724137931032</v>
      </c>
      <c r="Z162" s="160">
        <v>38.586206896551722</v>
      </c>
      <c r="AA162" s="160">
        <v>24.862068965517242</v>
      </c>
      <c r="AB162" s="160">
        <f t="shared" si="27"/>
        <v>63.448275862068968</v>
      </c>
      <c r="AD162" s="160">
        <v>0</v>
      </c>
      <c r="AE162" s="160">
        <v>0</v>
      </c>
      <c r="AF162" s="160">
        <v>0</v>
      </c>
      <c r="AG162" s="160">
        <v>0</v>
      </c>
      <c r="AH162" s="160">
        <v>0</v>
      </c>
      <c r="AI162" s="160">
        <f t="shared" si="25"/>
        <v>0</v>
      </c>
    </row>
    <row r="163" spans="1:35">
      <c r="A163" s="159" t="s">
        <v>1402</v>
      </c>
      <c r="C163" s="156">
        <v>624</v>
      </c>
      <c r="D163" s="156">
        <v>239</v>
      </c>
      <c r="E163" s="163">
        <v>0.38301282051282054</v>
      </c>
      <c r="F163" s="156">
        <v>368</v>
      </c>
      <c r="G163" s="163">
        <v>0.58974358974358976</v>
      </c>
      <c r="H163" s="157">
        <v>2301</v>
      </c>
      <c r="I163" s="158">
        <v>17</v>
      </c>
      <c r="J163" s="159" t="s">
        <v>821</v>
      </c>
      <c r="L163" s="160">
        <f t="shared" si="22"/>
        <v>82.494195688225545</v>
      </c>
      <c r="M163" s="160">
        <f t="shared" si="23"/>
        <v>73.499170812603651</v>
      </c>
      <c r="N163" s="160">
        <f t="shared" si="24"/>
        <v>50</v>
      </c>
      <c r="P163" s="160">
        <v>603</v>
      </c>
      <c r="Q163" s="160">
        <v>4.5041459369817574</v>
      </c>
      <c r="R163" s="160">
        <v>13.502487562189055</v>
      </c>
      <c r="S163" s="160">
        <v>30.003316749585409</v>
      </c>
      <c r="T163" s="160">
        <v>52.490878938640137</v>
      </c>
      <c r="U163" s="160">
        <f t="shared" si="26"/>
        <v>82.494195688225545</v>
      </c>
      <c r="W163" s="160">
        <v>603</v>
      </c>
      <c r="X163" s="160">
        <v>3.0016583747927035</v>
      </c>
      <c r="Y163" s="160">
        <v>24</v>
      </c>
      <c r="Z163" s="160">
        <v>46.003316749585409</v>
      </c>
      <c r="AA163" s="160">
        <v>27.495854063018243</v>
      </c>
      <c r="AB163" s="160">
        <f t="shared" si="27"/>
        <v>73.499170812603651</v>
      </c>
      <c r="AD163" s="160">
        <v>302</v>
      </c>
      <c r="AE163" s="160">
        <v>7</v>
      </c>
      <c r="AF163" s="160">
        <v>43</v>
      </c>
      <c r="AG163" s="160">
        <v>46</v>
      </c>
      <c r="AH163" s="160">
        <v>4</v>
      </c>
      <c r="AI163" s="160">
        <f t="shared" ref="AI163:AI194" si="28">SUM(AG163:AH163)</f>
        <v>50</v>
      </c>
    </row>
    <row r="164" spans="1:35">
      <c r="A164" s="159" t="s">
        <v>823</v>
      </c>
      <c r="C164" s="156">
        <v>463</v>
      </c>
      <c r="D164" s="156">
        <v>224</v>
      </c>
      <c r="E164" s="163">
        <v>0.48380129589632831</v>
      </c>
      <c r="F164" s="156">
        <v>311</v>
      </c>
      <c r="G164" s="163">
        <v>0.67170626349892004</v>
      </c>
      <c r="H164" s="157">
        <v>2301</v>
      </c>
      <c r="I164" s="158">
        <v>12</v>
      </c>
      <c r="J164" s="159" t="s">
        <v>821</v>
      </c>
      <c r="L164" s="160">
        <f t="shared" si="22"/>
        <v>82.08163265306122</v>
      </c>
      <c r="M164" s="160">
        <f t="shared" si="23"/>
        <v>76.061224489795919</v>
      </c>
      <c r="N164" s="160">
        <f t="shared" si="24"/>
        <v>0</v>
      </c>
      <c r="P164" s="160">
        <v>147</v>
      </c>
      <c r="Q164" s="160">
        <v>7.8979591836734695</v>
      </c>
      <c r="R164" s="160">
        <v>10.510204081632654</v>
      </c>
      <c r="S164" s="160">
        <v>30.387755102040813</v>
      </c>
      <c r="T164" s="160">
        <v>51.693877551020407</v>
      </c>
      <c r="U164" s="160">
        <f t="shared" si="26"/>
        <v>82.08163265306122</v>
      </c>
      <c r="W164" s="160">
        <v>147</v>
      </c>
      <c r="X164" s="160">
        <v>5.5306122448979593</v>
      </c>
      <c r="Y164" s="160">
        <v>19.408163265306122</v>
      </c>
      <c r="Z164" s="160">
        <v>45.285714285714285</v>
      </c>
      <c r="AA164" s="160">
        <v>30.775510204081634</v>
      </c>
      <c r="AB164" s="160">
        <f t="shared" si="27"/>
        <v>76.061224489795919</v>
      </c>
      <c r="AD164" s="160">
        <v>0</v>
      </c>
      <c r="AE164" s="160">
        <v>0</v>
      </c>
      <c r="AF164" s="160">
        <v>0</v>
      </c>
      <c r="AG164" s="160">
        <v>0</v>
      </c>
      <c r="AH164" s="160">
        <v>0</v>
      </c>
      <c r="AI164" s="160">
        <f t="shared" si="28"/>
        <v>0</v>
      </c>
    </row>
    <row r="165" spans="1:35">
      <c r="A165" s="159" t="s">
        <v>822</v>
      </c>
      <c r="C165" s="156">
        <v>406</v>
      </c>
      <c r="D165" s="156">
        <v>99</v>
      </c>
      <c r="E165" s="163">
        <v>0.24384236453201971</v>
      </c>
      <c r="F165" s="156">
        <v>134</v>
      </c>
      <c r="G165" s="163">
        <v>0.33004926108374383</v>
      </c>
      <c r="H165" s="157">
        <v>2301</v>
      </c>
      <c r="I165" s="158">
        <v>18</v>
      </c>
      <c r="J165" s="159" t="s">
        <v>821</v>
      </c>
      <c r="L165" s="160">
        <f t="shared" si="22"/>
        <v>96.445161290322574</v>
      </c>
      <c r="M165" s="160">
        <f t="shared" si="23"/>
        <v>84.780645161290323</v>
      </c>
      <c r="N165" s="160">
        <f t="shared" si="24"/>
        <v>0</v>
      </c>
      <c r="P165" s="160">
        <v>155</v>
      </c>
      <c r="Q165" s="160">
        <v>0.55483870967741933</v>
      </c>
      <c r="R165" s="160">
        <v>2.4451612903225808</v>
      </c>
      <c r="S165" s="160">
        <v>19.329032258064515</v>
      </c>
      <c r="T165" s="160">
        <v>77.116129032258058</v>
      </c>
      <c r="U165" s="160">
        <f t="shared" si="26"/>
        <v>96.445161290322574</v>
      </c>
      <c r="W165" s="160">
        <v>155</v>
      </c>
      <c r="X165" s="160">
        <v>0.55483870967741933</v>
      </c>
      <c r="Y165" s="160">
        <v>14.664516129032258</v>
      </c>
      <c r="Z165" s="160">
        <v>29.21290322580645</v>
      </c>
      <c r="AA165" s="160">
        <v>55.567741935483866</v>
      </c>
      <c r="AB165" s="160">
        <f t="shared" si="27"/>
        <v>84.780645161290323</v>
      </c>
      <c r="AD165" s="160">
        <v>0</v>
      </c>
      <c r="AE165" s="160">
        <v>0</v>
      </c>
      <c r="AF165" s="160">
        <v>0</v>
      </c>
      <c r="AG165" s="160">
        <v>0</v>
      </c>
      <c r="AH165" s="160">
        <v>0</v>
      </c>
      <c r="AI165" s="160">
        <f t="shared" si="28"/>
        <v>0</v>
      </c>
    </row>
    <row r="166" spans="1:35">
      <c r="A166" s="159" t="s">
        <v>725</v>
      </c>
      <c r="C166" s="156">
        <v>339</v>
      </c>
      <c r="D166" s="156">
        <v>12</v>
      </c>
      <c r="E166" s="163">
        <v>3.5398230088495575E-2</v>
      </c>
      <c r="F166" s="156">
        <v>241</v>
      </c>
      <c r="G166" s="163">
        <v>0.71091445427728617</v>
      </c>
      <c r="H166" s="157">
        <v>1101</v>
      </c>
      <c r="I166" s="158">
        <v>5</v>
      </c>
      <c r="J166" s="159" t="s">
        <v>724</v>
      </c>
      <c r="L166" s="160">
        <f t="shared" si="22"/>
        <v>78.046583850931668</v>
      </c>
      <c r="M166" s="160">
        <f t="shared" si="23"/>
        <v>73.950310559006212</v>
      </c>
      <c r="N166" s="160">
        <f t="shared" si="24"/>
        <v>29</v>
      </c>
      <c r="P166" s="160">
        <v>322</v>
      </c>
      <c r="Q166" s="160">
        <v>9.1614906832298129</v>
      </c>
      <c r="R166" s="160">
        <v>13.071428571428569</v>
      </c>
      <c r="S166" s="160">
        <v>33.198757763975152</v>
      </c>
      <c r="T166" s="160">
        <v>44.847826086956516</v>
      </c>
      <c r="U166" s="160">
        <f t="shared" si="26"/>
        <v>78.046583850931668</v>
      </c>
      <c r="W166" s="160">
        <v>322</v>
      </c>
      <c r="X166" s="160">
        <v>4.9813664596273295</v>
      </c>
      <c r="Y166" s="160">
        <v>21.093167701863354</v>
      </c>
      <c r="Z166" s="160">
        <v>41.711180124223603</v>
      </c>
      <c r="AA166" s="160">
        <v>32.239130434782609</v>
      </c>
      <c r="AB166" s="160">
        <f t="shared" si="27"/>
        <v>73.950310559006212</v>
      </c>
      <c r="AD166" s="160">
        <v>82</v>
      </c>
      <c r="AE166" s="160">
        <v>22</v>
      </c>
      <c r="AF166" s="160">
        <v>49</v>
      </c>
      <c r="AG166" s="160">
        <v>27</v>
      </c>
      <c r="AH166" s="160">
        <v>2</v>
      </c>
      <c r="AI166" s="160">
        <f t="shared" si="28"/>
        <v>29</v>
      </c>
    </row>
    <row r="167" spans="1:35">
      <c r="A167" s="159" t="s">
        <v>1540</v>
      </c>
      <c r="C167" s="156">
        <v>490</v>
      </c>
      <c r="D167" s="156">
        <v>5</v>
      </c>
      <c r="E167" s="163">
        <v>1.020408163265306E-2</v>
      </c>
      <c r="F167" s="156">
        <v>330</v>
      </c>
      <c r="G167" s="163">
        <v>0.67346938775510201</v>
      </c>
      <c r="H167" s="157">
        <v>1101</v>
      </c>
      <c r="I167" s="158">
        <v>4</v>
      </c>
      <c r="J167" s="159" t="s">
        <v>724</v>
      </c>
      <c r="L167" s="160">
        <f t="shared" si="22"/>
        <v>66.733333333333334</v>
      </c>
      <c r="M167" s="160">
        <f t="shared" si="23"/>
        <v>74.373333333333335</v>
      </c>
      <c r="N167" s="160">
        <f t="shared" si="24"/>
        <v>30</v>
      </c>
      <c r="P167" s="160">
        <v>150</v>
      </c>
      <c r="Q167" s="160">
        <v>15</v>
      </c>
      <c r="R167" s="160">
        <v>18.266666666666666</v>
      </c>
      <c r="S167" s="160">
        <v>40.686666666666667</v>
      </c>
      <c r="T167" s="160">
        <v>26.046666666666667</v>
      </c>
      <c r="U167" s="160">
        <f t="shared" si="26"/>
        <v>66.733333333333334</v>
      </c>
      <c r="W167" s="160">
        <v>150</v>
      </c>
      <c r="X167" s="160">
        <v>1.8933333333333333</v>
      </c>
      <c r="Y167" s="160">
        <v>23.259999999999998</v>
      </c>
      <c r="Z167" s="160">
        <v>42.373333333333335</v>
      </c>
      <c r="AA167" s="160">
        <v>32</v>
      </c>
      <c r="AB167" s="160">
        <f t="shared" si="27"/>
        <v>74.373333333333335</v>
      </c>
      <c r="AD167" s="160">
        <v>71</v>
      </c>
      <c r="AE167" s="160">
        <v>25</v>
      </c>
      <c r="AF167" s="160">
        <v>45</v>
      </c>
      <c r="AG167" s="160">
        <v>27</v>
      </c>
      <c r="AH167" s="160">
        <v>3</v>
      </c>
      <c r="AI167" s="160">
        <f t="shared" si="28"/>
        <v>30</v>
      </c>
    </row>
    <row r="168" spans="1:35">
      <c r="A168" s="159" t="s">
        <v>646</v>
      </c>
      <c r="C168" s="156">
        <v>373</v>
      </c>
      <c r="D168" s="156">
        <v>18</v>
      </c>
      <c r="E168" s="163">
        <v>4.8257372654155493E-2</v>
      </c>
      <c r="F168" s="156">
        <v>255</v>
      </c>
      <c r="G168" s="163">
        <v>0.6836461126005362</v>
      </c>
      <c r="H168" s="157">
        <v>302</v>
      </c>
      <c r="I168" s="158">
        <v>6</v>
      </c>
      <c r="J168" s="159" t="s">
        <v>645</v>
      </c>
      <c r="L168" s="160">
        <f t="shared" si="22"/>
        <v>91.333333333333329</v>
      </c>
      <c r="M168" s="160">
        <f t="shared" si="23"/>
        <v>83.361904761904754</v>
      </c>
      <c r="N168" s="160">
        <f t="shared" si="24"/>
        <v>82</v>
      </c>
      <c r="P168" s="160">
        <v>210</v>
      </c>
      <c r="Q168" s="160">
        <v>1.9285714285714284</v>
      </c>
      <c r="R168" s="160">
        <v>6.4571428571428573</v>
      </c>
      <c r="S168" s="160">
        <v>24.904761904761902</v>
      </c>
      <c r="T168" s="160">
        <v>66.428571428571431</v>
      </c>
      <c r="U168" s="160">
        <f t="shared" si="26"/>
        <v>91.333333333333329</v>
      </c>
      <c r="W168" s="160">
        <v>210</v>
      </c>
      <c r="X168" s="160">
        <v>2.4904761904761905</v>
      </c>
      <c r="Y168" s="160">
        <v>14.419047619047619</v>
      </c>
      <c r="Z168" s="160">
        <v>39.023809523809518</v>
      </c>
      <c r="AA168" s="160">
        <v>44.338095238095235</v>
      </c>
      <c r="AB168" s="160">
        <f t="shared" si="27"/>
        <v>83.361904761904754</v>
      </c>
      <c r="AD168" s="160">
        <v>46</v>
      </c>
      <c r="AE168" s="160">
        <v>2</v>
      </c>
      <c r="AF168" s="160">
        <v>15</v>
      </c>
      <c r="AG168" s="160">
        <v>67</v>
      </c>
      <c r="AH168" s="160">
        <v>15</v>
      </c>
      <c r="AI168" s="160">
        <f t="shared" si="28"/>
        <v>82</v>
      </c>
    </row>
    <row r="169" spans="1:35">
      <c r="A169" s="159" t="s">
        <v>1530</v>
      </c>
      <c r="C169" s="156">
        <v>296</v>
      </c>
      <c r="D169" s="156">
        <v>11</v>
      </c>
      <c r="E169" s="163">
        <v>3.7162162162162164E-2</v>
      </c>
      <c r="F169" s="156">
        <v>172</v>
      </c>
      <c r="G169" s="163">
        <v>0.58108108108108103</v>
      </c>
      <c r="H169" s="157">
        <v>302</v>
      </c>
      <c r="I169" s="158">
        <v>7</v>
      </c>
      <c r="J169" s="159" t="s">
        <v>645</v>
      </c>
      <c r="L169" s="160">
        <f t="shared" si="22"/>
        <v>76.537634408602145</v>
      </c>
      <c r="M169" s="160">
        <f t="shared" si="23"/>
        <v>80</v>
      </c>
      <c r="N169" s="160">
        <f t="shared" si="24"/>
        <v>57</v>
      </c>
      <c r="P169" s="160">
        <v>93</v>
      </c>
      <c r="Q169" s="160">
        <v>11.677419354838708</v>
      </c>
      <c r="R169" s="160">
        <v>11.78494623655914</v>
      </c>
      <c r="S169" s="160">
        <v>40.096774193548384</v>
      </c>
      <c r="T169" s="160">
        <v>36.44086021505376</v>
      </c>
      <c r="U169" s="160">
        <f t="shared" ref="U169:U186" si="29">SUM(S169:T169)</f>
        <v>76.537634408602145</v>
      </c>
      <c r="W169" s="160">
        <v>93</v>
      </c>
      <c r="X169" s="160">
        <v>2</v>
      </c>
      <c r="Y169" s="160">
        <v>18</v>
      </c>
      <c r="Z169" s="160">
        <v>37.946236559139791</v>
      </c>
      <c r="AA169" s="160">
        <v>42.053763440860216</v>
      </c>
      <c r="AB169" s="160">
        <f t="shared" ref="AB169:AB186" si="30">SUM(Z169:AA169)</f>
        <v>80</v>
      </c>
      <c r="AD169" s="160">
        <v>49</v>
      </c>
      <c r="AE169" s="160">
        <v>10</v>
      </c>
      <c r="AF169" s="160">
        <v>33</v>
      </c>
      <c r="AG169" s="160">
        <v>47</v>
      </c>
      <c r="AH169" s="160">
        <v>10</v>
      </c>
      <c r="AI169" s="160">
        <f t="shared" si="28"/>
        <v>57</v>
      </c>
    </row>
    <row r="170" spans="1:35">
      <c r="A170" s="159" t="s">
        <v>848</v>
      </c>
      <c r="C170" s="156">
        <v>251</v>
      </c>
      <c r="D170" s="156">
        <v>19</v>
      </c>
      <c r="E170" s="163">
        <v>7.5697211155378488E-2</v>
      </c>
      <c r="F170" s="156">
        <v>148</v>
      </c>
      <c r="G170" s="163">
        <v>0.58964143426294824</v>
      </c>
      <c r="H170" s="157">
        <v>2403</v>
      </c>
      <c r="I170" s="158">
        <v>11</v>
      </c>
      <c r="J170" s="159" t="s">
        <v>847</v>
      </c>
      <c r="L170" s="160">
        <f t="shared" si="22"/>
        <v>89.15</v>
      </c>
      <c r="M170" s="160">
        <f t="shared" si="23"/>
        <v>79.835714285714289</v>
      </c>
      <c r="N170" s="160">
        <f t="shared" si="24"/>
        <v>51</v>
      </c>
      <c r="P170" s="160">
        <v>140</v>
      </c>
      <c r="Q170" s="160">
        <v>0.66428571428571426</v>
      </c>
      <c r="R170" s="160">
        <v>9.9642857142857135</v>
      </c>
      <c r="S170" s="160">
        <v>28.342857142857142</v>
      </c>
      <c r="T170" s="160">
        <v>60.807142857142857</v>
      </c>
      <c r="U170" s="160">
        <f t="shared" si="29"/>
        <v>89.15</v>
      </c>
      <c r="W170" s="160">
        <v>140</v>
      </c>
      <c r="X170" s="160">
        <v>5.7142857142857144</v>
      </c>
      <c r="Y170" s="160">
        <v>14.214285714285715</v>
      </c>
      <c r="Z170" s="160">
        <v>38.571428571428569</v>
      </c>
      <c r="AA170" s="160">
        <v>41.264285714285712</v>
      </c>
      <c r="AB170" s="160">
        <f t="shared" si="30"/>
        <v>79.835714285714289</v>
      </c>
      <c r="AD170" s="160">
        <v>31</v>
      </c>
      <c r="AE170" s="160">
        <v>13</v>
      </c>
      <c r="AF170" s="160">
        <v>35</v>
      </c>
      <c r="AG170" s="160">
        <v>45</v>
      </c>
      <c r="AH170" s="160">
        <v>6</v>
      </c>
      <c r="AI170" s="160">
        <f t="shared" si="28"/>
        <v>51</v>
      </c>
    </row>
    <row r="171" spans="1:35">
      <c r="A171" s="159" t="s">
        <v>1575</v>
      </c>
      <c r="C171" s="156">
        <v>252</v>
      </c>
      <c r="D171" s="156">
        <v>17</v>
      </c>
      <c r="E171" s="163">
        <v>6.7460317460317457E-2</v>
      </c>
      <c r="F171" s="156">
        <v>123</v>
      </c>
      <c r="G171" s="163">
        <v>0.48809523809523808</v>
      </c>
      <c r="H171" s="157">
        <v>2403</v>
      </c>
      <c r="I171" s="158">
        <v>12</v>
      </c>
      <c r="J171" s="159" t="s">
        <v>847</v>
      </c>
      <c r="L171" s="160">
        <f t="shared" si="22"/>
        <v>64.148148148148152</v>
      </c>
      <c r="M171" s="160">
        <f t="shared" si="23"/>
        <v>70.666666666666671</v>
      </c>
      <c r="N171" s="160">
        <f t="shared" si="24"/>
        <v>21</v>
      </c>
      <c r="P171" s="160">
        <v>81</v>
      </c>
      <c r="Q171" s="160">
        <v>18.703703703703702</v>
      </c>
      <c r="R171" s="160">
        <v>17.148148148148149</v>
      </c>
      <c r="S171" s="160">
        <v>39.444444444444443</v>
      </c>
      <c r="T171" s="160">
        <v>24.703703703703702</v>
      </c>
      <c r="U171" s="160">
        <f t="shared" si="29"/>
        <v>64.148148148148152</v>
      </c>
      <c r="W171" s="160">
        <v>81</v>
      </c>
      <c r="X171" s="160">
        <v>7.481481481481481</v>
      </c>
      <c r="Y171" s="160">
        <v>22.333333333333332</v>
      </c>
      <c r="Z171" s="160">
        <v>47.074074074074076</v>
      </c>
      <c r="AA171" s="160">
        <v>23.592592592592592</v>
      </c>
      <c r="AB171" s="160">
        <f t="shared" si="30"/>
        <v>70.666666666666671</v>
      </c>
      <c r="AD171" s="160">
        <v>39</v>
      </c>
      <c r="AE171" s="160">
        <v>23</v>
      </c>
      <c r="AF171" s="160">
        <v>56</v>
      </c>
      <c r="AG171" s="160">
        <v>21</v>
      </c>
      <c r="AH171" s="160">
        <v>0</v>
      </c>
      <c r="AI171" s="160">
        <f t="shared" si="28"/>
        <v>21</v>
      </c>
    </row>
    <row r="172" spans="1:35">
      <c r="A172" s="159" t="s">
        <v>1514</v>
      </c>
      <c r="C172" s="156">
        <v>172</v>
      </c>
      <c r="D172" s="156">
        <v>170</v>
      </c>
      <c r="E172" s="163">
        <v>0.98837209302325579</v>
      </c>
      <c r="F172" s="156">
        <v>150</v>
      </c>
      <c r="G172" s="163">
        <v>0.87209302325581395</v>
      </c>
      <c r="H172" s="157">
        <v>6044</v>
      </c>
      <c r="I172" s="158">
        <v>702</v>
      </c>
      <c r="J172" s="159" t="s">
        <v>5</v>
      </c>
      <c r="L172" s="160">
        <f t="shared" si="22"/>
        <v>31.640845070422536</v>
      </c>
      <c r="M172" s="160">
        <f t="shared" si="23"/>
        <v>48.274647887323937</v>
      </c>
      <c r="N172" s="160">
        <f t="shared" si="24"/>
        <v>5</v>
      </c>
      <c r="P172" s="160">
        <v>142</v>
      </c>
      <c r="Q172" s="160">
        <v>42.352112676056336</v>
      </c>
      <c r="R172" s="160">
        <v>26.007042253521131</v>
      </c>
      <c r="S172" s="160">
        <v>23.838028169014088</v>
      </c>
      <c r="T172" s="160">
        <v>7.8028169014084501</v>
      </c>
      <c r="U172" s="160">
        <f t="shared" si="29"/>
        <v>31.640845070422536</v>
      </c>
      <c r="W172" s="160">
        <v>142</v>
      </c>
      <c r="X172" s="160">
        <v>11.450704225352112</v>
      </c>
      <c r="Y172" s="160">
        <v>40.04225352112676</v>
      </c>
      <c r="Z172" s="160">
        <v>37.119718309859152</v>
      </c>
      <c r="AA172" s="160">
        <v>11.154929577464788</v>
      </c>
      <c r="AB172" s="160">
        <f t="shared" si="30"/>
        <v>48.274647887323937</v>
      </c>
      <c r="AD172" s="160">
        <v>59</v>
      </c>
      <c r="AE172" s="160">
        <v>64</v>
      </c>
      <c r="AF172" s="160">
        <v>31</v>
      </c>
      <c r="AG172" s="160">
        <v>5</v>
      </c>
      <c r="AH172" s="160">
        <v>0</v>
      </c>
      <c r="AI172" s="160">
        <f t="shared" si="28"/>
        <v>5</v>
      </c>
    </row>
    <row r="173" spans="1:35">
      <c r="A173" s="159" t="s">
        <v>808</v>
      </c>
      <c r="C173" s="156">
        <v>290</v>
      </c>
      <c r="D173" s="156">
        <v>41</v>
      </c>
      <c r="E173" s="163">
        <v>0.14137931034482759</v>
      </c>
      <c r="F173" s="156">
        <v>290</v>
      </c>
      <c r="G173" s="163">
        <v>1</v>
      </c>
      <c r="H173" s="157">
        <v>1901</v>
      </c>
      <c r="I173" s="158">
        <v>6</v>
      </c>
      <c r="J173" s="159" t="s">
        <v>807</v>
      </c>
      <c r="L173" s="160">
        <f t="shared" si="22"/>
        <v>71.583815028901739</v>
      </c>
      <c r="M173" s="160">
        <f t="shared" si="23"/>
        <v>62.173410404624278</v>
      </c>
      <c r="N173" s="160">
        <f t="shared" si="24"/>
        <v>24</v>
      </c>
      <c r="P173" s="160">
        <v>173</v>
      </c>
      <c r="Q173" s="160">
        <v>13.901734104046241</v>
      </c>
      <c r="R173" s="160">
        <v>14.260115606936417</v>
      </c>
      <c r="S173" s="160">
        <v>37.537572254335259</v>
      </c>
      <c r="T173" s="160">
        <v>34.046242774566473</v>
      </c>
      <c r="U173" s="160">
        <f t="shared" si="29"/>
        <v>71.583815028901739</v>
      </c>
      <c r="W173" s="160">
        <v>173</v>
      </c>
      <c r="X173" s="160">
        <v>11.630057803468208</v>
      </c>
      <c r="Y173" s="160">
        <v>26.196531791907514</v>
      </c>
      <c r="Z173" s="160">
        <v>42.369942196531795</v>
      </c>
      <c r="AA173" s="160">
        <v>19.803468208092486</v>
      </c>
      <c r="AB173" s="160">
        <f t="shared" si="30"/>
        <v>62.173410404624278</v>
      </c>
      <c r="AD173" s="160">
        <v>46</v>
      </c>
      <c r="AE173" s="160">
        <v>28</v>
      </c>
      <c r="AF173" s="160">
        <v>48</v>
      </c>
      <c r="AG173" s="160">
        <v>24</v>
      </c>
      <c r="AH173" s="160">
        <v>0</v>
      </c>
      <c r="AI173" s="160">
        <f t="shared" si="28"/>
        <v>24</v>
      </c>
    </row>
    <row r="174" spans="1:35">
      <c r="A174" s="159" t="s">
        <v>1567</v>
      </c>
      <c r="C174" s="156">
        <v>306</v>
      </c>
      <c r="D174" s="156">
        <v>41</v>
      </c>
      <c r="E174" s="163">
        <v>0.13398692810457516</v>
      </c>
      <c r="F174" s="156">
        <v>306</v>
      </c>
      <c r="G174" s="163">
        <v>1</v>
      </c>
      <c r="H174" s="157">
        <v>1901</v>
      </c>
      <c r="I174" s="158">
        <v>4</v>
      </c>
      <c r="J174" s="159" t="s">
        <v>807</v>
      </c>
      <c r="L174" s="160">
        <f t="shared" si="22"/>
        <v>53.804123711340203</v>
      </c>
      <c r="M174" s="160">
        <f t="shared" si="23"/>
        <v>69.092783505154642</v>
      </c>
      <c r="N174" s="160">
        <f t="shared" si="24"/>
        <v>33</v>
      </c>
      <c r="P174" s="160">
        <v>97</v>
      </c>
      <c r="Q174" s="160">
        <v>22.865979381443299</v>
      </c>
      <c r="R174" s="160">
        <v>23.896907216494846</v>
      </c>
      <c r="S174" s="160">
        <v>37.164948453608247</v>
      </c>
      <c r="T174" s="160">
        <v>16.639175257731956</v>
      </c>
      <c r="U174" s="160">
        <f t="shared" si="29"/>
        <v>53.804123711340203</v>
      </c>
      <c r="W174" s="160">
        <v>97</v>
      </c>
      <c r="X174" s="160">
        <v>5.8659793814432994</v>
      </c>
      <c r="Y174" s="160">
        <v>25.041237113402062</v>
      </c>
      <c r="Z174" s="160">
        <v>42.360824742268044</v>
      </c>
      <c r="AA174" s="160">
        <v>26.731958762886599</v>
      </c>
      <c r="AB174" s="160">
        <f t="shared" si="30"/>
        <v>69.092783505154642</v>
      </c>
      <c r="AD174" s="160">
        <v>55</v>
      </c>
      <c r="AE174" s="160">
        <v>20</v>
      </c>
      <c r="AF174" s="160">
        <v>47</v>
      </c>
      <c r="AG174" s="160">
        <v>29</v>
      </c>
      <c r="AH174" s="160">
        <v>4</v>
      </c>
      <c r="AI174" s="160">
        <f t="shared" si="28"/>
        <v>33</v>
      </c>
    </row>
    <row r="175" spans="1:35">
      <c r="A175" s="159" t="s">
        <v>640</v>
      </c>
      <c r="C175" s="156">
        <v>735</v>
      </c>
      <c r="D175" s="156">
        <v>284</v>
      </c>
      <c r="E175" s="163">
        <v>0.38639455782312926</v>
      </c>
      <c r="F175" s="156">
        <v>475</v>
      </c>
      <c r="G175" s="163">
        <v>0.6462585034013606</v>
      </c>
      <c r="H175" s="157">
        <v>201</v>
      </c>
      <c r="I175" s="158">
        <v>1</v>
      </c>
      <c r="J175" s="159" t="s">
        <v>639</v>
      </c>
      <c r="L175" s="160">
        <f t="shared" si="22"/>
        <v>79.021276595744681</v>
      </c>
      <c r="M175" s="160">
        <f t="shared" si="23"/>
        <v>67.680851063829778</v>
      </c>
      <c r="N175" s="160">
        <f t="shared" si="24"/>
        <v>0</v>
      </c>
      <c r="P175" s="160">
        <v>282</v>
      </c>
      <c r="Q175" s="160">
        <v>9.4468085106382986</v>
      </c>
      <c r="R175" s="160">
        <v>12.063829787234042</v>
      </c>
      <c r="S175" s="160">
        <v>27</v>
      </c>
      <c r="T175" s="160">
        <v>52.021276595744681</v>
      </c>
      <c r="U175" s="160">
        <f t="shared" si="29"/>
        <v>79.021276595744681</v>
      </c>
      <c r="W175" s="160">
        <v>282</v>
      </c>
      <c r="X175" s="160">
        <v>9.4042553191489358</v>
      </c>
      <c r="Y175" s="160">
        <v>22.914893617021278</v>
      </c>
      <c r="Z175" s="160">
        <v>39.659574468085104</v>
      </c>
      <c r="AA175" s="160">
        <v>28.021276595744681</v>
      </c>
      <c r="AB175" s="160">
        <f t="shared" si="30"/>
        <v>67.680851063829778</v>
      </c>
      <c r="AD175" s="160">
        <v>0</v>
      </c>
      <c r="AE175" s="160">
        <v>0</v>
      </c>
      <c r="AF175" s="160">
        <v>0</v>
      </c>
      <c r="AG175" s="160">
        <v>0</v>
      </c>
      <c r="AH175" s="160">
        <v>0</v>
      </c>
      <c r="AI175" s="160">
        <f t="shared" si="28"/>
        <v>0</v>
      </c>
    </row>
    <row r="176" spans="1:35">
      <c r="A176" s="159" t="s">
        <v>1383</v>
      </c>
      <c r="C176" s="156">
        <v>597</v>
      </c>
      <c r="D176" s="156">
        <v>261</v>
      </c>
      <c r="E176" s="163">
        <v>0.43718592964824121</v>
      </c>
      <c r="F176" s="156">
        <v>350</v>
      </c>
      <c r="G176" s="163">
        <v>0.58626465661641536</v>
      </c>
      <c r="H176" s="157">
        <v>201</v>
      </c>
      <c r="I176" s="158">
        <v>8</v>
      </c>
      <c r="J176" s="159" t="s">
        <v>639</v>
      </c>
      <c r="L176" s="160">
        <f t="shared" si="22"/>
        <v>59.60720411663808</v>
      </c>
      <c r="M176" s="160">
        <f t="shared" si="23"/>
        <v>57.910806174957116</v>
      </c>
      <c r="N176" s="160">
        <f t="shared" si="24"/>
        <v>34.427609427609426</v>
      </c>
      <c r="P176" s="160">
        <v>583</v>
      </c>
      <c r="Q176" s="160">
        <v>19.222984562607202</v>
      </c>
      <c r="R176" s="160">
        <v>20.924528301886795</v>
      </c>
      <c r="S176" s="160">
        <v>40.066895368782163</v>
      </c>
      <c r="T176" s="160">
        <v>19.540308747855917</v>
      </c>
      <c r="U176" s="160">
        <f t="shared" si="29"/>
        <v>59.60720411663808</v>
      </c>
      <c r="W176" s="160">
        <v>583</v>
      </c>
      <c r="X176" s="160">
        <v>9.0394511149228123</v>
      </c>
      <c r="Y176" s="160">
        <v>32.289879931389372</v>
      </c>
      <c r="Z176" s="160">
        <v>40.325900514579757</v>
      </c>
      <c r="AA176" s="160">
        <v>17.584905660377359</v>
      </c>
      <c r="AB176" s="160">
        <f t="shared" si="30"/>
        <v>57.910806174957116</v>
      </c>
      <c r="AD176" s="160">
        <v>297</v>
      </c>
      <c r="AE176" s="160">
        <v>26.858585858585862</v>
      </c>
      <c r="AF176" s="160">
        <v>39.242424242424242</v>
      </c>
      <c r="AG176" s="160">
        <v>30.013468013468014</v>
      </c>
      <c r="AH176" s="160">
        <v>4.4141414141414144</v>
      </c>
      <c r="AI176" s="160">
        <f t="shared" si="28"/>
        <v>34.427609427609426</v>
      </c>
    </row>
    <row r="177" spans="1:35">
      <c r="A177" s="159" t="s">
        <v>858</v>
      </c>
      <c r="C177" s="156">
        <v>344</v>
      </c>
      <c r="D177" s="156">
        <v>48</v>
      </c>
      <c r="E177" s="163">
        <v>0.13953488372093023</v>
      </c>
      <c r="F177" s="156">
        <v>235</v>
      </c>
      <c r="G177" s="163">
        <v>0.68313953488372092</v>
      </c>
      <c r="H177" s="157">
        <v>2601</v>
      </c>
      <c r="I177" s="158">
        <v>1</v>
      </c>
      <c r="J177" s="159" t="s">
        <v>857</v>
      </c>
      <c r="L177" s="160">
        <f t="shared" si="22"/>
        <v>95.576719576719569</v>
      </c>
      <c r="M177" s="160">
        <f t="shared" si="23"/>
        <v>84.095238095238088</v>
      </c>
      <c r="N177" s="160">
        <f t="shared" si="24"/>
        <v>52</v>
      </c>
      <c r="P177" s="160">
        <v>189</v>
      </c>
      <c r="Q177" s="160">
        <v>0.46560846560846558</v>
      </c>
      <c r="R177" s="160">
        <v>3.7248677248677247</v>
      </c>
      <c r="S177" s="160">
        <v>32.126984126984127</v>
      </c>
      <c r="T177" s="160">
        <v>63.449735449735442</v>
      </c>
      <c r="U177" s="160">
        <f t="shared" si="29"/>
        <v>95.576719576719569</v>
      </c>
      <c r="W177" s="160">
        <v>189</v>
      </c>
      <c r="X177" s="160">
        <v>1.4920634920634921</v>
      </c>
      <c r="Y177" s="160">
        <v>14.412698412698415</v>
      </c>
      <c r="Z177" s="160">
        <v>44.301587301587297</v>
      </c>
      <c r="AA177" s="160">
        <v>39.793650793650791</v>
      </c>
      <c r="AB177" s="160">
        <f t="shared" si="30"/>
        <v>84.095238095238088</v>
      </c>
      <c r="AD177" s="160">
        <v>44</v>
      </c>
      <c r="AE177" s="160">
        <v>5</v>
      </c>
      <c r="AF177" s="160">
        <v>43</v>
      </c>
      <c r="AG177" s="160">
        <v>45</v>
      </c>
      <c r="AH177" s="160">
        <v>7</v>
      </c>
      <c r="AI177" s="160">
        <f t="shared" si="28"/>
        <v>52</v>
      </c>
    </row>
    <row r="178" spans="1:35">
      <c r="A178" s="159" t="s">
        <v>858</v>
      </c>
      <c r="C178" s="156">
        <v>343</v>
      </c>
      <c r="D178" s="156">
        <v>43</v>
      </c>
      <c r="E178" s="163">
        <v>0.12536443148688048</v>
      </c>
      <c r="F178" s="156">
        <v>195</v>
      </c>
      <c r="G178" s="163">
        <v>0.56851311953352768</v>
      </c>
      <c r="H178" s="157">
        <v>2601</v>
      </c>
      <c r="I178" s="158">
        <v>2</v>
      </c>
      <c r="J178" s="159" t="s">
        <v>857</v>
      </c>
      <c r="L178" s="160">
        <f t="shared" si="22"/>
        <v>71</v>
      </c>
      <c r="M178" s="160">
        <f t="shared" si="23"/>
        <v>69.400000000000006</v>
      </c>
      <c r="N178" s="160">
        <f t="shared" si="24"/>
        <v>23</v>
      </c>
      <c r="P178" s="160">
        <v>110</v>
      </c>
      <c r="Q178" s="160">
        <v>12.8</v>
      </c>
      <c r="R178" s="160">
        <v>16.600000000000001</v>
      </c>
      <c r="S178" s="160">
        <v>45.599999999999994</v>
      </c>
      <c r="T178" s="160">
        <v>25.4</v>
      </c>
      <c r="U178" s="160">
        <f t="shared" si="29"/>
        <v>71</v>
      </c>
      <c r="W178" s="160">
        <v>110</v>
      </c>
      <c r="X178" s="160">
        <v>2.6</v>
      </c>
      <c r="Y178" s="160">
        <v>28.2</v>
      </c>
      <c r="Z178" s="160">
        <v>49.199999999999996</v>
      </c>
      <c r="AA178" s="160">
        <v>20.200000000000003</v>
      </c>
      <c r="AB178" s="160">
        <f t="shared" si="30"/>
        <v>69.400000000000006</v>
      </c>
      <c r="AD178" s="160">
        <v>44</v>
      </c>
      <c r="AE178" s="160">
        <v>34</v>
      </c>
      <c r="AF178" s="160">
        <v>43</v>
      </c>
      <c r="AG178" s="160">
        <v>18</v>
      </c>
      <c r="AH178" s="160">
        <v>5</v>
      </c>
      <c r="AI178" s="160">
        <f t="shared" si="28"/>
        <v>23</v>
      </c>
    </row>
    <row r="179" spans="1:35">
      <c r="A179" s="159" t="s">
        <v>1527</v>
      </c>
      <c r="C179" s="156">
        <v>184</v>
      </c>
      <c r="D179" s="156">
        <v>97</v>
      </c>
      <c r="E179" s="163">
        <v>0.52717391304347827</v>
      </c>
      <c r="F179" s="156">
        <v>129</v>
      </c>
      <c r="G179" s="163">
        <v>0.70108695652173914</v>
      </c>
      <c r="H179" s="157">
        <v>7503</v>
      </c>
      <c r="I179" s="158">
        <v>7</v>
      </c>
      <c r="J179" s="159" t="s">
        <v>1353</v>
      </c>
      <c r="L179" s="160">
        <f t="shared" si="22"/>
        <v>82.741573033707851</v>
      </c>
      <c r="M179" s="160">
        <f t="shared" si="23"/>
        <v>70.69101123595506</v>
      </c>
      <c r="N179" s="160">
        <f t="shared" si="24"/>
        <v>27</v>
      </c>
      <c r="P179" s="160">
        <v>178</v>
      </c>
      <c r="Q179" s="160">
        <v>11.724719101123595</v>
      </c>
      <c r="R179" s="160">
        <v>5.6011235955056176</v>
      </c>
      <c r="S179" s="160">
        <v>36.657303370786515</v>
      </c>
      <c r="T179" s="160">
        <v>46.084269662921344</v>
      </c>
      <c r="U179" s="160">
        <f t="shared" si="29"/>
        <v>82.741573033707851</v>
      </c>
      <c r="W179" s="160">
        <v>178</v>
      </c>
      <c r="X179" s="160">
        <v>3.297752808988764</v>
      </c>
      <c r="Y179" s="160">
        <v>25.943820224719101</v>
      </c>
      <c r="Z179" s="160">
        <v>39.19101123595506</v>
      </c>
      <c r="AA179" s="160">
        <v>31.5</v>
      </c>
      <c r="AB179" s="160">
        <f t="shared" si="30"/>
        <v>70.69101123595506</v>
      </c>
      <c r="AD179" s="160">
        <v>53</v>
      </c>
      <c r="AE179" s="160">
        <v>28</v>
      </c>
      <c r="AF179" s="160">
        <v>45</v>
      </c>
      <c r="AG179" s="160">
        <v>25</v>
      </c>
      <c r="AH179" s="160">
        <v>2</v>
      </c>
      <c r="AI179" s="160">
        <f t="shared" si="28"/>
        <v>27</v>
      </c>
    </row>
    <row r="180" spans="1:35">
      <c r="A180" s="159" t="s">
        <v>1354</v>
      </c>
      <c r="C180" s="156">
        <v>454</v>
      </c>
      <c r="D180" s="156">
        <v>274</v>
      </c>
      <c r="E180" s="163">
        <v>0.6035242290748899</v>
      </c>
      <c r="F180" s="156">
        <v>362</v>
      </c>
      <c r="G180" s="163">
        <v>0.79735682819383258</v>
      </c>
      <c r="H180" s="157">
        <v>7503</v>
      </c>
      <c r="I180" s="158">
        <v>5</v>
      </c>
      <c r="J180" s="159" t="s">
        <v>1353</v>
      </c>
      <c r="L180" s="160">
        <f t="shared" si="22"/>
        <v>82.799065420560751</v>
      </c>
      <c r="M180" s="160">
        <f t="shared" si="23"/>
        <v>75.537383177570092</v>
      </c>
      <c r="N180" s="160">
        <f t="shared" si="24"/>
        <v>69</v>
      </c>
      <c r="P180" s="160">
        <v>214</v>
      </c>
      <c r="Q180" s="160">
        <v>6</v>
      </c>
      <c r="R180" s="160">
        <v>10.88785046728972</v>
      </c>
      <c r="S180" s="160">
        <v>31.018691588785046</v>
      </c>
      <c r="T180" s="160">
        <v>51.780373831775705</v>
      </c>
      <c r="U180" s="160">
        <f t="shared" si="29"/>
        <v>82.799065420560751</v>
      </c>
      <c r="W180" s="160">
        <v>214</v>
      </c>
      <c r="X180" s="160">
        <v>6.8130841121495322</v>
      </c>
      <c r="Y180" s="160">
        <v>17.336448598130843</v>
      </c>
      <c r="Z180" s="160">
        <v>35.271028037383175</v>
      </c>
      <c r="AA180" s="160">
        <v>40.266355140186917</v>
      </c>
      <c r="AB180" s="160">
        <f t="shared" si="30"/>
        <v>75.537383177570092</v>
      </c>
      <c r="AD180" s="160">
        <v>67</v>
      </c>
      <c r="AE180" s="160">
        <v>4</v>
      </c>
      <c r="AF180" s="160">
        <v>27</v>
      </c>
      <c r="AG180" s="160">
        <v>60</v>
      </c>
      <c r="AH180" s="160">
        <v>9</v>
      </c>
      <c r="AI180" s="160">
        <f t="shared" si="28"/>
        <v>69</v>
      </c>
    </row>
    <row r="181" spans="1:35">
      <c r="A181" s="159" t="s">
        <v>1356</v>
      </c>
      <c r="C181" s="156">
        <v>577</v>
      </c>
      <c r="D181" s="156">
        <v>166</v>
      </c>
      <c r="E181" s="163">
        <v>0.28769497400346622</v>
      </c>
      <c r="F181" s="156">
        <v>398</v>
      </c>
      <c r="G181" s="163">
        <v>0.68977469670710567</v>
      </c>
      <c r="H181" s="157">
        <v>7504</v>
      </c>
      <c r="I181" s="158">
        <v>9</v>
      </c>
      <c r="J181" s="159" t="s">
        <v>1355</v>
      </c>
      <c r="L181" s="160">
        <f t="shared" si="22"/>
        <v>84.139860139860133</v>
      </c>
      <c r="M181" s="160">
        <f t="shared" si="23"/>
        <v>78.117132867132867</v>
      </c>
      <c r="N181" s="160">
        <f t="shared" si="24"/>
        <v>50</v>
      </c>
      <c r="P181" s="160">
        <v>572</v>
      </c>
      <c r="Q181" s="160">
        <v>4.3811188811188808</v>
      </c>
      <c r="R181" s="160">
        <v>11.223776223776223</v>
      </c>
      <c r="S181" s="160">
        <v>34.645104895104893</v>
      </c>
      <c r="T181" s="160">
        <v>49.494755244755247</v>
      </c>
      <c r="U181" s="160">
        <f t="shared" si="29"/>
        <v>84.139860139860133</v>
      </c>
      <c r="W181" s="160">
        <v>572</v>
      </c>
      <c r="X181" s="160">
        <v>4.8513986013986017</v>
      </c>
      <c r="Y181" s="160">
        <v>16.776223776223773</v>
      </c>
      <c r="Z181" s="160">
        <v>47.4493006993007</v>
      </c>
      <c r="AA181" s="160">
        <v>30.667832167832167</v>
      </c>
      <c r="AB181" s="160">
        <f t="shared" si="30"/>
        <v>78.117132867132867</v>
      </c>
      <c r="AD181" s="160">
        <v>134</v>
      </c>
      <c r="AE181" s="160">
        <v>13</v>
      </c>
      <c r="AF181" s="160">
        <v>37</v>
      </c>
      <c r="AG181" s="160">
        <v>46</v>
      </c>
      <c r="AH181" s="160">
        <v>4</v>
      </c>
      <c r="AI181" s="160">
        <f t="shared" si="28"/>
        <v>50</v>
      </c>
    </row>
    <row r="182" spans="1:35">
      <c r="A182" s="159" t="s">
        <v>1709</v>
      </c>
      <c r="C182" s="156">
        <v>306</v>
      </c>
      <c r="D182" s="156">
        <v>92</v>
      </c>
      <c r="E182" s="163">
        <v>0.30065359477124182</v>
      </c>
      <c r="F182" s="156">
        <v>210</v>
      </c>
      <c r="G182" s="163">
        <v>0.68627450980392157</v>
      </c>
      <c r="H182" s="157">
        <v>7504</v>
      </c>
      <c r="I182" s="158">
        <v>10</v>
      </c>
      <c r="J182" s="159" t="s">
        <v>1355</v>
      </c>
      <c r="L182" s="160">
        <f t="shared" si="22"/>
        <v>75.798013245033118</v>
      </c>
      <c r="M182" s="160">
        <f t="shared" si="23"/>
        <v>75.33443708609272</v>
      </c>
      <c r="N182" s="160">
        <f t="shared" si="24"/>
        <v>45</v>
      </c>
      <c r="P182" s="160">
        <v>302</v>
      </c>
      <c r="Q182" s="160">
        <v>11.069536423841059</v>
      </c>
      <c r="R182" s="160">
        <v>13.665562913907284</v>
      </c>
      <c r="S182" s="160">
        <v>39.466887417218544</v>
      </c>
      <c r="T182" s="160">
        <v>36.331125827814574</v>
      </c>
      <c r="U182" s="160">
        <f t="shared" si="29"/>
        <v>75.798013245033118</v>
      </c>
      <c r="W182" s="160">
        <v>302</v>
      </c>
      <c r="X182" s="160">
        <v>4.5993377483443707</v>
      </c>
      <c r="Y182" s="160">
        <v>20.066225165562912</v>
      </c>
      <c r="Z182" s="160">
        <v>42.533112582781456</v>
      </c>
      <c r="AA182" s="160">
        <v>32.801324503311257</v>
      </c>
      <c r="AB182" s="160">
        <f t="shared" si="30"/>
        <v>75.33443708609272</v>
      </c>
      <c r="AD182" s="160">
        <v>161</v>
      </c>
      <c r="AE182" s="160">
        <v>19</v>
      </c>
      <c r="AF182" s="160">
        <v>37</v>
      </c>
      <c r="AG182" s="160">
        <v>39</v>
      </c>
      <c r="AH182" s="160">
        <v>6</v>
      </c>
      <c r="AI182" s="160">
        <f t="shared" si="28"/>
        <v>45</v>
      </c>
    </row>
    <row r="183" spans="1:35">
      <c r="A183" s="159" t="s">
        <v>1457</v>
      </c>
      <c r="C183" s="156">
        <v>114</v>
      </c>
      <c r="D183" s="156">
        <v>43</v>
      </c>
      <c r="E183" s="163">
        <v>0.37719298245614036</v>
      </c>
      <c r="F183" s="156">
        <v>84</v>
      </c>
      <c r="G183" s="163">
        <v>0.73684210526315785</v>
      </c>
      <c r="H183" s="157">
        <v>402</v>
      </c>
      <c r="I183" s="158">
        <v>10</v>
      </c>
      <c r="J183" s="159" t="s">
        <v>661</v>
      </c>
      <c r="L183" s="160">
        <f t="shared" si="22"/>
        <v>59.838095238095242</v>
      </c>
      <c r="M183" s="160">
        <f t="shared" si="23"/>
        <v>63.104761904761908</v>
      </c>
      <c r="N183" s="160">
        <f t="shared" si="24"/>
        <v>29</v>
      </c>
      <c r="P183" s="160">
        <v>105</v>
      </c>
      <c r="Q183" s="160">
        <v>16.742857142857144</v>
      </c>
      <c r="R183" s="160">
        <v>23.104761904761908</v>
      </c>
      <c r="S183" s="160">
        <v>38.219047619047622</v>
      </c>
      <c r="T183" s="160">
        <v>21.61904761904762</v>
      </c>
      <c r="U183" s="160">
        <f t="shared" si="29"/>
        <v>59.838095238095242</v>
      </c>
      <c r="W183" s="160">
        <v>105</v>
      </c>
      <c r="X183" s="160">
        <v>5.6476190476190471</v>
      </c>
      <c r="Y183" s="160">
        <v>31.247619047619047</v>
      </c>
      <c r="Z183" s="160">
        <v>51.504761904761907</v>
      </c>
      <c r="AA183" s="160">
        <v>11.600000000000001</v>
      </c>
      <c r="AB183" s="160">
        <f t="shared" si="30"/>
        <v>63.104761904761908</v>
      </c>
      <c r="AD183" s="160">
        <v>35</v>
      </c>
      <c r="AE183" s="160">
        <v>23</v>
      </c>
      <c r="AF183" s="160">
        <v>49</v>
      </c>
      <c r="AG183" s="160">
        <v>26</v>
      </c>
      <c r="AH183" s="160">
        <v>3</v>
      </c>
      <c r="AI183" s="160">
        <f t="shared" si="28"/>
        <v>29</v>
      </c>
    </row>
    <row r="184" spans="1:35">
      <c r="A184" s="159" t="s">
        <v>662</v>
      </c>
      <c r="C184" s="156">
        <v>256</v>
      </c>
      <c r="D184" s="156">
        <v>106</v>
      </c>
      <c r="E184" s="163">
        <v>0.4140625</v>
      </c>
      <c r="F184" s="156">
        <v>208</v>
      </c>
      <c r="G184" s="163">
        <v>0.8125</v>
      </c>
      <c r="H184" s="157">
        <v>402</v>
      </c>
      <c r="I184" s="158">
        <v>8</v>
      </c>
      <c r="J184" s="159" t="s">
        <v>661</v>
      </c>
      <c r="L184" s="160">
        <f t="shared" si="22"/>
        <v>73.259999999999991</v>
      </c>
      <c r="M184" s="160">
        <f t="shared" si="23"/>
        <v>69.11</v>
      </c>
      <c r="N184" s="160">
        <f t="shared" si="24"/>
        <v>28</v>
      </c>
      <c r="P184" s="160">
        <v>100</v>
      </c>
      <c r="Q184" s="160">
        <v>13.17</v>
      </c>
      <c r="R184" s="160">
        <v>14</v>
      </c>
      <c r="S184" s="160">
        <v>37.18</v>
      </c>
      <c r="T184" s="160">
        <v>36.08</v>
      </c>
      <c r="U184" s="160">
        <f t="shared" si="29"/>
        <v>73.259999999999991</v>
      </c>
      <c r="W184" s="160">
        <v>100</v>
      </c>
      <c r="X184" s="160">
        <v>11.319999999999999</v>
      </c>
      <c r="Y184" s="160">
        <v>20.279999999999998</v>
      </c>
      <c r="Z184" s="160">
        <v>41.07</v>
      </c>
      <c r="AA184" s="160">
        <v>28.04</v>
      </c>
      <c r="AB184" s="160">
        <f t="shared" si="30"/>
        <v>69.11</v>
      </c>
      <c r="AD184" s="160">
        <v>29</v>
      </c>
      <c r="AE184" s="160">
        <v>28</v>
      </c>
      <c r="AF184" s="160">
        <v>45</v>
      </c>
      <c r="AG184" s="160">
        <v>28</v>
      </c>
      <c r="AH184" s="160">
        <v>0</v>
      </c>
      <c r="AI184" s="160">
        <f t="shared" si="28"/>
        <v>28</v>
      </c>
    </row>
    <row r="185" spans="1:35">
      <c r="A185" s="159" t="s">
        <v>1042</v>
      </c>
      <c r="C185" s="156">
        <v>121</v>
      </c>
      <c r="D185" s="156">
        <v>24</v>
      </c>
      <c r="E185" s="163">
        <v>0.19834710743801653</v>
      </c>
      <c r="F185" s="156">
        <v>95</v>
      </c>
      <c r="G185" s="163">
        <v>0.78512396694214881</v>
      </c>
      <c r="H185" s="157">
        <v>5106</v>
      </c>
      <c r="I185" s="158">
        <v>1</v>
      </c>
      <c r="J185" s="159" t="s">
        <v>1040</v>
      </c>
      <c r="L185" s="160">
        <f t="shared" si="22"/>
        <v>80.808219178082197</v>
      </c>
      <c r="M185" s="160">
        <f t="shared" si="23"/>
        <v>68.356164383561634</v>
      </c>
      <c r="N185" s="160">
        <f t="shared" si="24"/>
        <v>24</v>
      </c>
      <c r="P185" s="160">
        <v>73</v>
      </c>
      <c r="Q185" s="160">
        <v>8.2876712328767113</v>
      </c>
      <c r="R185" s="160">
        <v>11.164383561643834</v>
      </c>
      <c r="S185" s="160">
        <v>34.246575342465754</v>
      </c>
      <c r="T185" s="160">
        <v>46.561643835616437</v>
      </c>
      <c r="U185" s="160">
        <f t="shared" si="29"/>
        <v>80.808219178082197</v>
      </c>
      <c r="W185" s="160">
        <v>73</v>
      </c>
      <c r="X185" s="160">
        <v>7.0410958904109586</v>
      </c>
      <c r="Y185" s="160">
        <v>24.63013698630137</v>
      </c>
      <c r="Z185" s="160">
        <v>34.136986301369859</v>
      </c>
      <c r="AA185" s="160">
        <v>34.219178082191782</v>
      </c>
      <c r="AB185" s="160">
        <f t="shared" si="30"/>
        <v>68.356164383561634</v>
      </c>
      <c r="AD185" s="160">
        <v>17</v>
      </c>
      <c r="AE185" s="160">
        <v>35</v>
      </c>
      <c r="AF185" s="160">
        <v>41</v>
      </c>
      <c r="AG185" s="160">
        <v>24</v>
      </c>
      <c r="AH185" s="160">
        <v>0</v>
      </c>
      <c r="AI185" s="160">
        <f t="shared" si="28"/>
        <v>24</v>
      </c>
    </row>
    <row r="186" spans="1:35">
      <c r="A186" s="159" t="s">
        <v>1637</v>
      </c>
      <c r="C186" s="156">
        <v>100</v>
      </c>
      <c r="D186" s="156">
        <v>30</v>
      </c>
      <c r="E186" s="163">
        <v>0.3</v>
      </c>
      <c r="F186" s="156">
        <v>69</v>
      </c>
      <c r="G186" s="163">
        <v>0.69</v>
      </c>
      <c r="H186" s="157">
        <v>5106</v>
      </c>
      <c r="I186" s="158">
        <v>2</v>
      </c>
      <c r="J186" s="159" t="s">
        <v>1040</v>
      </c>
      <c r="L186" s="160">
        <f t="shared" si="22"/>
        <v>78.607142857142861</v>
      </c>
      <c r="M186" s="160">
        <f t="shared" si="23"/>
        <v>74.857142857142861</v>
      </c>
      <c r="N186" s="160">
        <f t="shared" si="24"/>
        <v>69</v>
      </c>
      <c r="P186" s="160">
        <v>28</v>
      </c>
      <c r="Q186" s="160">
        <v>18.178571428571427</v>
      </c>
      <c r="R186" s="160">
        <v>3.75</v>
      </c>
      <c r="S186" s="160">
        <v>53.5</v>
      </c>
      <c r="T186" s="160">
        <v>25.107142857142858</v>
      </c>
      <c r="U186" s="160">
        <f t="shared" si="29"/>
        <v>78.607142857142861</v>
      </c>
      <c r="W186" s="160">
        <v>28</v>
      </c>
      <c r="X186" s="160">
        <v>7.4642857142857144</v>
      </c>
      <c r="Y186" s="160">
        <v>17.678571428571427</v>
      </c>
      <c r="Z186" s="160">
        <v>57.178571428571431</v>
      </c>
      <c r="AA186" s="160">
        <v>17.678571428571427</v>
      </c>
      <c r="AB186" s="160">
        <f t="shared" si="30"/>
        <v>74.857142857142861</v>
      </c>
      <c r="AD186" s="160">
        <v>13</v>
      </c>
      <c r="AE186" s="160">
        <v>8</v>
      </c>
      <c r="AF186" s="160">
        <v>23</v>
      </c>
      <c r="AG186" s="160">
        <v>54</v>
      </c>
      <c r="AH186" s="160">
        <v>15</v>
      </c>
      <c r="AI186" s="160">
        <f t="shared" si="28"/>
        <v>69</v>
      </c>
    </row>
    <row r="187" spans="1:35">
      <c r="A187" s="159" t="s">
        <v>1041</v>
      </c>
      <c r="C187" s="156">
        <v>84</v>
      </c>
      <c r="D187" s="156">
        <v>1</v>
      </c>
      <c r="E187" s="163">
        <v>1.1904761904761904E-2</v>
      </c>
      <c r="F187" s="156">
        <v>69</v>
      </c>
      <c r="G187" s="163">
        <v>0.8214285714285714</v>
      </c>
      <c r="H187" s="157">
        <v>5106</v>
      </c>
      <c r="I187" s="158">
        <v>9</v>
      </c>
      <c r="J187" s="159" t="s">
        <v>1040</v>
      </c>
      <c r="L187" s="160" t="str">
        <f t="shared" si="22"/>
        <v>xx</v>
      </c>
      <c r="M187" s="160" t="str">
        <f t="shared" si="23"/>
        <v>xx</v>
      </c>
      <c r="N187" s="160">
        <f t="shared" si="24"/>
        <v>8</v>
      </c>
      <c r="P187" s="160">
        <v>26</v>
      </c>
      <c r="Q187" s="160" t="s">
        <v>1</v>
      </c>
      <c r="R187" s="160" t="s">
        <v>1</v>
      </c>
      <c r="S187" s="160" t="s">
        <v>1</v>
      </c>
      <c r="T187" s="160" t="s">
        <v>1</v>
      </c>
      <c r="U187" s="160" t="s">
        <v>1</v>
      </c>
      <c r="W187" s="160">
        <v>26</v>
      </c>
      <c r="X187" s="160" t="s">
        <v>1</v>
      </c>
      <c r="Y187" s="160" t="s">
        <v>1</v>
      </c>
      <c r="Z187" s="160" t="s">
        <v>1</v>
      </c>
      <c r="AA187" s="160" t="s">
        <v>1</v>
      </c>
      <c r="AB187" s="160" t="s">
        <v>1</v>
      </c>
      <c r="AD187" s="160">
        <v>12</v>
      </c>
      <c r="AE187" s="160">
        <v>25</v>
      </c>
      <c r="AF187" s="160">
        <v>67</v>
      </c>
      <c r="AG187" s="160">
        <v>8</v>
      </c>
      <c r="AH187" s="160">
        <v>0</v>
      </c>
      <c r="AI187" s="160">
        <f t="shared" si="28"/>
        <v>8</v>
      </c>
    </row>
    <row r="188" spans="1:35">
      <c r="A188" s="159" t="s">
        <v>1636</v>
      </c>
      <c r="C188" s="156">
        <v>69</v>
      </c>
      <c r="D188" s="156">
        <v>1</v>
      </c>
      <c r="E188" s="163">
        <v>1.4492753623188406E-2</v>
      </c>
      <c r="F188" s="156">
        <v>54</v>
      </c>
      <c r="G188" s="163">
        <v>0.78260869565217395</v>
      </c>
      <c r="H188" s="157">
        <v>5106</v>
      </c>
      <c r="I188" s="158">
        <v>10</v>
      </c>
      <c r="J188" s="159" t="s">
        <v>1040</v>
      </c>
      <c r="L188" s="160" t="str">
        <f t="shared" si="22"/>
        <v>xx</v>
      </c>
      <c r="M188" s="160" t="str">
        <f t="shared" si="23"/>
        <v>xx</v>
      </c>
      <c r="N188" s="160">
        <f t="shared" si="24"/>
        <v>0</v>
      </c>
      <c r="P188" s="160">
        <v>0</v>
      </c>
      <c r="Q188" s="160" t="s">
        <v>1</v>
      </c>
      <c r="R188" s="160" t="s">
        <v>1</v>
      </c>
      <c r="S188" s="160" t="s">
        <v>1</v>
      </c>
      <c r="T188" s="160" t="s">
        <v>1</v>
      </c>
      <c r="U188" s="160" t="s">
        <v>1</v>
      </c>
      <c r="W188" s="160">
        <v>0</v>
      </c>
      <c r="X188" s="160" t="s">
        <v>1</v>
      </c>
      <c r="Y188" s="160" t="s">
        <v>1</v>
      </c>
      <c r="Z188" s="160" t="s">
        <v>1</v>
      </c>
      <c r="AA188" s="160" t="s">
        <v>1</v>
      </c>
      <c r="AB188" s="160" t="s">
        <v>1</v>
      </c>
      <c r="AD188" s="160">
        <v>0</v>
      </c>
      <c r="AE188" s="160" t="s">
        <v>1</v>
      </c>
      <c r="AF188" s="160" t="s">
        <v>1</v>
      </c>
      <c r="AG188" s="160" t="s">
        <v>1</v>
      </c>
      <c r="AH188" s="160" t="s">
        <v>1</v>
      </c>
      <c r="AI188" s="160">
        <f t="shared" si="28"/>
        <v>0</v>
      </c>
    </row>
    <row r="189" spans="1:35">
      <c r="A189" s="159" t="s">
        <v>1064</v>
      </c>
      <c r="C189" s="156">
        <v>153</v>
      </c>
      <c r="D189" s="156">
        <v>32</v>
      </c>
      <c r="E189" s="163">
        <v>0.20915032679738563</v>
      </c>
      <c r="F189" s="156">
        <v>106</v>
      </c>
      <c r="G189" s="163">
        <v>0.69281045751633985</v>
      </c>
      <c r="H189" s="157">
        <v>5501</v>
      </c>
      <c r="I189" s="158">
        <v>1</v>
      </c>
      <c r="J189" s="159" t="s">
        <v>1063</v>
      </c>
      <c r="L189" s="160">
        <f t="shared" si="22"/>
        <v>77.36904761904762</v>
      </c>
      <c r="M189" s="160">
        <f t="shared" si="23"/>
        <v>81.047619047619051</v>
      </c>
      <c r="N189" s="160">
        <f t="shared" si="24"/>
        <v>52</v>
      </c>
      <c r="P189" s="160">
        <v>84</v>
      </c>
      <c r="Q189" s="160">
        <v>8.238095238095239</v>
      </c>
      <c r="R189" s="160">
        <v>14.392857142857144</v>
      </c>
      <c r="S189" s="160">
        <v>39.321428571428569</v>
      </c>
      <c r="T189" s="160">
        <v>38.047619047619051</v>
      </c>
      <c r="U189" s="160">
        <f t="shared" ref="U189:U201" si="31">SUM(S189:T189)</f>
        <v>77.36904761904762</v>
      </c>
      <c r="W189" s="160">
        <v>84</v>
      </c>
      <c r="X189" s="160">
        <v>2.4404761904761907</v>
      </c>
      <c r="Y189" s="160">
        <v>16.511904761904763</v>
      </c>
      <c r="Z189" s="160">
        <v>50.011904761904766</v>
      </c>
      <c r="AA189" s="160">
        <v>31.035714285714285</v>
      </c>
      <c r="AB189" s="160">
        <f t="shared" ref="AB189:AB201" si="32">SUM(Z189:AA189)</f>
        <v>81.047619047619051</v>
      </c>
      <c r="AD189" s="160">
        <v>25</v>
      </c>
      <c r="AE189" s="160">
        <v>4</v>
      </c>
      <c r="AF189" s="160">
        <v>44</v>
      </c>
      <c r="AG189" s="160">
        <v>48</v>
      </c>
      <c r="AH189" s="160">
        <v>4</v>
      </c>
      <c r="AI189" s="160">
        <f t="shared" si="28"/>
        <v>52</v>
      </c>
    </row>
    <row r="190" spans="1:35">
      <c r="A190" s="159" t="s">
        <v>1647</v>
      </c>
      <c r="C190" s="156">
        <v>143</v>
      </c>
      <c r="D190" s="156">
        <v>42</v>
      </c>
      <c r="E190" s="163">
        <v>0.2937062937062937</v>
      </c>
      <c r="F190" s="156">
        <v>95</v>
      </c>
      <c r="G190" s="163">
        <v>0.66433566433566438</v>
      </c>
      <c r="H190" s="157">
        <v>5501</v>
      </c>
      <c r="I190" s="158">
        <v>2</v>
      </c>
      <c r="J190" s="159" t="s">
        <v>1063</v>
      </c>
      <c r="L190" s="160">
        <f t="shared" si="22"/>
        <v>47.545454545454547</v>
      </c>
      <c r="M190" s="160">
        <f t="shared" si="23"/>
        <v>66.068181818181813</v>
      </c>
      <c r="N190" s="160">
        <f t="shared" si="24"/>
        <v>37</v>
      </c>
      <c r="P190" s="160">
        <v>44</v>
      </c>
      <c r="Q190" s="160">
        <v>16</v>
      </c>
      <c r="R190" s="160">
        <v>36.454545454545453</v>
      </c>
      <c r="S190" s="160">
        <v>36.204545454545453</v>
      </c>
      <c r="T190" s="160">
        <v>11.340909090909092</v>
      </c>
      <c r="U190" s="160">
        <f t="shared" si="31"/>
        <v>47.545454545454547</v>
      </c>
      <c r="W190" s="160">
        <v>44</v>
      </c>
      <c r="X190" s="160">
        <v>4.4318181818181817</v>
      </c>
      <c r="Y190" s="160">
        <v>29.5</v>
      </c>
      <c r="Z190" s="160">
        <v>50.06818181818182</v>
      </c>
      <c r="AA190" s="160">
        <v>16</v>
      </c>
      <c r="AB190" s="160">
        <f t="shared" si="32"/>
        <v>66.068181818181813</v>
      </c>
      <c r="AD190" s="160">
        <v>19</v>
      </c>
      <c r="AE190" s="160">
        <v>21</v>
      </c>
      <c r="AF190" s="160">
        <v>42</v>
      </c>
      <c r="AG190" s="160">
        <v>37</v>
      </c>
      <c r="AH190" s="160">
        <v>0</v>
      </c>
      <c r="AI190" s="160">
        <f t="shared" si="28"/>
        <v>37</v>
      </c>
    </row>
    <row r="191" spans="1:35">
      <c r="A191" s="159" t="s">
        <v>1253</v>
      </c>
      <c r="C191" s="156">
        <v>522</v>
      </c>
      <c r="D191" s="156">
        <v>371</v>
      </c>
      <c r="E191" s="163">
        <v>0.71072796934865901</v>
      </c>
      <c r="F191" s="156">
        <v>411</v>
      </c>
      <c r="G191" s="163">
        <v>0.78735632183908044</v>
      </c>
      <c r="H191" s="157">
        <v>6701</v>
      </c>
      <c r="I191" s="158">
        <v>1</v>
      </c>
      <c r="J191" s="159" t="s">
        <v>1251</v>
      </c>
      <c r="L191" s="160">
        <f t="shared" si="22"/>
        <v>91.915708812260533</v>
      </c>
      <c r="M191" s="160">
        <f t="shared" si="23"/>
        <v>82.741379310344826</v>
      </c>
      <c r="N191" s="160">
        <f t="shared" si="24"/>
        <v>59</v>
      </c>
      <c r="P191" s="160">
        <v>522</v>
      </c>
      <c r="Q191" s="160">
        <v>1.8850574712643677</v>
      </c>
      <c r="R191" s="160">
        <v>6.5708812260536398</v>
      </c>
      <c r="S191" s="160">
        <v>33.973180076628353</v>
      </c>
      <c r="T191" s="160">
        <v>57.94252873563218</v>
      </c>
      <c r="U191" s="160">
        <f t="shared" si="31"/>
        <v>91.915708812260533</v>
      </c>
      <c r="W191" s="160">
        <v>522</v>
      </c>
      <c r="X191" s="160">
        <v>3.4578544061302683</v>
      </c>
      <c r="Y191" s="160">
        <v>13.772030651340996</v>
      </c>
      <c r="Z191" s="160">
        <v>43.339080459770116</v>
      </c>
      <c r="AA191" s="160">
        <v>39.402298850574709</v>
      </c>
      <c r="AB191" s="160">
        <f t="shared" si="32"/>
        <v>82.741379310344826</v>
      </c>
      <c r="AD191" s="160">
        <v>179</v>
      </c>
      <c r="AE191" s="160">
        <v>4</v>
      </c>
      <c r="AF191" s="160">
        <v>36</v>
      </c>
      <c r="AG191" s="160">
        <v>52</v>
      </c>
      <c r="AH191" s="160">
        <v>7</v>
      </c>
      <c r="AI191" s="160">
        <f t="shared" si="28"/>
        <v>59</v>
      </c>
    </row>
    <row r="192" spans="1:35">
      <c r="A192" s="159" t="s">
        <v>1729</v>
      </c>
      <c r="C192" s="156">
        <v>325</v>
      </c>
      <c r="D192" s="156">
        <v>214</v>
      </c>
      <c r="E192" s="163">
        <v>0.65846153846153843</v>
      </c>
      <c r="F192" s="156">
        <v>240</v>
      </c>
      <c r="G192" s="163">
        <v>0.7384615384615385</v>
      </c>
      <c r="H192" s="157">
        <v>6701</v>
      </c>
      <c r="I192" s="158">
        <v>5</v>
      </c>
      <c r="J192" s="159" t="s">
        <v>1251</v>
      </c>
      <c r="L192" s="160">
        <f t="shared" si="22"/>
        <v>79</v>
      </c>
      <c r="M192" s="160">
        <f t="shared" si="23"/>
        <v>75</v>
      </c>
      <c r="N192" s="160">
        <f t="shared" si="24"/>
        <v>0</v>
      </c>
      <c r="P192" s="160">
        <v>155</v>
      </c>
      <c r="Q192" s="160">
        <v>12</v>
      </c>
      <c r="R192" s="160">
        <v>9</v>
      </c>
      <c r="S192" s="160">
        <v>62</v>
      </c>
      <c r="T192" s="160">
        <v>17</v>
      </c>
      <c r="U192" s="160">
        <f t="shared" si="31"/>
        <v>79</v>
      </c>
      <c r="W192" s="160">
        <v>155</v>
      </c>
      <c r="X192" s="160">
        <v>5</v>
      </c>
      <c r="Y192" s="160">
        <v>20</v>
      </c>
      <c r="Z192" s="160">
        <v>47</v>
      </c>
      <c r="AA192" s="160">
        <v>28</v>
      </c>
      <c r="AB192" s="160">
        <f t="shared" si="32"/>
        <v>75</v>
      </c>
      <c r="AD192" s="160">
        <v>0</v>
      </c>
      <c r="AE192" s="160">
        <v>0</v>
      </c>
      <c r="AF192" s="160">
        <v>0</v>
      </c>
      <c r="AG192" s="160">
        <v>0</v>
      </c>
      <c r="AH192" s="160">
        <v>0</v>
      </c>
      <c r="AI192" s="160">
        <f t="shared" si="28"/>
        <v>0</v>
      </c>
    </row>
    <row r="193" spans="1:35">
      <c r="A193" s="159" t="s">
        <v>1519</v>
      </c>
      <c r="C193" s="156">
        <v>326</v>
      </c>
      <c r="D193" s="156">
        <v>216</v>
      </c>
      <c r="E193" s="163">
        <v>0.66257668711656437</v>
      </c>
      <c r="F193" s="156">
        <v>259</v>
      </c>
      <c r="G193" s="163">
        <v>0.79447852760736193</v>
      </c>
      <c r="H193" s="157">
        <v>6701</v>
      </c>
      <c r="I193" s="158">
        <v>4</v>
      </c>
      <c r="J193" s="159" t="s">
        <v>1251</v>
      </c>
      <c r="L193" s="160">
        <f t="shared" si="22"/>
        <v>79</v>
      </c>
      <c r="M193" s="160">
        <f t="shared" si="23"/>
        <v>73.29245283018868</v>
      </c>
      <c r="N193" s="160">
        <f t="shared" si="24"/>
        <v>27</v>
      </c>
      <c r="P193" s="160">
        <v>318</v>
      </c>
      <c r="Q193" s="160">
        <v>5.8616352201257858</v>
      </c>
      <c r="R193" s="160">
        <v>15.276729559748428</v>
      </c>
      <c r="S193" s="160">
        <v>37.154088050314463</v>
      </c>
      <c r="T193" s="160">
        <v>41.845911949685529</v>
      </c>
      <c r="U193" s="160">
        <f t="shared" si="31"/>
        <v>79</v>
      </c>
      <c r="W193" s="160">
        <v>318</v>
      </c>
      <c r="X193" s="160">
        <v>3</v>
      </c>
      <c r="Y193" s="160">
        <v>23.138364779874216</v>
      </c>
      <c r="Z193" s="160">
        <v>41.276729559748432</v>
      </c>
      <c r="AA193" s="160">
        <v>32.015723270440247</v>
      </c>
      <c r="AB193" s="160">
        <f t="shared" si="32"/>
        <v>73.29245283018868</v>
      </c>
      <c r="AD193" s="160">
        <v>137</v>
      </c>
      <c r="AE193" s="160">
        <v>25</v>
      </c>
      <c r="AF193" s="160">
        <v>49</v>
      </c>
      <c r="AG193" s="160">
        <v>26</v>
      </c>
      <c r="AH193" s="160">
        <v>1</v>
      </c>
      <c r="AI193" s="160">
        <f t="shared" si="28"/>
        <v>27</v>
      </c>
    </row>
    <row r="194" spans="1:35">
      <c r="A194" s="159" t="s">
        <v>1252</v>
      </c>
      <c r="C194" s="156">
        <v>161</v>
      </c>
      <c r="D194" s="156">
        <v>26</v>
      </c>
      <c r="E194" s="163">
        <v>0.16149068322981366</v>
      </c>
      <c r="F194" s="156">
        <v>100</v>
      </c>
      <c r="G194" s="163">
        <v>0.6211180124223602</v>
      </c>
      <c r="H194" s="157">
        <v>6701</v>
      </c>
      <c r="I194" s="158">
        <v>16</v>
      </c>
      <c r="J194" s="159" t="s">
        <v>1251</v>
      </c>
      <c r="L194" s="160">
        <f t="shared" si="22"/>
        <v>80.211111111111109</v>
      </c>
      <c r="M194" s="160">
        <f t="shared" si="23"/>
        <v>67.899999999999991</v>
      </c>
      <c r="N194" s="160">
        <f t="shared" si="24"/>
        <v>77</v>
      </c>
      <c r="P194" s="160">
        <v>90</v>
      </c>
      <c r="Q194" s="160">
        <v>6.8222222222222229</v>
      </c>
      <c r="R194" s="160">
        <v>13.444444444444443</v>
      </c>
      <c r="S194" s="160">
        <v>46.788888888888891</v>
      </c>
      <c r="T194" s="160">
        <v>33.422222222222224</v>
      </c>
      <c r="U194" s="160">
        <f t="shared" si="31"/>
        <v>80.211111111111109</v>
      </c>
      <c r="W194" s="160">
        <v>90</v>
      </c>
      <c r="X194" s="160">
        <v>8.9666666666666668</v>
      </c>
      <c r="Y194" s="160">
        <v>23.611111111111107</v>
      </c>
      <c r="Z194" s="160">
        <v>45.833333333333329</v>
      </c>
      <c r="AA194" s="160">
        <v>22.066666666666666</v>
      </c>
      <c r="AB194" s="160">
        <f t="shared" si="32"/>
        <v>67.899999999999991</v>
      </c>
      <c r="AD194" s="160">
        <v>22</v>
      </c>
      <c r="AE194" s="160">
        <v>5</v>
      </c>
      <c r="AF194" s="160">
        <v>18</v>
      </c>
      <c r="AG194" s="160">
        <v>59</v>
      </c>
      <c r="AH194" s="160">
        <v>18</v>
      </c>
      <c r="AI194" s="160">
        <f t="shared" si="28"/>
        <v>77</v>
      </c>
    </row>
    <row r="195" spans="1:35">
      <c r="A195" s="159" t="s">
        <v>1685</v>
      </c>
      <c r="C195" s="156">
        <v>148</v>
      </c>
      <c r="D195" s="156">
        <v>25</v>
      </c>
      <c r="E195" s="163">
        <v>0.16891891891891891</v>
      </c>
      <c r="F195" s="156">
        <v>87</v>
      </c>
      <c r="G195" s="163">
        <v>0.58783783783783783</v>
      </c>
      <c r="H195" s="157">
        <v>6701</v>
      </c>
      <c r="I195" s="158">
        <v>17</v>
      </c>
      <c r="J195" s="159" t="s">
        <v>1251</v>
      </c>
      <c r="L195" s="160">
        <f t="shared" ref="L195:L258" si="33">U195</f>
        <v>67.400000000000006</v>
      </c>
      <c r="M195" s="160">
        <f t="shared" ref="M195:M258" si="34">AB195</f>
        <v>74.509090909090901</v>
      </c>
      <c r="N195" s="160">
        <f t="shared" ref="N195:N258" si="35">AI195</f>
        <v>34</v>
      </c>
      <c r="P195" s="160">
        <v>55</v>
      </c>
      <c r="Q195" s="160">
        <v>16.109090909090909</v>
      </c>
      <c r="R195" s="160">
        <v>16.490909090909092</v>
      </c>
      <c r="S195" s="160">
        <v>51.18181818181818</v>
      </c>
      <c r="T195" s="160">
        <v>16.218181818181819</v>
      </c>
      <c r="U195" s="160">
        <f t="shared" si="31"/>
        <v>67.400000000000006</v>
      </c>
      <c r="W195" s="160">
        <v>55</v>
      </c>
      <c r="X195" s="160">
        <v>3.418181818181818</v>
      </c>
      <c r="Y195" s="160">
        <v>21.654545454545456</v>
      </c>
      <c r="Z195" s="160">
        <v>41.836363636363636</v>
      </c>
      <c r="AA195" s="160">
        <v>32.672727272727272</v>
      </c>
      <c r="AB195" s="160">
        <f t="shared" si="32"/>
        <v>74.509090909090901</v>
      </c>
      <c r="AD195" s="160">
        <v>32</v>
      </c>
      <c r="AE195" s="160">
        <v>16</v>
      </c>
      <c r="AF195" s="160">
        <v>50</v>
      </c>
      <c r="AG195" s="160">
        <v>28</v>
      </c>
      <c r="AH195" s="160">
        <v>6</v>
      </c>
      <c r="AI195" s="160">
        <f t="shared" ref="AI195:AI201" si="36">SUM(AG195:AH195)</f>
        <v>34</v>
      </c>
    </row>
    <row r="196" spans="1:35">
      <c r="A196" s="159" t="s">
        <v>716</v>
      </c>
      <c r="C196" s="156">
        <v>232</v>
      </c>
      <c r="D196" s="156">
        <v>217</v>
      </c>
      <c r="E196" s="163">
        <v>0.93534482758620685</v>
      </c>
      <c r="F196" s="156">
        <v>232</v>
      </c>
      <c r="G196" s="163">
        <v>1</v>
      </c>
      <c r="H196" s="157">
        <v>901</v>
      </c>
      <c r="I196" s="158">
        <v>1</v>
      </c>
      <c r="J196" s="159" t="s">
        <v>715</v>
      </c>
      <c r="L196" s="160">
        <f t="shared" si="33"/>
        <v>51.583941605839414</v>
      </c>
      <c r="M196" s="160">
        <f t="shared" si="34"/>
        <v>55.934306569343065</v>
      </c>
      <c r="N196" s="160">
        <f t="shared" si="35"/>
        <v>26</v>
      </c>
      <c r="P196" s="160">
        <v>137</v>
      </c>
      <c r="Q196" s="160">
        <v>17.364963503649637</v>
      </c>
      <c r="R196" s="160">
        <v>30.525547445255476</v>
      </c>
      <c r="S196" s="160">
        <v>30.540145985401455</v>
      </c>
      <c r="T196" s="160">
        <v>21.043795620437955</v>
      </c>
      <c r="U196" s="160">
        <f t="shared" si="31"/>
        <v>51.583941605839414</v>
      </c>
      <c r="W196" s="160">
        <v>137</v>
      </c>
      <c r="X196" s="160">
        <v>9.6715328467153299</v>
      </c>
      <c r="Y196" s="160">
        <v>34.379562043795623</v>
      </c>
      <c r="Z196" s="160">
        <v>33.357664233576642</v>
      </c>
      <c r="AA196" s="160">
        <v>22.576642335766426</v>
      </c>
      <c r="AB196" s="160">
        <f t="shared" si="32"/>
        <v>55.934306569343065</v>
      </c>
      <c r="AD196" s="160">
        <v>39</v>
      </c>
      <c r="AE196" s="160">
        <v>33</v>
      </c>
      <c r="AF196" s="160">
        <v>41</v>
      </c>
      <c r="AG196" s="160">
        <v>23</v>
      </c>
      <c r="AH196" s="160">
        <v>3</v>
      </c>
      <c r="AI196" s="160">
        <f t="shared" si="36"/>
        <v>26</v>
      </c>
    </row>
    <row r="197" spans="1:35">
      <c r="A197" s="159" t="s">
        <v>1539</v>
      </c>
      <c r="C197" s="156">
        <v>209</v>
      </c>
      <c r="D197" s="156">
        <v>192</v>
      </c>
      <c r="E197" s="163">
        <v>0.91866028708133973</v>
      </c>
      <c r="F197" s="156">
        <v>209</v>
      </c>
      <c r="G197" s="163">
        <v>1</v>
      </c>
      <c r="H197" s="157">
        <v>901</v>
      </c>
      <c r="I197" s="158">
        <v>3</v>
      </c>
      <c r="J197" s="159" t="s">
        <v>715</v>
      </c>
      <c r="L197" s="160">
        <f t="shared" si="33"/>
        <v>44.39705882352942</v>
      </c>
      <c r="M197" s="160">
        <f t="shared" si="34"/>
        <v>43.926470588235297</v>
      </c>
      <c r="N197" s="160">
        <f t="shared" si="35"/>
        <v>13</v>
      </c>
      <c r="P197" s="160">
        <v>68</v>
      </c>
      <c r="Q197" s="160">
        <v>36.411764705882355</v>
      </c>
      <c r="R197" s="160">
        <v>19.191176470588232</v>
      </c>
      <c r="S197" s="160">
        <v>34.102941176470594</v>
      </c>
      <c r="T197" s="160">
        <v>10.294117647058824</v>
      </c>
      <c r="U197" s="160">
        <f t="shared" si="31"/>
        <v>44.39705882352942</v>
      </c>
      <c r="W197" s="160">
        <v>68</v>
      </c>
      <c r="X197" s="160">
        <v>13.544117647058822</v>
      </c>
      <c r="Y197" s="160">
        <v>42.617647058823529</v>
      </c>
      <c r="Z197" s="160">
        <v>36.838235294117652</v>
      </c>
      <c r="AA197" s="160">
        <v>7.0882352941176467</v>
      </c>
      <c r="AB197" s="160">
        <f t="shared" si="32"/>
        <v>43.926470588235297</v>
      </c>
      <c r="AD197" s="160">
        <v>31</v>
      </c>
      <c r="AE197" s="160">
        <v>55</v>
      </c>
      <c r="AF197" s="160">
        <v>32</v>
      </c>
      <c r="AG197" s="160">
        <v>10</v>
      </c>
      <c r="AH197" s="160">
        <v>3</v>
      </c>
      <c r="AI197" s="160">
        <f t="shared" si="36"/>
        <v>13</v>
      </c>
    </row>
    <row r="198" spans="1:35">
      <c r="A198" s="159" t="s">
        <v>1108</v>
      </c>
      <c r="C198" s="156">
        <v>302</v>
      </c>
      <c r="D198" s="156">
        <v>33</v>
      </c>
      <c r="E198" s="163">
        <v>0.10927152317880795</v>
      </c>
      <c r="F198" s="156">
        <v>203</v>
      </c>
      <c r="G198" s="163">
        <v>0.67218543046357615</v>
      </c>
      <c r="H198" s="157">
        <v>5901</v>
      </c>
      <c r="I198" s="158">
        <v>1</v>
      </c>
      <c r="J198" s="159" t="s">
        <v>1107</v>
      </c>
      <c r="L198" s="160">
        <f t="shared" si="33"/>
        <v>79.946107784431135</v>
      </c>
      <c r="M198" s="160">
        <f t="shared" si="34"/>
        <v>63.095808383233532</v>
      </c>
      <c r="N198" s="160">
        <f t="shared" si="35"/>
        <v>38</v>
      </c>
      <c r="P198" s="160">
        <v>167</v>
      </c>
      <c r="Q198" s="160">
        <v>6.5269461077844317</v>
      </c>
      <c r="R198" s="160">
        <v>13.784431137724551</v>
      </c>
      <c r="S198" s="160">
        <v>38.58682634730539</v>
      </c>
      <c r="T198" s="160">
        <v>41.359281437125745</v>
      </c>
      <c r="U198" s="160">
        <f t="shared" si="31"/>
        <v>79.946107784431135</v>
      </c>
      <c r="W198" s="160">
        <v>167</v>
      </c>
      <c r="X198" s="160">
        <v>6.5808383233532934</v>
      </c>
      <c r="Y198" s="160">
        <v>30.556886227544908</v>
      </c>
      <c r="Z198" s="160">
        <v>34.335329341317362</v>
      </c>
      <c r="AA198" s="160">
        <v>28.760479041916167</v>
      </c>
      <c r="AB198" s="160">
        <f t="shared" si="32"/>
        <v>63.095808383233532</v>
      </c>
      <c r="AD198" s="160">
        <v>39</v>
      </c>
      <c r="AE198" s="160">
        <v>8</v>
      </c>
      <c r="AF198" s="160">
        <v>54</v>
      </c>
      <c r="AG198" s="160">
        <v>38</v>
      </c>
      <c r="AH198" s="160">
        <v>0</v>
      </c>
      <c r="AI198" s="160">
        <f t="shared" si="36"/>
        <v>38</v>
      </c>
    </row>
    <row r="199" spans="1:35">
      <c r="A199" s="159" t="s">
        <v>1661</v>
      </c>
      <c r="C199" s="156">
        <v>305</v>
      </c>
      <c r="D199" s="156">
        <v>41</v>
      </c>
      <c r="E199" s="163">
        <v>0.13442622950819672</v>
      </c>
      <c r="F199" s="156">
        <v>179</v>
      </c>
      <c r="G199" s="163">
        <v>0.58688524590163937</v>
      </c>
      <c r="H199" s="157">
        <v>5901</v>
      </c>
      <c r="I199" s="158">
        <v>2</v>
      </c>
      <c r="J199" s="159" t="s">
        <v>1107</v>
      </c>
      <c r="L199" s="160">
        <f t="shared" si="33"/>
        <v>78.398058252427177</v>
      </c>
      <c r="M199" s="160">
        <f t="shared" si="34"/>
        <v>66.854368932038838</v>
      </c>
      <c r="N199" s="160">
        <f t="shared" si="35"/>
        <v>52</v>
      </c>
      <c r="P199" s="160">
        <v>103</v>
      </c>
      <c r="Q199" s="160">
        <v>10.854368932038835</v>
      </c>
      <c r="R199" s="160">
        <v>10.854368932038835</v>
      </c>
      <c r="S199" s="160">
        <v>40.514563106796118</v>
      </c>
      <c r="T199" s="160">
        <v>37.883495145631066</v>
      </c>
      <c r="U199" s="160">
        <f t="shared" si="31"/>
        <v>78.398058252427177</v>
      </c>
      <c r="W199" s="160">
        <v>103</v>
      </c>
      <c r="X199" s="160">
        <v>6.766990291262136</v>
      </c>
      <c r="Y199" s="160">
        <v>26.485436893203882</v>
      </c>
      <c r="Z199" s="160">
        <v>36.854368932038838</v>
      </c>
      <c r="AA199" s="160">
        <v>30</v>
      </c>
      <c r="AB199" s="160">
        <f t="shared" si="32"/>
        <v>66.854368932038838</v>
      </c>
      <c r="AD199" s="160">
        <v>46</v>
      </c>
      <c r="AE199" s="160">
        <v>13</v>
      </c>
      <c r="AF199" s="160">
        <v>35</v>
      </c>
      <c r="AG199" s="160">
        <v>48</v>
      </c>
      <c r="AH199" s="160">
        <v>4</v>
      </c>
      <c r="AI199" s="160">
        <f t="shared" si="36"/>
        <v>52</v>
      </c>
    </row>
    <row r="200" spans="1:35">
      <c r="A200" s="159" t="s">
        <v>636</v>
      </c>
      <c r="C200" s="156">
        <v>553</v>
      </c>
      <c r="D200" s="156">
        <v>110</v>
      </c>
      <c r="E200" s="163">
        <v>0.19891500904159132</v>
      </c>
      <c r="F200" s="156">
        <v>372</v>
      </c>
      <c r="G200" s="163">
        <v>0.67269439421338151</v>
      </c>
      <c r="H200" s="157">
        <v>101</v>
      </c>
      <c r="I200" s="158">
        <v>1</v>
      </c>
      <c r="J200" s="159" t="s">
        <v>634</v>
      </c>
      <c r="L200" s="160">
        <f t="shared" si="33"/>
        <v>80.305369127516784</v>
      </c>
      <c r="M200" s="160">
        <f t="shared" si="34"/>
        <v>76.755033557046971</v>
      </c>
      <c r="N200" s="160">
        <f t="shared" si="35"/>
        <v>55</v>
      </c>
      <c r="P200" s="160">
        <v>298</v>
      </c>
      <c r="Q200" s="160">
        <v>7.526845637583893</v>
      </c>
      <c r="R200" s="160">
        <v>12.167785234899329</v>
      </c>
      <c r="S200" s="160">
        <v>34.36241610738255</v>
      </c>
      <c r="T200" s="160">
        <v>45.942953020134233</v>
      </c>
      <c r="U200" s="160">
        <f t="shared" si="31"/>
        <v>80.305369127516784</v>
      </c>
      <c r="W200" s="160">
        <v>298</v>
      </c>
      <c r="X200" s="160">
        <v>6.2147651006711415</v>
      </c>
      <c r="Y200" s="160">
        <v>17.030201342281877</v>
      </c>
      <c r="Z200" s="160">
        <v>45.724832214765101</v>
      </c>
      <c r="AA200" s="160">
        <v>31.030201342281877</v>
      </c>
      <c r="AB200" s="160">
        <f t="shared" si="32"/>
        <v>76.755033557046971</v>
      </c>
      <c r="AD200" s="160">
        <v>100</v>
      </c>
      <c r="AE200" s="160">
        <v>9</v>
      </c>
      <c r="AF200" s="160">
        <v>36</v>
      </c>
      <c r="AG200" s="160">
        <v>45</v>
      </c>
      <c r="AH200" s="160">
        <v>10</v>
      </c>
      <c r="AI200" s="160">
        <f t="shared" si="36"/>
        <v>55</v>
      </c>
    </row>
    <row r="201" spans="1:35">
      <c r="A201" s="159" t="s">
        <v>1456</v>
      </c>
      <c r="C201" s="156">
        <v>348</v>
      </c>
      <c r="D201" s="156">
        <v>67</v>
      </c>
      <c r="E201" s="163">
        <v>0.19252873563218389</v>
      </c>
      <c r="F201" s="156">
        <v>216</v>
      </c>
      <c r="G201" s="163">
        <v>0.62068965517241381</v>
      </c>
      <c r="H201" s="157">
        <v>101</v>
      </c>
      <c r="I201" s="158">
        <v>3</v>
      </c>
      <c r="J201" s="159" t="s">
        <v>634</v>
      </c>
      <c r="L201" s="160">
        <f t="shared" si="33"/>
        <v>59.235820895522394</v>
      </c>
      <c r="M201" s="160">
        <f t="shared" si="34"/>
        <v>63.370149253731341</v>
      </c>
      <c r="N201" s="160">
        <f t="shared" si="35"/>
        <v>16</v>
      </c>
      <c r="P201" s="160">
        <v>335</v>
      </c>
      <c r="Q201" s="160">
        <v>19.376119402985076</v>
      </c>
      <c r="R201" s="160">
        <v>21.722388059701494</v>
      </c>
      <c r="S201" s="160">
        <v>36.3044776119403</v>
      </c>
      <c r="T201" s="160">
        <v>22.931343283582091</v>
      </c>
      <c r="U201" s="160">
        <f t="shared" si="31"/>
        <v>59.235820895522394</v>
      </c>
      <c r="W201" s="160">
        <v>335</v>
      </c>
      <c r="X201" s="160">
        <v>8.6776119402985064</v>
      </c>
      <c r="Y201" s="160">
        <v>27.952238805970147</v>
      </c>
      <c r="Z201" s="160">
        <v>41.988059701492539</v>
      </c>
      <c r="AA201" s="160">
        <v>21.382089552238806</v>
      </c>
      <c r="AB201" s="160">
        <f t="shared" si="32"/>
        <v>63.370149253731341</v>
      </c>
      <c r="AD201" s="160">
        <v>109</v>
      </c>
      <c r="AE201" s="160">
        <v>42</v>
      </c>
      <c r="AF201" s="160">
        <v>42</v>
      </c>
      <c r="AG201" s="160">
        <v>16</v>
      </c>
      <c r="AH201" s="160">
        <v>0</v>
      </c>
      <c r="AI201" s="160">
        <f t="shared" si="36"/>
        <v>16</v>
      </c>
    </row>
    <row r="202" spans="1:35">
      <c r="A202" s="159" t="s">
        <v>635</v>
      </c>
      <c r="C202" s="156">
        <v>64</v>
      </c>
      <c r="D202" s="156">
        <v>7</v>
      </c>
      <c r="E202" s="163">
        <v>0.109375</v>
      </c>
      <c r="F202" s="156">
        <v>41</v>
      </c>
      <c r="G202" s="163">
        <v>0.640625</v>
      </c>
      <c r="H202" s="157">
        <v>101</v>
      </c>
      <c r="I202" s="158">
        <v>8</v>
      </c>
      <c r="J202" s="159" t="s">
        <v>634</v>
      </c>
      <c r="L202" s="160" t="str">
        <f t="shared" si="33"/>
        <v>xx</v>
      </c>
      <c r="M202" s="160" t="str">
        <f t="shared" si="34"/>
        <v>xx</v>
      </c>
      <c r="N202" s="160" t="str">
        <f t="shared" si="35"/>
        <v>xx</v>
      </c>
      <c r="P202" s="160" t="s">
        <v>1</v>
      </c>
      <c r="Q202" s="160" t="s">
        <v>1</v>
      </c>
      <c r="R202" s="160" t="s">
        <v>1</v>
      </c>
      <c r="S202" s="160" t="s">
        <v>1</v>
      </c>
      <c r="T202" s="160" t="s">
        <v>1</v>
      </c>
      <c r="U202" s="160" t="s">
        <v>1</v>
      </c>
      <c r="W202" s="160" t="s">
        <v>1</v>
      </c>
      <c r="X202" s="160" t="s">
        <v>1</v>
      </c>
      <c r="Y202" s="160" t="s">
        <v>1</v>
      </c>
      <c r="Z202" s="160" t="s">
        <v>1</v>
      </c>
      <c r="AA202" s="160" t="s">
        <v>1</v>
      </c>
      <c r="AB202" s="160" t="s">
        <v>1</v>
      </c>
      <c r="AD202" s="160" t="s">
        <v>1</v>
      </c>
      <c r="AE202" s="160" t="s">
        <v>1</v>
      </c>
      <c r="AF202" s="160" t="s">
        <v>1</v>
      </c>
      <c r="AG202" s="160" t="s">
        <v>1</v>
      </c>
      <c r="AH202" s="160" t="s">
        <v>1</v>
      </c>
      <c r="AI202" s="160" t="s">
        <v>1</v>
      </c>
    </row>
    <row r="203" spans="1:35">
      <c r="A203" s="159" t="s">
        <v>1591</v>
      </c>
      <c r="C203" s="156">
        <v>225</v>
      </c>
      <c r="D203" s="156">
        <v>12</v>
      </c>
      <c r="E203" s="163">
        <v>5.3333333333333337E-2</v>
      </c>
      <c r="F203" s="156">
        <v>106</v>
      </c>
      <c r="G203" s="163">
        <v>0.47111111111111109</v>
      </c>
      <c r="H203" s="157">
        <v>3102</v>
      </c>
      <c r="I203" s="158">
        <v>2</v>
      </c>
      <c r="J203" s="159" t="s">
        <v>904</v>
      </c>
      <c r="L203" s="160">
        <f t="shared" si="33"/>
        <v>66.097560975609753</v>
      </c>
      <c r="M203" s="160">
        <f t="shared" si="34"/>
        <v>71.621951219512198</v>
      </c>
      <c r="N203" s="160">
        <f t="shared" si="35"/>
        <v>27</v>
      </c>
      <c r="P203" s="160">
        <v>82</v>
      </c>
      <c r="Q203" s="160">
        <v>22.036585365853657</v>
      </c>
      <c r="R203" s="160">
        <v>12.414634146341463</v>
      </c>
      <c r="S203" s="160">
        <v>51</v>
      </c>
      <c r="T203" s="160">
        <v>15.097560975609756</v>
      </c>
      <c r="U203" s="160">
        <f t="shared" ref="U203:U234" si="37">SUM(S203:T203)</f>
        <v>66.097560975609753</v>
      </c>
      <c r="W203" s="160">
        <v>82</v>
      </c>
      <c r="X203" s="160">
        <v>4.9634146341463419</v>
      </c>
      <c r="Y203" s="160">
        <v>23.414634146341463</v>
      </c>
      <c r="Z203" s="160">
        <v>38.585365853658537</v>
      </c>
      <c r="AA203" s="160">
        <v>33.036585365853661</v>
      </c>
      <c r="AB203" s="160">
        <f t="shared" ref="AB203:AB234" si="38">SUM(Z203:AA203)</f>
        <v>71.621951219512198</v>
      </c>
      <c r="AD203" s="160">
        <v>37</v>
      </c>
      <c r="AE203" s="160">
        <v>35</v>
      </c>
      <c r="AF203" s="160">
        <v>38</v>
      </c>
      <c r="AG203" s="160">
        <v>22</v>
      </c>
      <c r="AH203" s="160">
        <v>5</v>
      </c>
      <c r="AI203" s="160">
        <f t="shared" ref="AI203:AI266" si="39">SUM(AG203:AH203)</f>
        <v>27</v>
      </c>
    </row>
    <row r="204" spans="1:35">
      <c r="A204" s="159" t="s">
        <v>905</v>
      </c>
      <c r="C204" s="156">
        <v>290</v>
      </c>
      <c r="D204" s="156">
        <v>27</v>
      </c>
      <c r="E204" s="163">
        <v>9.3103448275862075E-2</v>
      </c>
      <c r="F204" s="156">
        <v>197</v>
      </c>
      <c r="G204" s="163">
        <v>0.67931034482758623</v>
      </c>
      <c r="H204" s="157">
        <v>3102</v>
      </c>
      <c r="I204" s="158">
        <v>1</v>
      </c>
      <c r="J204" s="159" t="s">
        <v>904</v>
      </c>
      <c r="L204" s="160">
        <f t="shared" si="33"/>
        <v>86.913580246913597</v>
      </c>
      <c r="M204" s="160">
        <f t="shared" si="34"/>
        <v>78.277777777777771</v>
      </c>
      <c r="N204" s="160">
        <f t="shared" si="35"/>
        <v>87</v>
      </c>
      <c r="P204" s="160">
        <v>162</v>
      </c>
      <c r="Q204" s="160">
        <v>5.1543209876543212</v>
      </c>
      <c r="R204" s="160">
        <v>7.9320987654320998</v>
      </c>
      <c r="S204" s="160">
        <v>36.25925925925926</v>
      </c>
      <c r="T204" s="160">
        <v>50.65432098765433</v>
      </c>
      <c r="U204" s="160">
        <f t="shared" si="37"/>
        <v>86.913580246913597</v>
      </c>
      <c r="W204" s="160">
        <v>162</v>
      </c>
      <c r="X204" s="160">
        <v>4.6234567901234565</v>
      </c>
      <c r="Y204" s="160">
        <v>17.481481481481481</v>
      </c>
      <c r="Z204" s="160">
        <v>36.913580246913583</v>
      </c>
      <c r="AA204" s="160">
        <v>41.364197530864196</v>
      </c>
      <c r="AB204" s="160">
        <f t="shared" si="38"/>
        <v>78.277777777777771</v>
      </c>
      <c r="AD204" s="160">
        <v>39</v>
      </c>
      <c r="AE204" s="160">
        <v>3</v>
      </c>
      <c r="AF204" s="160">
        <v>10</v>
      </c>
      <c r="AG204" s="160">
        <v>74</v>
      </c>
      <c r="AH204" s="160">
        <v>13</v>
      </c>
      <c r="AI204" s="160">
        <f t="shared" si="39"/>
        <v>87</v>
      </c>
    </row>
    <row r="205" spans="1:35">
      <c r="A205" s="159" t="s">
        <v>935</v>
      </c>
      <c r="C205" s="156">
        <v>119</v>
      </c>
      <c r="D205" s="156">
        <v>116</v>
      </c>
      <c r="E205" s="163">
        <v>0.97478991596638653</v>
      </c>
      <c r="F205" s="156">
        <v>115</v>
      </c>
      <c r="G205" s="163">
        <v>0.96638655462184875</v>
      </c>
      <c r="H205" s="157">
        <v>3502</v>
      </c>
      <c r="I205" s="158">
        <v>5</v>
      </c>
      <c r="J205" s="159" t="s">
        <v>933</v>
      </c>
      <c r="L205" s="160">
        <f t="shared" si="33"/>
        <v>56.016949152542381</v>
      </c>
      <c r="M205" s="160">
        <f t="shared" si="34"/>
        <v>45.83050847457627</v>
      </c>
      <c r="N205" s="160">
        <f t="shared" si="35"/>
        <v>14</v>
      </c>
      <c r="P205" s="160">
        <v>59</v>
      </c>
      <c r="Q205" s="160">
        <v>18.83050847457627</v>
      </c>
      <c r="R205" s="160">
        <v>25.627118644067796</v>
      </c>
      <c r="S205" s="160">
        <v>39.084745762711869</v>
      </c>
      <c r="T205" s="160">
        <v>16.932203389830509</v>
      </c>
      <c r="U205" s="160">
        <f t="shared" si="37"/>
        <v>56.016949152542381</v>
      </c>
      <c r="W205" s="160">
        <v>59</v>
      </c>
      <c r="X205" s="160">
        <v>13.322033898305085</v>
      </c>
      <c r="Y205" s="160">
        <v>40.644067796610166</v>
      </c>
      <c r="Z205" s="160">
        <v>35.305084745762713</v>
      </c>
      <c r="AA205" s="160">
        <v>10.525423728813559</v>
      </c>
      <c r="AB205" s="160">
        <f t="shared" si="38"/>
        <v>45.83050847457627</v>
      </c>
      <c r="AD205" s="160">
        <v>28</v>
      </c>
      <c r="AE205" s="160">
        <v>57</v>
      </c>
      <c r="AF205" s="160">
        <v>29</v>
      </c>
      <c r="AG205" s="160">
        <v>14</v>
      </c>
      <c r="AH205" s="160">
        <v>0</v>
      </c>
      <c r="AI205" s="160">
        <f t="shared" si="39"/>
        <v>14</v>
      </c>
    </row>
    <row r="206" spans="1:35">
      <c r="A206" s="159" t="s">
        <v>1483</v>
      </c>
      <c r="C206" s="156">
        <v>354</v>
      </c>
      <c r="D206" s="156">
        <v>330</v>
      </c>
      <c r="E206" s="163">
        <v>0.93220338983050843</v>
      </c>
      <c r="F206" s="156">
        <v>316</v>
      </c>
      <c r="G206" s="163">
        <v>0.89265536723163841</v>
      </c>
      <c r="H206" s="157">
        <v>3502</v>
      </c>
      <c r="I206" s="158">
        <v>9</v>
      </c>
      <c r="J206" s="159" t="s">
        <v>933</v>
      </c>
      <c r="L206" s="160">
        <f t="shared" si="33"/>
        <v>45.319277108433738</v>
      </c>
      <c r="M206" s="160">
        <f t="shared" si="34"/>
        <v>43.460843373493972</v>
      </c>
      <c r="N206" s="160">
        <f t="shared" si="35"/>
        <v>2</v>
      </c>
      <c r="P206" s="160">
        <v>332</v>
      </c>
      <c r="Q206" s="160">
        <v>34.292168674698793</v>
      </c>
      <c r="R206" s="160">
        <v>20.716867469879517</v>
      </c>
      <c r="S206" s="160">
        <v>35.108433734939759</v>
      </c>
      <c r="T206" s="160">
        <v>10.210843373493976</v>
      </c>
      <c r="U206" s="160">
        <f t="shared" si="37"/>
        <v>45.319277108433738</v>
      </c>
      <c r="W206" s="160">
        <v>332</v>
      </c>
      <c r="X206" s="160">
        <v>14.879518072289155</v>
      </c>
      <c r="Y206" s="160">
        <v>41.301204819277103</v>
      </c>
      <c r="Z206" s="160">
        <v>36.192771084337345</v>
      </c>
      <c r="AA206" s="160">
        <v>7.2680722891566276</v>
      </c>
      <c r="AB206" s="160">
        <f t="shared" si="38"/>
        <v>43.460843373493972</v>
      </c>
      <c r="AD206" s="160">
        <v>119</v>
      </c>
      <c r="AE206" s="160">
        <v>79</v>
      </c>
      <c r="AF206" s="160">
        <v>19</v>
      </c>
      <c r="AG206" s="160">
        <v>2</v>
      </c>
      <c r="AH206" s="160">
        <v>0</v>
      </c>
      <c r="AI206" s="160">
        <f t="shared" si="39"/>
        <v>2</v>
      </c>
    </row>
    <row r="207" spans="1:35">
      <c r="A207" s="159" t="s">
        <v>934</v>
      </c>
      <c r="C207" s="156">
        <v>392</v>
      </c>
      <c r="D207" s="156">
        <v>352</v>
      </c>
      <c r="E207" s="163">
        <v>0.89795918367346939</v>
      </c>
      <c r="F207" s="156">
        <v>372</v>
      </c>
      <c r="G207" s="163">
        <v>0.94897959183673475</v>
      </c>
      <c r="H207" s="157">
        <v>3502</v>
      </c>
      <c r="I207" s="158">
        <v>11</v>
      </c>
      <c r="J207" s="159" t="s">
        <v>933</v>
      </c>
      <c r="L207" s="160">
        <f t="shared" si="33"/>
        <v>55.637010676156585</v>
      </c>
      <c r="M207" s="160">
        <f t="shared" si="34"/>
        <v>54.288256227758005</v>
      </c>
      <c r="N207" s="160">
        <f t="shared" si="35"/>
        <v>17</v>
      </c>
      <c r="P207" s="160">
        <v>281</v>
      </c>
      <c r="Q207" s="160">
        <v>18.544483985765126</v>
      </c>
      <c r="R207" s="160">
        <v>26.12099644128114</v>
      </c>
      <c r="S207" s="160">
        <v>31.281138790035591</v>
      </c>
      <c r="T207" s="160">
        <v>24.355871886120994</v>
      </c>
      <c r="U207" s="160">
        <f t="shared" si="37"/>
        <v>55.637010676156585</v>
      </c>
      <c r="W207" s="160">
        <v>281</v>
      </c>
      <c r="X207" s="160">
        <v>17.181494661921707</v>
      </c>
      <c r="Y207" s="160">
        <v>28.832740213523131</v>
      </c>
      <c r="Z207" s="160">
        <v>42.629893238434164</v>
      </c>
      <c r="AA207" s="160">
        <v>11.658362989323843</v>
      </c>
      <c r="AB207" s="160">
        <f t="shared" si="38"/>
        <v>54.288256227758005</v>
      </c>
      <c r="AD207" s="160">
        <v>103</v>
      </c>
      <c r="AE207" s="160">
        <v>30</v>
      </c>
      <c r="AF207" s="160">
        <v>53</v>
      </c>
      <c r="AG207" s="160">
        <v>17</v>
      </c>
      <c r="AH207" s="160">
        <v>0</v>
      </c>
      <c r="AI207" s="160">
        <f t="shared" si="39"/>
        <v>17</v>
      </c>
    </row>
    <row r="208" spans="1:35">
      <c r="A208" s="159" t="s">
        <v>1095</v>
      </c>
      <c r="C208" s="156">
        <v>536</v>
      </c>
      <c r="D208" s="156">
        <v>29</v>
      </c>
      <c r="E208" s="163">
        <v>5.4104477611940295E-2</v>
      </c>
      <c r="F208" s="156">
        <v>330</v>
      </c>
      <c r="G208" s="163">
        <v>0.61567164179104472</v>
      </c>
      <c r="H208" s="157">
        <v>5802</v>
      </c>
      <c r="I208" s="158">
        <v>5</v>
      </c>
      <c r="J208" s="159" t="s">
        <v>1094</v>
      </c>
      <c r="L208" s="160">
        <f t="shared" si="33"/>
        <v>91.70142180094787</v>
      </c>
      <c r="M208" s="160">
        <f t="shared" si="34"/>
        <v>85.379146919431278</v>
      </c>
      <c r="N208" s="160">
        <f t="shared" si="35"/>
        <v>0</v>
      </c>
      <c r="P208" s="160">
        <v>211</v>
      </c>
      <c r="Q208" s="160">
        <v>2.2985781990521326</v>
      </c>
      <c r="R208" s="160">
        <v>6</v>
      </c>
      <c r="S208" s="160">
        <v>21.620853080568722</v>
      </c>
      <c r="T208" s="160">
        <v>70.080568720379148</v>
      </c>
      <c r="U208" s="160">
        <f t="shared" si="37"/>
        <v>91.70142180094787</v>
      </c>
      <c r="W208" s="160">
        <v>211</v>
      </c>
      <c r="X208" s="160">
        <v>2.6208530805687205</v>
      </c>
      <c r="Y208" s="160">
        <v>11</v>
      </c>
      <c r="Z208" s="160">
        <v>40.459715639810426</v>
      </c>
      <c r="AA208" s="160">
        <v>44.919431279620852</v>
      </c>
      <c r="AB208" s="160">
        <f t="shared" si="38"/>
        <v>85.379146919431278</v>
      </c>
      <c r="AD208" s="160">
        <v>0</v>
      </c>
      <c r="AE208" s="160">
        <v>0</v>
      </c>
      <c r="AF208" s="160">
        <v>0</v>
      </c>
      <c r="AG208" s="160">
        <v>0</v>
      </c>
      <c r="AH208" s="160">
        <v>0</v>
      </c>
      <c r="AI208" s="160">
        <f t="shared" si="39"/>
        <v>0</v>
      </c>
    </row>
    <row r="209" spans="1:35">
      <c r="A209" s="159" t="s">
        <v>1436</v>
      </c>
      <c r="C209" s="156">
        <v>430</v>
      </c>
      <c r="D209" s="156">
        <v>26</v>
      </c>
      <c r="E209" s="163">
        <v>6.0465116279069767E-2</v>
      </c>
      <c r="F209" s="156">
        <v>230</v>
      </c>
      <c r="G209" s="163">
        <v>0.53488372093023251</v>
      </c>
      <c r="H209" s="157">
        <v>5802</v>
      </c>
      <c r="I209" s="158">
        <v>8</v>
      </c>
      <c r="J209" s="159" t="s">
        <v>1094</v>
      </c>
      <c r="L209" s="160">
        <f t="shared" si="33"/>
        <v>80.065420560747668</v>
      </c>
      <c r="M209" s="160">
        <f t="shared" si="34"/>
        <v>85.233644859813083</v>
      </c>
      <c r="N209" s="160">
        <f t="shared" si="35"/>
        <v>47.272727272727266</v>
      </c>
      <c r="P209" s="160">
        <v>428</v>
      </c>
      <c r="Q209" s="160">
        <v>7.2897196261682247</v>
      </c>
      <c r="R209" s="160">
        <v>12.897196261682243</v>
      </c>
      <c r="S209" s="160">
        <v>40.635514018691595</v>
      </c>
      <c r="T209" s="160">
        <v>39.429906542056081</v>
      </c>
      <c r="U209" s="160">
        <f t="shared" si="37"/>
        <v>80.065420560747668</v>
      </c>
      <c r="W209" s="160">
        <v>428</v>
      </c>
      <c r="X209" s="160">
        <v>3.2523364485981308</v>
      </c>
      <c r="Y209" s="160">
        <v>11.794392523364486</v>
      </c>
      <c r="Z209" s="160">
        <v>48.822429906542055</v>
      </c>
      <c r="AA209" s="160">
        <v>36.411214953271028</v>
      </c>
      <c r="AB209" s="160">
        <f t="shared" si="38"/>
        <v>85.233644859813083</v>
      </c>
      <c r="AD209" s="160">
        <v>220</v>
      </c>
      <c r="AE209" s="160">
        <v>13.90909090909091</v>
      </c>
      <c r="AF209" s="160">
        <v>38.818181818181813</v>
      </c>
      <c r="AG209" s="160">
        <v>40.818181818181813</v>
      </c>
      <c r="AH209" s="160">
        <v>6.4545454545454541</v>
      </c>
      <c r="AI209" s="160">
        <f t="shared" si="39"/>
        <v>47.272727272727266</v>
      </c>
    </row>
    <row r="210" spans="1:35">
      <c r="A210" s="159" t="s">
        <v>1180</v>
      </c>
      <c r="C210" s="156">
        <v>265</v>
      </c>
      <c r="D210" s="156">
        <v>255</v>
      </c>
      <c r="E210" s="163">
        <v>0.96226415094339623</v>
      </c>
      <c r="F210" s="156">
        <v>247</v>
      </c>
      <c r="G210" s="163">
        <v>0.93207547169811322</v>
      </c>
      <c r="H210" s="157">
        <v>6042</v>
      </c>
      <c r="I210" s="158">
        <v>701</v>
      </c>
      <c r="J210" s="159" t="s">
        <v>6</v>
      </c>
      <c r="L210" s="160">
        <f t="shared" si="33"/>
        <v>24.307086614173226</v>
      </c>
      <c r="M210" s="160">
        <f t="shared" si="34"/>
        <v>34.559055118110237</v>
      </c>
      <c r="N210" s="160">
        <f t="shared" si="35"/>
        <v>12</v>
      </c>
      <c r="P210" s="160">
        <v>127</v>
      </c>
      <c r="Q210" s="160">
        <v>41.574803149606296</v>
      </c>
      <c r="R210" s="160">
        <v>34.118110236220474</v>
      </c>
      <c r="S210" s="160">
        <v>19.661417322834644</v>
      </c>
      <c r="T210" s="160">
        <v>4.6456692913385824</v>
      </c>
      <c r="U210" s="160">
        <f t="shared" si="37"/>
        <v>24.307086614173226</v>
      </c>
      <c r="W210" s="160">
        <v>127</v>
      </c>
      <c r="X210" s="160">
        <v>29.15748031496063</v>
      </c>
      <c r="Y210" s="160">
        <v>35.952755905511808</v>
      </c>
      <c r="Z210" s="160">
        <v>32.204724409448822</v>
      </c>
      <c r="AA210" s="160">
        <v>2.3543307086614176</v>
      </c>
      <c r="AB210" s="160">
        <f t="shared" si="38"/>
        <v>34.559055118110237</v>
      </c>
      <c r="AD210" s="160">
        <v>42</v>
      </c>
      <c r="AE210" s="160">
        <v>48</v>
      </c>
      <c r="AF210" s="160">
        <v>40</v>
      </c>
      <c r="AG210" s="160">
        <v>12</v>
      </c>
      <c r="AH210" s="160">
        <v>0</v>
      </c>
      <c r="AI210" s="160">
        <f t="shared" si="39"/>
        <v>12</v>
      </c>
    </row>
    <row r="211" spans="1:35">
      <c r="A211" s="159" t="s">
        <v>818</v>
      </c>
      <c r="C211" s="156">
        <v>368</v>
      </c>
      <c r="D211" s="156">
        <v>120</v>
      </c>
      <c r="E211" s="163">
        <v>0.32608695652173914</v>
      </c>
      <c r="F211" s="156">
        <v>294</v>
      </c>
      <c r="G211" s="163">
        <v>0.79891304347826086</v>
      </c>
      <c r="H211" s="157">
        <v>2202</v>
      </c>
      <c r="I211" s="158">
        <v>4</v>
      </c>
      <c r="J211" s="159" t="s">
        <v>817</v>
      </c>
      <c r="L211" s="160">
        <f t="shared" si="33"/>
        <v>86.921212121212108</v>
      </c>
      <c r="M211" s="160">
        <f t="shared" si="34"/>
        <v>77.24848484848485</v>
      </c>
      <c r="N211" s="160">
        <f t="shared" si="35"/>
        <v>0</v>
      </c>
      <c r="P211" s="160">
        <v>165</v>
      </c>
      <c r="Q211" s="160">
        <v>6.4242424242424248</v>
      </c>
      <c r="R211" s="160">
        <v>6.0969696969696967</v>
      </c>
      <c r="S211" s="160">
        <v>26.290909090909089</v>
      </c>
      <c r="T211" s="160">
        <v>60.630303030303025</v>
      </c>
      <c r="U211" s="160">
        <f t="shared" si="37"/>
        <v>86.921212121212108</v>
      </c>
      <c r="W211" s="160">
        <v>165</v>
      </c>
      <c r="X211" s="160">
        <v>10.406060606060606</v>
      </c>
      <c r="Y211" s="160">
        <v>12.787878787878787</v>
      </c>
      <c r="Z211" s="160">
        <v>42.036363636363639</v>
      </c>
      <c r="AA211" s="160">
        <v>35.212121212121211</v>
      </c>
      <c r="AB211" s="160">
        <f t="shared" si="38"/>
        <v>77.24848484848485</v>
      </c>
      <c r="AD211" s="160">
        <v>0</v>
      </c>
      <c r="AE211" s="160">
        <v>0</v>
      </c>
      <c r="AF211" s="160">
        <v>0</v>
      </c>
      <c r="AG211" s="160">
        <v>0</v>
      </c>
      <c r="AH211" s="160">
        <v>0</v>
      </c>
      <c r="AI211" s="160">
        <f t="shared" si="39"/>
        <v>0</v>
      </c>
    </row>
    <row r="212" spans="1:35">
      <c r="A212" s="159" t="s">
        <v>1401</v>
      </c>
      <c r="C212" s="156">
        <v>300</v>
      </c>
      <c r="D212" s="156">
        <v>88</v>
      </c>
      <c r="E212" s="163">
        <v>0.29333333333333333</v>
      </c>
      <c r="F212" s="156">
        <v>220</v>
      </c>
      <c r="G212" s="163">
        <v>0.73333333333333328</v>
      </c>
      <c r="H212" s="157">
        <v>2202</v>
      </c>
      <c r="I212" s="158">
        <v>7</v>
      </c>
      <c r="J212" s="159" t="s">
        <v>817</v>
      </c>
      <c r="L212" s="160">
        <f t="shared" si="33"/>
        <v>77.357615894039739</v>
      </c>
      <c r="M212" s="160">
        <f t="shared" si="34"/>
        <v>69.973509933774835</v>
      </c>
      <c r="N212" s="160">
        <f t="shared" si="35"/>
        <v>38.793103448275865</v>
      </c>
      <c r="P212" s="160">
        <v>302</v>
      </c>
      <c r="Q212" s="160">
        <v>9.6357615894039732</v>
      </c>
      <c r="R212" s="160">
        <v>12.784768211920529</v>
      </c>
      <c r="S212" s="160">
        <v>35.735099337748345</v>
      </c>
      <c r="T212" s="160">
        <v>41.622516556291394</v>
      </c>
      <c r="U212" s="160">
        <f t="shared" si="37"/>
        <v>77.357615894039739</v>
      </c>
      <c r="W212" s="160">
        <v>302</v>
      </c>
      <c r="X212" s="160">
        <v>3.9933774834437084</v>
      </c>
      <c r="Y212" s="160">
        <v>26.033112582781456</v>
      </c>
      <c r="Z212" s="160">
        <v>45.05298013245033</v>
      </c>
      <c r="AA212" s="160">
        <v>24.920529801324502</v>
      </c>
      <c r="AB212" s="160">
        <f t="shared" si="38"/>
        <v>69.973509933774835</v>
      </c>
      <c r="AD212" s="160">
        <v>145</v>
      </c>
      <c r="AE212" s="160">
        <v>26.668965517241379</v>
      </c>
      <c r="AF212" s="160">
        <v>34.53793103448276</v>
      </c>
      <c r="AG212" s="160">
        <v>31.096551724137932</v>
      </c>
      <c r="AH212" s="160">
        <v>7.6965517241379313</v>
      </c>
      <c r="AI212" s="160">
        <f t="shared" si="39"/>
        <v>38.793103448275865</v>
      </c>
    </row>
    <row r="213" spans="1:35">
      <c r="A213" s="159" t="s">
        <v>1568</v>
      </c>
      <c r="C213" s="156">
        <v>232</v>
      </c>
      <c r="D213" s="156">
        <v>228</v>
      </c>
      <c r="E213" s="163">
        <v>0.98275862068965514</v>
      </c>
      <c r="F213" s="156">
        <v>262</v>
      </c>
      <c r="G213" s="163">
        <v>0.81114551083591335</v>
      </c>
      <c r="H213" s="157">
        <v>2104</v>
      </c>
      <c r="I213" s="158">
        <v>20</v>
      </c>
      <c r="J213" s="159" t="s">
        <v>813</v>
      </c>
      <c r="L213" s="160">
        <f t="shared" si="33"/>
        <v>48.559999999999995</v>
      </c>
      <c r="M213" s="160">
        <f t="shared" si="34"/>
        <v>54.146666666666668</v>
      </c>
      <c r="N213" s="160">
        <f t="shared" si="35"/>
        <v>13</v>
      </c>
      <c r="P213" s="160">
        <v>225</v>
      </c>
      <c r="Q213" s="160">
        <v>30.439999999999998</v>
      </c>
      <c r="R213" s="160">
        <v>20.475555555555555</v>
      </c>
      <c r="S213" s="160">
        <v>37.426666666666662</v>
      </c>
      <c r="T213" s="160">
        <v>11.133333333333333</v>
      </c>
      <c r="U213" s="160">
        <f t="shared" si="37"/>
        <v>48.559999999999995</v>
      </c>
      <c r="W213" s="160">
        <v>225</v>
      </c>
      <c r="X213" s="160">
        <v>14.573333333333334</v>
      </c>
      <c r="Y213" s="160">
        <v>30.755555555555556</v>
      </c>
      <c r="Z213" s="160">
        <v>41.293333333333337</v>
      </c>
      <c r="AA213" s="160">
        <v>12.853333333333333</v>
      </c>
      <c r="AB213" s="160">
        <f t="shared" si="38"/>
        <v>54.146666666666668</v>
      </c>
      <c r="AD213" s="160">
        <v>107</v>
      </c>
      <c r="AE213" s="160">
        <v>45</v>
      </c>
      <c r="AF213" s="160">
        <v>42</v>
      </c>
      <c r="AG213" s="160">
        <v>12</v>
      </c>
      <c r="AH213" s="160">
        <v>1</v>
      </c>
      <c r="AI213" s="160">
        <f t="shared" si="39"/>
        <v>13</v>
      </c>
    </row>
    <row r="214" spans="1:35">
      <c r="A214" s="159" t="s">
        <v>814</v>
      </c>
      <c r="C214" s="156">
        <v>341</v>
      </c>
      <c r="D214" s="156">
        <v>470</v>
      </c>
      <c r="E214" s="163">
        <v>1.3782991202346042</v>
      </c>
      <c r="F214" s="156">
        <v>495</v>
      </c>
      <c r="G214" s="163">
        <v>0.80097087378640774</v>
      </c>
      <c r="H214" s="157">
        <v>2104</v>
      </c>
      <c r="I214" s="158">
        <v>24</v>
      </c>
      <c r="J214" s="159" t="s">
        <v>813</v>
      </c>
      <c r="L214" s="160">
        <f t="shared" si="33"/>
        <v>70.313807531380746</v>
      </c>
      <c r="M214" s="160">
        <f t="shared" si="34"/>
        <v>64.968619246861934</v>
      </c>
      <c r="N214" s="160">
        <f t="shared" si="35"/>
        <v>30</v>
      </c>
      <c r="P214" s="160">
        <v>478</v>
      </c>
      <c r="Q214" s="160">
        <v>8.3723849372384933</v>
      </c>
      <c r="R214" s="160">
        <v>21.052301255230127</v>
      </c>
      <c r="S214" s="160">
        <v>35.443514644351467</v>
      </c>
      <c r="T214" s="160">
        <v>34.870292887029287</v>
      </c>
      <c r="U214" s="160">
        <f t="shared" si="37"/>
        <v>70.313807531380746</v>
      </c>
      <c r="W214" s="160">
        <v>478</v>
      </c>
      <c r="X214" s="160">
        <v>7.5857740585774049</v>
      </c>
      <c r="Y214" s="160">
        <v>26.935146443514643</v>
      </c>
      <c r="Z214" s="160">
        <v>45.069037656903774</v>
      </c>
      <c r="AA214" s="160">
        <v>19.89958158995816</v>
      </c>
      <c r="AB214" s="160">
        <f t="shared" si="38"/>
        <v>64.968619246861934</v>
      </c>
      <c r="AD214" s="160">
        <v>117</v>
      </c>
      <c r="AE214" s="160">
        <v>12</v>
      </c>
      <c r="AF214" s="160">
        <v>57</v>
      </c>
      <c r="AG214" s="160">
        <v>27</v>
      </c>
      <c r="AH214" s="160">
        <v>3</v>
      </c>
      <c r="AI214" s="160">
        <f t="shared" si="39"/>
        <v>30</v>
      </c>
    </row>
    <row r="215" spans="1:35">
      <c r="A215" s="159" t="s">
        <v>1399</v>
      </c>
      <c r="C215" s="156">
        <v>220</v>
      </c>
      <c r="D215" s="156">
        <v>213</v>
      </c>
      <c r="E215" s="163">
        <v>0.96818181818181814</v>
      </c>
      <c r="F215" s="156">
        <v>206</v>
      </c>
      <c r="G215" s="163">
        <v>0.9363636363636364</v>
      </c>
      <c r="H215" s="157">
        <v>1802</v>
      </c>
      <c r="I215" s="158">
        <v>6</v>
      </c>
      <c r="J215" s="159" t="s">
        <v>792</v>
      </c>
      <c r="L215" s="160">
        <f t="shared" si="33"/>
        <v>49.928909952606631</v>
      </c>
      <c r="M215" s="160">
        <f t="shared" si="34"/>
        <v>54.725118483412331</v>
      </c>
      <c r="N215" s="160">
        <f t="shared" si="35"/>
        <v>15.644859813084112</v>
      </c>
      <c r="P215" s="160">
        <v>211</v>
      </c>
      <c r="Q215" s="160">
        <v>23.990521327014218</v>
      </c>
      <c r="R215" s="160">
        <v>25.625592417061611</v>
      </c>
      <c r="S215" s="160">
        <v>37.900473933649288</v>
      </c>
      <c r="T215" s="160">
        <v>12.028436018957347</v>
      </c>
      <c r="U215" s="160">
        <f t="shared" si="37"/>
        <v>49.928909952606631</v>
      </c>
      <c r="W215" s="160">
        <v>211</v>
      </c>
      <c r="X215" s="160">
        <v>9.7535545023696688</v>
      </c>
      <c r="Y215" s="160">
        <v>35.985781990521332</v>
      </c>
      <c r="Z215" s="160">
        <v>42.819905213270147</v>
      </c>
      <c r="AA215" s="160">
        <v>11.90521327014218</v>
      </c>
      <c r="AB215" s="160">
        <f t="shared" si="38"/>
        <v>54.725118483412331</v>
      </c>
      <c r="AD215" s="160">
        <v>107</v>
      </c>
      <c r="AE215" s="160">
        <v>37.925233644859816</v>
      </c>
      <c r="AF215" s="160">
        <v>45.850467289719624</v>
      </c>
      <c r="AG215" s="160">
        <v>15.644859813084112</v>
      </c>
      <c r="AH215" s="160">
        <v>0</v>
      </c>
      <c r="AI215" s="160">
        <f t="shared" si="39"/>
        <v>15.644859813084112</v>
      </c>
    </row>
    <row r="216" spans="1:35">
      <c r="A216" s="159" t="s">
        <v>793</v>
      </c>
      <c r="C216" s="156">
        <v>283</v>
      </c>
      <c r="D216" s="156">
        <v>276</v>
      </c>
      <c r="E216" s="163">
        <v>0.97526501766784457</v>
      </c>
      <c r="F216" s="156">
        <v>273</v>
      </c>
      <c r="G216" s="163">
        <v>0.96466431095406358</v>
      </c>
      <c r="H216" s="157">
        <v>1802</v>
      </c>
      <c r="I216" s="158">
        <v>5</v>
      </c>
      <c r="J216" s="159" t="s">
        <v>792</v>
      </c>
      <c r="L216" s="160">
        <f t="shared" si="33"/>
        <v>73.030303030303031</v>
      </c>
      <c r="M216" s="160">
        <f t="shared" si="34"/>
        <v>71.575757575757578</v>
      </c>
      <c r="N216" s="160">
        <f t="shared" si="35"/>
        <v>0</v>
      </c>
      <c r="P216" s="160">
        <v>99</v>
      </c>
      <c r="Q216" s="160">
        <v>9.3030303030303028</v>
      </c>
      <c r="R216" s="160">
        <v>18.242424242424242</v>
      </c>
      <c r="S216" s="160">
        <v>26.18181818181818</v>
      </c>
      <c r="T216" s="160">
        <v>46.848484848484851</v>
      </c>
      <c r="U216" s="160">
        <f t="shared" si="37"/>
        <v>73.030303030303031</v>
      </c>
      <c r="W216" s="160">
        <v>99</v>
      </c>
      <c r="X216" s="160">
        <v>7.7575757575757578</v>
      </c>
      <c r="Y216" s="160">
        <v>20.242424242424242</v>
      </c>
      <c r="Z216" s="160">
        <v>42.515151515151516</v>
      </c>
      <c r="AA216" s="160">
        <v>29.060606060606062</v>
      </c>
      <c r="AB216" s="160">
        <f t="shared" si="38"/>
        <v>71.575757575757578</v>
      </c>
      <c r="AD216" s="160">
        <v>0</v>
      </c>
      <c r="AE216" s="160">
        <v>0</v>
      </c>
      <c r="AF216" s="160">
        <v>0</v>
      </c>
      <c r="AG216" s="160">
        <v>0</v>
      </c>
      <c r="AH216" s="160">
        <v>0</v>
      </c>
      <c r="AI216" s="160">
        <f t="shared" si="39"/>
        <v>0</v>
      </c>
    </row>
    <row r="217" spans="1:35">
      <c r="A217" s="159" t="s">
        <v>1053</v>
      </c>
      <c r="C217" s="156">
        <v>306</v>
      </c>
      <c r="D217" s="156">
        <v>28</v>
      </c>
      <c r="E217" s="163">
        <v>9.1503267973856203E-2</v>
      </c>
      <c r="F217" s="156">
        <v>205</v>
      </c>
      <c r="G217" s="163">
        <v>0.66993464052287577</v>
      </c>
      <c r="H217" s="157">
        <v>5301</v>
      </c>
      <c r="I217" s="158">
        <v>1</v>
      </c>
      <c r="J217" s="159" t="s">
        <v>1052</v>
      </c>
      <c r="L217" s="160">
        <f t="shared" si="33"/>
        <v>71.895953757225442</v>
      </c>
      <c r="M217" s="160">
        <f t="shared" si="34"/>
        <v>72.716763005780351</v>
      </c>
      <c r="N217" s="160">
        <f t="shared" si="35"/>
        <v>41</v>
      </c>
      <c r="P217" s="160">
        <v>173</v>
      </c>
      <c r="Q217" s="160">
        <v>6.8439306358381504</v>
      </c>
      <c r="R217" s="160">
        <v>21.283236994219653</v>
      </c>
      <c r="S217" s="160">
        <v>31.924855491329481</v>
      </c>
      <c r="T217" s="160">
        <v>39.971098265895954</v>
      </c>
      <c r="U217" s="160">
        <f t="shared" si="37"/>
        <v>71.895953757225442</v>
      </c>
      <c r="W217" s="160">
        <v>173</v>
      </c>
      <c r="X217" s="160">
        <v>6.9479768786127174</v>
      </c>
      <c r="Y217" s="160">
        <v>20.77456647398844</v>
      </c>
      <c r="Z217" s="160">
        <v>46.502890173410407</v>
      </c>
      <c r="AA217" s="160">
        <v>26.213872832369944</v>
      </c>
      <c r="AB217" s="160">
        <f t="shared" si="38"/>
        <v>72.716763005780351</v>
      </c>
      <c r="AD217" s="160">
        <v>48</v>
      </c>
      <c r="AE217" s="160">
        <v>6</v>
      </c>
      <c r="AF217" s="160">
        <v>52</v>
      </c>
      <c r="AG217" s="160">
        <v>35</v>
      </c>
      <c r="AH217" s="160">
        <v>6</v>
      </c>
      <c r="AI217" s="160">
        <f t="shared" si="39"/>
        <v>41</v>
      </c>
    </row>
    <row r="218" spans="1:35">
      <c r="A218" s="159" t="s">
        <v>1642</v>
      </c>
      <c r="C218" s="156">
        <v>323</v>
      </c>
      <c r="D218" s="156">
        <v>19</v>
      </c>
      <c r="E218" s="163">
        <v>5.8823529411764705E-2</v>
      </c>
      <c r="F218" s="156">
        <v>157</v>
      </c>
      <c r="G218" s="163">
        <v>0.48606811145510836</v>
      </c>
      <c r="H218" s="157">
        <v>5301</v>
      </c>
      <c r="I218" s="158">
        <v>2</v>
      </c>
      <c r="J218" s="159" t="s">
        <v>1052</v>
      </c>
      <c r="L218" s="160">
        <f t="shared" si="33"/>
        <v>59.989583333333329</v>
      </c>
      <c r="M218" s="160">
        <f t="shared" si="34"/>
        <v>77.010416666666671</v>
      </c>
      <c r="N218" s="160">
        <f t="shared" si="35"/>
        <v>24</v>
      </c>
      <c r="P218" s="160">
        <v>96</v>
      </c>
      <c r="Q218" s="160">
        <v>15.572916666666666</v>
      </c>
      <c r="R218" s="160">
        <v>24.864583333333336</v>
      </c>
      <c r="S218" s="160">
        <v>33.71875</v>
      </c>
      <c r="T218" s="160">
        <v>26.270833333333332</v>
      </c>
      <c r="U218" s="160">
        <f t="shared" si="37"/>
        <v>59.989583333333329</v>
      </c>
      <c r="W218" s="160">
        <v>96</v>
      </c>
      <c r="X218" s="160">
        <v>6.010416666666667</v>
      </c>
      <c r="Y218" s="160">
        <v>16.552083333333332</v>
      </c>
      <c r="Z218" s="160">
        <v>55.427083333333336</v>
      </c>
      <c r="AA218" s="160">
        <v>21.583333333333332</v>
      </c>
      <c r="AB218" s="160">
        <f t="shared" si="38"/>
        <v>77.010416666666671</v>
      </c>
      <c r="AD218" s="160">
        <v>41</v>
      </c>
      <c r="AE218" s="160">
        <v>39</v>
      </c>
      <c r="AF218" s="160">
        <v>37</v>
      </c>
      <c r="AG218" s="160">
        <v>24</v>
      </c>
      <c r="AH218" s="160">
        <v>0</v>
      </c>
      <c r="AI218" s="160">
        <f t="shared" si="39"/>
        <v>24</v>
      </c>
    </row>
    <row r="219" spans="1:35">
      <c r="A219" s="159" t="s">
        <v>1652</v>
      </c>
      <c r="C219" s="156">
        <v>328</v>
      </c>
      <c r="D219" s="156">
        <v>38</v>
      </c>
      <c r="E219" s="163">
        <v>0.11585365853658537</v>
      </c>
      <c r="F219" s="156">
        <v>233</v>
      </c>
      <c r="G219" s="163">
        <v>0.71036585365853655</v>
      </c>
      <c r="H219" s="157">
        <v>5608</v>
      </c>
      <c r="I219" s="158">
        <v>37</v>
      </c>
      <c r="J219" s="159" t="s">
        <v>1079</v>
      </c>
      <c r="L219" s="160">
        <f t="shared" si="33"/>
        <v>62.900990099009903</v>
      </c>
      <c r="M219" s="160">
        <f t="shared" si="34"/>
        <v>69.732673267326732</v>
      </c>
      <c r="N219" s="160">
        <f t="shared" si="35"/>
        <v>43</v>
      </c>
      <c r="P219" s="160">
        <v>101</v>
      </c>
      <c r="Q219" s="160">
        <v>13.881188118811881</v>
      </c>
      <c r="R219" s="160">
        <v>22.702970297029701</v>
      </c>
      <c r="S219" s="160">
        <v>29.267326732673268</v>
      </c>
      <c r="T219" s="160">
        <v>33.633663366336634</v>
      </c>
      <c r="U219" s="160">
        <f t="shared" si="37"/>
        <v>62.900990099009903</v>
      </c>
      <c r="W219" s="160">
        <v>101</v>
      </c>
      <c r="X219" s="160">
        <v>5.0297029702970297</v>
      </c>
      <c r="Y219" s="160">
        <v>24.752475247524753</v>
      </c>
      <c r="Z219" s="160">
        <v>53.158415841584159</v>
      </c>
      <c r="AA219" s="160">
        <v>16.574257425742573</v>
      </c>
      <c r="AB219" s="160">
        <f t="shared" si="38"/>
        <v>69.732673267326732</v>
      </c>
      <c r="AD219" s="160">
        <v>52</v>
      </c>
      <c r="AE219" s="160">
        <v>15</v>
      </c>
      <c r="AF219" s="160">
        <v>42</v>
      </c>
      <c r="AG219" s="160">
        <v>35</v>
      </c>
      <c r="AH219" s="160">
        <v>8</v>
      </c>
      <c r="AI219" s="160">
        <f t="shared" si="39"/>
        <v>43</v>
      </c>
    </row>
    <row r="220" spans="1:35">
      <c r="A220" s="159" t="s">
        <v>1081</v>
      </c>
      <c r="C220" s="156">
        <v>189</v>
      </c>
      <c r="D220" s="156">
        <v>58</v>
      </c>
      <c r="E220" s="163">
        <v>0.30687830687830686</v>
      </c>
      <c r="F220" s="156">
        <v>162</v>
      </c>
      <c r="G220" s="163">
        <v>0.8571428571428571</v>
      </c>
      <c r="H220" s="157">
        <v>5608</v>
      </c>
      <c r="I220" s="158">
        <v>34</v>
      </c>
      <c r="J220" s="159" t="s">
        <v>1079</v>
      </c>
      <c r="L220" s="160">
        <f t="shared" si="33"/>
        <v>77.130434782608702</v>
      </c>
      <c r="M220" s="160">
        <f t="shared" si="34"/>
        <v>70.028985507246375</v>
      </c>
      <c r="N220" s="160">
        <f t="shared" si="35"/>
        <v>0</v>
      </c>
      <c r="P220" s="160">
        <v>69</v>
      </c>
      <c r="Q220" s="160">
        <v>1.4782608695652173</v>
      </c>
      <c r="R220" s="160">
        <v>21.391304347826086</v>
      </c>
      <c r="S220" s="160">
        <v>21.971014492753625</v>
      </c>
      <c r="T220" s="160">
        <v>55.159420289855078</v>
      </c>
      <c r="U220" s="160">
        <f t="shared" si="37"/>
        <v>77.130434782608702</v>
      </c>
      <c r="W220" s="160">
        <v>69</v>
      </c>
      <c r="X220" s="160">
        <v>6.0434782608695645</v>
      </c>
      <c r="Y220" s="160">
        <v>24.434782608695652</v>
      </c>
      <c r="Z220" s="160">
        <v>47.927536231884062</v>
      </c>
      <c r="AA220" s="160">
        <v>22.10144927536232</v>
      </c>
      <c r="AB220" s="160">
        <f t="shared" si="38"/>
        <v>70.028985507246375</v>
      </c>
      <c r="AD220" s="160">
        <v>0</v>
      </c>
      <c r="AE220" s="160">
        <v>0</v>
      </c>
      <c r="AF220" s="160">
        <v>0</v>
      </c>
      <c r="AG220" s="160">
        <v>0</v>
      </c>
      <c r="AH220" s="160">
        <v>0</v>
      </c>
      <c r="AI220" s="160">
        <f t="shared" si="39"/>
        <v>0</v>
      </c>
    </row>
    <row r="221" spans="1:35">
      <c r="A221" s="159" t="s">
        <v>1080</v>
      </c>
      <c r="C221" s="156">
        <v>225</v>
      </c>
      <c r="D221" s="156">
        <v>23</v>
      </c>
      <c r="E221" s="163">
        <v>0.10222222222222223</v>
      </c>
      <c r="F221" s="156">
        <v>168</v>
      </c>
      <c r="G221" s="163">
        <v>0.7466666666666667</v>
      </c>
      <c r="H221" s="157">
        <v>5608</v>
      </c>
      <c r="I221" s="158">
        <v>35</v>
      </c>
      <c r="J221" s="159" t="s">
        <v>1079</v>
      </c>
      <c r="L221" s="160">
        <f t="shared" si="33"/>
        <v>63.212903225806443</v>
      </c>
      <c r="M221" s="160">
        <f t="shared" si="34"/>
        <v>72.477419354838702</v>
      </c>
      <c r="N221" s="160">
        <f t="shared" si="35"/>
        <v>38</v>
      </c>
      <c r="P221" s="160">
        <v>155</v>
      </c>
      <c r="Q221" s="160">
        <v>12.761290322580646</v>
      </c>
      <c r="R221" s="160">
        <v>23.677419354838712</v>
      </c>
      <c r="S221" s="160">
        <v>34.722580645161287</v>
      </c>
      <c r="T221" s="160">
        <v>28.490322580645159</v>
      </c>
      <c r="U221" s="160">
        <f t="shared" si="37"/>
        <v>63.212903225806443</v>
      </c>
      <c r="W221" s="160">
        <v>155</v>
      </c>
      <c r="X221" s="160">
        <v>7.3032258064516133</v>
      </c>
      <c r="Y221" s="160">
        <v>20.56774193548387</v>
      </c>
      <c r="Z221" s="160">
        <v>38.799999999999997</v>
      </c>
      <c r="AA221" s="160">
        <v>33.677419354838712</v>
      </c>
      <c r="AB221" s="160">
        <f t="shared" si="38"/>
        <v>72.477419354838702</v>
      </c>
      <c r="AD221" s="160">
        <v>56</v>
      </c>
      <c r="AE221" s="160">
        <v>13</v>
      </c>
      <c r="AF221" s="160">
        <v>50</v>
      </c>
      <c r="AG221" s="160">
        <v>38</v>
      </c>
      <c r="AH221" s="160">
        <v>0</v>
      </c>
      <c r="AI221" s="160">
        <f t="shared" si="39"/>
        <v>38</v>
      </c>
    </row>
    <row r="222" spans="1:35">
      <c r="A222" s="159" t="s">
        <v>1692</v>
      </c>
      <c r="C222" s="156">
        <v>662</v>
      </c>
      <c r="D222" s="156">
        <v>376</v>
      </c>
      <c r="E222" s="163">
        <v>0.56797583081571001</v>
      </c>
      <c r="F222" s="156">
        <v>401</v>
      </c>
      <c r="G222" s="163">
        <v>0.60574018126888218</v>
      </c>
      <c r="H222" s="157">
        <v>7001</v>
      </c>
      <c r="I222" s="158">
        <v>10</v>
      </c>
      <c r="J222" s="159" t="s">
        <v>1268</v>
      </c>
      <c r="L222" s="160">
        <f t="shared" si="33"/>
        <v>76.590266875981158</v>
      </c>
      <c r="M222" s="160">
        <f t="shared" si="34"/>
        <v>76.908948194662486</v>
      </c>
      <c r="N222" s="160">
        <f t="shared" si="35"/>
        <v>29</v>
      </c>
      <c r="P222" s="160">
        <v>637</v>
      </c>
      <c r="Q222" s="160">
        <v>11.750392464678178</v>
      </c>
      <c r="R222" s="160">
        <v>12.182103610675039</v>
      </c>
      <c r="S222" s="160">
        <v>30.182103610675039</v>
      </c>
      <c r="T222" s="160">
        <v>46.408163265306122</v>
      </c>
      <c r="U222" s="160">
        <f t="shared" si="37"/>
        <v>76.590266875981158</v>
      </c>
      <c r="W222" s="160">
        <v>637</v>
      </c>
      <c r="X222" s="160">
        <v>4.0455259026687598</v>
      </c>
      <c r="Y222" s="160">
        <v>19.045525902668757</v>
      </c>
      <c r="Z222" s="160">
        <v>41</v>
      </c>
      <c r="AA222" s="160">
        <v>35.908948194662486</v>
      </c>
      <c r="AB222" s="160">
        <f t="shared" si="38"/>
        <v>76.908948194662486</v>
      </c>
      <c r="AD222" s="160">
        <v>304</v>
      </c>
      <c r="AE222" s="160">
        <v>30</v>
      </c>
      <c r="AF222" s="160">
        <v>41</v>
      </c>
      <c r="AG222" s="160">
        <v>26</v>
      </c>
      <c r="AH222" s="160">
        <v>3</v>
      </c>
      <c r="AI222" s="160">
        <f t="shared" si="39"/>
        <v>29</v>
      </c>
    </row>
    <row r="223" spans="1:35">
      <c r="A223" s="159" t="s">
        <v>1273</v>
      </c>
      <c r="C223" s="156">
        <v>435</v>
      </c>
      <c r="D223" s="156">
        <v>257</v>
      </c>
      <c r="E223" s="163">
        <v>0.59080459770114946</v>
      </c>
      <c r="F223" s="156">
        <v>258</v>
      </c>
      <c r="G223" s="163">
        <v>0.59310344827586203</v>
      </c>
      <c r="H223" s="157">
        <v>7001</v>
      </c>
      <c r="I223" s="158">
        <v>1</v>
      </c>
      <c r="J223" s="159" t="s">
        <v>1268</v>
      </c>
      <c r="L223" s="160">
        <f t="shared" si="33"/>
        <v>84.569767441860463</v>
      </c>
      <c r="M223" s="160">
        <f t="shared" si="34"/>
        <v>73.418604651162781</v>
      </c>
      <c r="N223" s="160">
        <f t="shared" si="35"/>
        <v>0</v>
      </c>
      <c r="P223" s="160">
        <v>172</v>
      </c>
      <c r="Q223" s="160">
        <v>4</v>
      </c>
      <c r="R223" s="160">
        <v>11.430232558139535</v>
      </c>
      <c r="S223" s="160">
        <v>25.127906976744185</v>
      </c>
      <c r="T223" s="160">
        <v>59.441860465116278</v>
      </c>
      <c r="U223" s="160">
        <f t="shared" si="37"/>
        <v>84.569767441860463</v>
      </c>
      <c r="W223" s="160">
        <v>172</v>
      </c>
      <c r="X223" s="160">
        <v>7.5930232558139537</v>
      </c>
      <c r="Y223" s="160">
        <v>18.988372093023255</v>
      </c>
      <c r="Z223" s="160">
        <v>33.837209302325583</v>
      </c>
      <c r="AA223" s="160">
        <v>39.581395348837205</v>
      </c>
      <c r="AB223" s="160">
        <f t="shared" si="38"/>
        <v>73.418604651162781</v>
      </c>
      <c r="AD223" s="160">
        <v>0</v>
      </c>
      <c r="AE223" s="160">
        <v>0</v>
      </c>
      <c r="AF223" s="160">
        <v>0</v>
      </c>
      <c r="AG223" s="160">
        <v>0</v>
      </c>
      <c r="AH223" s="160">
        <v>0</v>
      </c>
      <c r="AI223" s="160">
        <f t="shared" si="39"/>
        <v>0</v>
      </c>
    </row>
    <row r="224" spans="1:35">
      <c r="A224" s="159" t="s">
        <v>1272</v>
      </c>
      <c r="C224" s="156">
        <v>432</v>
      </c>
      <c r="D224" s="156">
        <v>236</v>
      </c>
      <c r="E224" s="163">
        <v>0.54629629629629628</v>
      </c>
      <c r="F224" s="156">
        <v>275</v>
      </c>
      <c r="G224" s="163">
        <v>0.63657407407407407</v>
      </c>
      <c r="H224" s="157">
        <v>7001</v>
      </c>
      <c r="I224" s="158">
        <v>4</v>
      </c>
      <c r="J224" s="159" t="s">
        <v>1268</v>
      </c>
      <c r="L224" s="160">
        <f t="shared" si="33"/>
        <v>77.554838709677426</v>
      </c>
      <c r="M224" s="160">
        <f t="shared" si="34"/>
        <v>70.670967741935485</v>
      </c>
      <c r="N224" s="160">
        <f t="shared" si="35"/>
        <v>0</v>
      </c>
      <c r="P224" s="160">
        <v>155</v>
      </c>
      <c r="Q224" s="160">
        <v>8.2193548387096769</v>
      </c>
      <c r="R224" s="160">
        <v>14.225806451612904</v>
      </c>
      <c r="S224" s="160">
        <v>22.225806451612904</v>
      </c>
      <c r="T224" s="160">
        <v>55.329032258064515</v>
      </c>
      <c r="U224" s="160">
        <f t="shared" si="37"/>
        <v>77.554838709677426</v>
      </c>
      <c r="W224" s="160">
        <v>155</v>
      </c>
      <c r="X224" s="160">
        <v>6.1161290322580637</v>
      </c>
      <c r="Y224" s="160">
        <v>22.658064516129031</v>
      </c>
      <c r="Z224" s="160">
        <v>37.109677419354838</v>
      </c>
      <c r="AA224" s="160">
        <v>33.561290322580646</v>
      </c>
      <c r="AB224" s="160">
        <f t="shared" si="38"/>
        <v>70.670967741935485</v>
      </c>
      <c r="AD224" s="160">
        <v>0</v>
      </c>
      <c r="AE224" s="160">
        <v>0</v>
      </c>
      <c r="AF224" s="160">
        <v>0</v>
      </c>
      <c r="AG224" s="160">
        <v>0</v>
      </c>
      <c r="AH224" s="160">
        <v>0</v>
      </c>
      <c r="AI224" s="160">
        <f t="shared" si="39"/>
        <v>0</v>
      </c>
    </row>
    <row r="225" spans="1:35">
      <c r="A225" s="159" t="s">
        <v>1271</v>
      </c>
      <c r="C225" s="156">
        <v>260</v>
      </c>
      <c r="D225" s="156">
        <v>226</v>
      </c>
      <c r="E225" s="163">
        <v>0.86923076923076925</v>
      </c>
      <c r="F225" s="156">
        <v>239</v>
      </c>
      <c r="G225" s="163">
        <v>0.91923076923076918</v>
      </c>
      <c r="H225" s="157">
        <v>7001</v>
      </c>
      <c r="I225" s="158">
        <v>5</v>
      </c>
      <c r="J225" s="159" t="s">
        <v>1268</v>
      </c>
      <c r="L225" s="160">
        <f t="shared" si="33"/>
        <v>77.434782608695656</v>
      </c>
      <c r="M225" s="160">
        <f t="shared" si="34"/>
        <v>71.782608695652172</v>
      </c>
      <c r="N225" s="160">
        <f t="shared" si="35"/>
        <v>0</v>
      </c>
      <c r="P225" s="160">
        <v>92</v>
      </c>
      <c r="Q225" s="160">
        <v>9.0434782608695663</v>
      </c>
      <c r="R225" s="160">
        <v>13.956521739130434</v>
      </c>
      <c r="S225" s="160">
        <v>25.260869565217391</v>
      </c>
      <c r="T225" s="160">
        <v>52.173913043478265</v>
      </c>
      <c r="U225" s="160">
        <f t="shared" si="37"/>
        <v>77.434782608695656</v>
      </c>
      <c r="W225" s="160">
        <v>92</v>
      </c>
      <c r="X225" s="160">
        <v>8.6521739130434785</v>
      </c>
      <c r="Y225" s="160">
        <v>19.434782608695652</v>
      </c>
      <c r="Z225" s="160">
        <v>41.043478260869563</v>
      </c>
      <c r="AA225" s="160">
        <v>30.739130434782609</v>
      </c>
      <c r="AB225" s="160">
        <f t="shared" si="38"/>
        <v>71.782608695652172</v>
      </c>
      <c r="AD225" s="160">
        <v>0</v>
      </c>
      <c r="AE225" s="160">
        <v>0</v>
      </c>
      <c r="AF225" s="160">
        <v>0</v>
      </c>
      <c r="AG225" s="160">
        <v>0</v>
      </c>
      <c r="AH225" s="160">
        <v>0</v>
      </c>
      <c r="AI225" s="160">
        <f t="shared" si="39"/>
        <v>0</v>
      </c>
    </row>
    <row r="226" spans="1:35">
      <c r="A226" s="159" t="s">
        <v>1269</v>
      </c>
      <c r="C226" s="156">
        <v>140</v>
      </c>
      <c r="D226" s="156">
        <v>43</v>
      </c>
      <c r="E226" s="163">
        <v>0.30714285714285716</v>
      </c>
      <c r="F226" s="156">
        <v>98</v>
      </c>
      <c r="G226" s="163">
        <v>0.7</v>
      </c>
      <c r="H226" s="157">
        <v>7001</v>
      </c>
      <c r="I226" s="158">
        <v>56</v>
      </c>
      <c r="J226" s="159" t="s">
        <v>1268</v>
      </c>
      <c r="L226" s="160">
        <f t="shared" si="33"/>
        <v>54.662337662337663</v>
      </c>
      <c r="M226" s="160">
        <f t="shared" si="34"/>
        <v>64.883116883116884</v>
      </c>
      <c r="N226" s="160">
        <f t="shared" si="35"/>
        <v>32</v>
      </c>
      <c r="P226" s="160">
        <v>77</v>
      </c>
      <c r="Q226" s="160">
        <v>17.194805194805195</v>
      </c>
      <c r="R226" s="160">
        <v>28.649350649350648</v>
      </c>
      <c r="S226" s="160">
        <v>29.844155844155843</v>
      </c>
      <c r="T226" s="160">
        <v>24.818181818181817</v>
      </c>
      <c r="U226" s="160">
        <f t="shared" si="37"/>
        <v>54.662337662337663</v>
      </c>
      <c r="W226" s="160">
        <v>77</v>
      </c>
      <c r="X226" s="160">
        <v>14.597402597402596</v>
      </c>
      <c r="Y226" s="160">
        <v>20.766233766233764</v>
      </c>
      <c r="Z226" s="160">
        <v>39.025974025974023</v>
      </c>
      <c r="AA226" s="160">
        <v>25.857142857142854</v>
      </c>
      <c r="AB226" s="160">
        <f t="shared" si="38"/>
        <v>64.883116883116884</v>
      </c>
      <c r="AD226" s="160">
        <v>19</v>
      </c>
      <c r="AE226" s="160">
        <v>26</v>
      </c>
      <c r="AF226" s="160">
        <v>42</v>
      </c>
      <c r="AG226" s="160">
        <v>32</v>
      </c>
      <c r="AH226" s="160">
        <v>0</v>
      </c>
      <c r="AI226" s="160">
        <f t="shared" si="39"/>
        <v>32</v>
      </c>
    </row>
    <row r="227" spans="1:35">
      <c r="A227" s="159" t="s">
        <v>1449</v>
      </c>
      <c r="C227" s="156">
        <v>686</v>
      </c>
      <c r="D227" s="156">
        <v>416</v>
      </c>
      <c r="E227" s="163">
        <v>0.60641399416909625</v>
      </c>
      <c r="F227" s="156">
        <v>441</v>
      </c>
      <c r="G227" s="163">
        <v>0.6428571428571429</v>
      </c>
      <c r="H227" s="157">
        <v>7001</v>
      </c>
      <c r="I227" s="158">
        <v>11</v>
      </c>
      <c r="J227" s="159" t="s">
        <v>1268</v>
      </c>
      <c r="L227" s="160">
        <f t="shared" si="33"/>
        <v>73.540909090909096</v>
      </c>
      <c r="M227" s="160">
        <f t="shared" si="34"/>
        <v>72.054545454545462</v>
      </c>
      <c r="N227" s="160">
        <f t="shared" si="35"/>
        <v>43</v>
      </c>
      <c r="P227" s="160">
        <v>660</v>
      </c>
      <c r="Q227" s="160">
        <v>9.4772727272727266</v>
      </c>
      <c r="R227" s="160">
        <v>15.981818181818181</v>
      </c>
      <c r="S227" s="160">
        <v>37.027272727272731</v>
      </c>
      <c r="T227" s="160">
        <v>36.513636363636365</v>
      </c>
      <c r="U227" s="160">
        <f t="shared" si="37"/>
        <v>73.540909090909096</v>
      </c>
      <c r="W227" s="160">
        <v>660</v>
      </c>
      <c r="X227" s="160">
        <v>4.9818181818181824</v>
      </c>
      <c r="Y227" s="160">
        <v>23.468181818181819</v>
      </c>
      <c r="Z227" s="160">
        <v>39.513636363636365</v>
      </c>
      <c r="AA227" s="160">
        <v>32.540909090909089</v>
      </c>
      <c r="AB227" s="160">
        <f t="shared" si="38"/>
        <v>72.054545454545462</v>
      </c>
      <c r="AD227" s="160">
        <v>327</v>
      </c>
      <c r="AE227" s="160">
        <v>17</v>
      </c>
      <c r="AF227" s="160">
        <v>39</v>
      </c>
      <c r="AG227" s="160">
        <v>37</v>
      </c>
      <c r="AH227" s="160">
        <v>6</v>
      </c>
      <c r="AI227" s="160">
        <f t="shared" si="39"/>
        <v>43</v>
      </c>
    </row>
    <row r="228" spans="1:35">
      <c r="A228" s="159" t="s">
        <v>1270</v>
      </c>
      <c r="C228" s="156">
        <v>642</v>
      </c>
      <c r="D228" s="156">
        <v>398</v>
      </c>
      <c r="E228" s="163">
        <v>0.6199376947040498</v>
      </c>
      <c r="F228" s="156">
        <v>435</v>
      </c>
      <c r="G228" s="163">
        <v>0.67757009345794394</v>
      </c>
      <c r="H228" s="157">
        <v>7001</v>
      </c>
      <c r="I228" s="158">
        <v>9</v>
      </c>
      <c r="J228" s="159" t="s">
        <v>1268</v>
      </c>
      <c r="L228" s="160">
        <f t="shared" si="33"/>
        <v>82.920704845814981</v>
      </c>
      <c r="M228" s="160">
        <f t="shared" si="34"/>
        <v>79.643171806167402</v>
      </c>
      <c r="N228" s="160">
        <f t="shared" si="35"/>
        <v>0</v>
      </c>
      <c r="P228" s="160">
        <v>227</v>
      </c>
      <c r="Q228" s="160">
        <v>4.361233480176212</v>
      </c>
      <c r="R228" s="160">
        <v>13.237885462555067</v>
      </c>
      <c r="S228" s="160">
        <v>27.63876651982379</v>
      </c>
      <c r="T228" s="160">
        <v>55.281938325991192</v>
      </c>
      <c r="U228" s="160">
        <f t="shared" si="37"/>
        <v>82.920704845814981</v>
      </c>
      <c r="W228" s="160">
        <v>227</v>
      </c>
      <c r="X228" s="160">
        <v>7.6784140969162991</v>
      </c>
      <c r="Y228" s="160">
        <v>12.678414096916299</v>
      </c>
      <c r="Z228" s="160">
        <v>33.960352422907491</v>
      </c>
      <c r="AA228" s="160">
        <v>45.682819383259911</v>
      </c>
      <c r="AB228" s="160">
        <f t="shared" si="38"/>
        <v>79.643171806167402</v>
      </c>
      <c r="AD228" s="160">
        <v>0</v>
      </c>
      <c r="AE228" s="160">
        <v>0</v>
      </c>
      <c r="AF228" s="160">
        <v>0</v>
      </c>
      <c r="AG228" s="160">
        <v>0</v>
      </c>
      <c r="AH228" s="160">
        <v>0</v>
      </c>
      <c r="AI228" s="160">
        <f t="shared" si="39"/>
        <v>0</v>
      </c>
    </row>
    <row r="229" spans="1:35">
      <c r="A229" s="159" t="s">
        <v>1291</v>
      </c>
      <c r="C229" s="156">
        <v>364</v>
      </c>
      <c r="D229" s="156">
        <v>35</v>
      </c>
      <c r="E229" s="163">
        <v>9.6153846153846159E-2</v>
      </c>
      <c r="F229" s="156">
        <v>163</v>
      </c>
      <c r="G229" s="163">
        <v>0.44780219780219782</v>
      </c>
      <c r="H229" s="157">
        <v>7201</v>
      </c>
      <c r="I229" s="158">
        <v>1</v>
      </c>
      <c r="J229" s="159" t="s">
        <v>1290</v>
      </c>
      <c r="L229" s="160">
        <f t="shared" si="33"/>
        <v>78.421487603305792</v>
      </c>
      <c r="M229" s="160">
        <f t="shared" si="34"/>
        <v>76.848484848484844</v>
      </c>
      <c r="N229" s="160">
        <f t="shared" si="35"/>
        <v>66</v>
      </c>
      <c r="P229" s="160">
        <v>363</v>
      </c>
      <c r="Q229" s="160">
        <v>6.0413223140495864</v>
      </c>
      <c r="R229" s="160">
        <v>15.046831955922865</v>
      </c>
      <c r="S229" s="160">
        <v>30.212121212121211</v>
      </c>
      <c r="T229" s="160">
        <v>48.209366391184574</v>
      </c>
      <c r="U229" s="160">
        <f t="shared" si="37"/>
        <v>78.421487603305792</v>
      </c>
      <c r="W229" s="160">
        <v>363</v>
      </c>
      <c r="X229" s="160">
        <v>5.4269972451790638</v>
      </c>
      <c r="Y229" s="160">
        <v>18.011019283746556</v>
      </c>
      <c r="Z229" s="160">
        <v>41.666666666666664</v>
      </c>
      <c r="AA229" s="160">
        <v>35.18181818181818</v>
      </c>
      <c r="AB229" s="160">
        <f t="shared" si="38"/>
        <v>76.848484848484844</v>
      </c>
      <c r="AD229" s="160">
        <v>82</v>
      </c>
      <c r="AE229" s="160">
        <v>7</v>
      </c>
      <c r="AF229" s="160">
        <v>27</v>
      </c>
      <c r="AG229" s="160">
        <v>55</v>
      </c>
      <c r="AH229" s="160">
        <v>11</v>
      </c>
      <c r="AI229" s="160">
        <f t="shared" si="39"/>
        <v>66</v>
      </c>
    </row>
    <row r="230" spans="1:35">
      <c r="A230" s="159" t="s">
        <v>1701</v>
      </c>
      <c r="C230" s="156">
        <v>187</v>
      </c>
      <c r="D230" s="156">
        <v>20</v>
      </c>
      <c r="E230" s="163">
        <v>0.10695187165775401</v>
      </c>
      <c r="F230" s="156">
        <v>94</v>
      </c>
      <c r="G230" s="163">
        <v>0.50267379679144386</v>
      </c>
      <c r="H230" s="157">
        <v>7201</v>
      </c>
      <c r="I230" s="158">
        <v>3</v>
      </c>
      <c r="J230" s="159" t="s">
        <v>1290</v>
      </c>
      <c r="L230" s="160">
        <f t="shared" si="33"/>
        <v>76.402234636871498</v>
      </c>
      <c r="M230" s="160">
        <f t="shared" si="34"/>
        <v>75.351955307262571</v>
      </c>
      <c r="N230" s="160">
        <f t="shared" si="35"/>
        <v>24</v>
      </c>
      <c r="P230" s="160">
        <v>179</v>
      </c>
      <c r="Q230" s="160">
        <v>9.921787709497206</v>
      </c>
      <c r="R230" s="160">
        <v>13.675977653631286</v>
      </c>
      <c r="S230" s="160">
        <v>43.195530726256983</v>
      </c>
      <c r="T230" s="160">
        <v>33.206703910614522</v>
      </c>
      <c r="U230" s="160">
        <f t="shared" si="37"/>
        <v>76.402234636871498</v>
      </c>
      <c r="W230" s="160">
        <v>179</v>
      </c>
      <c r="X230" s="160">
        <v>2.8826815642458099</v>
      </c>
      <c r="Y230" s="160">
        <v>21.765363128491622</v>
      </c>
      <c r="Z230" s="160">
        <v>40.715083798882681</v>
      </c>
      <c r="AA230" s="160">
        <v>34.63687150837989</v>
      </c>
      <c r="AB230" s="160">
        <f t="shared" si="38"/>
        <v>75.351955307262571</v>
      </c>
      <c r="AD230" s="160">
        <v>86</v>
      </c>
      <c r="AE230" s="160">
        <v>29</v>
      </c>
      <c r="AF230" s="160">
        <v>47</v>
      </c>
      <c r="AG230" s="160">
        <v>23</v>
      </c>
      <c r="AH230" s="160">
        <v>1</v>
      </c>
      <c r="AI230" s="160">
        <f t="shared" si="39"/>
        <v>24</v>
      </c>
    </row>
    <row r="231" spans="1:35">
      <c r="A231" s="159" t="s">
        <v>747</v>
      </c>
      <c r="C231" s="156">
        <v>150</v>
      </c>
      <c r="D231" s="156">
        <v>33</v>
      </c>
      <c r="E231" s="163">
        <v>0.22</v>
      </c>
      <c r="F231" s="156">
        <v>73</v>
      </c>
      <c r="G231" s="163">
        <v>0.48666666666666669</v>
      </c>
      <c r="H231" s="157">
        <v>1408</v>
      </c>
      <c r="I231" s="158">
        <v>1</v>
      </c>
      <c r="J231" s="159" t="s">
        <v>745</v>
      </c>
      <c r="L231" s="160">
        <f t="shared" si="33"/>
        <v>82.931818181818173</v>
      </c>
      <c r="M231" s="160">
        <f t="shared" si="34"/>
        <v>87.602272727272734</v>
      </c>
      <c r="N231" s="160">
        <f t="shared" si="35"/>
        <v>68</v>
      </c>
      <c r="P231" s="160">
        <v>88</v>
      </c>
      <c r="Q231" s="160">
        <v>5.6931818181818183</v>
      </c>
      <c r="R231" s="160">
        <v>11.31818181818182</v>
      </c>
      <c r="S231" s="160">
        <v>29.443181818181817</v>
      </c>
      <c r="T231" s="160">
        <v>53.48863636363636</v>
      </c>
      <c r="U231" s="160">
        <f t="shared" si="37"/>
        <v>82.931818181818173</v>
      </c>
      <c r="W231" s="160">
        <v>88</v>
      </c>
      <c r="X231" s="160">
        <v>3.3068181818181821</v>
      </c>
      <c r="Y231" s="160">
        <v>9.0909090909090917</v>
      </c>
      <c r="Z231" s="160">
        <v>51.306818181818187</v>
      </c>
      <c r="AA231" s="160">
        <v>36.295454545454547</v>
      </c>
      <c r="AB231" s="160">
        <f t="shared" si="38"/>
        <v>87.602272727272734</v>
      </c>
      <c r="AD231" s="160">
        <v>19</v>
      </c>
      <c r="AE231" s="160">
        <v>11</v>
      </c>
      <c r="AF231" s="160">
        <v>21</v>
      </c>
      <c r="AG231" s="160">
        <v>47</v>
      </c>
      <c r="AH231" s="160">
        <v>21</v>
      </c>
      <c r="AI231" s="160">
        <f t="shared" si="39"/>
        <v>68</v>
      </c>
    </row>
    <row r="232" spans="1:35">
      <c r="A232" s="159" t="s">
        <v>1550</v>
      </c>
      <c r="C232" s="156">
        <v>170</v>
      </c>
      <c r="D232" s="156">
        <v>65</v>
      </c>
      <c r="E232" s="163">
        <v>0.38235294117647056</v>
      </c>
      <c r="F232" s="156">
        <v>88</v>
      </c>
      <c r="G232" s="163">
        <v>0.51764705882352946</v>
      </c>
      <c r="H232" s="157">
        <v>1408</v>
      </c>
      <c r="I232" s="158">
        <v>2</v>
      </c>
      <c r="J232" s="159" t="s">
        <v>745</v>
      </c>
      <c r="L232" s="160">
        <f t="shared" si="33"/>
        <v>82.631578947368411</v>
      </c>
      <c r="M232" s="160">
        <f t="shared" si="34"/>
        <v>84.403508771929836</v>
      </c>
      <c r="N232" s="160">
        <f t="shared" si="35"/>
        <v>24</v>
      </c>
      <c r="P232" s="160">
        <v>57</v>
      </c>
      <c r="Q232" s="160">
        <v>7</v>
      </c>
      <c r="R232" s="160">
        <v>10.368421052631581</v>
      </c>
      <c r="S232" s="160">
        <v>47.333333333333329</v>
      </c>
      <c r="T232" s="160">
        <v>35.298245614035089</v>
      </c>
      <c r="U232" s="160">
        <f t="shared" si="37"/>
        <v>82.631578947368411</v>
      </c>
      <c r="W232" s="160">
        <v>57</v>
      </c>
      <c r="X232" s="160">
        <v>0</v>
      </c>
      <c r="Y232" s="160">
        <v>16.087719298245613</v>
      </c>
      <c r="Z232" s="160">
        <v>43.824561403508774</v>
      </c>
      <c r="AA232" s="160">
        <v>40.578947368421055</v>
      </c>
      <c r="AB232" s="160">
        <f t="shared" si="38"/>
        <v>84.403508771929836</v>
      </c>
      <c r="AD232" s="160">
        <v>29</v>
      </c>
      <c r="AE232" s="160">
        <v>17</v>
      </c>
      <c r="AF232" s="160">
        <v>59</v>
      </c>
      <c r="AG232" s="160">
        <v>17</v>
      </c>
      <c r="AH232" s="160">
        <v>7</v>
      </c>
      <c r="AI232" s="160">
        <f t="shared" si="39"/>
        <v>24</v>
      </c>
    </row>
    <row r="233" spans="1:35">
      <c r="A233" s="159" t="s">
        <v>746</v>
      </c>
      <c r="C233" s="156">
        <v>165</v>
      </c>
      <c r="D233" s="156">
        <v>8</v>
      </c>
      <c r="E233" s="163">
        <v>4.8484848484848485E-2</v>
      </c>
      <c r="F233" s="156">
        <v>66</v>
      </c>
      <c r="G233" s="163">
        <v>0.4</v>
      </c>
      <c r="H233" s="157">
        <v>1408</v>
      </c>
      <c r="I233" s="158">
        <v>18</v>
      </c>
      <c r="J233" s="159" t="s">
        <v>745</v>
      </c>
      <c r="L233" s="160">
        <f t="shared" si="33"/>
        <v>87.826530612244895</v>
      </c>
      <c r="M233" s="160">
        <f t="shared" si="34"/>
        <v>78.65306122448979</v>
      </c>
      <c r="N233" s="160">
        <f t="shared" si="35"/>
        <v>83</v>
      </c>
      <c r="P233" s="160">
        <v>98</v>
      </c>
      <c r="Q233" s="160">
        <v>3.9693877551020407</v>
      </c>
      <c r="R233" s="160">
        <v>8.204081632653061</v>
      </c>
      <c r="S233" s="160">
        <v>38.744897959183675</v>
      </c>
      <c r="T233" s="160">
        <v>49.08163265306122</v>
      </c>
      <c r="U233" s="160">
        <f t="shared" si="37"/>
        <v>87.826530612244895</v>
      </c>
      <c r="W233" s="160">
        <v>98</v>
      </c>
      <c r="X233" s="160">
        <v>2.0204081632653059</v>
      </c>
      <c r="Y233" s="160">
        <v>19.326530612244898</v>
      </c>
      <c r="Z233" s="160">
        <v>45.051020408163268</v>
      </c>
      <c r="AA233" s="160">
        <v>33.602040816326529</v>
      </c>
      <c r="AB233" s="160">
        <f t="shared" si="38"/>
        <v>78.65306122448979</v>
      </c>
      <c r="AD233" s="160">
        <v>23</v>
      </c>
      <c r="AE233" s="160">
        <v>0</v>
      </c>
      <c r="AF233" s="160">
        <v>17</v>
      </c>
      <c r="AG233" s="160">
        <v>57</v>
      </c>
      <c r="AH233" s="160">
        <v>26</v>
      </c>
      <c r="AI233" s="160">
        <f t="shared" si="39"/>
        <v>83</v>
      </c>
    </row>
    <row r="234" spans="1:35">
      <c r="A234" s="159" t="s">
        <v>1549</v>
      </c>
      <c r="C234" s="156">
        <v>143</v>
      </c>
      <c r="D234" s="156">
        <v>21</v>
      </c>
      <c r="E234" s="163">
        <v>0.14685314685314685</v>
      </c>
      <c r="F234" s="156">
        <v>51</v>
      </c>
      <c r="G234" s="163">
        <v>0.35664335664335667</v>
      </c>
      <c r="H234" s="157">
        <v>1408</v>
      </c>
      <c r="I234" s="158">
        <v>19</v>
      </c>
      <c r="J234" s="159" t="s">
        <v>745</v>
      </c>
      <c r="L234" s="160">
        <f t="shared" si="33"/>
        <v>81.21052631578948</v>
      </c>
      <c r="M234" s="160">
        <f t="shared" si="34"/>
        <v>73.684210526315795</v>
      </c>
      <c r="N234" s="160">
        <f t="shared" si="35"/>
        <v>56</v>
      </c>
      <c r="P234" s="160">
        <v>38</v>
      </c>
      <c r="Q234" s="160">
        <v>10.315789473684211</v>
      </c>
      <c r="R234" s="160">
        <v>7.8684210526315788</v>
      </c>
      <c r="S234" s="160">
        <v>41.842105263157897</v>
      </c>
      <c r="T234" s="160">
        <v>39.368421052631575</v>
      </c>
      <c r="U234" s="160">
        <f t="shared" si="37"/>
        <v>81.21052631578948</v>
      </c>
      <c r="W234" s="160">
        <v>38</v>
      </c>
      <c r="X234" s="160">
        <v>0</v>
      </c>
      <c r="Y234" s="160">
        <v>26.315789473684212</v>
      </c>
      <c r="Z234" s="160">
        <v>39.736842105263165</v>
      </c>
      <c r="AA234" s="160">
        <v>33.94736842105263</v>
      </c>
      <c r="AB234" s="160">
        <f t="shared" si="38"/>
        <v>73.684210526315795</v>
      </c>
      <c r="AD234" s="160">
        <v>23</v>
      </c>
      <c r="AE234" s="160">
        <v>13</v>
      </c>
      <c r="AF234" s="160">
        <v>30</v>
      </c>
      <c r="AG234" s="160">
        <v>43</v>
      </c>
      <c r="AH234" s="160">
        <v>13</v>
      </c>
      <c r="AI234" s="160">
        <f t="shared" si="39"/>
        <v>56</v>
      </c>
    </row>
    <row r="235" spans="1:35">
      <c r="A235" s="159" t="s">
        <v>987</v>
      </c>
      <c r="C235" s="156">
        <v>414</v>
      </c>
      <c r="D235" s="156">
        <v>189</v>
      </c>
      <c r="E235" s="163">
        <v>0.45652173913043476</v>
      </c>
      <c r="F235" s="156">
        <v>326</v>
      </c>
      <c r="G235" s="163">
        <v>0.7874396135265701</v>
      </c>
      <c r="H235" s="157">
        <v>4302</v>
      </c>
      <c r="I235" s="158">
        <v>17</v>
      </c>
      <c r="J235" s="159" t="s">
        <v>986</v>
      </c>
      <c r="L235" s="160">
        <f t="shared" si="33"/>
        <v>77.294871794871796</v>
      </c>
      <c r="M235" s="160">
        <f t="shared" si="34"/>
        <v>70.987179487179475</v>
      </c>
      <c r="N235" s="160">
        <f t="shared" si="35"/>
        <v>57</v>
      </c>
      <c r="P235" s="160">
        <v>234</v>
      </c>
      <c r="Q235" s="160">
        <v>9.3290598290598297</v>
      </c>
      <c r="R235" s="160">
        <v>13.320512820512819</v>
      </c>
      <c r="S235" s="160">
        <v>30.384615384615387</v>
      </c>
      <c r="T235" s="160">
        <v>46.910256410256409</v>
      </c>
      <c r="U235" s="160">
        <f t="shared" ref="U235:U266" si="40">SUM(S235:T235)</f>
        <v>77.294871794871796</v>
      </c>
      <c r="W235" s="160">
        <v>234</v>
      </c>
      <c r="X235" s="160">
        <v>8.5769230769230766</v>
      </c>
      <c r="Y235" s="160">
        <v>20.435897435897434</v>
      </c>
      <c r="Z235" s="160">
        <v>42.414529914529908</v>
      </c>
      <c r="AA235" s="160">
        <v>28.572649572649574</v>
      </c>
      <c r="AB235" s="160">
        <f t="shared" ref="AB235:AB266" si="41">SUM(Z235:AA235)</f>
        <v>70.987179487179475</v>
      </c>
      <c r="AD235" s="160">
        <v>61</v>
      </c>
      <c r="AE235" s="160">
        <v>11</v>
      </c>
      <c r="AF235" s="160">
        <v>31</v>
      </c>
      <c r="AG235" s="160">
        <v>49</v>
      </c>
      <c r="AH235" s="160">
        <v>8</v>
      </c>
      <c r="AI235" s="160">
        <f t="shared" si="39"/>
        <v>57</v>
      </c>
    </row>
    <row r="236" spans="1:35">
      <c r="A236" s="159" t="s">
        <v>1615</v>
      </c>
      <c r="C236" s="156">
        <v>360</v>
      </c>
      <c r="D236" s="156">
        <v>160</v>
      </c>
      <c r="E236" s="163">
        <v>0.44444444444444442</v>
      </c>
      <c r="F236" s="156">
        <v>254</v>
      </c>
      <c r="G236" s="163">
        <v>0.7055555555555556</v>
      </c>
      <c r="H236" s="157">
        <v>4302</v>
      </c>
      <c r="I236" s="158">
        <v>18</v>
      </c>
      <c r="J236" s="159" t="s">
        <v>986</v>
      </c>
      <c r="L236" s="160">
        <f t="shared" si="33"/>
        <v>40.176470588235297</v>
      </c>
      <c r="M236" s="160">
        <f t="shared" si="34"/>
        <v>60.268907563025209</v>
      </c>
      <c r="N236" s="160">
        <f t="shared" si="35"/>
        <v>20</v>
      </c>
      <c r="P236" s="160">
        <v>119</v>
      </c>
      <c r="Q236" s="160">
        <v>41.184873949579831</v>
      </c>
      <c r="R236" s="160">
        <v>18.638655462184875</v>
      </c>
      <c r="S236" s="160">
        <v>30.445378151260506</v>
      </c>
      <c r="T236" s="160">
        <v>9.7310924369747891</v>
      </c>
      <c r="U236" s="160">
        <f t="shared" si="40"/>
        <v>40.176470588235297</v>
      </c>
      <c r="W236" s="160">
        <v>119</v>
      </c>
      <c r="X236" s="160">
        <v>17</v>
      </c>
      <c r="Y236" s="160">
        <v>22.731092436974791</v>
      </c>
      <c r="Z236" s="160">
        <v>40.268907563025209</v>
      </c>
      <c r="AA236" s="160">
        <v>20</v>
      </c>
      <c r="AB236" s="160">
        <f t="shared" si="41"/>
        <v>60.268907563025209</v>
      </c>
      <c r="AD236" s="160">
        <v>54</v>
      </c>
      <c r="AE236" s="160">
        <v>44</v>
      </c>
      <c r="AF236" s="160">
        <v>35</v>
      </c>
      <c r="AG236" s="160">
        <v>20</v>
      </c>
      <c r="AH236" s="160">
        <v>0</v>
      </c>
      <c r="AI236" s="160">
        <f t="shared" si="39"/>
        <v>20</v>
      </c>
    </row>
    <row r="237" spans="1:35">
      <c r="A237" s="159" t="s">
        <v>1183</v>
      </c>
      <c r="C237" s="156">
        <v>359</v>
      </c>
      <c r="D237" s="156">
        <v>213</v>
      </c>
      <c r="E237" s="163">
        <v>0.59331476323119781</v>
      </c>
      <c r="F237" s="156">
        <v>129</v>
      </c>
      <c r="G237" s="163">
        <v>0.35933147632311979</v>
      </c>
      <c r="H237" s="157">
        <v>6045</v>
      </c>
      <c r="I237" s="158">
        <v>701</v>
      </c>
      <c r="J237" s="159" t="s">
        <v>1182</v>
      </c>
      <c r="L237" s="160">
        <f t="shared" si="33"/>
        <v>86.409638554216869</v>
      </c>
      <c r="M237" s="160">
        <f t="shared" si="34"/>
        <v>81.590361445783131</v>
      </c>
      <c r="N237" s="160">
        <f t="shared" si="35"/>
        <v>0</v>
      </c>
      <c r="P237" s="160">
        <v>166</v>
      </c>
      <c r="Q237" s="160">
        <v>1</v>
      </c>
      <c r="R237" s="160">
        <v>12.120481927710843</v>
      </c>
      <c r="S237" s="160">
        <v>27.46987951807229</v>
      </c>
      <c r="T237" s="160">
        <v>58.939759036144579</v>
      </c>
      <c r="U237" s="160">
        <f t="shared" si="40"/>
        <v>86.409638554216869</v>
      </c>
      <c r="W237" s="160">
        <v>166</v>
      </c>
      <c r="X237" s="160">
        <v>5.2289156626506026</v>
      </c>
      <c r="Y237" s="160">
        <v>12.710843373493976</v>
      </c>
      <c r="Z237" s="160">
        <v>39.060240963855421</v>
      </c>
      <c r="AA237" s="160">
        <v>42.53012048192771</v>
      </c>
      <c r="AB237" s="160">
        <f t="shared" si="41"/>
        <v>81.590361445783131</v>
      </c>
      <c r="AD237" s="160">
        <v>0</v>
      </c>
      <c r="AE237" s="160">
        <v>0</v>
      </c>
      <c r="AF237" s="160">
        <v>0</v>
      </c>
      <c r="AG237" s="160">
        <v>0</v>
      </c>
      <c r="AH237" s="160">
        <v>0</v>
      </c>
      <c r="AI237" s="160">
        <f t="shared" si="39"/>
        <v>0</v>
      </c>
    </row>
    <row r="238" spans="1:35">
      <c r="A238" s="159" t="s">
        <v>1439</v>
      </c>
      <c r="C238" s="156">
        <v>390</v>
      </c>
      <c r="D238" s="156">
        <v>230</v>
      </c>
      <c r="E238" s="163">
        <v>0.58974358974358976</v>
      </c>
      <c r="F238" s="156">
        <v>113</v>
      </c>
      <c r="G238" s="163">
        <v>0.28974358974358977</v>
      </c>
      <c r="H238" s="157">
        <v>6046</v>
      </c>
      <c r="I238" s="158">
        <v>702</v>
      </c>
      <c r="J238" s="159" t="s">
        <v>1438</v>
      </c>
      <c r="L238" s="160">
        <f t="shared" si="33"/>
        <v>74.696969696969703</v>
      </c>
      <c r="M238" s="160">
        <f t="shared" si="34"/>
        <v>77.151515151515156</v>
      </c>
      <c r="N238" s="160">
        <f t="shared" si="35"/>
        <v>37.589743589743584</v>
      </c>
      <c r="P238" s="160">
        <v>396</v>
      </c>
      <c r="Q238" s="160">
        <v>10.411616161616161</v>
      </c>
      <c r="R238" s="160">
        <v>14.891414141414142</v>
      </c>
      <c r="S238" s="160">
        <v>34.565656565656568</v>
      </c>
      <c r="T238" s="160">
        <v>40.131313131313135</v>
      </c>
      <c r="U238" s="160">
        <f t="shared" si="40"/>
        <v>74.696969696969703</v>
      </c>
      <c r="W238" s="160">
        <v>396</v>
      </c>
      <c r="X238" s="160">
        <v>2.7474747474747474</v>
      </c>
      <c r="Y238" s="160">
        <v>20.116161616161619</v>
      </c>
      <c r="Z238" s="160">
        <v>42.734848484848484</v>
      </c>
      <c r="AA238" s="160">
        <v>34.416666666666671</v>
      </c>
      <c r="AB238" s="160">
        <f t="shared" si="41"/>
        <v>77.151515151515156</v>
      </c>
      <c r="AD238" s="160">
        <v>195</v>
      </c>
      <c r="AE238" s="160">
        <v>20.46153846153846</v>
      </c>
      <c r="AF238" s="160">
        <v>41.948717948717949</v>
      </c>
      <c r="AG238" s="160">
        <v>36.615384615384613</v>
      </c>
      <c r="AH238" s="160">
        <v>0.97435897435897434</v>
      </c>
      <c r="AI238" s="160">
        <f t="shared" si="39"/>
        <v>37.589743589743584</v>
      </c>
    </row>
    <row r="239" spans="1:35">
      <c r="A239" s="159" t="s">
        <v>712</v>
      </c>
      <c r="C239" s="156">
        <v>239</v>
      </c>
      <c r="D239" s="156">
        <v>22</v>
      </c>
      <c r="E239" s="163">
        <v>9.2050209205020925E-2</v>
      </c>
      <c r="F239" s="156">
        <v>183</v>
      </c>
      <c r="G239" s="163">
        <v>0.76569037656903771</v>
      </c>
      <c r="H239" s="157">
        <v>802</v>
      </c>
      <c r="I239" s="158">
        <v>6</v>
      </c>
      <c r="J239" s="159" t="s">
        <v>711</v>
      </c>
      <c r="L239" s="160">
        <f t="shared" si="33"/>
        <v>83</v>
      </c>
      <c r="M239" s="160">
        <f t="shared" si="34"/>
        <v>66.505263157894731</v>
      </c>
      <c r="N239" s="160">
        <f t="shared" si="35"/>
        <v>0</v>
      </c>
      <c r="P239" s="160">
        <v>95</v>
      </c>
      <c r="Q239" s="160">
        <v>3.0315789473684212</v>
      </c>
      <c r="R239" s="160">
        <v>13.463157894736842</v>
      </c>
      <c r="S239" s="160">
        <v>24.031578947368423</v>
      </c>
      <c r="T239" s="160">
        <v>58.968421052631577</v>
      </c>
      <c r="U239" s="160">
        <f t="shared" si="40"/>
        <v>83</v>
      </c>
      <c r="W239" s="160">
        <v>95</v>
      </c>
      <c r="X239" s="160">
        <v>8.4526315789473685</v>
      </c>
      <c r="Y239" s="160">
        <v>25.042105263157893</v>
      </c>
      <c r="Z239" s="160">
        <v>38.042105263157893</v>
      </c>
      <c r="AA239" s="160">
        <v>28.463157894736842</v>
      </c>
      <c r="AB239" s="160">
        <f t="shared" si="41"/>
        <v>66.505263157894731</v>
      </c>
      <c r="AD239" s="160">
        <v>0</v>
      </c>
      <c r="AE239" s="160">
        <v>0</v>
      </c>
      <c r="AF239" s="160">
        <v>0</v>
      </c>
      <c r="AG239" s="160">
        <v>0</v>
      </c>
      <c r="AH239" s="160">
        <v>0</v>
      </c>
      <c r="AI239" s="160">
        <f t="shared" si="39"/>
        <v>0</v>
      </c>
    </row>
    <row r="240" spans="1:35">
      <c r="A240" s="159" t="s">
        <v>1391</v>
      </c>
      <c r="C240" s="156">
        <v>223</v>
      </c>
      <c r="D240" s="156">
        <v>15</v>
      </c>
      <c r="E240" s="163">
        <v>6.726457399103139E-2</v>
      </c>
      <c r="F240" s="156">
        <v>117</v>
      </c>
      <c r="G240" s="163">
        <v>0.59090909090909094</v>
      </c>
      <c r="H240" s="157">
        <v>802</v>
      </c>
      <c r="I240" s="158">
        <v>8</v>
      </c>
      <c r="J240" s="159" t="s">
        <v>711</v>
      </c>
      <c r="L240" s="160">
        <f t="shared" si="33"/>
        <v>75.615789473684217</v>
      </c>
      <c r="M240" s="160">
        <f t="shared" si="34"/>
        <v>80.336842105263145</v>
      </c>
      <c r="N240" s="160">
        <f t="shared" si="35"/>
        <v>36.961165048543684</v>
      </c>
      <c r="P240" s="160">
        <v>190</v>
      </c>
      <c r="Q240" s="160">
        <v>6.094736842105263</v>
      </c>
      <c r="R240" s="160">
        <v>17.747368421052631</v>
      </c>
      <c r="S240" s="160">
        <v>45.163157894736848</v>
      </c>
      <c r="T240" s="160">
        <v>30.452631578947368</v>
      </c>
      <c r="U240" s="160">
        <f t="shared" si="40"/>
        <v>75.615789473684217</v>
      </c>
      <c r="W240" s="160">
        <v>190</v>
      </c>
      <c r="X240" s="160">
        <v>2.5052631578947366</v>
      </c>
      <c r="Y240" s="160">
        <v>16.942105263157895</v>
      </c>
      <c r="Z240" s="160">
        <v>45.815789473684205</v>
      </c>
      <c r="AA240" s="160">
        <v>34.521052631578947</v>
      </c>
      <c r="AB240" s="160">
        <f t="shared" si="41"/>
        <v>80.336842105263145</v>
      </c>
      <c r="AD240" s="160">
        <v>103</v>
      </c>
      <c r="AE240" s="160">
        <v>19.446601941747574</v>
      </c>
      <c r="AF240" s="160">
        <v>43.592233009708735</v>
      </c>
      <c r="AG240" s="160">
        <v>33.766990291262132</v>
      </c>
      <c r="AH240" s="160">
        <v>3.1941747572815533</v>
      </c>
      <c r="AI240" s="160">
        <f t="shared" si="39"/>
        <v>36.961165048543684</v>
      </c>
    </row>
    <row r="241" spans="1:35">
      <c r="A241" s="159" t="s">
        <v>1293</v>
      </c>
      <c r="C241" s="156">
        <v>269</v>
      </c>
      <c r="D241" s="156">
        <v>21</v>
      </c>
      <c r="E241" s="163">
        <v>7.8066914498141265E-2</v>
      </c>
      <c r="F241" s="156">
        <v>140</v>
      </c>
      <c r="G241" s="163">
        <v>0.5204460966542751</v>
      </c>
      <c r="H241" s="157">
        <v>7202</v>
      </c>
      <c r="I241" s="158">
        <v>9</v>
      </c>
      <c r="J241" s="159" t="s">
        <v>1292</v>
      </c>
      <c r="L241" s="160">
        <f t="shared" si="33"/>
        <v>92</v>
      </c>
      <c r="M241" s="160">
        <f t="shared" si="34"/>
        <v>79</v>
      </c>
      <c r="N241" s="160">
        <f t="shared" si="35"/>
        <v>0</v>
      </c>
      <c r="P241" s="160">
        <v>73</v>
      </c>
      <c r="Q241" s="160">
        <v>1</v>
      </c>
      <c r="R241" s="160">
        <v>7</v>
      </c>
      <c r="S241" s="160">
        <v>15</v>
      </c>
      <c r="T241" s="160">
        <v>77</v>
      </c>
      <c r="U241" s="160">
        <f t="shared" si="40"/>
        <v>92</v>
      </c>
      <c r="W241" s="160">
        <v>73</v>
      </c>
      <c r="X241" s="160">
        <v>12</v>
      </c>
      <c r="Y241" s="160">
        <v>8</v>
      </c>
      <c r="Z241" s="160">
        <v>27</v>
      </c>
      <c r="AA241" s="160">
        <v>52</v>
      </c>
      <c r="AB241" s="160">
        <f t="shared" si="41"/>
        <v>79</v>
      </c>
      <c r="AD241" s="160">
        <v>0</v>
      </c>
      <c r="AE241" s="160">
        <v>0</v>
      </c>
      <c r="AF241" s="160">
        <v>0</v>
      </c>
      <c r="AG241" s="160">
        <v>0</v>
      </c>
      <c r="AH241" s="160">
        <v>0</v>
      </c>
      <c r="AI241" s="160">
        <f t="shared" si="39"/>
        <v>0</v>
      </c>
    </row>
    <row r="242" spans="1:35">
      <c r="A242" s="159" t="s">
        <v>1294</v>
      </c>
      <c r="C242" s="156">
        <v>390</v>
      </c>
      <c r="D242" s="156">
        <v>57</v>
      </c>
      <c r="E242" s="163">
        <v>0.14615384615384616</v>
      </c>
      <c r="F242" s="156">
        <v>150</v>
      </c>
      <c r="G242" s="163">
        <v>0.38461538461538464</v>
      </c>
      <c r="H242" s="157">
        <v>7202</v>
      </c>
      <c r="I242" s="158">
        <v>8</v>
      </c>
      <c r="J242" s="159" t="s">
        <v>1292</v>
      </c>
      <c r="L242" s="160">
        <f t="shared" si="33"/>
        <v>93</v>
      </c>
      <c r="M242" s="160">
        <f t="shared" si="34"/>
        <v>83</v>
      </c>
      <c r="N242" s="160">
        <f t="shared" si="35"/>
        <v>0</v>
      </c>
      <c r="P242" s="160">
        <v>95</v>
      </c>
      <c r="Q242" s="160">
        <v>1</v>
      </c>
      <c r="R242" s="160">
        <v>6</v>
      </c>
      <c r="S242" s="160">
        <v>22</v>
      </c>
      <c r="T242" s="160">
        <v>71</v>
      </c>
      <c r="U242" s="160">
        <f t="shared" si="40"/>
        <v>93</v>
      </c>
      <c r="W242" s="160">
        <v>95</v>
      </c>
      <c r="X242" s="160">
        <v>8</v>
      </c>
      <c r="Y242" s="160">
        <v>8</v>
      </c>
      <c r="Z242" s="160">
        <v>27</v>
      </c>
      <c r="AA242" s="160">
        <v>56</v>
      </c>
      <c r="AB242" s="160">
        <f t="shared" si="41"/>
        <v>83</v>
      </c>
      <c r="AD242" s="160">
        <v>0</v>
      </c>
      <c r="AE242" s="160">
        <v>0</v>
      </c>
      <c r="AF242" s="160">
        <v>0</v>
      </c>
      <c r="AG242" s="160">
        <v>0</v>
      </c>
      <c r="AH242" s="160">
        <v>0</v>
      </c>
      <c r="AI242" s="160">
        <f t="shared" si="39"/>
        <v>0</v>
      </c>
    </row>
    <row r="243" spans="1:35">
      <c r="A243" s="159" t="s">
        <v>1380</v>
      </c>
      <c r="C243" s="156">
        <v>351</v>
      </c>
      <c r="D243" s="156">
        <v>28</v>
      </c>
      <c r="E243" s="163">
        <v>7.9772079772079771E-2</v>
      </c>
      <c r="F243" s="156">
        <v>156</v>
      </c>
      <c r="G243" s="163">
        <v>0.44444444444444442</v>
      </c>
      <c r="H243" s="157">
        <v>7202</v>
      </c>
      <c r="I243" s="158">
        <v>5</v>
      </c>
      <c r="J243" s="159" t="s">
        <v>1292</v>
      </c>
      <c r="L243" s="160">
        <f t="shared" si="33"/>
        <v>85.615384615384613</v>
      </c>
      <c r="M243" s="160">
        <f t="shared" si="34"/>
        <v>83.461538461538467</v>
      </c>
      <c r="N243" s="160">
        <f t="shared" si="35"/>
        <v>84</v>
      </c>
      <c r="P243" s="160">
        <v>338</v>
      </c>
      <c r="Q243" s="160">
        <v>4.9230769230769234</v>
      </c>
      <c r="R243" s="160">
        <v>8.9230769230769234</v>
      </c>
      <c r="S243" s="160">
        <v>29.615384615384613</v>
      </c>
      <c r="T243" s="160">
        <v>56</v>
      </c>
      <c r="U243" s="160">
        <f t="shared" si="40"/>
        <v>85.615384615384613</v>
      </c>
      <c r="W243" s="160">
        <v>338</v>
      </c>
      <c r="X243" s="160">
        <v>2.9230769230769234</v>
      </c>
      <c r="Y243" s="160">
        <v>14.153846153846153</v>
      </c>
      <c r="Z243" s="160">
        <v>42.384615384615387</v>
      </c>
      <c r="AA243" s="160">
        <v>41.07692307692308</v>
      </c>
      <c r="AB243" s="160">
        <f t="shared" si="41"/>
        <v>83.461538461538467</v>
      </c>
      <c r="AD243" s="160">
        <v>182</v>
      </c>
      <c r="AE243" s="160">
        <v>2</v>
      </c>
      <c r="AF243" s="160">
        <v>14</v>
      </c>
      <c r="AG243" s="160">
        <v>54</v>
      </c>
      <c r="AH243" s="160">
        <v>30</v>
      </c>
      <c r="AI243" s="160">
        <f t="shared" si="39"/>
        <v>84</v>
      </c>
    </row>
    <row r="244" spans="1:35">
      <c r="A244" s="159" t="s">
        <v>1521</v>
      </c>
      <c r="C244" s="156">
        <v>525</v>
      </c>
      <c r="D244" s="156">
        <v>55</v>
      </c>
      <c r="E244" s="163">
        <v>0.10476190476190476</v>
      </c>
      <c r="F244" s="156">
        <v>213</v>
      </c>
      <c r="G244" s="163">
        <v>0.40571428571428569</v>
      </c>
      <c r="H244" s="157">
        <v>7202</v>
      </c>
      <c r="I244" s="158">
        <v>7</v>
      </c>
      <c r="J244" s="159" t="s">
        <v>1292</v>
      </c>
      <c r="L244" s="160">
        <f t="shared" si="33"/>
        <v>83.578947368421041</v>
      </c>
      <c r="M244" s="160">
        <f t="shared" si="34"/>
        <v>77.619433198380577</v>
      </c>
      <c r="N244" s="160">
        <f t="shared" si="35"/>
        <v>60</v>
      </c>
      <c r="P244" s="160">
        <v>494</v>
      </c>
      <c r="Q244" s="160">
        <v>5.6477732793522266</v>
      </c>
      <c r="R244" s="160">
        <v>10.773279352226719</v>
      </c>
      <c r="S244" s="160">
        <v>35.238866396761132</v>
      </c>
      <c r="T244" s="160">
        <v>48.340080971659916</v>
      </c>
      <c r="U244" s="160">
        <f t="shared" si="40"/>
        <v>83.578947368421041</v>
      </c>
      <c r="W244" s="160">
        <v>494</v>
      </c>
      <c r="X244" s="160">
        <v>1.9716599190283399</v>
      </c>
      <c r="Y244" s="160">
        <v>20.40890688259109</v>
      </c>
      <c r="Z244" s="160">
        <v>40.465587044534416</v>
      </c>
      <c r="AA244" s="160">
        <v>37.15384615384616</v>
      </c>
      <c r="AB244" s="160">
        <f t="shared" si="41"/>
        <v>77.619433198380577</v>
      </c>
      <c r="AD244" s="160">
        <v>174</v>
      </c>
      <c r="AE244" s="160">
        <v>10</v>
      </c>
      <c r="AF244" s="160">
        <v>29</v>
      </c>
      <c r="AG244" s="160">
        <v>52</v>
      </c>
      <c r="AH244" s="160">
        <v>8</v>
      </c>
      <c r="AI244" s="160">
        <f t="shared" si="39"/>
        <v>60</v>
      </c>
    </row>
    <row r="245" spans="1:35">
      <c r="A245" s="159" t="s">
        <v>1304</v>
      </c>
      <c r="C245" s="156">
        <v>431</v>
      </c>
      <c r="D245" s="156">
        <v>217</v>
      </c>
      <c r="E245" s="163">
        <v>0.50348027842227383</v>
      </c>
      <c r="F245" s="156">
        <v>329</v>
      </c>
      <c r="G245" s="163">
        <v>0.76334106728538287</v>
      </c>
      <c r="H245" s="157">
        <v>7203</v>
      </c>
      <c r="I245" s="158">
        <v>10</v>
      </c>
      <c r="J245" s="159" t="s">
        <v>1295</v>
      </c>
      <c r="L245" s="160">
        <f t="shared" si="33"/>
        <v>66.181286549707607</v>
      </c>
      <c r="M245" s="160">
        <f t="shared" si="34"/>
        <v>65.549707602339183</v>
      </c>
      <c r="N245" s="160">
        <f t="shared" si="35"/>
        <v>27</v>
      </c>
      <c r="P245" s="160">
        <v>171</v>
      </c>
      <c r="Q245" s="160">
        <v>11.742690058479532</v>
      </c>
      <c r="R245" s="160">
        <v>22.076023391812868</v>
      </c>
      <c r="S245" s="160">
        <v>32.216374269005847</v>
      </c>
      <c r="T245" s="160">
        <v>33.964912280701753</v>
      </c>
      <c r="U245" s="160">
        <f t="shared" si="40"/>
        <v>66.181286549707607</v>
      </c>
      <c r="W245" s="160">
        <v>171</v>
      </c>
      <c r="X245" s="160">
        <v>8.3333333333333339</v>
      </c>
      <c r="Y245" s="160">
        <v>26.473684210526315</v>
      </c>
      <c r="Z245" s="160">
        <v>34.502923976608187</v>
      </c>
      <c r="AA245" s="160">
        <v>31.046783625730995</v>
      </c>
      <c r="AB245" s="160">
        <f t="shared" si="41"/>
        <v>65.549707602339183</v>
      </c>
      <c r="AD245" s="160">
        <v>53</v>
      </c>
      <c r="AE245" s="160">
        <v>21</v>
      </c>
      <c r="AF245" s="160">
        <v>53</v>
      </c>
      <c r="AG245" s="160">
        <v>25</v>
      </c>
      <c r="AH245" s="160">
        <v>2</v>
      </c>
      <c r="AI245" s="160">
        <f t="shared" si="39"/>
        <v>27</v>
      </c>
    </row>
    <row r="246" spans="1:35">
      <c r="A246" s="159" t="s">
        <v>1303</v>
      </c>
      <c r="C246" s="156">
        <v>496</v>
      </c>
      <c r="D246" s="156">
        <v>148</v>
      </c>
      <c r="E246" s="163">
        <v>0.29838709677419356</v>
      </c>
      <c r="F246" s="156">
        <v>217</v>
      </c>
      <c r="G246" s="163">
        <v>0.4375</v>
      </c>
      <c r="H246" s="157">
        <v>7203</v>
      </c>
      <c r="I246" s="158">
        <v>12</v>
      </c>
      <c r="J246" s="159" t="s">
        <v>1295</v>
      </c>
      <c r="L246" s="160">
        <f t="shared" si="33"/>
        <v>87.293617021276603</v>
      </c>
      <c r="M246" s="160">
        <f t="shared" si="34"/>
        <v>82.987234042553183</v>
      </c>
      <c r="N246" s="160">
        <f t="shared" si="35"/>
        <v>73</v>
      </c>
      <c r="P246" s="160">
        <v>235</v>
      </c>
      <c r="Q246" s="160">
        <v>1.3744680851063829</v>
      </c>
      <c r="R246" s="160">
        <v>11.331914893617022</v>
      </c>
      <c r="S246" s="160">
        <v>29.829787234042552</v>
      </c>
      <c r="T246" s="160">
        <v>57.463829787234047</v>
      </c>
      <c r="U246" s="160">
        <f t="shared" si="40"/>
        <v>87.293617021276603</v>
      </c>
      <c r="W246" s="160">
        <v>235</v>
      </c>
      <c r="X246" s="160">
        <v>2.4127659574468083</v>
      </c>
      <c r="Y246" s="160">
        <v>14.293617021276598</v>
      </c>
      <c r="Z246" s="160">
        <v>35.246808510638296</v>
      </c>
      <c r="AA246" s="160">
        <v>47.740425531914894</v>
      </c>
      <c r="AB246" s="160">
        <f t="shared" si="41"/>
        <v>82.987234042553183</v>
      </c>
      <c r="AD246" s="160">
        <v>72</v>
      </c>
      <c r="AE246" s="160">
        <v>1</v>
      </c>
      <c r="AF246" s="160">
        <v>26</v>
      </c>
      <c r="AG246" s="160">
        <v>56</v>
      </c>
      <c r="AH246" s="160">
        <v>17</v>
      </c>
      <c r="AI246" s="160">
        <f t="shared" si="39"/>
        <v>73</v>
      </c>
    </row>
    <row r="247" spans="1:35">
      <c r="A247" s="159" t="s">
        <v>1302</v>
      </c>
      <c r="C247" s="156">
        <v>384</v>
      </c>
      <c r="D247" s="156">
        <v>74</v>
      </c>
      <c r="E247" s="163">
        <v>0.19270833333333334</v>
      </c>
      <c r="F247" s="156">
        <v>191</v>
      </c>
      <c r="G247" s="163">
        <v>0.49739583333333331</v>
      </c>
      <c r="H247" s="157">
        <v>7203</v>
      </c>
      <c r="I247" s="158">
        <v>13</v>
      </c>
      <c r="J247" s="159" t="s">
        <v>1295</v>
      </c>
      <c r="L247" s="160">
        <f t="shared" si="33"/>
        <v>85.621890547263689</v>
      </c>
      <c r="M247" s="160">
        <f t="shared" si="34"/>
        <v>79.75124378109453</v>
      </c>
      <c r="N247" s="160">
        <f t="shared" si="35"/>
        <v>71</v>
      </c>
      <c r="P247" s="160">
        <v>201</v>
      </c>
      <c r="Q247" s="160">
        <v>5.3184079601990053</v>
      </c>
      <c r="R247" s="160">
        <v>8.7114427860696519</v>
      </c>
      <c r="S247" s="160">
        <v>44.368159203980099</v>
      </c>
      <c r="T247" s="160">
        <v>41.253731343283583</v>
      </c>
      <c r="U247" s="160">
        <f t="shared" si="40"/>
        <v>85.621890547263689</v>
      </c>
      <c r="W247" s="160">
        <v>201</v>
      </c>
      <c r="X247" s="160">
        <v>4.0796019900497509</v>
      </c>
      <c r="Y247" s="160">
        <v>16.492537313432834</v>
      </c>
      <c r="Z247" s="160">
        <v>41.522388059701491</v>
      </c>
      <c r="AA247" s="160">
        <v>38.228855721393032</v>
      </c>
      <c r="AB247" s="160">
        <f t="shared" si="41"/>
        <v>79.75124378109453</v>
      </c>
      <c r="AD247" s="160">
        <v>65</v>
      </c>
      <c r="AE247" s="160">
        <v>3</v>
      </c>
      <c r="AF247" s="160">
        <v>26</v>
      </c>
      <c r="AG247" s="160">
        <v>60</v>
      </c>
      <c r="AH247" s="160">
        <v>11</v>
      </c>
      <c r="AI247" s="160">
        <f t="shared" si="39"/>
        <v>71</v>
      </c>
    </row>
    <row r="248" spans="1:35">
      <c r="A248" s="159" t="s">
        <v>1298</v>
      </c>
      <c r="C248" s="156">
        <v>632</v>
      </c>
      <c r="D248" s="156">
        <v>237</v>
      </c>
      <c r="E248" s="163">
        <v>0.375</v>
      </c>
      <c r="F248" s="156">
        <v>262</v>
      </c>
      <c r="G248" s="163">
        <v>0.41455696202531644</v>
      </c>
      <c r="H248" s="157">
        <v>7203</v>
      </c>
      <c r="I248" s="158">
        <v>22</v>
      </c>
      <c r="J248" s="159" t="s">
        <v>1295</v>
      </c>
      <c r="L248" s="160">
        <f t="shared" si="33"/>
        <v>83.024221453287197</v>
      </c>
      <c r="M248" s="160">
        <f t="shared" si="34"/>
        <v>77.854671280276818</v>
      </c>
      <c r="N248" s="160">
        <f t="shared" si="35"/>
        <v>65</v>
      </c>
      <c r="P248" s="160">
        <v>289</v>
      </c>
      <c r="Q248" s="160">
        <v>7.2214532871972317</v>
      </c>
      <c r="R248" s="160">
        <v>9.1003460207612452</v>
      </c>
      <c r="S248" s="160">
        <v>28.29065743944637</v>
      </c>
      <c r="T248" s="160">
        <v>54.733564013840834</v>
      </c>
      <c r="U248" s="160">
        <f t="shared" si="40"/>
        <v>83.024221453287197</v>
      </c>
      <c r="W248" s="160">
        <v>289</v>
      </c>
      <c r="X248" s="160">
        <v>5.4394463667820077</v>
      </c>
      <c r="Y248" s="160">
        <v>16.705882352941178</v>
      </c>
      <c r="Z248" s="160">
        <v>42.86159169550173</v>
      </c>
      <c r="AA248" s="160">
        <v>34.993079584775089</v>
      </c>
      <c r="AB248" s="160">
        <f t="shared" si="41"/>
        <v>77.854671280276818</v>
      </c>
      <c r="AD248" s="160">
        <v>97</v>
      </c>
      <c r="AE248" s="160">
        <v>9</v>
      </c>
      <c r="AF248" s="160">
        <v>26</v>
      </c>
      <c r="AG248" s="160">
        <v>61</v>
      </c>
      <c r="AH248" s="160">
        <v>4</v>
      </c>
      <c r="AI248" s="160">
        <f t="shared" si="39"/>
        <v>65</v>
      </c>
    </row>
    <row r="249" spans="1:35">
      <c r="A249" s="159" t="s">
        <v>1522</v>
      </c>
      <c r="C249" s="156">
        <v>411</v>
      </c>
      <c r="D249" s="156">
        <v>153</v>
      </c>
      <c r="E249" s="163">
        <v>0.37226277372262773</v>
      </c>
      <c r="F249" s="156">
        <v>221</v>
      </c>
      <c r="G249" s="163">
        <v>0.53771289537712896</v>
      </c>
      <c r="H249" s="157">
        <v>7203</v>
      </c>
      <c r="I249" s="158">
        <v>25</v>
      </c>
      <c r="J249" s="159" t="s">
        <v>1295</v>
      </c>
      <c r="L249" s="160">
        <f t="shared" si="33"/>
        <v>84.507211538461547</v>
      </c>
      <c r="M249" s="160">
        <f t="shared" si="34"/>
        <v>72.521634615384613</v>
      </c>
      <c r="N249" s="160">
        <f t="shared" si="35"/>
        <v>45</v>
      </c>
      <c r="P249" s="160">
        <v>416</v>
      </c>
      <c r="Q249" s="160">
        <v>6</v>
      </c>
      <c r="R249" s="160">
        <v>10</v>
      </c>
      <c r="S249" s="160">
        <v>27.550480769230766</v>
      </c>
      <c r="T249" s="160">
        <v>56.956730769230774</v>
      </c>
      <c r="U249" s="160">
        <f t="shared" si="40"/>
        <v>84.507211538461547</v>
      </c>
      <c r="W249" s="160">
        <v>416</v>
      </c>
      <c r="X249" s="160">
        <v>4.5072115384615383</v>
      </c>
      <c r="Y249" s="160">
        <v>23.478365384615387</v>
      </c>
      <c r="Z249" s="160">
        <v>38.057692307692307</v>
      </c>
      <c r="AA249" s="160">
        <v>34.463942307692307</v>
      </c>
      <c r="AB249" s="160">
        <f t="shared" si="41"/>
        <v>72.521634615384613</v>
      </c>
      <c r="AD249" s="160">
        <v>211</v>
      </c>
      <c r="AE249" s="160">
        <v>18</v>
      </c>
      <c r="AF249" s="160">
        <v>36</v>
      </c>
      <c r="AG249" s="160">
        <v>36</v>
      </c>
      <c r="AH249" s="160">
        <v>9</v>
      </c>
      <c r="AI249" s="160">
        <f t="shared" si="39"/>
        <v>45</v>
      </c>
    </row>
    <row r="250" spans="1:35">
      <c r="A250" s="159" t="s">
        <v>1301</v>
      </c>
      <c r="C250" s="156">
        <v>343</v>
      </c>
      <c r="D250" s="156">
        <v>126</v>
      </c>
      <c r="E250" s="163">
        <v>0.36734693877551022</v>
      </c>
      <c r="F250" s="156">
        <v>221</v>
      </c>
      <c r="G250" s="163">
        <v>0.64431486880466471</v>
      </c>
      <c r="H250" s="157">
        <v>7203</v>
      </c>
      <c r="I250" s="158">
        <v>15</v>
      </c>
      <c r="J250" s="159" t="s">
        <v>1295</v>
      </c>
      <c r="L250" s="160">
        <f t="shared" si="33"/>
        <v>87.545454545454561</v>
      </c>
      <c r="M250" s="160">
        <f t="shared" si="34"/>
        <v>81.552447552447546</v>
      </c>
      <c r="N250" s="160">
        <f t="shared" si="35"/>
        <v>56</v>
      </c>
      <c r="P250" s="160">
        <v>143</v>
      </c>
      <c r="Q250" s="160">
        <v>7.6083916083916083</v>
      </c>
      <c r="R250" s="160">
        <v>4.8461538461538467</v>
      </c>
      <c r="S250" s="160">
        <v>28.510489510489514</v>
      </c>
      <c r="T250" s="160">
        <v>59.03496503496504</v>
      </c>
      <c r="U250" s="160">
        <f t="shared" si="40"/>
        <v>87.545454545454561</v>
      </c>
      <c r="W250" s="160">
        <v>143</v>
      </c>
      <c r="X250" s="160">
        <v>4.9860139860139858</v>
      </c>
      <c r="Y250" s="160">
        <v>13.41958041958042</v>
      </c>
      <c r="Z250" s="160">
        <v>34.895104895104893</v>
      </c>
      <c r="AA250" s="160">
        <v>46.65734265734266</v>
      </c>
      <c r="AB250" s="160">
        <f t="shared" si="41"/>
        <v>81.552447552447546</v>
      </c>
      <c r="AD250" s="160">
        <v>43</v>
      </c>
      <c r="AE250" s="160">
        <v>9</v>
      </c>
      <c r="AF250" s="160">
        <v>35</v>
      </c>
      <c r="AG250" s="160">
        <v>42</v>
      </c>
      <c r="AH250" s="160">
        <v>14</v>
      </c>
      <c r="AI250" s="160">
        <f t="shared" si="39"/>
        <v>56</v>
      </c>
    </row>
    <row r="251" spans="1:35">
      <c r="A251" s="159" t="s">
        <v>1523</v>
      </c>
      <c r="C251" s="156">
        <v>619</v>
      </c>
      <c r="D251" s="156">
        <v>77</v>
      </c>
      <c r="E251" s="163">
        <v>0.12439418416801293</v>
      </c>
      <c r="F251" s="156">
        <v>110</v>
      </c>
      <c r="G251" s="163">
        <v>0.17770597738287561</v>
      </c>
      <c r="H251" s="157">
        <v>7203</v>
      </c>
      <c r="I251" s="158">
        <v>24</v>
      </c>
      <c r="J251" s="159" t="s">
        <v>1295</v>
      </c>
      <c r="L251" s="160">
        <f t="shared" si="33"/>
        <v>94.037766830870282</v>
      </c>
      <c r="M251" s="160">
        <f t="shared" si="34"/>
        <v>88.886699507389153</v>
      </c>
      <c r="N251" s="160">
        <f t="shared" si="35"/>
        <v>65</v>
      </c>
      <c r="P251" s="160">
        <v>609</v>
      </c>
      <c r="Q251" s="160">
        <v>1.5188834154351396</v>
      </c>
      <c r="R251" s="160">
        <v>4.9622331691297212</v>
      </c>
      <c r="S251" s="160">
        <v>20.481116584564859</v>
      </c>
      <c r="T251" s="160">
        <v>73.556650246305423</v>
      </c>
      <c r="U251" s="160">
        <f t="shared" si="40"/>
        <v>94.037766830870282</v>
      </c>
      <c r="W251" s="160">
        <v>609</v>
      </c>
      <c r="X251" s="160">
        <v>2</v>
      </c>
      <c r="Y251" s="160">
        <v>9.1133004926108381</v>
      </c>
      <c r="Z251" s="160">
        <v>36.594417077175699</v>
      </c>
      <c r="AA251" s="160">
        <v>52.292282430213461</v>
      </c>
      <c r="AB251" s="160">
        <f t="shared" si="41"/>
        <v>88.886699507389153</v>
      </c>
      <c r="AD251" s="160">
        <v>316</v>
      </c>
      <c r="AE251" s="160">
        <v>6</v>
      </c>
      <c r="AF251" s="160">
        <v>28</v>
      </c>
      <c r="AG251" s="160">
        <v>48</v>
      </c>
      <c r="AH251" s="160">
        <v>17</v>
      </c>
      <c r="AI251" s="160">
        <f t="shared" si="39"/>
        <v>65</v>
      </c>
    </row>
    <row r="252" spans="1:35">
      <c r="A252" s="159" t="s">
        <v>1296</v>
      </c>
      <c r="C252" s="156">
        <v>621</v>
      </c>
      <c r="D252" s="156">
        <v>288</v>
      </c>
      <c r="E252" s="163">
        <v>0.46376811594202899</v>
      </c>
      <c r="F252" s="156">
        <v>428</v>
      </c>
      <c r="G252" s="163">
        <v>0.68921095008051525</v>
      </c>
      <c r="H252" s="157">
        <v>7203</v>
      </c>
      <c r="I252" s="158">
        <v>27</v>
      </c>
      <c r="J252" s="159" t="s">
        <v>1295</v>
      </c>
      <c r="L252" s="160">
        <f t="shared" si="33"/>
        <v>67.627002288329521</v>
      </c>
      <c r="M252" s="160">
        <f t="shared" si="34"/>
        <v>62.503432494279181</v>
      </c>
      <c r="N252" s="160">
        <f t="shared" si="35"/>
        <v>45.269999999999996</v>
      </c>
      <c r="P252" s="160">
        <v>437</v>
      </c>
      <c r="Q252" s="160">
        <v>13.654462242562929</v>
      </c>
      <c r="R252" s="160">
        <v>18.565217391304348</v>
      </c>
      <c r="S252" s="160">
        <v>29.535469107551489</v>
      </c>
      <c r="T252" s="160">
        <v>38.091533180778029</v>
      </c>
      <c r="U252" s="160">
        <f t="shared" si="40"/>
        <v>67.627002288329521</v>
      </c>
      <c r="W252" s="160">
        <v>437</v>
      </c>
      <c r="X252" s="160">
        <v>9.9977116704805482</v>
      </c>
      <c r="Y252" s="160">
        <v>27.201372997711669</v>
      </c>
      <c r="Z252" s="160">
        <v>40.304347826086961</v>
      </c>
      <c r="AA252" s="160">
        <v>22.199084668192217</v>
      </c>
      <c r="AB252" s="160">
        <f t="shared" si="41"/>
        <v>62.503432494279181</v>
      </c>
      <c r="AD252" s="160">
        <v>200</v>
      </c>
      <c r="AE252" s="160">
        <v>20.984999999999999</v>
      </c>
      <c r="AF252" s="160">
        <v>33.744999999999997</v>
      </c>
      <c r="AG252" s="160">
        <v>35.094999999999999</v>
      </c>
      <c r="AH252" s="160">
        <v>10.175000000000001</v>
      </c>
      <c r="AI252" s="160">
        <f t="shared" si="39"/>
        <v>45.269999999999996</v>
      </c>
    </row>
    <row r="253" spans="1:35">
      <c r="A253" s="159" t="s">
        <v>1732</v>
      </c>
      <c r="C253" s="156">
        <v>590</v>
      </c>
      <c r="D253" s="156">
        <v>217</v>
      </c>
      <c r="E253" s="163">
        <v>0.3677966101694915</v>
      </c>
      <c r="F253" s="156">
        <v>284</v>
      </c>
      <c r="G253" s="163">
        <v>0.48135593220338985</v>
      </c>
      <c r="H253" s="157">
        <v>7203</v>
      </c>
      <c r="I253" s="158">
        <v>18</v>
      </c>
      <c r="J253" s="159" t="s">
        <v>1295</v>
      </c>
      <c r="L253" s="160">
        <f t="shared" si="33"/>
        <v>74</v>
      </c>
      <c r="M253" s="160">
        <f t="shared" si="34"/>
        <v>79</v>
      </c>
      <c r="N253" s="160">
        <f t="shared" si="35"/>
        <v>0</v>
      </c>
      <c r="P253" s="160">
        <v>295</v>
      </c>
      <c r="Q253" s="160">
        <v>11</v>
      </c>
      <c r="R253" s="160">
        <v>14</v>
      </c>
      <c r="S253" s="160">
        <v>42</v>
      </c>
      <c r="T253" s="160">
        <v>32</v>
      </c>
      <c r="U253" s="160">
        <f t="shared" si="40"/>
        <v>74</v>
      </c>
      <c r="W253" s="160">
        <v>295</v>
      </c>
      <c r="X253" s="160">
        <v>3</v>
      </c>
      <c r="Y253" s="160">
        <v>18</v>
      </c>
      <c r="Z253" s="160">
        <v>37</v>
      </c>
      <c r="AA253" s="160">
        <v>42</v>
      </c>
      <c r="AB253" s="160">
        <f t="shared" si="41"/>
        <v>79</v>
      </c>
      <c r="AD253" s="160">
        <v>0</v>
      </c>
      <c r="AE253" s="160">
        <v>0</v>
      </c>
      <c r="AF253" s="160">
        <v>0</v>
      </c>
      <c r="AG253" s="160">
        <v>0</v>
      </c>
      <c r="AH253" s="160">
        <v>0</v>
      </c>
      <c r="AI253" s="160">
        <f t="shared" si="39"/>
        <v>0</v>
      </c>
    </row>
    <row r="254" spans="1:35">
      <c r="A254" s="159" t="s">
        <v>1300</v>
      </c>
      <c r="C254" s="156">
        <v>537</v>
      </c>
      <c r="D254" s="156">
        <v>69</v>
      </c>
      <c r="E254" s="163">
        <v>0.12849162011173185</v>
      </c>
      <c r="F254" s="156">
        <v>107</v>
      </c>
      <c r="G254" s="163">
        <v>0.19925512104283055</v>
      </c>
      <c r="H254" s="157">
        <v>7203</v>
      </c>
      <c r="I254" s="158">
        <v>16</v>
      </c>
      <c r="J254" s="159" t="s">
        <v>1295</v>
      </c>
      <c r="L254" s="160">
        <f t="shared" si="33"/>
        <v>87.243137254901967</v>
      </c>
      <c r="M254" s="160">
        <f t="shared" si="34"/>
        <v>86.752941176470586</v>
      </c>
      <c r="N254" s="160">
        <f t="shared" si="35"/>
        <v>61</v>
      </c>
      <c r="P254" s="160">
        <v>255</v>
      </c>
      <c r="Q254" s="160">
        <v>3.333333333333333</v>
      </c>
      <c r="R254" s="160">
        <v>9.0705882352941174</v>
      </c>
      <c r="S254" s="160">
        <v>26.901960784313726</v>
      </c>
      <c r="T254" s="160">
        <v>60.341176470588238</v>
      </c>
      <c r="U254" s="160">
        <f t="shared" si="40"/>
        <v>87.243137254901967</v>
      </c>
      <c r="W254" s="160">
        <v>255</v>
      </c>
      <c r="X254" s="160">
        <v>2.8235294117647061</v>
      </c>
      <c r="Y254" s="160">
        <v>10.423529411764706</v>
      </c>
      <c r="Z254" s="160">
        <v>33.956862745098043</v>
      </c>
      <c r="AA254" s="160">
        <v>52.79607843137255</v>
      </c>
      <c r="AB254" s="160">
        <f t="shared" si="41"/>
        <v>86.752941176470586</v>
      </c>
      <c r="AD254" s="160">
        <v>83</v>
      </c>
      <c r="AE254" s="160">
        <v>5</v>
      </c>
      <c r="AF254" s="160">
        <v>34</v>
      </c>
      <c r="AG254" s="160">
        <v>49</v>
      </c>
      <c r="AH254" s="160">
        <v>12</v>
      </c>
      <c r="AI254" s="160">
        <f t="shared" si="39"/>
        <v>61</v>
      </c>
    </row>
    <row r="255" spans="1:35">
      <c r="A255" s="159" t="s">
        <v>1297</v>
      </c>
      <c r="C255" s="156">
        <v>690</v>
      </c>
      <c r="D255" s="156">
        <v>67</v>
      </c>
      <c r="E255" s="163">
        <v>9.7101449275362323E-2</v>
      </c>
      <c r="F255" s="156">
        <v>94</v>
      </c>
      <c r="G255" s="163">
        <v>0.13623188405797101</v>
      </c>
      <c r="H255" s="157">
        <v>7203</v>
      </c>
      <c r="I255" s="158">
        <v>23</v>
      </c>
      <c r="J255" s="159" t="s">
        <v>1295</v>
      </c>
      <c r="L255" s="160">
        <f t="shared" si="33"/>
        <v>92.596100278551518</v>
      </c>
      <c r="M255" s="160">
        <f t="shared" si="34"/>
        <v>91.949860724233986</v>
      </c>
      <c r="N255" s="160">
        <f t="shared" si="35"/>
        <v>70</v>
      </c>
      <c r="P255" s="160">
        <v>359</v>
      </c>
      <c r="Q255" s="160">
        <v>2.3593314763231197</v>
      </c>
      <c r="R255" s="160">
        <v>4.6963788300835656</v>
      </c>
      <c r="S255" s="160">
        <v>18.111420612813369</v>
      </c>
      <c r="T255" s="160">
        <v>74.484679665738156</v>
      </c>
      <c r="U255" s="160">
        <f t="shared" si="40"/>
        <v>92.596100278551518</v>
      </c>
      <c r="W255" s="160">
        <v>359</v>
      </c>
      <c r="X255" s="160">
        <v>1.6406685236768803</v>
      </c>
      <c r="Y255" s="160">
        <v>6.4094707520891365</v>
      </c>
      <c r="Z255" s="160">
        <v>27.520891364902507</v>
      </c>
      <c r="AA255" s="160">
        <v>64.428969359331475</v>
      </c>
      <c r="AB255" s="160">
        <f t="shared" si="41"/>
        <v>91.949860724233986</v>
      </c>
      <c r="AD255" s="160">
        <v>125</v>
      </c>
      <c r="AE255" s="160">
        <v>3</v>
      </c>
      <c r="AF255" s="160">
        <v>27</v>
      </c>
      <c r="AG255" s="160">
        <v>53</v>
      </c>
      <c r="AH255" s="160">
        <v>17</v>
      </c>
      <c r="AI255" s="160">
        <f t="shared" si="39"/>
        <v>70</v>
      </c>
    </row>
    <row r="256" spans="1:35">
      <c r="A256" s="159" t="s">
        <v>1299</v>
      </c>
      <c r="C256" s="156">
        <v>370</v>
      </c>
      <c r="D256" s="156">
        <v>125</v>
      </c>
      <c r="E256" s="163">
        <v>0.33783783783783783</v>
      </c>
      <c r="F256" s="156">
        <v>241</v>
      </c>
      <c r="G256" s="163">
        <v>0.65135135135135136</v>
      </c>
      <c r="H256" s="157">
        <v>7203</v>
      </c>
      <c r="I256" s="158">
        <v>17</v>
      </c>
      <c r="J256" s="159" t="s">
        <v>1295</v>
      </c>
      <c r="L256" s="160">
        <f t="shared" si="33"/>
        <v>64.105960264900659</v>
      </c>
      <c r="M256" s="160">
        <f t="shared" si="34"/>
        <v>66.357615894039725</v>
      </c>
      <c r="N256" s="160">
        <f t="shared" si="35"/>
        <v>53</v>
      </c>
      <c r="P256" s="160">
        <v>151</v>
      </c>
      <c r="Q256" s="160">
        <v>13.609271523178808</v>
      </c>
      <c r="R256" s="160">
        <v>22.649006622516556</v>
      </c>
      <c r="S256" s="160">
        <v>25.821192052980134</v>
      </c>
      <c r="T256" s="160">
        <v>38.284768211920529</v>
      </c>
      <c r="U256" s="160">
        <f t="shared" si="40"/>
        <v>64.105960264900659</v>
      </c>
      <c r="W256" s="160">
        <v>151</v>
      </c>
      <c r="X256" s="160">
        <v>13.344370860927153</v>
      </c>
      <c r="Y256" s="160">
        <v>20.596026490066222</v>
      </c>
      <c r="Z256" s="160">
        <v>33.741721854304636</v>
      </c>
      <c r="AA256" s="160">
        <v>32.615894039735096</v>
      </c>
      <c r="AB256" s="160">
        <f t="shared" si="41"/>
        <v>66.357615894039725</v>
      </c>
      <c r="AD256" s="160">
        <v>45</v>
      </c>
      <c r="AE256" s="160">
        <v>18</v>
      </c>
      <c r="AF256" s="160">
        <v>29</v>
      </c>
      <c r="AG256" s="160">
        <v>42</v>
      </c>
      <c r="AH256" s="160">
        <v>11</v>
      </c>
      <c r="AI256" s="160">
        <f t="shared" si="39"/>
        <v>53</v>
      </c>
    </row>
    <row r="257" spans="1:35">
      <c r="A257" s="159" t="s">
        <v>1731</v>
      </c>
      <c r="C257" s="156">
        <v>654</v>
      </c>
      <c r="D257" s="156">
        <v>92</v>
      </c>
      <c r="E257" s="163">
        <v>0.14067278287461774</v>
      </c>
      <c r="F257" s="156">
        <v>130</v>
      </c>
      <c r="G257" s="163">
        <v>0.19877675840978593</v>
      </c>
      <c r="H257" s="157">
        <v>7203</v>
      </c>
      <c r="I257" s="158">
        <v>19</v>
      </c>
      <c r="J257" s="159" t="s">
        <v>1295</v>
      </c>
      <c r="L257" s="160">
        <f t="shared" si="33"/>
        <v>78</v>
      </c>
      <c r="M257" s="160">
        <f t="shared" si="34"/>
        <v>86</v>
      </c>
      <c r="N257" s="160">
        <f t="shared" si="35"/>
        <v>0</v>
      </c>
      <c r="P257" s="160">
        <v>314</v>
      </c>
      <c r="Q257" s="160">
        <v>11</v>
      </c>
      <c r="R257" s="160">
        <v>10</v>
      </c>
      <c r="S257" s="160">
        <v>39</v>
      </c>
      <c r="T257" s="160">
        <v>39</v>
      </c>
      <c r="U257" s="160">
        <f t="shared" si="40"/>
        <v>78</v>
      </c>
      <c r="W257" s="160">
        <v>314</v>
      </c>
      <c r="X257" s="160">
        <v>3</v>
      </c>
      <c r="Y257" s="160">
        <v>10</v>
      </c>
      <c r="Z257" s="160">
        <v>41</v>
      </c>
      <c r="AA257" s="160">
        <v>45</v>
      </c>
      <c r="AB257" s="160">
        <f t="shared" si="41"/>
        <v>86</v>
      </c>
      <c r="AD257" s="160">
        <v>0</v>
      </c>
      <c r="AE257" s="160">
        <v>0</v>
      </c>
      <c r="AF257" s="160">
        <v>0</v>
      </c>
      <c r="AG257" s="160">
        <v>0</v>
      </c>
      <c r="AH257" s="160">
        <v>0</v>
      </c>
      <c r="AI257" s="160">
        <f t="shared" si="39"/>
        <v>0</v>
      </c>
    </row>
    <row r="258" spans="1:35">
      <c r="A258" s="159" t="s">
        <v>998</v>
      </c>
      <c r="C258" s="156">
        <v>359</v>
      </c>
      <c r="D258" s="156">
        <v>18</v>
      </c>
      <c r="E258" s="163">
        <v>5.0139275766016712E-2</v>
      </c>
      <c r="F258" s="156">
        <v>257</v>
      </c>
      <c r="G258" s="163">
        <v>0.71587743732590525</v>
      </c>
      <c r="H258" s="157">
        <v>4501</v>
      </c>
      <c r="I258" s="158">
        <v>1</v>
      </c>
      <c r="J258" s="159" t="s">
        <v>997</v>
      </c>
      <c r="L258" s="160">
        <f t="shared" si="33"/>
        <v>76.852760736196316</v>
      </c>
      <c r="M258" s="160">
        <f t="shared" si="34"/>
        <v>69.926380368098165</v>
      </c>
      <c r="N258" s="160">
        <f t="shared" si="35"/>
        <v>65</v>
      </c>
      <c r="P258" s="160">
        <v>163</v>
      </c>
      <c r="Q258" s="160">
        <v>3.5092024539877302</v>
      </c>
      <c r="R258" s="160">
        <v>19.638036809815951</v>
      </c>
      <c r="S258" s="160">
        <v>31.840490797546011</v>
      </c>
      <c r="T258" s="160">
        <v>45.012269938650306</v>
      </c>
      <c r="U258" s="160">
        <f t="shared" si="40"/>
        <v>76.852760736196316</v>
      </c>
      <c r="W258" s="160">
        <v>163</v>
      </c>
      <c r="X258" s="160">
        <v>5.9938650306748462</v>
      </c>
      <c r="Y258" s="160">
        <v>23.736196319018408</v>
      </c>
      <c r="Z258" s="160">
        <v>42.858895705521476</v>
      </c>
      <c r="AA258" s="160">
        <v>27.067484662576685</v>
      </c>
      <c r="AB258" s="160">
        <f t="shared" si="41"/>
        <v>69.926380368098165</v>
      </c>
      <c r="AD258" s="160">
        <v>56</v>
      </c>
      <c r="AE258" s="160">
        <v>2</v>
      </c>
      <c r="AF258" s="160">
        <v>34</v>
      </c>
      <c r="AG258" s="160">
        <v>54</v>
      </c>
      <c r="AH258" s="160">
        <v>11</v>
      </c>
      <c r="AI258" s="160">
        <f t="shared" si="39"/>
        <v>65</v>
      </c>
    </row>
    <row r="259" spans="1:35">
      <c r="A259" s="159" t="s">
        <v>1491</v>
      </c>
      <c r="C259" s="156">
        <v>207</v>
      </c>
      <c r="D259" s="156">
        <v>2</v>
      </c>
      <c r="E259" s="163">
        <v>9.6618357487922701E-3</v>
      </c>
      <c r="F259" s="156">
        <v>127</v>
      </c>
      <c r="G259" s="163">
        <v>0.61352657004830913</v>
      </c>
      <c r="H259" s="157">
        <v>4501</v>
      </c>
      <c r="I259" s="158">
        <v>3</v>
      </c>
      <c r="J259" s="159" t="s">
        <v>997</v>
      </c>
      <c r="L259" s="160">
        <f t="shared" ref="L259:L322" si="42">U259</f>
        <v>69.185567010309285</v>
      </c>
      <c r="M259" s="160">
        <f t="shared" ref="M259:M322" si="43">AB259</f>
        <v>78.453608247422679</v>
      </c>
      <c r="N259" s="160">
        <f t="shared" ref="N259:N322" si="44">AI259</f>
        <v>52</v>
      </c>
      <c r="P259" s="160">
        <v>194</v>
      </c>
      <c r="Q259" s="160">
        <v>15.505154639175259</v>
      </c>
      <c r="R259" s="160">
        <v>15.659793814432991</v>
      </c>
      <c r="S259" s="160">
        <v>41.958762886597938</v>
      </c>
      <c r="T259" s="160">
        <v>27.226804123711339</v>
      </c>
      <c r="U259" s="160">
        <f t="shared" si="40"/>
        <v>69.185567010309285</v>
      </c>
      <c r="W259" s="160">
        <v>194</v>
      </c>
      <c r="X259" s="160">
        <v>3.9484536082474229</v>
      </c>
      <c r="Y259" s="160">
        <v>17.597938144329898</v>
      </c>
      <c r="Z259" s="160">
        <v>47.453608247422679</v>
      </c>
      <c r="AA259" s="160">
        <v>31</v>
      </c>
      <c r="AB259" s="160">
        <f t="shared" si="41"/>
        <v>78.453608247422679</v>
      </c>
      <c r="AD259" s="160">
        <v>58</v>
      </c>
      <c r="AE259" s="160">
        <v>16</v>
      </c>
      <c r="AF259" s="160">
        <v>33</v>
      </c>
      <c r="AG259" s="160">
        <v>43</v>
      </c>
      <c r="AH259" s="160">
        <v>9</v>
      </c>
      <c r="AI259" s="160">
        <f t="shared" si="39"/>
        <v>52</v>
      </c>
    </row>
    <row r="260" spans="1:35">
      <c r="A260" s="159" t="s">
        <v>812</v>
      </c>
      <c r="C260" s="156">
        <v>376</v>
      </c>
      <c r="D260" s="156">
        <v>230</v>
      </c>
      <c r="E260" s="163">
        <v>0.61170212765957444</v>
      </c>
      <c r="F260" s="156">
        <v>281</v>
      </c>
      <c r="G260" s="163">
        <v>0.74734042553191493</v>
      </c>
      <c r="H260" s="157">
        <v>2002</v>
      </c>
      <c r="I260" s="158">
        <v>8</v>
      </c>
      <c r="J260" s="159" t="s">
        <v>811</v>
      </c>
      <c r="L260" s="160">
        <f t="shared" si="42"/>
        <v>79.674418604651152</v>
      </c>
      <c r="M260" s="160">
        <f t="shared" si="43"/>
        <v>73.348837209302317</v>
      </c>
      <c r="N260" s="160">
        <f t="shared" si="44"/>
        <v>0</v>
      </c>
      <c r="P260" s="160">
        <v>129</v>
      </c>
      <c r="Q260" s="160">
        <v>8.5193798449612412</v>
      </c>
      <c r="R260" s="160">
        <v>11.325581395348838</v>
      </c>
      <c r="S260" s="160">
        <v>33.232558139534881</v>
      </c>
      <c r="T260" s="160">
        <v>46.441860465116278</v>
      </c>
      <c r="U260" s="160">
        <f t="shared" si="40"/>
        <v>79.674418604651152</v>
      </c>
      <c r="W260" s="160">
        <v>129</v>
      </c>
      <c r="X260" s="160">
        <v>9.8837209302325579</v>
      </c>
      <c r="Y260" s="160">
        <v>16.248062015503876</v>
      </c>
      <c r="Z260" s="160">
        <v>45.713178294573638</v>
      </c>
      <c r="AA260" s="160">
        <v>27.63565891472868</v>
      </c>
      <c r="AB260" s="160">
        <f t="shared" si="41"/>
        <v>73.348837209302317</v>
      </c>
      <c r="AD260" s="160">
        <v>0</v>
      </c>
      <c r="AE260" s="160">
        <v>0</v>
      </c>
      <c r="AF260" s="160">
        <v>0</v>
      </c>
      <c r="AG260" s="160">
        <v>0</v>
      </c>
      <c r="AH260" s="160">
        <v>0</v>
      </c>
      <c r="AI260" s="160">
        <f t="shared" si="39"/>
        <v>0</v>
      </c>
    </row>
    <row r="261" spans="1:35">
      <c r="A261" s="159" t="s">
        <v>1400</v>
      </c>
      <c r="C261" s="156">
        <v>313</v>
      </c>
      <c r="D261" s="156">
        <v>171</v>
      </c>
      <c r="E261" s="163">
        <v>0.54632587859424919</v>
      </c>
      <c r="F261" s="156">
        <v>196</v>
      </c>
      <c r="G261" s="163">
        <v>0.62619808306709268</v>
      </c>
      <c r="H261" s="157">
        <v>2002</v>
      </c>
      <c r="I261" s="158">
        <v>9</v>
      </c>
      <c r="J261" s="159" t="s">
        <v>811</v>
      </c>
      <c r="L261" s="160">
        <f t="shared" si="42"/>
        <v>50.003236245954689</v>
      </c>
      <c r="M261" s="160">
        <f t="shared" si="43"/>
        <v>55.7411003236246</v>
      </c>
      <c r="N261" s="160">
        <f t="shared" si="44"/>
        <v>24.135135135135133</v>
      </c>
      <c r="P261" s="160">
        <v>309</v>
      </c>
      <c r="Q261" s="160">
        <v>24.676375404530745</v>
      </c>
      <c r="R261" s="160">
        <v>25.077669902912625</v>
      </c>
      <c r="S261" s="160">
        <v>30.388349514563103</v>
      </c>
      <c r="T261" s="160">
        <v>19.614886731391586</v>
      </c>
      <c r="U261" s="160">
        <f t="shared" si="40"/>
        <v>50.003236245954689</v>
      </c>
      <c r="W261" s="160">
        <v>309</v>
      </c>
      <c r="X261" s="160">
        <v>9.4983818770226556</v>
      </c>
      <c r="Y261" s="160">
        <v>34.559870550161811</v>
      </c>
      <c r="Z261" s="160">
        <v>40.556634304207122</v>
      </c>
      <c r="AA261" s="160">
        <v>15.184466019417478</v>
      </c>
      <c r="AB261" s="160">
        <f t="shared" si="41"/>
        <v>55.7411003236246</v>
      </c>
      <c r="AD261" s="160">
        <v>148</v>
      </c>
      <c r="AE261" s="160">
        <v>35.378378378378379</v>
      </c>
      <c r="AF261" s="160">
        <v>40.486486486486484</v>
      </c>
      <c r="AG261" s="160">
        <v>22.391891891891891</v>
      </c>
      <c r="AH261" s="160">
        <v>1.7432432432432432</v>
      </c>
      <c r="AI261" s="160">
        <f t="shared" si="39"/>
        <v>24.135135135135133</v>
      </c>
    </row>
    <row r="262" spans="1:35">
      <c r="A262" s="159" t="s">
        <v>1611</v>
      </c>
      <c r="C262" s="156">
        <v>245</v>
      </c>
      <c r="D262" s="156">
        <v>80</v>
      </c>
      <c r="E262" s="163">
        <v>0.32653061224489793</v>
      </c>
      <c r="F262" s="156">
        <v>154</v>
      </c>
      <c r="G262" s="163">
        <v>0.62857142857142856</v>
      </c>
      <c r="H262" s="157">
        <v>4102</v>
      </c>
      <c r="I262" s="158">
        <v>10</v>
      </c>
      <c r="J262" s="159" t="s">
        <v>974</v>
      </c>
      <c r="L262" s="160">
        <f t="shared" si="42"/>
        <v>54</v>
      </c>
      <c r="M262" s="160">
        <f t="shared" si="43"/>
        <v>59.17647058823529</v>
      </c>
      <c r="N262" s="160">
        <f t="shared" si="44"/>
        <v>25</v>
      </c>
      <c r="P262" s="160">
        <v>85</v>
      </c>
      <c r="Q262" s="160">
        <v>23.764705882352942</v>
      </c>
      <c r="R262" s="160">
        <v>22.705882352941174</v>
      </c>
      <c r="S262" s="160">
        <v>36.294117647058826</v>
      </c>
      <c r="T262" s="160">
        <v>17.705882352941178</v>
      </c>
      <c r="U262" s="160">
        <f t="shared" si="40"/>
        <v>54</v>
      </c>
      <c r="W262" s="160">
        <v>85</v>
      </c>
      <c r="X262" s="160">
        <v>7.2352941176470589</v>
      </c>
      <c r="Y262" s="160">
        <v>34.529411764705884</v>
      </c>
      <c r="Z262" s="160">
        <v>29.588235294117645</v>
      </c>
      <c r="AA262" s="160">
        <v>29.588235294117645</v>
      </c>
      <c r="AB262" s="160">
        <f t="shared" si="41"/>
        <v>59.17647058823529</v>
      </c>
      <c r="AD262" s="160">
        <v>40</v>
      </c>
      <c r="AE262" s="160">
        <v>28</v>
      </c>
      <c r="AF262" s="160">
        <v>48</v>
      </c>
      <c r="AG262" s="160">
        <v>20</v>
      </c>
      <c r="AH262" s="160">
        <v>5</v>
      </c>
      <c r="AI262" s="160">
        <f t="shared" si="39"/>
        <v>25</v>
      </c>
    </row>
    <row r="263" spans="1:35">
      <c r="A263" s="159" t="s">
        <v>975</v>
      </c>
      <c r="C263" s="156">
        <v>313</v>
      </c>
      <c r="D263" s="156">
        <v>88</v>
      </c>
      <c r="E263" s="163">
        <v>0.28115015974440893</v>
      </c>
      <c r="F263" s="156">
        <v>219</v>
      </c>
      <c r="G263" s="163">
        <v>0.69968051118210861</v>
      </c>
      <c r="H263" s="157">
        <v>4102</v>
      </c>
      <c r="I263" s="158">
        <v>8</v>
      </c>
      <c r="J263" s="159" t="s">
        <v>974</v>
      </c>
      <c r="L263" s="160">
        <f t="shared" si="42"/>
        <v>73.362068965517238</v>
      </c>
      <c r="M263" s="160">
        <f t="shared" si="43"/>
        <v>72.206896551724142</v>
      </c>
      <c r="N263" s="160">
        <f t="shared" si="44"/>
        <v>43</v>
      </c>
      <c r="P263" s="160">
        <v>174</v>
      </c>
      <c r="Q263" s="160">
        <v>6.431034482758621</v>
      </c>
      <c r="R263" s="160">
        <v>19.948275862068968</v>
      </c>
      <c r="S263" s="160">
        <v>31</v>
      </c>
      <c r="T263" s="160">
        <v>42.362068965517246</v>
      </c>
      <c r="U263" s="160">
        <f t="shared" si="40"/>
        <v>73.362068965517238</v>
      </c>
      <c r="W263" s="160">
        <v>174</v>
      </c>
      <c r="X263" s="160">
        <v>6.0517241379310356</v>
      </c>
      <c r="Y263" s="160">
        <v>21.241379310344826</v>
      </c>
      <c r="Z263" s="160">
        <v>39</v>
      </c>
      <c r="AA263" s="160">
        <v>33.206896551724142</v>
      </c>
      <c r="AB263" s="160">
        <f t="shared" si="41"/>
        <v>72.206896551724142</v>
      </c>
      <c r="AD263" s="160">
        <v>42</v>
      </c>
      <c r="AE263" s="160">
        <v>10</v>
      </c>
      <c r="AF263" s="160">
        <v>48</v>
      </c>
      <c r="AG263" s="160">
        <v>38</v>
      </c>
      <c r="AH263" s="160">
        <v>5</v>
      </c>
      <c r="AI263" s="160">
        <f t="shared" si="39"/>
        <v>43</v>
      </c>
    </row>
    <row r="264" spans="1:35">
      <c r="A264" s="159" t="s">
        <v>1192</v>
      </c>
      <c r="C264" s="156">
        <v>678</v>
      </c>
      <c r="D264" s="156">
        <v>518</v>
      </c>
      <c r="E264" s="163">
        <v>0.7640117994100295</v>
      </c>
      <c r="F264" s="156">
        <v>678</v>
      </c>
      <c r="G264" s="163">
        <v>1</v>
      </c>
      <c r="H264" s="157">
        <v>6201</v>
      </c>
      <c r="I264" s="158">
        <v>3</v>
      </c>
      <c r="J264" s="159" t="s">
        <v>1190</v>
      </c>
      <c r="L264" s="160">
        <f t="shared" si="42"/>
        <v>55.258992805755398</v>
      </c>
      <c r="M264" s="160">
        <f t="shared" si="43"/>
        <v>41.938848920863308</v>
      </c>
      <c r="N264" s="160">
        <f t="shared" si="44"/>
        <v>0</v>
      </c>
      <c r="P264" s="160">
        <v>278</v>
      </c>
      <c r="Q264" s="160">
        <v>19.568345323741006</v>
      </c>
      <c r="R264" s="160">
        <v>24.715827338129497</v>
      </c>
      <c r="S264" s="160">
        <v>27.258992805755394</v>
      </c>
      <c r="T264" s="160">
        <v>28</v>
      </c>
      <c r="U264" s="160">
        <f t="shared" si="40"/>
        <v>55.258992805755398</v>
      </c>
      <c r="W264" s="160">
        <v>278</v>
      </c>
      <c r="X264" s="160">
        <v>27.690647482014388</v>
      </c>
      <c r="Y264" s="160">
        <v>30.370503597122301</v>
      </c>
      <c r="Z264" s="160">
        <v>33.197841726618705</v>
      </c>
      <c r="AA264" s="160">
        <v>8.7410071942446042</v>
      </c>
      <c r="AB264" s="160">
        <f t="shared" si="41"/>
        <v>41.938848920863308</v>
      </c>
      <c r="AD264" s="160">
        <v>0</v>
      </c>
      <c r="AE264" s="160">
        <v>0</v>
      </c>
      <c r="AF264" s="160">
        <v>0</v>
      </c>
      <c r="AG264" s="160">
        <v>0</v>
      </c>
      <c r="AH264" s="160">
        <v>0</v>
      </c>
      <c r="AI264" s="160">
        <f t="shared" si="39"/>
        <v>0</v>
      </c>
    </row>
    <row r="265" spans="1:35">
      <c r="A265" s="159" t="s">
        <v>1671</v>
      </c>
      <c r="C265" s="156">
        <v>537</v>
      </c>
      <c r="D265" s="156">
        <v>435</v>
      </c>
      <c r="E265" s="163">
        <v>0.81005586592178769</v>
      </c>
      <c r="F265" s="156">
        <v>537</v>
      </c>
      <c r="G265" s="163">
        <v>1</v>
      </c>
      <c r="H265" s="157">
        <v>6201</v>
      </c>
      <c r="I265" s="158">
        <v>10</v>
      </c>
      <c r="J265" s="159" t="s">
        <v>1190</v>
      </c>
      <c r="L265" s="160">
        <f t="shared" si="42"/>
        <v>34.340909090909093</v>
      </c>
      <c r="M265" s="160">
        <f t="shared" si="43"/>
        <v>42.227272727272727</v>
      </c>
      <c r="N265" s="160">
        <f t="shared" si="44"/>
        <v>4</v>
      </c>
      <c r="P265" s="160">
        <v>528</v>
      </c>
      <c r="Q265" s="160">
        <v>45.931818181818187</v>
      </c>
      <c r="R265" s="160">
        <v>20.25</v>
      </c>
      <c r="S265" s="160">
        <v>24.954545454545453</v>
      </c>
      <c r="T265" s="160">
        <v>9.3863636363636367</v>
      </c>
      <c r="U265" s="160">
        <f t="shared" si="40"/>
        <v>34.340909090909093</v>
      </c>
      <c r="W265" s="160">
        <v>528</v>
      </c>
      <c r="X265" s="160">
        <v>15.522727272727273</v>
      </c>
      <c r="Y265" s="160">
        <v>42.25</v>
      </c>
      <c r="Z265" s="160">
        <v>33.659090909090907</v>
      </c>
      <c r="AA265" s="160">
        <v>8.5681818181818183</v>
      </c>
      <c r="AB265" s="160">
        <f t="shared" si="41"/>
        <v>42.227272727272727</v>
      </c>
      <c r="AD265" s="160">
        <v>252</v>
      </c>
      <c r="AE265" s="160">
        <v>67</v>
      </c>
      <c r="AF265" s="160">
        <v>28</v>
      </c>
      <c r="AG265" s="160">
        <v>4</v>
      </c>
      <c r="AH265" s="160">
        <v>0</v>
      </c>
      <c r="AI265" s="160">
        <f t="shared" si="39"/>
        <v>4</v>
      </c>
    </row>
    <row r="266" spans="1:35">
      <c r="A266" s="159" t="s">
        <v>1440</v>
      </c>
      <c r="C266" s="156">
        <v>524</v>
      </c>
      <c r="D266" s="156">
        <v>416</v>
      </c>
      <c r="E266" s="163">
        <v>0.79389312977099236</v>
      </c>
      <c r="F266" s="156">
        <v>524</v>
      </c>
      <c r="G266" s="163">
        <v>1</v>
      </c>
      <c r="H266" s="157">
        <v>6201</v>
      </c>
      <c r="I266" s="158">
        <v>12</v>
      </c>
      <c r="J266" s="159" t="s">
        <v>1190</v>
      </c>
      <c r="L266" s="160">
        <f t="shared" si="42"/>
        <v>47.554455445544548</v>
      </c>
      <c r="M266" s="160">
        <f t="shared" si="43"/>
        <v>50.980198019801982</v>
      </c>
      <c r="N266" s="160">
        <f t="shared" si="44"/>
        <v>23</v>
      </c>
      <c r="P266" s="160">
        <v>505</v>
      </c>
      <c r="Q266" s="160">
        <v>23.96039603960396</v>
      </c>
      <c r="R266" s="160">
        <v>28.990099009900991</v>
      </c>
      <c r="S266" s="160">
        <v>30.990099009900987</v>
      </c>
      <c r="T266" s="160">
        <v>16.564356435643564</v>
      </c>
      <c r="U266" s="160">
        <f t="shared" si="40"/>
        <v>47.554455445544548</v>
      </c>
      <c r="W266" s="160">
        <v>505</v>
      </c>
      <c r="X266" s="160">
        <v>13.01980198019802</v>
      </c>
      <c r="Y266" s="160">
        <v>36</v>
      </c>
      <c r="Z266" s="160">
        <v>39.475247524752476</v>
      </c>
      <c r="AA266" s="160">
        <v>11.504950495049506</v>
      </c>
      <c r="AB266" s="160">
        <f t="shared" si="41"/>
        <v>50.980198019801982</v>
      </c>
      <c r="AD266" s="160">
        <v>250</v>
      </c>
      <c r="AE266" s="160">
        <v>26</v>
      </c>
      <c r="AF266" s="160">
        <v>51</v>
      </c>
      <c r="AG266" s="160">
        <v>22</v>
      </c>
      <c r="AH266" s="160">
        <v>1</v>
      </c>
      <c r="AI266" s="160">
        <f t="shared" si="39"/>
        <v>23</v>
      </c>
    </row>
    <row r="267" spans="1:35">
      <c r="A267" s="159" t="s">
        <v>1191</v>
      </c>
      <c r="C267" s="156">
        <v>611</v>
      </c>
      <c r="D267" s="156">
        <v>530</v>
      </c>
      <c r="E267" s="163">
        <v>0.86743044189852703</v>
      </c>
      <c r="F267" s="156">
        <v>611</v>
      </c>
      <c r="G267" s="163">
        <v>1</v>
      </c>
      <c r="H267" s="157">
        <v>6201</v>
      </c>
      <c r="I267" s="158">
        <v>14</v>
      </c>
      <c r="J267" s="159" t="s">
        <v>1190</v>
      </c>
      <c r="L267" s="160">
        <f t="shared" si="42"/>
        <v>66.066666666666663</v>
      </c>
      <c r="M267" s="160">
        <f t="shared" si="43"/>
        <v>49.520833333333343</v>
      </c>
      <c r="N267" s="160">
        <f t="shared" si="44"/>
        <v>0</v>
      </c>
      <c r="P267" s="160">
        <v>240</v>
      </c>
      <c r="Q267" s="160">
        <v>15.4375</v>
      </c>
      <c r="R267" s="160">
        <v>17.991666666666667</v>
      </c>
      <c r="S267" s="160">
        <v>20.520833333333336</v>
      </c>
      <c r="T267" s="160">
        <v>45.545833333333334</v>
      </c>
      <c r="U267" s="160">
        <f>SUM(S267:T267)</f>
        <v>66.066666666666663</v>
      </c>
      <c r="W267" s="160">
        <v>240</v>
      </c>
      <c r="X267" s="160">
        <v>20.033333333333331</v>
      </c>
      <c r="Y267" s="160">
        <v>29.950000000000003</v>
      </c>
      <c r="Z267" s="160">
        <v>37.025000000000006</v>
      </c>
      <c r="AA267" s="160">
        <v>12.495833333333334</v>
      </c>
      <c r="AB267" s="160">
        <f>SUM(Z267:AA267)</f>
        <v>49.520833333333343</v>
      </c>
      <c r="AD267" s="160">
        <v>0</v>
      </c>
      <c r="AE267" s="160">
        <v>0</v>
      </c>
      <c r="AF267" s="160">
        <v>0</v>
      </c>
      <c r="AG267" s="160">
        <v>0</v>
      </c>
      <c r="AH267" s="160">
        <v>0</v>
      </c>
      <c r="AI267" s="160">
        <f t="shared" ref="AI267:AI330" si="45">SUM(AG267:AH267)</f>
        <v>0</v>
      </c>
    </row>
    <row r="268" spans="1:35">
      <c r="A268" s="159" t="s">
        <v>1240</v>
      </c>
      <c r="C268" s="156">
        <v>325</v>
      </c>
      <c r="D268" s="156">
        <v>123</v>
      </c>
      <c r="E268" s="163">
        <v>0.37846153846153846</v>
      </c>
      <c r="F268" s="156">
        <v>217</v>
      </c>
      <c r="G268" s="163">
        <v>0.6676923076923077</v>
      </c>
      <c r="H268" s="157">
        <v>6601</v>
      </c>
      <c r="I268" s="158">
        <v>1</v>
      </c>
      <c r="J268" s="159" t="s">
        <v>1221</v>
      </c>
      <c r="L268" s="160">
        <f t="shared" si="42"/>
        <v>72.627027027027026</v>
      </c>
      <c r="M268" s="160">
        <f t="shared" si="43"/>
        <v>74.027027027027032</v>
      </c>
      <c r="N268" s="160">
        <f t="shared" si="44"/>
        <v>46</v>
      </c>
      <c r="P268" s="160">
        <v>185</v>
      </c>
      <c r="Q268" s="160">
        <v>6.4108108108108102</v>
      </c>
      <c r="R268" s="160">
        <v>20.670270270270272</v>
      </c>
      <c r="S268" s="160">
        <v>27.302702702702703</v>
      </c>
      <c r="T268" s="160">
        <v>45.324324324324323</v>
      </c>
      <c r="U268" s="160">
        <f>SUM(S268:T268)</f>
        <v>72.627027027027026</v>
      </c>
      <c r="W268" s="160">
        <v>185</v>
      </c>
      <c r="X268" s="160">
        <v>4.3675675675675674</v>
      </c>
      <c r="Y268" s="160">
        <v>21.794594594594596</v>
      </c>
      <c r="Z268" s="160">
        <v>37.232432432432432</v>
      </c>
      <c r="AA268" s="160">
        <v>36.794594594594592</v>
      </c>
      <c r="AB268" s="160">
        <f>SUM(Z268:AA268)</f>
        <v>74.027027027027032</v>
      </c>
      <c r="AD268" s="160">
        <v>46</v>
      </c>
      <c r="AE268" s="160">
        <v>9</v>
      </c>
      <c r="AF268" s="160">
        <v>46</v>
      </c>
      <c r="AG268" s="160">
        <v>37</v>
      </c>
      <c r="AH268" s="160">
        <v>9</v>
      </c>
      <c r="AI268" s="160">
        <f t="shared" si="45"/>
        <v>46</v>
      </c>
    </row>
    <row r="269" spans="1:35">
      <c r="A269" s="159" t="s">
        <v>1239</v>
      </c>
      <c r="C269" s="156">
        <v>315</v>
      </c>
      <c r="D269" s="156">
        <v>83</v>
      </c>
      <c r="E269" s="163">
        <v>0.2634920634920635</v>
      </c>
      <c r="F269" s="156">
        <v>210</v>
      </c>
      <c r="G269" s="163">
        <v>0.66666666666666663</v>
      </c>
      <c r="H269" s="157">
        <v>6601</v>
      </c>
      <c r="I269" s="158">
        <v>2</v>
      </c>
      <c r="J269" s="159" t="s">
        <v>1221</v>
      </c>
      <c r="L269" s="160">
        <f t="shared" si="42"/>
        <v>80.373626373626365</v>
      </c>
      <c r="M269" s="160">
        <f t="shared" si="43"/>
        <v>68.92307692307692</v>
      </c>
      <c r="N269" s="160">
        <f t="shared" si="44"/>
        <v>48</v>
      </c>
      <c r="P269" s="160">
        <v>182</v>
      </c>
      <c r="Q269" s="160">
        <v>7.6868131868131861</v>
      </c>
      <c r="R269" s="160">
        <v>12.428571428571429</v>
      </c>
      <c r="S269" s="160">
        <v>30.780219780219781</v>
      </c>
      <c r="T269" s="160">
        <v>49.593406593406591</v>
      </c>
      <c r="U269" s="160">
        <f>SUM(S269:T269)</f>
        <v>80.373626373626365</v>
      </c>
      <c r="W269" s="160">
        <v>182</v>
      </c>
      <c r="X269" s="160">
        <v>4.2967032967032965</v>
      </c>
      <c r="Y269" s="160">
        <v>26.80769230769231</v>
      </c>
      <c r="Z269" s="160">
        <v>45.175824175824175</v>
      </c>
      <c r="AA269" s="160">
        <v>23.747252747252745</v>
      </c>
      <c r="AB269" s="160">
        <f>SUM(Z269:AA269)</f>
        <v>68.92307692307692</v>
      </c>
      <c r="AD269" s="160">
        <v>48</v>
      </c>
      <c r="AE269" s="160">
        <v>13</v>
      </c>
      <c r="AF269" s="160">
        <v>40</v>
      </c>
      <c r="AG269" s="160">
        <v>44</v>
      </c>
      <c r="AH269" s="160">
        <v>4</v>
      </c>
      <c r="AI269" s="160">
        <f t="shared" si="45"/>
        <v>48</v>
      </c>
    </row>
    <row r="270" spans="1:35">
      <c r="A270" s="159" t="s">
        <v>1238</v>
      </c>
      <c r="C270" s="156">
        <v>294</v>
      </c>
      <c r="D270" s="156">
        <v>88</v>
      </c>
      <c r="E270" s="163">
        <v>0.29931972789115646</v>
      </c>
      <c r="F270" s="156">
        <v>175</v>
      </c>
      <c r="G270" s="163">
        <v>0.59523809523809523</v>
      </c>
      <c r="H270" s="157">
        <v>6601</v>
      </c>
      <c r="I270" s="158">
        <v>3</v>
      </c>
      <c r="J270" s="159" t="s">
        <v>1221</v>
      </c>
      <c r="L270" s="160">
        <f t="shared" si="42"/>
        <v>76.773584905660385</v>
      </c>
      <c r="M270" s="160">
        <f t="shared" si="43"/>
        <v>78.968553459119505</v>
      </c>
      <c r="N270" s="160">
        <f t="shared" si="44"/>
        <v>43</v>
      </c>
      <c r="P270" s="160">
        <v>159</v>
      </c>
      <c r="Q270" s="160">
        <v>10.660377358490566</v>
      </c>
      <c r="R270" s="160">
        <v>12.289308176100628</v>
      </c>
      <c r="S270" s="160">
        <v>30.962264150943398</v>
      </c>
      <c r="T270" s="160">
        <v>45.811320754716981</v>
      </c>
      <c r="U270" s="160">
        <f>SUM(S270:T270)</f>
        <v>76.773584905660385</v>
      </c>
      <c r="W270" s="160">
        <v>159</v>
      </c>
      <c r="X270" s="160">
        <v>4.2767295597484276</v>
      </c>
      <c r="Y270" s="160">
        <v>16.232704402515722</v>
      </c>
      <c r="Z270" s="160">
        <v>43.861635220125791</v>
      </c>
      <c r="AA270" s="160">
        <v>35.106918238993707</v>
      </c>
      <c r="AB270" s="160">
        <f>SUM(Z270:AA270)</f>
        <v>78.968553459119505</v>
      </c>
      <c r="AD270" s="160">
        <v>44</v>
      </c>
      <c r="AE270" s="160">
        <v>14</v>
      </c>
      <c r="AF270" s="160">
        <v>43</v>
      </c>
      <c r="AG270" s="160">
        <v>34</v>
      </c>
      <c r="AH270" s="160">
        <v>9</v>
      </c>
      <c r="AI270" s="160">
        <f t="shared" si="45"/>
        <v>43</v>
      </c>
    </row>
    <row r="271" spans="1:35">
      <c r="A271" s="159" t="s">
        <v>1682</v>
      </c>
      <c r="C271" s="156">
        <v>75</v>
      </c>
      <c r="D271" s="156">
        <v>40</v>
      </c>
      <c r="E271" s="163">
        <v>0.53333333333333333</v>
      </c>
      <c r="F271" s="156">
        <v>63</v>
      </c>
      <c r="G271" s="163">
        <v>0.84</v>
      </c>
      <c r="H271" s="157">
        <v>6601</v>
      </c>
      <c r="I271" s="158">
        <v>5</v>
      </c>
      <c r="J271" s="159" t="s">
        <v>1221</v>
      </c>
      <c r="L271" s="160" t="str">
        <f t="shared" si="42"/>
        <v>xx</v>
      </c>
      <c r="M271" s="160" t="str">
        <f t="shared" si="43"/>
        <v>xx</v>
      </c>
      <c r="N271" s="160">
        <f t="shared" si="44"/>
        <v>0</v>
      </c>
      <c r="P271" s="160">
        <v>16</v>
      </c>
      <c r="Q271" s="160" t="s">
        <v>1</v>
      </c>
      <c r="R271" s="160" t="s">
        <v>1</v>
      </c>
      <c r="S271" s="160" t="s">
        <v>1</v>
      </c>
      <c r="T271" s="160" t="s">
        <v>1</v>
      </c>
      <c r="U271" s="160" t="s">
        <v>1</v>
      </c>
      <c r="W271" s="160">
        <v>16</v>
      </c>
      <c r="X271" s="160" t="s">
        <v>1</v>
      </c>
      <c r="Y271" s="160" t="s">
        <v>1</v>
      </c>
      <c r="Z271" s="160" t="s">
        <v>1</v>
      </c>
      <c r="AA271" s="160" t="s">
        <v>1</v>
      </c>
      <c r="AB271" s="160" t="s">
        <v>1</v>
      </c>
      <c r="AD271" s="160">
        <v>0</v>
      </c>
      <c r="AE271" s="160" t="s">
        <v>1</v>
      </c>
      <c r="AF271" s="160" t="s">
        <v>1</v>
      </c>
      <c r="AG271" s="160" t="s">
        <v>1</v>
      </c>
      <c r="AH271" s="160" t="s">
        <v>1</v>
      </c>
      <c r="AI271" s="160">
        <f t="shared" si="45"/>
        <v>0</v>
      </c>
    </row>
    <row r="272" spans="1:35">
      <c r="A272" s="159" t="s">
        <v>1237</v>
      </c>
      <c r="C272" s="156">
        <v>343</v>
      </c>
      <c r="D272" s="156">
        <v>155</v>
      </c>
      <c r="E272" s="163">
        <v>0.45189504373177841</v>
      </c>
      <c r="F272" s="156">
        <v>228</v>
      </c>
      <c r="G272" s="163">
        <v>0.66472303206997085</v>
      </c>
      <c r="H272" s="157">
        <v>6601</v>
      </c>
      <c r="I272" s="158">
        <v>6</v>
      </c>
      <c r="J272" s="159" t="s">
        <v>1221</v>
      </c>
      <c r="L272" s="160">
        <f t="shared" si="42"/>
        <v>79.612903225806463</v>
      </c>
      <c r="M272" s="160">
        <f t="shared" si="43"/>
        <v>77.58064516129032</v>
      </c>
      <c r="N272" s="160">
        <f t="shared" si="44"/>
        <v>39</v>
      </c>
      <c r="P272" s="160">
        <v>186</v>
      </c>
      <c r="Q272" s="160">
        <v>9.672043010752688</v>
      </c>
      <c r="R272" s="160">
        <v>10.715053763440858</v>
      </c>
      <c r="S272" s="160">
        <v>26.768817204301079</v>
      </c>
      <c r="T272" s="160">
        <v>52.844086021505376</v>
      </c>
      <c r="U272" s="160">
        <f t="shared" ref="U272:U303" si="46">SUM(S272:T272)</f>
        <v>79.612903225806463</v>
      </c>
      <c r="W272" s="160">
        <v>186</v>
      </c>
      <c r="X272" s="160">
        <v>4.247311827956989</v>
      </c>
      <c r="Y272" s="160">
        <v>18.387096774193548</v>
      </c>
      <c r="Z272" s="160">
        <v>40.258064516129032</v>
      </c>
      <c r="AA272" s="160">
        <v>37.322580645161288</v>
      </c>
      <c r="AB272" s="160">
        <f t="shared" ref="AB272:AB303" si="47">SUM(Z272:AA272)</f>
        <v>77.58064516129032</v>
      </c>
      <c r="AD272" s="160">
        <v>41</v>
      </c>
      <c r="AE272" s="160">
        <v>15</v>
      </c>
      <c r="AF272" s="160">
        <v>46</v>
      </c>
      <c r="AG272" s="160">
        <v>34</v>
      </c>
      <c r="AH272" s="160">
        <v>5</v>
      </c>
      <c r="AI272" s="160">
        <f t="shared" si="45"/>
        <v>39</v>
      </c>
    </row>
    <row r="273" spans="1:35">
      <c r="A273" s="159" t="s">
        <v>1236</v>
      </c>
      <c r="C273" s="156">
        <v>261</v>
      </c>
      <c r="D273" s="156">
        <v>102</v>
      </c>
      <c r="E273" s="163">
        <v>0.39080459770114945</v>
      </c>
      <c r="F273" s="156">
        <v>220</v>
      </c>
      <c r="G273" s="163">
        <v>0.84291187739463602</v>
      </c>
      <c r="H273" s="157">
        <v>6601</v>
      </c>
      <c r="I273" s="158">
        <v>7</v>
      </c>
      <c r="J273" s="159" t="s">
        <v>1221</v>
      </c>
      <c r="L273" s="160">
        <f t="shared" si="42"/>
        <v>78.234177215189874</v>
      </c>
      <c r="M273" s="160">
        <f t="shared" si="43"/>
        <v>73.322784810126592</v>
      </c>
      <c r="N273" s="160">
        <f t="shared" si="44"/>
        <v>43</v>
      </c>
      <c r="P273" s="160">
        <v>158</v>
      </c>
      <c r="Q273" s="160">
        <v>3.1898734177215191</v>
      </c>
      <c r="R273" s="160">
        <v>18.430379746835442</v>
      </c>
      <c r="S273" s="160">
        <v>26.354430379746837</v>
      </c>
      <c r="T273" s="160">
        <v>51.879746835443036</v>
      </c>
      <c r="U273" s="160">
        <f t="shared" si="46"/>
        <v>78.234177215189874</v>
      </c>
      <c r="W273" s="160">
        <v>158</v>
      </c>
      <c r="X273" s="160">
        <v>4.0822784810126587</v>
      </c>
      <c r="Y273" s="160">
        <v>23.12658227848101</v>
      </c>
      <c r="Z273" s="160">
        <v>47.411392405063296</v>
      </c>
      <c r="AA273" s="160">
        <v>25.911392405063289</v>
      </c>
      <c r="AB273" s="160">
        <f t="shared" si="47"/>
        <v>73.322784810126592</v>
      </c>
      <c r="AD273" s="160">
        <v>28</v>
      </c>
      <c r="AE273" s="160">
        <v>7</v>
      </c>
      <c r="AF273" s="160">
        <v>50</v>
      </c>
      <c r="AG273" s="160">
        <v>39</v>
      </c>
      <c r="AH273" s="160">
        <v>4</v>
      </c>
      <c r="AI273" s="160">
        <f t="shared" si="45"/>
        <v>43</v>
      </c>
    </row>
    <row r="274" spans="1:35">
      <c r="A274" s="159" t="s">
        <v>1235</v>
      </c>
      <c r="C274" s="156">
        <v>211</v>
      </c>
      <c r="D274" s="156">
        <v>90</v>
      </c>
      <c r="E274" s="163">
        <v>0.42654028436018959</v>
      </c>
      <c r="F274" s="156">
        <v>142</v>
      </c>
      <c r="G274" s="163">
        <v>0.67298578199052128</v>
      </c>
      <c r="H274" s="157">
        <v>6601</v>
      </c>
      <c r="I274" s="158">
        <v>8</v>
      </c>
      <c r="J274" s="159" t="s">
        <v>1221</v>
      </c>
      <c r="L274" s="160">
        <f t="shared" si="42"/>
        <v>89.71698113207546</v>
      </c>
      <c r="M274" s="160">
        <f t="shared" si="43"/>
        <v>86.754716981132077</v>
      </c>
      <c r="N274" s="160">
        <f t="shared" si="44"/>
        <v>65</v>
      </c>
      <c r="P274" s="160">
        <v>106</v>
      </c>
      <c r="Q274" s="160">
        <v>3.6981132075471699</v>
      </c>
      <c r="R274" s="160">
        <v>6.8301886792452819</v>
      </c>
      <c r="S274" s="160">
        <v>26.509433962264154</v>
      </c>
      <c r="T274" s="160">
        <v>63.207547169811313</v>
      </c>
      <c r="U274" s="160">
        <f t="shared" si="46"/>
        <v>89.71698113207546</v>
      </c>
      <c r="W274" s="160">
        <v>106</v>
      </c>
      <c r="X274" s="160">
        <v>0</v>
      </c>
      <c r="Y274" s="160">
        <v>13.509433962264151</v>
      </c>
      <c r="Z274" s="160">
        <v>52.886792452830193</v>
      </c>
      <c r="AA274" s="160">
        <v>33.867924528301884</v>
      </c>
      <c r="AB274" s="160">
        <f t="shared" si="47"/>
        <v>86.754716981132077</v>
      </c>
      <c r="AD274" s="160">
        <v>28</v>
      </c>
      <c r="AE274" s="160">
        <v>0</v>
      </c>
      <c r="AF274" s="160">
        <v>36</v>
      </c>
      <c r="AG274" s="160">
        <v>54</v>
      </c>
      <c r="AH274" s="160">
        <v>11</v>
      </c>
      <c r="AI274" s="160">
        <f t="shared" si="45"/>
        <v>65</v>
      </c>
    </row>
    <row r="275" spans="1:35">
      <c r="A275" s="159" t="s">
        <v>1681</v>
      </c>
      <c r="C275" s="156">
        <v>758</v>
      </c>
      <c r="D275" s="156">
        <v>235</v>
      </c>
      <c r="E275" s="163">
        <v>0.31002638522427439</v>
      </c>
      <c r="F275" s="156">
        <v>130</v>
      </c>
      <c r="G275" s="163">
        <v>0.25540275049115913</v>
      </c>
      <c r="H275" s="157">
        <v>6601</v>
      </c>
      <c r="I275" s="158">
        <v>20</v>
      </c>
      <c r="J275" s="159" t="s">
        <v>1221</v>
      </c>
      <c r="L275" s="160">
        <f t="shared" si="42"/>
        <v>84.1171875</v>
      </c>
      <c r="M275" s="160">
        <f t="shared" si="43"/>
        <v>84.412109375</v>
      </c>
      <c r="N275" s="160">
        <f t="shared" si="44"/>
        <v>57</v>
      </c>
      <c r="P275" s="160">
        <v>512</v>
      </c>
      <c r="Q275" s="160">
        <v>5.94140625</v>
      </c>
      <c r="R275" s="160">
        <v>10.451171875</v>
      </c>
      <c r="S275" s="160">
        <v>39.86328125</v>
      </c>
      <c r="T275" s="160">
        <v>44.25390625</v>
      </c>
      <c r="U275" s="160">
        <f t="shared" si="46"/>
        <v>84.1171875</v>
      </c>
      <c r="W275" s="160">
        <v>512</v>
      </c>
      <c r="X275" s="160">
        <v>1.490234375</v>
      </c>
      <c r="Y275" s="160">
        <v>14.09765625</v>
      </c>
      <c r="Z275" s="160">
        <v>43</v>
      </c>
      <c r="AA275" s="160">
        <v>41.412109375</v>
      </c>
      <c r="AB275" s="160">
        <f t="shared" si="47"/>
        <v>84.412109375</v>
      </c>
      <c r="AD275" s="160">
        <v>261</v>
      </c>
      <c r="AE275" s="160">
        <v>8</v>
      </c>
      <c r="AF275" s="160">
        <v>35</v>
      </c>
      <c r="AG275" s="160">
        <v>46</v>
      </c>
      <c r="AH275" s="160">
        <v>11</v>
      </c>
      <c r="AI275" s="160">
        <f t="shared" si="45"/>
        <v>57</v>
      </c>
    </row>
    <row r="276" spans="1:35">
      <c r="A276" s="159" t="s">
        <v>1224</v>
      </c>
      <c r="C276" s="156">
        <v>623</v>
      </c>
      <c r="D276" s="156">
        <v>143</v>
      </c>
      <c r="E276" s="163">
        <v>0.22953451043338685</v>
      </c>
      <c r="F276" s="156">
        <v>256</v>
      </c>
      <c r="G276" s="163">
        <v>0.41091492776886035</v>
      </c>
      <c r="H276" s="157">
        <v>6601</v>
      </c>
      <c r="I276" s="158">
        <v>31</v>
      </c>
      <c r="J276" s="159" t="s">
        <v>1221</v>
      </c>
      <c r="L276" s="160">
        <f t="shared" si="42"/>
        <v>88.222841225626738</v>
      </c>
      <c r="M276" s="160">
        <f t="shared" si="43"/>
        <v>85.345403899721447</v>
      </c>
      <c r="N276" s="160">
        <f t="shared" si="44"/>
        <v>62</v>
      </c>
      <c r="P276" s="160">
        <v>359</v>
      </c>
      <c r="Q276" s="160">
        <v>2.9944289693593316</v>
      </c>
      <c r="R276" s="160">
        <v>8.7827298050139273</v>
      </c>
      <c r="S276" s="160">
        <v>29.607242339832865</v>
      </c>
      <c r="T276" s="160">
        <v>58.615598885793872</v>
      </c>
      <c r="U276" s="160">
        <f t="shared" si="46"/>
        <v>88.222841225626738</v>
      </c>
      <c r="W276" s="160">
        <v>359</v>
      </c>
      <c r="X276" s="160">
        <v>2.7437325905292482</v>
      </c>
      <c r="Y276" s="160">
        <v>11.910863509749303</v>
      </c>
      <c r="Z276" s="160">
        <v>39.222841225626738</v>
      </c>
      <c r="AA276" s="160">
        <v>46.122562674094709</v>
      </c>
      <c r="AB276" s="160">
        <f t="shared" si="47"/>
        <v>85.345403899721447</v>
      </c>
      <c r="AD276" s="160">
        <v>72</v>
      </c>
      <c r="AE276" s="160">
        <v>1</v>
      </c>
      <c r="AF276" s="160">
        <v>36</v>
      </c>
      <c r="AG276" s="160">
        <v>58</v>
      </c>
      <c r="AH276" s="160">
        <v>4</v>
      </c>
      <c r="AI276" s="160">
        <f t="shared" si="45"/>
        <v>62</v>
      </c>
    </row>
    <row r="277" spans="1:35">
      <c r="A277" s="159" t="s">
        <v>1680</v>
      </c>
      <c r="C277" s="156">
        <v>579</v>
      </c>
      <c r="D277" s="156">
        <v>410</v>
      </c>
      <c r="E277" s="163">
        <v>0.7081174438687392</v>
      </c>
      <c r="F277" s="156">
        <v>540</v>
      </c>
      <c r="G277" s="163">
        <v>0.93264248704663211</v>
      </c>
      <c r="H277" s="157">
        <v>6601</v>
      </c>
      <c r="I277" s="158">
        <v>21</v>
      </c>
      <c r="J277" s="159" t="s">
        <v>1221</v>
      </c>
      <c r="L277" s="160">
        <f t="shared" si="42"/>
        <v>57.303896103896108</v>
      </c>
      <c r="M277" s="160">
        <f t="shared" si="43"/>
        <v>56.371428571428574</v>
      </c>
      <c r="N277" s="160">
        <f t="shared" si="44"/>
        <v>17</v>
      </c>
      <c r="P277" s="160">
        <v>385</v>
      </c>
      <c r="Q277" s="160">
        <v>22.742857142857144</v>
      </c>
      <c r="R277" s="160">
        <v>20.464935064935062</v>
      </c>
      <c r="S277" s="160">
        <v>38.605194805194806</v>
      </c>
      <c r="T277" s="160">
        <v>18.698701298701298</v>
      </c>
      <c r="U277" s="160">
        <f t="shared" si="46"/>
        <v>57.303896103896108</v>
      </c>
      <c r="W277" s="160">
        <v>385</v>
      </c>
      <c r="X277" s="160">
        <v>9.511688311688312</v>
      </c>
      <c r="Y277" s="160">
        <v>34.605194805194806</v>
      </c>
      <c r="Z277" s="160">
        <v>42.929870129870132</v>
      </c>
      <c r="AA277" s="160">
        <v>13.441558441558442</v>
      </c>
      <c r="AB277" s="160">
        <f t="shared" si="47"/>
        <v>56.371428571428574</v>
      </c>
      <c r="AD277" s="160">
        <v>197</v>
      </c>
      <c r="AE277" s="160">
        <v>45</v>
      </c>
      <c r="AF277" s="160">
        <v>39</v>
      </c>
      <c r="AG277" s="160">
        <v>16</v>
      </c>
      <c r="AH277" s="160">
        <v>1</v>
      </c>
      <c r="AI277" s="160">
        <f t="shared" si="45"/>
        <v>17</v>
      </c>
    </row>
    <row r="278" spans="1:35">
      <c r="A278" s="159" t="s">
        <v>1222</v>
      </c>
      <c r="C278" s="156">
        <v>467</v>
      </c>
      <c r="D278" s="156">
        <v>173</v>
      </c>
      <c r="E278" s="163">
        <v>0.37044967880085655</v>
      </c>
      <c r="F278" s="156">
        <v>218</v>
      </c>
      <c r="G278" s="163">
        <v>0.46680942184154178</v>
      </c>
      <c r="H278" s="157">
        <v>6601</v>
      </c>
      <c r="I278" s="158">
        <v>33</v>
      </c>
      <c r="J278" s="159" t="s">
        <v>1221</v>
      </c>
      <c r="L278" s="160">
        <f t="shared" si="42"/>
        <v>86.327188940092157</v>
      </c>
      <c r="M278" s="160">
        <f t="shared" si="43"/>
        <v>81.880184331797238</v>
      </c>
      <c r="N278" s="160">
        <f t="shared" si="44"/>
        <v>62</v>
      </c>
      <c r="P278" s="160">
        <v>217</v>
      </c>
      <c r="Q278" s="160">
        <v>3.5437788018433176</v>
      </c>
      <c r="R278" s="160">
        <v>9.6082949308755765</v>
      </c>
      <c r="S278" s="160">
        <v>23.709677419354836</v>
      </c>
      <c r="T278" s="160">
        <v>62.617511520737324</v>
      </c>
      <c r="U278" s="160">
        <f t="shared" si="46"/>
        <v>86.327188940092157</v>
      </c>
      <c r="W278" s="160">
        <v>217</v>
      </c>
      <c r="X278" s="160">
        <v>4.387096774193548</v>
      </c>
      <c r="Y278" s="160">
        <v>13.732718894009217</v>
      </c>
      <c r="Z278" s="160">
        <v>37.894009216589865</v>
      </c>
      <c r="AA278" s="160">
        <v>43.986175115207374</v>
      </c>
      <c r="AB278" s="160">
        <f t="shared" si="47"/>
        <v>81.880184331797238</v>
      </c>
      <c r="AD278" s="160">
        <v>56</v>
      </c>
      <c r="AE278" s="160">
        <v>5</v>
      </c>
      <c r="AF278" s="160">
        <v>32</v>
      </c>
      <c r="AG278" s="160">
        <v>57</v>
      </c>
      <c r="AH278" s="160">
        <v>5</v>
      </c>
      <c r="AI278" s="160">
        <f t="shared" si="45"/>
        <v>62</v>
      </c>
    </row>
    <row r="279" spans="1:35">
      <c r="A279" s="159" t="s">
        <v>1234</v>
      </c>
      <c r="C279" s="156">
        <v>625</v>
      </c>
      <c r="D279" s="156">
        <v>259</v>
      </c>
      <c r="E279" s="163">
        <v>0.41439999999999999</v>
      </c>
      <c r="F279" s="156">
        <v>491</v>
      </c>
      <c r="G279" s="163">
        <v>0.78559999999999997</v>
      </c>
      <c r="H279" s="157">
        <v>6601</v>
      </c>
      <c r="I279" s="158">
        <v>10</v>
      </c>
      <c r="J279" s="159" t="s">
        <v>1221</v>
      </c>
      <c r="L279" s="160">
        <f t="shared" si="42"/>
        <v>75.098550724637676</v>
      </c>
      <c r="M279" s="160">
        <f t="shared" si="43"/>
        <v>73.463768115942031</v>
      </c>
      <c r="N279" s="160">
        <f t="shared" si="44"/>
        <v>47</v>
      </c>
      <c r="P279" s="160">
        <v>345</v>
      </c>
      <c r="Q279" s="160">
        <v>8.5014492753623188</v>
      </c>
      <c r="R279" s="160">
        <v>16.582608695652176</v>
      </c>
      <c r="S279" s="160">
        <v>28.626086956521739</v>
      </c>
      <c r="T279" s="160">
        <v>46.472463768115944</v>
      </c>
      <c r="U279" s="160">
        <f t="shared" si="46"/>
        <v>75.098550724637676</v>
      </c>
      <c r="W279" s="160">
        <v>345</v>
      </c>
      <c r="X279" s="160">
        <v>6.1942028985507234</v>
      </c>
      <c r="Y279" s="160">
        <v>19.805797101449276</v>
      </c>
      <c r="Z279" s="160">
        <v>39.927536231884062</v>
      </c>
      <c r="AA279" s="160">
        <v>33.536231884057969</v>
      </c>
      <c r="AB279" s="160">
        <f t="shared" si="47"/>
        <v>73.463768115942031</v>
      </c>
      <c r="AD279" s="160">
        <v>80</v>
      </c>
      <c r="AE279" s="160">
        <v>14</v>
      </c>
      <c r="AF279" s="160">
        <v>40</v>
      </c>
      <c r="AG279" s="160">
        <v>43</v>
      </c>
      <c r="AH279" s="160">
        <v>4</v>
      </c>
      <c r="AI279" s="160">
        <f t="shared" si="45"/>
        <v>47</v>
      </c>
    </row>
    <row r="280" spans="1:35">
      <c r="A280" s="159" t="s">
        <v>1233</v>
      </c>
      <c r="C280" s="156">
        <v>354</v>
      </c>
      <c r="D280" s="156">
        <v>302</v>
      </c>
      <c r="E280" s="163">
        <v>0.85310734463276838</v>
      </c>
      <c r="F280" s="156">
        <v>338</v>
      </c>
      <c r="G280" s="163">
        <v>0.95480225988700562</v>
      </c>
      <c r="H280" s="157">
        <v>6601</v>
      </c>
      <c r="I280" s="158">
        <v>11</v>
      </c>
      <c r="J280" s="159" t="s">
        <v>1221</v>
      </c>
      <c r="L280" s="160">
        <f t="shared" si="42"/>
        <v>62.138248847926263</v>
      </c>
      <c r="M280" s="160">
        <f t="shared" si="43"/>
        <v>54.884792626728114</v>
      </c>
      <c r="N280" s="160">
        <f t="shared" si="44"/>
        <v>31</v>
      </c>
      <c r="P280" s="160">
        <v>217</v>
      </c>
      <c r="Q280" s="160">
        <v>15.202764976958527</v>
      </c>
      <c r="R280" s="160">
        <v>22.626728110599082</v>
      </c>
      <c r="S280" s="160">
        <v>35.456221198156683</v>
      </c>
      <c r="T280" s="160">
        <v>26.682027649769584</v>
      </c>
      <c r="U280" s="160">
        <f t="shared" si="46"/>
        <v>62.138248847926263</v>
      </c>
      <c r="W280" s="160">
        <v>217</v>
      </c>
      <c r="X280" s="160">
        <v>13.216589861751153</v>
      </c>
      <c r="Y280" s="160">
        <v>31.626728110599075</v>
      </c>
      <c r="Z280" s="160">
        <v>44.737327188940093</v>
      </c>
      <c r="AA280" s="160">
        <v>10.147465437788018</v>
      </c>
      <c r="AB280" s="160">
        <f t="shared" si="47"/>
        <v>54.884792626728114</v>
      </c>
      <c r="AD280" s="160">
        <v>59</v>
      </c>
      <c r="AE280" s="160">
        <v>12</v>
      </c>
      <c r="AF280" s="160">
        <v>58</v>
      </c>
      <c r="AG280" s="160">
        <v>29</v>
      </c>
      <c r="AH280" s="160">
        <v>2</v>
      </c>
      <c r="AI280" s="160">
        <f t="shared" si="45"/>
        <v>31</v>
      </c>
    </row>
    <row r="281" spans="1:35">
      <c r="A281" s="159" t="s">
        <v>1679</v>
      </c>
      <c r="C281" s="156">
        <v>791</v>
      </c>
      <c r="D281" s="156">
        <v>657</v>
      </c>
      <c r="E281" s="163">
        <v>0.83059418457648548</v>
      </c>
      <c r="F281" s="156">
        <v>722</v>
      </c>
      <c r="G281" s="163">
        <v>0.91276864728192164</v>
      </c>
      <c r="H281" s="157">
        <v>6601</v>
      </c>
      <c r="I281" s="158">
        <v>22</v>
      </c>
      <c r="J281" s="159" t="s">
        <v>1221</v>
      </c>
      <c r="L281" s="160">
        <f t="shared" si="42"/>
        <v>51.36978131212723</v>
      </c>
      <c r="M281" s="160">
        <f t="shared" si="43"/>
        <v>54.099403578528829</v>
      </c>
      <c r="N281" s="160">
        <f t="shared" si="44"/>
        <v>18</v>
      </c>
      <c r="P281" s="160">
        <v>503</v>
      </c>
      <c r="Q281" s="160">
        <v>25.099403578528829</v>
      </c>
      <c r="R281" s="160">
        <v>23.061630218687874</v>
      </c>
      <c r="S281" s="160">
        <v>34.530815109343933</v>
      </c>
      <c r="T281" s="160">
        <v>16.8389662027833</v>
      </c>
      <c r="U281" s="160">
        <f t="shared" si="46"/>
        <v>51.36978131212723</v>
      </c>
      <c r="W281" s="160">
        <v>503</v>
      </c>
      <c r="X281" s="160">
        <v>10.469184890656063</v>
      </c>
      <c r="Y281" s="160">
        <v>35.431411530815112</v>
      </c>
      <c r="Z281" s="160">
        <v>42.753479125248511</v>
      </c>
      <c r="AA281" s="160">
        <v>11.345924453280318</v>
      </c>
      <c r="AB281" s="160">
        <f t="shared" si="47"/>
        <v>54.099403578528829</v>
      </c>
      <c r="AD281" s="160">
        <v>267</v>
      </c>
      <c r="AE281" s="160">
        <v>36</v>
      </c>
      <c r="AF281" s="160">
        <v>46</v>
      </c>
      <c r="AG281" s="160">
        <v>18</v>
      </c>
      <c r="AH281" s="160">
        <v>0</v>
      </c>
      <c r="AI281" s="160">
        <f t="shared" si="45"/>
        <v>18</v>
      </c>
    </row>
    <row r="282" spans="1:35">
      <c r="A282" s="159" t="s">
        <v>1225</v>
      </c>
      <c r="C282" s="156">
        <v>191</v>
      </c>
      <c r="D282" s="156">
        <v>153</v>
      </c>
      <c r="E282" s="163">
        <v>0.80104712041884818</v>
      </c>
      <c r="F282" s="156">
        <v>183</v>
      </c>
      <c r="G282" s="163">
        <v>0.95811518324607325</v>
      </c>
      <c r="H282" s="157">
        <v>6601</v>
      </c>
      <c r="I282" s="158">
        <v>30</v>
      </c>
      <c r="J282" s="159" t="s">
        <v>1221</v>
      </c>
      <c r="L282" s="160">
        <f t="shared" si="42"/>
        <v>57.663461538461533</v>
      </c>
      <c r="M282" s="160">
        <f t="shared" si="43"/>
        <v>41.615384615384613</v>
      </c>
      <c r="N282" s="160">
        <f t="shared" si="44"/>
        <v>4</v>
      </c>
      <c r="P282" s="160">
        <v>104</v>
      </c>
      <c r="Q282" s="160">
        <v>19.21153846153846</v>
      </c>
      <c r="R282" s="160">
        <v>23.35576923076923</v>
      </c>
      <c r="S282" s="160">
        <v>32.490384615384613</v>
      </c>
      <c r="T282" s="160">
        <v>25.173076923076923</v>
      </c>
      <c r="U282" s="160">
        <f t="shared" si="46"/>
        <v>57.663461538461533</v>
      </c>
      <c r="W282" s="160">
        <v>104</v>
      </c>
      <c r="X282" s="160">
        <v>13.653846153846153</v>
      </c>
      <c r="Y282" s="160">
        <v>45.25961538461538</v>
      </c>
      <c r="Z282" s="160">
        <v>29.875</v>
      </c>
      <c r="AA282" s="160">
        <v>11.740384615384615</v>
      </c>
      <c r="AB282" s="160">
        <f t="shared" si="47"/>
        <v>41.615384615384613</v>
      </c>
      <c r="AD282" s="160">
        <v>28</v>
      </c>
      <c r="AE282" s="160">
        <v>61</v>
      </c>
      <c r="AF282" s="160">
        <v>36</v>
      </c>
      <c r="AG282" s="160">
        <v>4</v>
      </c>
      <c r="AH282" s="160">
        <v>0</v>
      </c>
      <c r="AI282" s="160">
        <f t="shared" si="45"/>
        <v>4</v>
      </c>
    </row>
    <row r="283" spans="1:35">
      <c r="A283" s="159" t="s">
        <v>1232</v>
      </c>
      <c r="C283" s="156">
        <v>397</v>
      </c>
      <c r="D283" s="156">
        <v>138</v>
      </c>
      <c r="E283" s="163">
        <v>0.34760705289672544</v>
      </c>
      <c r="F283" s="156">
        <v>220</v>
      </c>
      <c r="G283" s="163">
        <v>0.55415617128463479</v>
      </c>
      <c r="H283" s="157">
        <v>6601</v>
      </c>
      <c r="I283" s="158">
        <v>12</v>
      </c>
      <c r="J283" s="159" t="s">
        <v>1221</v>
      </c>
      <c r="L283" s="160">
        <f t="shared" si="42"/>
        <v>75.133333333333326</v>
      </c>
      <c r="M283" s="160">
        <f t="shared" si="43"/>
        <v>74.955555555555549</v>
      </c>
      <c r="N283" s="160">
        <f t="shared" si="44"/>
        <v>43</v>
      </c>
      <c r="P283" s="160">
        <v>225</v>
      </c>
      <c r="Q283" s="160">
        <v>12.084444444444443</v>
      </c>
      <c r="R283" s="160">
        <v>13.035555555555556</v>
      </c>
      <c r="S283" s="160">
        <v>28.022222222222222</v>
      </c>
      <c r="T283" s="160">
        <v>47.111111111111107</v>
      </c>
      <c r="U283" s="160">
        <f t="shared" si="46"/>
        <v>75.133333333333326</v>
      </c>
      <c r="W283" s="160">
        <v>225</v>
      </c>
      <c r="X283" s="160">
        <v>8.9911111111111115</v>
      </c>
      <c r="Y283" s="160">
        <v>15.777777777777779</v>
      </c>
      <c r="Z283" s="160">
        <v>32.502222222222223</v>
      </c>
      <c r="AA283" s="160">
        <v>42.453333333333333</v>
      </c>
      <c r="AB283" s="160">
        <f t="shared" si="47"/>
        <v>74.955555555555549</v>
      </c>
      <c r="AD283" s="160">
        <v>56</v>
      </c>
      <c r="AE283" s="160">
        <v>25</v>
      </c>
      <c r="AF283" s="160">
        <v>32</v>
      </c>
      <c r="AG283" s="160">
        <v>38</v>
      </c>
      <c r="AH283" s="160">
        <v>5</v>
      </c>
      <c r="AI283" s="160">
        <f t="shared" si="45"/>
        <v>43</v>
      </c>
    </row>
    <row r="284" spans="1:35">
      <c r="A284" s="159" t="s">
        <v>1231</v>
      </c>
      <c r="C284" s="156">
        <v>461</v>
      </c>
      <c r="D284" s="156">
        <v>294</v>
      </c>
      <c r="E284" s="163">
        <v>0.63774403470715835</v>
      </c>
      <c r="F284" s="156">
        <v>424</v>
      </c>
      <c r="G284" s="163">
        <v>0.91973969631236441</v>
      </c>
      <c r="H284" s="157">
        <v>6601</v>
      </c>
      <c r="I284" s="158">
        <v>14</v>
      </c>
      <c r="J284" s="159" t="s">
        <v>1221</v>
      </c>
      <c r="L284" s="160">
        <f t="shared" si="42"/>
        <v>65.787878787878796</v>
      </c>
      <c r="M284" s="160">
        <f t="shared" si="43"/>
        <v>62.588744588744596</v>
      </c>
      <c r="N284" s="160">
        <f t="shared" si="44"/>
        <v>40</v>
      </c>
      <c r="P284" s="160">
        <v>231</v>
      </c>
      <c r="Q284" s="160">
        <v>12.138528138528137</v>
      </c>
      <c r="R284" s="160">
        <v>22.614718614718612</v>
      </c>
      <c r="S284" s="160">
        <v>29.683982683982688</v>
      </c>
      <c r="T284" s="160">
        <v>36.103896103896105</v>
      </c>
      <c r="U284" s="160">
        <f t="shared" si="46"/>
        <v>65.787878787878796</v>
      </c>
      <c r="W284" s="160">
        <v>231</v>
      </c>
      <c r="X284" s="160">
        <v>15.251082251082252</v>
      </c>
      <c r="Y284" s="160">
        <v>22.160173160173159</v>
      </c>
      <c r="Z284" s="160">
        <v>44.242424242424249</v>
      </c>
      <c r="AA284" s="160">
        <v>18.346320346320347</v>
      </c>
      <c r="AB284" s="160">
        <f t="shared" si="47"/>
        <v>62.588744588744596</v>
      </c>
      <c r="AD284" s="160">
        <v>56</v>
      </c>
      <c r="AE284" s="160">
        <v>5</v>
      </c>
      <c r="AF284" s="160">
        <v>55</v>
      </c>
      <c r="AG284" s="160">
        <v>38</v>
      </c>
      <c r="AH284" s="160">
        <v>2</v>
      </c>
      <c r="AI284" s="160">
        <f t="shared" si="45"/>
        <v>40</v>
      </c>
    </row>
    <row r="285" spans="1:35">
      <c r="A285" s="159" t="s">
        <v>1678</v>
      </c>
      <c r="C285" s="156">
        <v>967</v>
      </c>
      <c r="D285" s="156">
        <v>279</v>
      </c>
      <c r="E285" s="163">
        <v>0.28852119958634953</v>
      </c>
      <c r="F285" s="156">
        <v>477</v>
      </c>
      <c r="G285" s="163">
        <v>0.49327817993795242</v>
      </c>
      <c r="H285" s="157">
        <v>6601</v>
      </c>
      <c r="I285" s="158">
        <v>23</v>
      </c>
      <c r="J285" s="159" t="s">
        <v>1221</v>
      </c>
      <c r="L285" s="160">
        <f t="shared" si="42"/>
        <v>77.65217391304347</v>
      </c>
      <c r="M285" s="160">
        <f t="shared" si="43"/>
        <v>80.830917874396135</v>
      </c>
      <c r="N285" s="160">
        <f t="shared" si="44"/>
        <v>50</v>
      </c>
      <c r="P285" s="160">
        <v>621</v>
      </c>
      <c r="Q285" s="160">
        <v>10.864734299516908</v>
      </c>
      <c r="R285" s="160">
        <v>12.483091787439614</v>
      </c>
      <c r="S285" s="160">
        <v>39.79710144927536</v>
      </c>
      <c r="T285" s="160">
        <v>37.855072463768117</v>
      </c>
      <c r="U285" s="160">
        <f t="shared" si="46"/>
        <v>77.65217391304347</v>
      </c>
      <c r="W285" s="160">
        <v>621</v>
      </c>
      <c r="X285" s="160">
        <v>2</v>
      </c>
      <c r="Y285" s="160">
        <v>16.169082125603865</v>
      </c>
      <c r="Z285" s="160">
        <v>48.864734299516911</v>
      </c>
      <c r="AA285" s="160">
        <v>31.966183574879228</v>
      </c>
      <c r="AB285" s="160">
        <f t="shared" si="47"/>
        <v>80.830917874396135</v>
      </c>
      <c r="AD285" s="160">
        <v>321</v>
      </c>
      <c r="AE285" s="160">
        <v>13</v>
      </c>
      <c r="AF285" s="160">
        <v>36</v>
      </c>
      <c r="AG285" s="160">
        <v>38</v>
      </c>
      <c r="AH285" s="160">
        <v>12</v>
      </c>
      <c r="AI285" s="160">
        <f t="shared" si="45"/>
        <v>50</v>
      </c>
    </row>
    <row r="286" spans="1:35">
      <c r="A286" s="159" t="s">
        <v>1230</v>
      </c>
      <c r="C286" s="156">
        <v>431</v>
      </c>
      <c r="D286" s="156">
        <v>355</v>
      </c>
      <c r="E286" s="163">
        <v>0.82366589327146167</v>
      </c>
      <c r="F286" s="156">
        <v>402</v>
      </c>
      <c r="G286" s="163">
        <v>0.93271461716937354</v>
      </c>
      <c r="H286" s="157">
        <v>6601</v>
      </c>
      <c r="I286" s="158">
        <v>16</v>
      </c>
      <c r="J286" s="159" t="s">
        <v>1221</v>
      </c>
      <c r="L286" s="160">
        <f t="shared" si="42"/>
        <v>62.021097046413502</v>
      </c>
      <c r="M286" s="160">
        <f t="shared" si="43"/>
        <v>55.565400843881847</v>
      </c>
      <c r="N286" s="160">
        <f t="shared" si="44"/>
        <v>24</v>
      </c>
      <c r="P286" s="160">
        <v>237</v>
      </c>
      <c r="Q286" s="160">
        <v>16.556962025316455</v>
      </c>
      <c r="R286" s="160">
        <v>21.683544303797468</v>
      </c>
      <c r="S286" s="160">
        <v>30.827004219409282</v>
      </c>
      <c r="T286" s="160">
        <v>31.194092827004219</v>
      </c>
      <c r="U286" s="160">
        <f t="shared" si="46"/>
        <v>62.021097046413502</v>
      </c>
      <c r="W286" s="160">
        <v>237</v>
      </c>
      <c r="X286" s="160">
        <v>13.168776371308017</v>
      </c>
      <c r="Y286" s="160">
        <v>31.26582278481013</v>
      </c>
      <c r="Z286" s="160">
        <v>40.396624472573833</v>
      </c>
      <c r="AA286" s="160">
        <v>15.168776371308017</v>
      </c>
      <c r="AB286" s="160">
        <f t="shared" si="47"/>
        <v>55.565400843881847</v>
      </c>
      <c r="AD286" s="160">
        <v>62</v>
      </c>
      <c r="AE286" s="160">
        <v>35</v>
      </c>
      <c r="AF286" s="160">
        <v>40</v>
      </c>
      <c r="AG286" s="160">
        <v>24</v>
      </c>
      <c r="AH286" s="160">
        <v>0</v>
      </c>
      <c r="AI286" s="160">
        <f t="shared" si="45"/>
        <v>24</v>
      </c>
    </row>
    <row r="287" spans="1:35">
      <c r="A287" s="159" t="s">
        <v>1229</v>
      </c>
      <c r="C287" s="156">
        <v>620</v>
      </c>
      <c r="D287" s="156">
        <v>553</v>
      </c>
      <c r="E287" s="163">
        <v>0.89193548387096777</v>
      </c>
      <c r="F287" s="156">
        <v>587</v>
      </c>
      <c r="G287" s="163">
        <v>0.9467741935483871</v>
      </c>
      <c r="H287" s="157">
        <v>6601</v>
      </c>
      <c r="I287" s="158">
        <v>17</v>
      </c>
      <c r="J287" s="159" t="s">
        <v>1221</v>
      </c>
      <c r="L287" s="160">
        <f t="shared" si="42"/>
        <v>69.439882697947212</v>
      </c>
      <c r="M287" s="160">
        <f t="shared" si="43"/>
        <v>62.598240469208207</v>
      </c>
      <c r="N287" s="160">
        <f t="shared" si="44"/>
        <v>34</v>
      </c>
      <c r="P287" s="160">
        <v>341</v>
      </c>
      <c r="Q287" s="160">
        <v>10.689149560117302</v>
      </c>
      <c r="R287" s="160">
        <v>19.870967741935484</v>
      </c>
      <c r="S287" s="160">
        <v>29.090909090909086</v>
      </c>
      <c r="T287" s="160">
        <v>40.348973607038118</v>
      </c>
      <c r="U287" s="160">
        <f t="shared" si="46"/>
        <v>69.439882697947212</v>
      </c>
      <c r="W287" s="160">
        <v>341</v>
      </c>
      <c r="X287" s="160">
        <v>9.2346041055718473</v>
      </c>
      <c r="Y287" s="160">
        <v>28.161290322580648</v>
      </c>
      <c r="Z287" s="160">
        <v>42.407624633431084</v>
      </c>
      <c r="AA287" s="160">
        <v>20.190615835777127</v>
      </c>
      <c r="AB287" s="160">
        <f t="shared" si="47"/>
        <v>62.598240469208207</v>
      </c>
      <c r="AD287" s="160">
        <v>84</v>
      </c>
      <c r="AE287" s="160">
        <v>23</v>
      </c>
      <c r="AF287" s="160">
        <v>43</v>
      </c>
      <c r="AG287" s="160">
        <v>32</v>
      </c>
      <c r="AH287" s="160">
        <v>2</v>
      </c>
      <c r="AI287" s="160">
        <f t="shared" si="45"/>
        <v>34</v>
      </c>
    </row>
    <row r="288" spans="1:35">
      <c r="A288" s="159" t="s">
        <v>1228</v>
      </c>
      <c r="C288" s="156">
        <v>521</v>
      </c>
      <c r="D288" s="156">
        <v>442</v>
      </c>
      <c r="E288" s="163">
        <v>0.84836852207293667</v>
      </c>
      <c r="F288" s="156">
        <v>481</v>
      </c>
      <c r="G288" s="163">
        <v>0.92322456813819576</v>
      </c>
      <c r="H288" s="157">
        <v>6601</v>
      </c>
      <c r="I288" s="158">
        <v>18</v>
      </c>
      <c r="J288" s="159" t="s">
        <v>1221</v>
      </c>
      <c r="L288" s="160">
        <f t="shared" si="42"/>
        <v>68.54212454212454</v>
      </c>
      <c r="M288" s="160">
        <f t="shared" si="43"/>
        <v>66.695970695970701</v>
      </c>
      <c r="N288" s="160">
        <f t="shared" si="44"/>
        <v>21</v>
      </c>
      <c r="P288" s="160">
        <v>273</v>
      </c>
      <c r="Q288" s="160">
        <v>10.641025641025641</v>
      </c>
      <c r="R288" s="160">
        <v>20.54212454212454</v>
      </c>
      <c r="S288" s="160">
        <v>26.282051282051281</v>
      </c>
      <c r="T288" s="160">
        <v>42.260073260073263</v>
      </c>
      <c r="U288" s="160">
        <f t="shared" si="46"/>
        <v>68.54212454212454</v>
      </c>
      <c r="W288" s="160">
        <v>273</v>
      </c>
      <c r="X288" s="160">
        <v>9.6593406593406606</v>
      </c>
      <c r="Y288" s="160">
        <v>24.18681318681319</v>
      </c>
      <c r="Z288" s="160">
        <v>40.802197802197803</v>
      </c>
      <c r="AA288" s="160">
        <v>25.893772893772894</v>
      </c>
      <c r="AB288" s="160">
        <f t="shared" si="47"/>
        <v>66.695970695970701</v>
      </c>
      <c r="AD288" s="160">
        <v>75</v>
      </c>
      <c r="AE288" s="160">
        <v>28</v>
      </c>
      <c r="AF288" s="160">
        <v>51</v>
      </c>
      <c r="AG288" s="160">
        <v>21</v>
      </c>
      <c r="AH288" s="160">
        <v>0</v>
      </c>
      <c r="AI288" s="160">
        <f t="shared" si="45"/>
        <v>21</v>
      </c>
    </row>
    <row r="289" spans="1:35">
      <c r="A289" s="159" t="s">
        <v>1223</v>
      </c>
      <c r="C289" s="156">
        <v>438</v>
      </c>
      <c r="D289" s="156">
        <v>339</v>
      </c>
      <c r="E289" s="163">
        <v>0.77397260273972601</v>
      </c>
      <c r="F289" s="156">
        <v>426</v>
      </c>
      <c r="G289" s="163">
        <v>0.9726027397260274</v>
      </c>
      <c r="H289" s="157">
        <v>6601</v>
      </c>
      <c r="I289" s="158">
        <v>32</v>
      </c>
      <c r="J289" s="159" t="s">
        <v>1221</v>
      </c>
      <c r="L289" s="160">
        <f t="shared" si="42"/>
        <v>59.962655601659755</v>
      </c>
      <c r="M289" s="160">
        <f t="shared" si="43"/>
        <v>54.643153526970956</v>
      </c>
      <c r="N289" s="160">
        <f t="shared" si="44"/>
        <v>37</v>
      </c>
      <c r="P289" s="160">
        <v>241</v>
      </c>
      <c r="Q289" s="160">
        <v>18.190871369294605</v>
      </c>
      <c r="R289" s="160">
        <v>21.863070539419088</v>
      </c>
      <c r="S289" s="160">
        <v>24.551867219917014</v>
      </c>
      <c r="T289" s="160">
        <v>35.410788381742741</v>
      </c>
      <c r="U289" s="160">
        <f t="shared" si="46"/>
        <v>59.962655601659755</v>
      </c>
      <c r="W289" s="160">
        <v>241</v>
      </c>
      <c r="X289" s="160">
        <v>14.643153526970954</v>
      </c>
      <c r="Y289" s="160">
        <v>30.713692946058089</v>
      </c>
      <c r="Z289" s="160">
        <v>37.983402489626556</v>
      </c>
      <c r="AA289" s="160">
        <v>16.6597510373444</v>
      </c>
      <c r="AB289" s="160">
        <f t="shared" si="47"/>
        <v>54.643153526970956</v>
      </c>
      <c r="AD289" s="160">
        <v>54</v>
      </c>
      <c r="AE289" s="160">
        <v>19</v>
      </c>
      <c r="AF289" s="160">
        <v>44</v>
      </c>
      <c r="AG289" s="160">
        <v>31</v>
      </c>
      <c r="AH289" s="160">
        <v>6</v>
      </c>
      <c r="AI289" s="160">
        <f t="shared" si="45"/>
        <v>37</v>
      </c>
    </row>
    <row r="290" spans="1:35">
      <c r="A290" s="159" t="s">
        <v>1227</v>
      </c>
      <c r="C290" s="156">
        <v>365</v>
      </c>
      <c r="D290" s="156">
        <v>293</v>
      </c>
      <c r="E290" s="163">
        <v>0.80273972602739729</v>
      </c>
      <c r="F290" s="156">
        <v>351</v>
      </c>
      <c r="G290" s="163">
        <v>0.9616438356164384</v>
      </c>
      <c r="H290" s="157">
        <v>6601</v>
      </c>
      <c r="I290" s="158">
        <v>19</v>
      </c>
      <c r="J290" s="159" t="s">
        <v>1221</v>
      </c>
      <c r="L290" s="160">
        <f t="shared" si="42"/>
        <v>45.475247524752476</v>
      </c>
      <c r="M290" s="160">
        <f t="shared" si="43"/>
        <v>42.227722772277225</v>
      </c>
      <c r="N290" s="160">
        <f t="shared" si="44"/>
        <v>13</v>
      </c>
      <c r="P290" s="160">
        <v>202</v>
      </c>
      <c r="Q290" s="160">
        <v>25.564356435643564</v>
      </c>
      <c r="R290" s="160">
        <v>29.43564356435644</v>
      </c>
      <c r="S290" s="160">
        <v>28.841584158415838</v>
      </c>
      <c r="T290" s="160">
        <v>16.633663366336634</v>
      </c>
      <c r="U290" s="160">
        <f t="shared" si="46"/>
        <v>45.475247524752476</v>
      </c>
      <c r="W290" s="160">
        <v>202</v>
      </c>
      <c r="X290" s="160">
        <v>15.89108910891089</v>
      </c>
      <c r="Y290" s="160">
        <v>42.148514851485146</v>
      </c>
      <c r="Z290" s="160">
        <v>27.346534653465344</v>
      </c>
      <c r="AA290" s="160">
        <v>14.881188118811881</v>
      </c>
      <c r="AB290" s="160">
        <f t="shared" si="47"/>
        <v>42.227722772277225</v>
      </c>
      <c r="AD290" s="160">
        <v>54</v>
      </c>
      <c r="AE290" s="160">
        <v>52</v>
      </c>
      <c r="AF290" s="160">
        <v>35</v>
      </c>
      <c r="AG290" s="160">
        <v>13</v>
      </c>
      <c r="AH290" s="160">
        <v>0</v>
      </c>
      <c r="AI290" s="160">
        <f t="shared" si="45"/>
        <v>13</v>
      </c>
    </row>
    <row r="291" spans="1:35">
      <c r="A291" s="159" t="s">
        <v>1226</v>
      </c>
      <c r="C291" s="156">
        <v>464</v>
      </c>
      <c r="D291" s="156">
        <v>143</v>
      </c>
      <c r="E291" s="163">
        <v>0.30818965517241381</v>
      </c>
      <c r="F291" s="156">
        <v>181</v>
      </c>
      <c r="G291" s="163">
        <v>0.39008620689655171</v>
      </c>
      <c r="H291" s="157">
        <v>6601</v>
      </c>
      <c r="I291" s="158">
        <v>29</v>
      </c>
      <c r="J291" s="159" t="s">
        <v>1221</v>
      </c>
      <c r="L291" s="160">
        <f t="shared" si="42"/>
        <v>82.80708661417323</v>
      </c>
      <c r="M291" s="160">
        <f t="shared" si="43"/>
        <v>86.692913385826785</v>
      </c>
      <c r="N291" s="160">
        <f t="shared" si="44"/>
        <v>66</v>
      </c>
      <c r="P291" s="160">
        <v>254</v>
      </c>
      <c r="Q291" s="160">
        <v>3.6653543307086616</v>
      </c>
      <c r="R291" s="160">
        <v>13.748031496062993</v>
      </c>
      <c r="S291" s="160">
        <v>28.720472440944881</v>
      </c>
      <c r="T291" s="160">
        <v>54.086614173228348</v>
      </c>
      <c r="U291" s="160">
        <f t="shared" si="46"/>
        <v>82.80708661417323</v>
      </c>
      <c r="W291" s="160">
        <v>254</v>
      </c>
      <c r="X291" s="160">
        <v>2.1417322834645671</v>
      </c>
      <c r="Y291" s="160">
        <v>11.413385826771654</v>
      </c>
      <c r="Z291" s="160">
        <v>37.153543307086615</v>
      </c>
      <c r="AA291" s="160">
        <v>49.539370078740163</v>
      </c>
      <c r="AB291" s="160">
        <f t="shared" si="47"/>
        <v>86.692913385826785</v>
      </c>
      <c r="AD291" s="160">
        <v>56</v>
      </c>
      <c r="AE291" s="160">
        <v>4</v>
      </c>
      <c r="AF291" s="160">
        <v>30</v>
      </c>
      <c r="AG291" s="160">
        <v>61</v>
      </c>
      <c r="AH291" s="160">
        <v>5</v>
      </c>
      <c r="AI291" s="160">
        <f t="shared" si="45"/>
        <v>66</v>
      </c>
    </row>
    <row r="292" spans="1:35">
      <c r="A292" s="159" t="s">
        <v>1004</v>
      </c>
      <c r="C292" s="156">
        <v>495</v>
      </c>
      <c r="D292" s="156">
        <v>15</v>
      </c>
      <c r="E292" s="163">
        <v>3.0303030303030304E-2</v>
      </c>
      <c r="F292" s="156">
        <v>321</v>
      </c>
      <c r="G292" s="163">
        <v>0.64848484848484844</v>
      </c>
      <c r="H292" s="157">
        <v>4603</v>
      </c>
      <c r="I292" s="158">
        <v>9</v>
      </c>
      <c r="J292" s="159" t="s">
        <v>1003</v>
      </c>
      <c r="L292" s="160">
        <f t="shared" si="42"/>
        <v>85.029166666666669</v>
      </c>
      <c r="M292" s="160">
        <f t="shared" si="43"/>
        <v>77.929166666666674</v>
      </c>
      <c r="N292" s="160">
        <f t="shared" si="44"/>
        <v>81</v>
      </c>
      <c r="P292" s="160">
        <v>240</v>
      </c>
      <c r="Q292" s="160">
        <v>3.9708333333333332</v>
      </c>
      <c r="R292" s="160">
        <v>10.695833333333333</v>
      </c>
      <c r="S292" s="160">
        <v>32.075000000000003</v>
      </c>
      <c r="T292" s="160">
        <v>52.954166666666666</v>
      </c>
      <c r="U292" s="160">
        <f t="shared" si="46"/>
        <v>85.029166666666669</v>
      </c>
      <c r="W292" s="160">
        <v>240</v>
      </c>
      <c r="X292" s="160">
        <v>4.1583333333333332</v>
      </c>
      <c r="Y292" s="160">
        <v>17.912500000000001</v>
      </c>
      <c r="Z292" s="160">
        <v>46.104166666666671</v>
      </c>
      <c r="AA292" s="160">
        <v>31.825000000000003</v>
      </c>
      <c r="AB292" s="160">
        <f t="shared" si="47"/>
        <v>77.929166666666674</v>
      </c>
      <c r="AD292" s="160">
        <v>87</v>
      </c>
      <c r="AE292" s="160">
        <v>3</v>
      </c>
      <c r="AF292" s="160">
        <v>16</v>
      </c>
      <c r="AG292" s="160">
        <v>66</v>
      </c>
      <c r="AH292" s="160">
        <v>15</v>
      </c>
      <c r="AI292" s="160">
        <f t="shared" si="45"/>
        <v>81</v>
      </c>
    </row>
    <row r="293" spans="1:35">
      <c r="A293" s="159" t="s">
        <v>1492</v>
      </c>
      <c r="C293" s="156">
        <v>252</v>
      </c>
      <c r="D293" s="156">
        <v>7</v>
      </c>
      <c r="E293" s="163">
        <v>2.7777777777777776E-2</v>
      </c>
      <c r="F293" s="156">
        <v>153</v>
      </c>
      <c r="G293" s="163">
        <v>0.6071428571428571</v>
      </c>
      <c r="H293" s="157">
        <v>4603</v>
      </c>
      <c r="I293" s="158">
        <v>11</v>
      </c>
      <c r="J293" s="159" t="s">
        <v>1003</v>
      </c>
      <c r="L293" s="160">
        <f t="shared" si="42"/>
        <v>69.850806451612897</v>
      </c>
      <c r="M293" s="160">
        <f t="shared" si="43"/>
        <v>62.637096774193552</v>
      </c>
      <c r="N293" s="160">
        <f t="shared" si="44"/>
        <v>42</v>
      </c>
      <c r="P293" s="160">
        <v>248</v>
      </c>
      <c r="Q293" s="160">
        <v>13.971774193548388</v>
      </c>
      <c r="R293" s="160">
        <v>16.177419354838712</v>
      </c>
      <c r="S293" s="160">
        <v>35.5</v>
      </c>
      <c r="T293" s="160">
        <v>34.350806451612904</v>
      </c>
      <c r="U293" s="160">
        <f t="shared" si="46"/>
        <v>69.850806451612897</v>
      </c>
      <c r="W293" s="160">
        <v>248</v>
      </c>
      <c r="X293" s="160">
        <v>6.971774193548387</v>
      </c>
      <c r="Y293" s="160">
        <v>30.733870967741932</v>
      </c>
      <c r="Z293" s="160">
        <v>43.258064516129032</v>
      </c>
      <c r="AA293" s="160">
        <v>19.379032258064516</v>
      </c>
      <c r="AB293" s="160">
        <f t="shared" si="47"/>
        <v>62.637096774193552</v>
      </c>
      <c r="AD293" s="160">
        <v>85</v>
      </c>
      <c r="AE293" s="160">
        <v>21</v>
      </c>
      <c r="AF293" s="160">
        <v>36</v>
      </c>
      <c r="AG293" s="160">
        <v>36</v>
      </c>
      <c r="AH293" s="160">
        <v>6</v>
      </c>
      <c r="AI293" s="160">
        <f t="shared" si="45"/>
        <v>42</v>
      </c>
    </row>
    <row r="294" spans="1:35">
      <c r="A294" s="159" t="s">
        <v>860</v>
      </c>
      <c r="C294" s="156">
        <v>843</v>
      </c>
      <c r="D294" s="156">
        <v>85</v>
      </c>
      <c r="E294" s="163">
        <v>0.10083036773428232</v>
      </c>
      <c r="F294" s="156">
        <v>473</v>
      </c>
      <c r="G294" s="163">
        <v>0.56109134045077103</v>
      </c>
      <c r="H294" s="157">
        <v>2602</v>
      </c>
      <c r="I294" s="158">
        <v>5</v>
      </c>
      <c r="J294" s="159" t="s">
        <v>859</v>
      </c>
      <c r="L294" s="160">
        <f t="shared" si="42"/>
        <v>80.480357142857144</v>
      </c>
      <c r="M294" s="160">
        <f t="shared" si="43"/>
        <v>76.319642857142853</v>
      </c>
      <c r="N294" s="160">
        <f t="shared" si="44"/>
        <v>28.417525773195877</v>
      </c>
      <c r="P294" s="160">
        <v>560</v>
      </c>
      <c r="Q294" s="160">
        <v>7.8357142857142854</v>
      </c>
      <c r="R294" s="160">
        <v>11.887500000000001</v>
      </c>
      <c r="S294" s="160">
        <v>32.560714285714283</v>
      </c>
      <c r="T294" s="160">
        <v>47.919642857142854</v>
      </c>
      <c r="U294" s="160">
        <f t="shared" si="46"/>
        <v>80.480357142857144</v>
      </c>
      <c r="W294" s="160">
        <v>560</v>
      </c>
      <c r="X294" s="160">
        <v>6.2267857142857146</v>
      </c>
      <c r="Y294" s="160">
        <v>17.457142857142856</v>
      </c>
      <c r="Z294" s="160">
        <v>42.833928571428572</v>
      </c>
      <c r="AA294" s="160">
        <v>33.48571428571428</v>
      </c>
      <c r="AB294" s="160">
        <f t="shared" si="47"/>
        <v>76.319642857142853</v>
      </c>
      <c r="AD294" s="160">
        <v>194</v>
      </c>
      <c r="AE294" s="160">
        <v>31.927835051546388</v>
      </c>
      <c r="AF294" s="160">
        <v>39.716494845360828</v>
      </c>
      <c r="AG294" s="160">
        <v>25.010309278350515</v>
      </c>
      <c r="AH294" s="160">
        <v>3.4072164948453612</v>
      </c>
      <c r="AI294" s="160">
        <f t="shared" si="45"/>
        <v>28.417525773195877</v>
      </c>
    </row>
    <row r="295" spans="1:35">
      <c r="A295" s="159" t="s">
        <v>1427</v>
      </c>
      <c r="C295" s="156">
        <v>302</v>
      </c>
      <c r="D295" s="156">
        <v>6</v>
      </c>
      <c r="E295" s="163">
        <v>1.9867549668874173E-2</v>
      </c>
      <c r="F295" s="156">
        <v>139</v>
      </c>
      <c r="G295" s="163">
        <v>0.46026490066225167</v>
      </c>
      <c r="H295" s="157">
        <v>4602</v>
      </c>
      <c r="I295" s="158">
        <v>7</v>
      </c>
      <c r="J295" s="159" t="s">
        <v>1001</v>
      </c>
      <c r="L295" s="160">
        <f t="shared" si="42"/>
        <v>81.448979591836746</v>
      </c>
      <c r="M295" s="160">
        <f t="shared" si="43"/>
        <v>81.615646258503403</v>
      </c>
      <c r="N295" s="160">
        <f t="shared" si="44"/>
        <v>53</v>
      </c>
      <c r="P295" s="160">
        <v>294</v>
      </c>
      <c r="Q295" s="160">
        <v>5.3707482993197271</v>
      </c>
      <c r="R295" s="160">
        <v>12.952380952380953</v>
      </c>
      <c r="S295" s="160">
        <v>40.098639455782319</v>
      </c>
      <c r="T295" s="160">
        <v>41.35034013605442</v>
      </c>
      <c r="U295" s="160">
        <f t="shared" si="46"/>
        <v>81.448979591836746</v>
      </c>
      <c r="W295" s="160">
        <v>294</v>
      </c>
      <c r="X295" s="160">
        <v>2.4659863945578229</v>
      </c>
      <c r="Y295" s="160">
        <v>15.462585034013605</v>
      </c>
      <c r="Z295" s="160">
        <v>46.047619047619051</v>
      </c>
      <c r="AA295" s="160">
        <v>35.568027210884352</v>
      </c>
      <c r="AB295" s="160">
        <f t="shared" si="47"/>
        <v>81.615646258503403</v>
      </c>
      <c r="AD295" s="160">
        <v>134</v>
      </c>
      <c r="AE295" s="160">
        <v>11</v>
      </c>
      <c r="AF295" s="160">
        <v>35.5</v>
      </c>
      <c r="AG295" s="160">
        <v>47</v>
      </c>
      <c r="AH295" s="160">
        <v>6</v>
      </c>
      <c r="AI295" s="160">
        <f t="shared" si="45"/>
        <v>53</v>
      </c>
    </row>
    <row r="296" spans="1:35">
      <c r="A296" s="159" t="s">
        <v>1002</v>
      </c>
      <c r="C296" s="156">
        <v>355</v>
      </c>
      <c r="D296" s="156">
        <v>3</v>
      </c>
      <c r="E296" s="163">
        <v>8.4507042253521118E-3</v>
      </c>
      <c r="F296" s="156">
        <v>179</v>
      </c>
      <c r="G296" s="163">
        <v>0.50422535211267605</v>
      </c>
      <c r="H296" s="157">
        <v>4602</v>
      </c>
      <c r="I296" s="158">
        <v>5</v>
      </c>
      <c r="J296" s="159" t="s">
        <v>1001</v>
      </c>
      <c r="L296" s="160">
        <f t="shared" si="42"/>
        <v>91.490066225165563</v>
      </c>
      <c r="M296" s="160">
        <f t="shared" si="43"/>
        <v>86.509933774834437</v>
      </c>
      <c r="N296" s="160">
        <f t="shared" si="44"/>
        <v>0</v>
      </c>
      <c r="P296" s="160">
        <v>151</v>
      </c>
      <c r="Q296" s="160">
        <v>1</v>
      </c>
      <c r="R296" s="160">
        <v>7.5099337748344377</v>
      </c>
      <c r="S296" s="160">
        <v>27.940397350993379</v>
      </c>
      <c r="T296" s="160">
        <v>63.549668874172184</v>
      </c>
      <c r="U296" s="160">
        <f t="shared" si="46"/>
        <v>91.490066225165563</v>
      </c>
      <c r="W296" s="160">
        <v>151</v>
      </c>
      <c r="X296" s="160">
        <v>3.5099337748344372</v>
      </c>
      <c r="Y296" s="160">
        <v>10.47019867549669</v>
      </c>
      <c r="Z296" s="160">
        <v>45.079470198675494</v>
      </c>
      <c r="AA296" s="160">
        <v>41.430463576158942</v>
      </c>
      <c r="AB296" s="160">
        <f t="shared" si="47"/>
        <v>86.509933774834437</v>
      </c>
      <c r="AD296" s="160">
        <v>0</v>
      </c>
      <c r="AE296" s="160">
        <v>0</v>
      </c>
      <c r="AF296" s="160">
        <v>0</v>
      </c>
      <c r="AG296" s="160">
        <v>0</v>
      </c>
      <c r="AH296" s="160">
        <v>0</v>
      </c>
      <c r="AI296" s="160">
        <f t="shared" si="45"/>
        <v>0</v>
      </c>
    </row>
    <row r="297" spans="1:35">
      <c r="A297" s="159" t="s">
        <v>664</v>
      </c>
      <c r="C297" s="156">
        <v>350</v>
      </c>
      <c r="D297" s="156">
        <v>109</v>
      </c>
      <c r="E297" s="163">
        <v>0.31142857142857144</v>
      </c>
      <c r="F297" s="156">
        <v>232</v>
      </c>
      <c r="G297" s="163">
        <v>0.66285714285714281</v>
      </c>
      <c r="H297" s="157">
        <v>403</v>
      </c>
      <c r="I297" s="158">
        <v>13</v>
      </c>
      <c r="J297" s="159" t="s">
        <v>663</v>
      </c>
      <c r="L297" s="160">
        <f t="shared" si="42"/>
        <v>76.377142857142857</v>
      </c>
      <c r="M297" s="160">
        <f t="shared" si="43"/>
        <v>69.122857142857143</v>
      </c>
      <c r="N297" s="160">
        <f t="shared" si="44"/>
        <v>49</v>
      </c>
      <c r="P297" s="160">
        <v>350</v>
      </c>
      <c r="Q297" s="160">
        <v>7.04</v>
      </c>
      <c r="R297" s="160">
        <v>16.214285714285715</v>
      </c>
      <c r="S297" s="160">
        <v>33.811428571428571</v>
      </c>
      <c r="T297" s="160">
        <v>42.565714285714286</v>
      </c>
      <c r="U297" s="160">
        <f t="shared" si="46"/>
        <v>76.377142857142857</v>
      </c>
      <c r="W297" s="160">
        <v>350</v>
      </c>
      <c r="X297" s="160">
        <v>9.7914285714285718</v>
      </c>
      <c r="Y297" s="160">
        <v>20.771428571428572</v>
      </c>
      <c r="Z297" s="160">
        <v>41.062857142857141</v>
      </c>
      <c r="AA297" s="160">
        <v>28.060000000000002</v>
      </c>
      <c r="AB297" s="160">
        <f t="shared" si="47"/>
        <v>69.122857142857143</v>
      </c>
      <c r="AD297" s="160">
        <v>111</v>
      </c>
      <c r="AE297" s="160">
        <v>11</v>
      </c>
      <c r="AF297" s="160">
        <v>41</v>
      </c>
      <c r="AG297" s="160">
        <v>46</v>
      </c>
      <c r="AH297" s="160">
        <v>3</v>
      </c>
      <c r="AI297" s="160">
        <f t="shared" si="45"/>
        <v>49</v>
      </c>
    </row>
    <row r="298" spans="1:35">
      <c r="A298" s="159" t="s">
        <v>1458</v>
      </c>
      <c r="C298" s="156">
        <v>336</v>
      </c>
      <c r="D298" s="156">
        <v>115</v>
      </c>
      <c r="E298" s="163">
        <v>0.34226190476190477</v>
      </c>
      <c r="F298" s="156">
        <v>208</v>
      </c>
      <c r="G298" s="163">
        <v>0.61904761904761907</v>
      </c>
      <c r="H298" s="157">
        <v>403</v>
      </c>
      <c r="I298" s="158">
        <v>15</v>
      </c>
      <c r="J298" s="159" t="s">
        <v>663</v>
      </c>
      <c r="L298" s="160">
        <f t="shared" si="42"/>
        <v>72.138461538461542</v>
      </c>
      <c r="M298" s="160">
        <f t="shared" si="43"/>
        <v>81.523076923076928</v>
      </c>
      <c r="N298" s="160">
        <f t="shared" si="44"/>
        <v>42</v>
      </c>
      <c r="P298" s="160">
        <v>325</v>
      </c>
      <c r="Q298" s="160">
        <v>11.553846153846154</v>
      </c>
      <c r="R298" s="160">
        <v>16.021538461538462</v>
      </c>
      <c r="S298" s="160">
        <v>41.073846153846155</v>
      </c>
      <c r="T298" s="160">
        <v>31.064615384615387</v>
      </c>
      <c r="U298" s="160">
        <f t="shared" si="46"/>
        <v>72.138461538461542</v>
      </c>
      <c r="W298" s="160">
        <v>325</v>
      </c>
      <c r="X298" s="160">
        <v>2.2338461538461538</v>
      </c>
      <c r="Y298" s="160">
        <v>16.206153846153846</v>
      </c>
      <c r="Z298" s="160">
        <v>44.07076923076923</v>
      </c>
      <c r="AA298" s="160">
        <v>37.452307692307691</v>
      </c>
      <c r="AB298" s="160">
        <f t="shared" si="47"/>
        <v>81.523076923076928</v>
      </c>
      <c r="AD298" s="160">
        <v>110</v>
      </c>
      <c r="AE298" s="160">
        <v>17</v>
      </c>
      <c r="AF298" s="160">
        <v>40</v>
      </c>
      <c r="AG298" s="160">
        <v>35</v>
      </c>
      <c r="AH298" s="160">
        <v>7</v>
      </c>
      <c r="AI298" s="160">
        <f t="shared" si="45"/>
        <v>42</v>
      </c>
    </row>
    <row r="299" spans="1:35">
      <c r="A299" s="159" t="s">
        <v>897</v>
      </c>
      <c r="C299" s="156">
        <v>351</v>
      </c>
      <c r="D299" s="156">
        <v>15</v>
      </c>
      <c r="E299" s="163">
        <v>4.2735042735042736E-2</v>
      </c>
      <c r="F299" s="156">
        <v>198</v>
      </c>
      <c r="G299" s="163">
        <v>0.5641025641025641</v>
      </c>
      <c r="H299" s="157">
        <v>3002</v>
      </c>
      <c r="I299" s="158">
        <v>7</v>
      </c>
      <c r="J299" s="159" t="s">
        <v>896</v>
      </c>
      <c r="L299" s="160">
        <f t="shared" si="42"/>
        <v>93.242857142857133</v>
      </c>
      <c r="M299" s="160">
        <f t="shared" si="43"/>
        <v>86.585714285714289</v>
      </c>
      <c r="N299" s="160">
        <f t="shared" si="44"/>
        <v>0</v>
      </c>
      <c r="P299" s="160">
        <v>140</v>
      </c>
      <c r="Q299" s="160">
        <v>2.1142857142857143</v>
      </c>
      <c r="R299" s="160">
        <v>4.6428571428571432</v>
      </c>
      <c r="S299" s="160">
        <v>27.871428571428574</v>
      </c>
      <c r="T299" s="160">
        <v>65.371428571428567</v>
      </c>
      <c r="U299" s="160">
        <f t="shared" si="46"/>
        <v>93.242857142857133</v>
      </c>
      <c r="W299" s="160">
        <v>140</v>
      </c>
      <c r="X299" s="160">
        <v>1.4142857142857144</v>
      </c>
      <c r="Y299" s="160">
        <v>12</v>
      </c>
      <c r="Z299" s="160">
        <v>34.057142857142857</v>
      </c>
      <c r="AA299" s="160">
        <v>52.528571428571432</v>
      </c>
      <c r="AB299" s="160">
        <f t="shared" si="47"/>
        <v>86.585714285714289</v>
      </c>
      <c r="AD299" s="160">
        <v>0</v>
      </c>
      <c r="AE299" s="160">
        <v>0</v>
      </c>
      <c r="AF299" s="160">
        <v>0</v>
      </c>
      <c r="AG299" s="160">
        <v>0</v>
      </c>
      <c r="AH299" s="160">
        <v>0</v>
      </c>
      <c r="AI299" s="160">
        <f t="shared" si="45"/>
        <v>0</v>
      </c>
    </row>
    <row r="300" spans="1:35">
      <c r="A300" s="159" t="s">
        <v>1412</v>
      </c>
      <c r="C300" s="156">
        <v>301</v>
      </c>
      <c r="D300" s="156">
        <v>5</v>
      </c>
      <c r="E300" s="163">
        <v>1.6611295681063124E-2</v>
      </c>
      <c r="F300" s="156">
        <v>164</v>
      </c>
      <c r="G300" s="163">
        <v>0.54485049833887045</v>
      </c>
      <c r="H300" s="157">
        <v>3002</v>
      </c>
      <c r="I300" s="158">
        <v>10</v>
      </c>
      <c r="J300" s="159" t="s">
        <v>896</v>
      </c>
      <c r="L300" s="160">
        <f t="shared" si="42"/>
        <v>73.810169491525414</v>
      </c>
      <c r="M300" s="160">
        <f t="shared" si="43"/>
        <v>68.30847457627118</v>
      </c>
      <c r="N300" s="160">
        <f t="shared" si="44"/>
        <v>46.211920529801326</v>
      </c>
      <c r="P300" s="160">
        <v>295</v>
      </c>
      <c r="Q300" s="160">
        <v>8.8338983050847446</v>
      </c>
      <c r="R300" s="160">
        <v>17.098305084745764</v>
      </c>
      <c r="S300" s="160">
        <v>35.447457627118645</v>
      </c>
      <c r="T300" s="160">
        <v>38.362711864406776</v>
      </c>
      <c r="U300" s="160">
        <f t="shared" si="46"/>
        <v>73.810169491525414</v>
      </c>
      <c r="W300" s="160">
        <v>295</v>
      </c>
      <c r="X300" s="160">
        <v>5.5152542372881355</v>
      </c>
      <c r="Y300" s="160">
        <v>26.176271186440676</v>
      </c>
      <c r="Z300" s="160">
        <v>44.82372881355932</v>
      </c>
      <c r="AA300" s="160">
        <v>23.484745762711864</v>
      </c>
      <c r="AB300" s="160">
        <f t="shared" si="47"/>
        <v>68.30847457627118</v>
      </c>
      <c r="AD300" s="160">
        <v>151</v>
      </c>
      <c r="AE300" s="160">
        <v>17.192052980132448</v>
      </c>
      <c r="AF300" s="160">
        <v>36.145695364238414</v>
      </c>
      <c r="AG300" s="160">
        <v>35.70860927152318</v>
      </c>
      <c r="AH300" s="160">
        <v>10.503311258278146</v>
      </c>
      <c r="AI300" s="160">
        <f t="shared" si="45"/>
        <v>46.211920529801326</v>
      </c>
    </row>
    <row r="301" spans="1:35">
      <c r="A301" s="159" t="s">
        <v>1018</v>
      </c>
      <c r="C301" s="156">
        <v>795</v>
      </c>
      <c r="D301" s="156">
        <v>253</v>
      </c>
      <c r="E301" s="163">
        <v>0.31823899371069181</v>
      </c>
      <c r="F301" s="156">
        <v>550</v>
      </c>
      <c r="G301" s="163">
        <v>0.69182389937106914</v>
      </c>
      <c r="H301" s="157">
        <v>4708</v>
      </c>
      <c r="I301" s="158">
        <v>28</v>
      </c>
      <c r="J301" s="159" t="s">
        <v>1017</v>
      </c>
      <c r="L301" s="160">
        <f t="shared" si="42"/>
        <v>85.334070796460182</v>
      </c>
      <c r="M301" s="160">
        <f t="shared" si="43"/>
        <v>80.219026548672559</v>
      </c>
      <c r="N301" s="160">
        <f t="shared" si="44"/>
        <v>62</v>
      </c>
      <c r="P301" s="160">
        <v>452</v>
      </c>
      <c r="Q301" s="160">
        <v>3.5420353982300883</v>
      </c>
      <c r="R301" s="160">
        <v>11.159292035398229</v>
      </c>
      <c r="S301" s="160">
        <v>30.555309734513276</v>
      </c>
      <c r="T301" s="160">
        <v>54.778761061946902</v>
      </c>
      <c r="U301" s="160">
        <f t="shared" si="46"/>
        <v>85.334070796460182</v>
      </c>
      <c r="W301" s="160">
        <v>452</v>
      </c>
      <c r="X301" s="160">
        <v>3.0442477876106198</v>
      </c>
      <c r="Y301" s="160">
        <v>17.247787610619469</v>
      </c>
      <c r="Z301" s="160">
        <v>47.092920353982301</v>
      </c>
      <c r="AA301" s="160">
        <v>33.126106194690266</v>
      </c>
      <c r="AB301" s="160">
        <f t="shared" si="47"/>
        <v>80.219026548672559</v>
      </c>
      <c r="AD301" s="160">
        <v>116</v>
      </c>
      <c r="AE301" s="160">
        <v>7</v>
      </c>
      <c r="AF301" s="160">
        <v>31</v>
      </c>
      <c r="AG301" s="160">
        <v>49</v>
      </c>
      <c r="AH301" s="160">
        <v>13</v>
      </c>
      <c r="AI301" s="160">
        <f t="shared" si="45"/>
        <v>62</v>
      </c>
    </row>
    <row r="302" spans="1:35">
      <c r="A302" s="159" t="s">
        <v>1626</v>
      </c>
      <c r="C302" s="156">
        <v>621</v>
      </c>
      <c r="D302" s="156">
        <v>194</v>
      </c>
      <c r="E302" s="163">
        <v>0.31239935587761675</v>
      </c>
      <c r="F302" s="156">
        <v>390</v>
      </c>
      <c r="G302" s="163">
        <v>0.6280193236714976</v>
      </c>
      <c r="H302" s="157">
        <v>4708</v>
      </c>
      <c r="I302" s="158">
        <v>31</v>
      </c>
      <c r="J302" s="159" t="s">
        <v>1017</v>
      </c>
      <c r="L302" s="160">
        <f t="shared" si="42"/>
        <v>61.504672897196265</v>
      </c>
      <c r="M302" s="160">
        <f t="shared" si="43"/>
        <v>67.967289719626166</v>
      </c>
      <c r="N302" s="160">
        <f t="shared" si="44"/>
        <v>19</v>
      </c>
      <c r="P302" s="160">
        <v>214</v>
      </c>
      <c r="Q302" s="160">
        <v>18.359813084112147</v>
      </c>
      <c r="R302" s="160">
        <v>20.079439252336449</v>
      </c>
      <c r="S302" s="160">
        <v>40.640186915887853</v>
      </c>
      <c r="T302" s="160">
        <v>20.864485981308412</v>
      </c>
      <c r="U302" s="160">
        <f t="shared" si="46"/>
        <v>61.504672897196265</v>
      </c>
      <c r="W302" s="160">
        <v>214</v>
      </c>
      <c r="X302" s="160">
        <v>3.52803738317757</v>
      </c>
      <c r="Y302" s="160">
        <v>28.504672897196258</v>
      </c>
      <c r="Z302" s="160">
        <v>50</v>
      </c>
      <c r="AA302" s="160">
        <v>17.967289719626166</v>
      </c>
      <c r="AB302" s="160">
        <f t="shared" si="47"/>
        <v>67.967289719626166</v>
      </c>
      <c r="AD302" s="160">
        <v>113</v>
      </c>
      <c r="AE302" s="160">
        <v>36</v>
      </c>
      <c r="AF302" s="160">
        <v>45</v>
      </c>
      <c r="AG302" s="160">
        <v>17</v>
      </c>
      <c r="AH302" s="160">
        <v>2</v>
      </c>
      <c r="AI302" s="160">
        <f t="shared" si="45"/>
        <v>19</v>
      </c>
    </row>
    <row r="303" spans="1:35">
      <c r="A303" s="159" t="s">
        <v>1459</v>
      </c>
      <c r="C303" s="156">
        <v>436</v>
      </c>
      <c r="D303" s="156">
        <v>46</v>
      </c>
      <c r="E303" s="163">
        <v>0.10550458715596331</v>
      </c>
      <c r="F303" s="156">
        <v>227</v>
      </c>
      <c r="G303" s="163">
        <v>0.52064220183486243</v>
      </c>
      <c r="H303" s="157">
        <v>404</v>
      </c>
      <c r="I303" s="158">
        <v>24</v>
      </c>
      <c r="J303" s="159" t="s">
        <v>665</v>
      </c>
      <c r="L303" s="160">
        <f t="shared" si="42"/>
        <v>72.40380047505937</v>
      </c>
      <c r="M303" s="160">
        <f t="shared" si="43"/>
        <v>80.5083135391924</v>
      </c>
      <c r="N303" s="160">
        <f t="shared" si="44"/>
        <v>31</v>
      </c>
      <c r="P303" s="160">
        <v>421</v>
      </c>
      <c r="Q303" s="160">
        <v>9.5558194774346781</v>
      </c>
      <c r="R303" s="160">
        <v>18.346793349168649</v>
      </c>
      <c r="S303" s="160">
        <v>37.589073634204276</v>
      </c>
      <c r="T303" s="160">
        <v>34.814726840855101</v>
      </c>
      <c r="U303" s="160">
        <f t="shared" si="46"/>
        <v>72.40380047505937</v>
      </c>
      <c r="W303" s="160">
        <v>421</v>
      </c>
      <c r="X303" s="160">
        <v>2.7030878859857479</v>
      </c>
      <c r="Y303" s="160">
        <v>17.482185273159146</v>
      </c>
      <c r="Z303" s="160">
        <v>44.978622327790973</v>
      </c>
      <c r="AA303" s="160">
        <v>35.529691211401428</v>
      </c>
      <c r="AB303" s="160">
        <f t="shared" si="47"/>
        <v>80.5083135391924</v>
      </c>
      <c r="AD303" s="160">
        <v>139</v>
      </c>
      <c r="AE303" s="160">
        <v>21</v>
      </c>
      <c r="AF303" s="160">
        <v>48</v>
      </c>
      <c r="AG303" s="160">
        <v>27</v>
      </c>
      <c r="AH303" s="160">
        <v>4</v>
      </c>
      <c r="AI303" s="160">
        <f t="shared" si="45"/>
        <v>31</v>
      </c>
    </row>
    <row r="304" spans="1:35">
      <c r="A304" s="159" t="s">
        <v>666</v>
      </c>
      <c r="C304" s="156">
        <v>416</v>
      </c>
      <c r="D304" s="156">
        <v>62</v>
      </c>
      <c r="E304" s="163">
        <v>0.14903846153846154</v>
      </c>
      <c r="F304" s="156">
        <v>202</v>
      </c>
      <c r="G304" s="163">
        <v>0.48557692307692307</v>
      </c>
      <c r="H304" s="157">
        <v>404</v>
      </c>
      <c r="I304" s="158">
        <v>25</v>
      </c>
      <c r="J304" s="159" t="s">
        <v>665</v>
      </c>
      <c r="L304" s="160">
        <f t="shared" si="42"/>
        <v>78.021276595744681</v>
      </c>
      <c r="M304" s="160">
        <f t="shared" si="43"/>
        <v>76.446808510638306</v>
      </c>
      <c r="N304" s="160">
        <f t="shared" si="44"/>
        <v>54</v>
      </c>
      <c r="P304" s="160">
        <v>423</v>
      </c>
      <c r="Q304" s="160">
        <v>7.8699763593380618</v>
      </c>
      <c r="R304" s="160">
        <v>14.43498817966903</v>
      </c>
      <c r="S304" s="160">
        <v>35.479905437352244</v>
      </c>
      <c r="T304" s="160">
        <v>42.541371158392437</v>
      </c>
      <c r="U304" s="160">
        <f t="shared" ref="U304:U335" si="48">SUM(S304:T304)</f>
        <v>78.021276595744681</v>
      </c>
      <c r="W304" s="160">
        <v>423</v>
      </c>
      <c r="X304" s="160">
        <v>7.0047281323877071</v>
      </c>
      <c r="Y304" s="160">
        <v>16.51063829787234</v>
      </c>
      <c r="Z304" s="160">
        <v>40.049645390070921</v>
      </c>
      <c r="AA304" s="160">
        <v>36.397163120567377</v>
      </c>
      <c r="AB304" s="160">
        <f t="shared" ref="AB304:AB335" si="49">SUM(Z304:AA304)</f>
        <v>76.446808510638306</v>
      </c>
      <c r="AD304" s="160">
        <v>138</v>
      </c>
      <c r="AE304" s="160">
        <v>8</v>
      </c>
      <c r="AF304" s="160">
        <v>38</v>
      </c>
      <c r="AG304" s="160">
        <v>48</v>
      </c>
      <c r="AH304" s="160">
        <v>6</v>
      </c>
      <c r="AI304" s="160">
        <f t="shared" si="45"/>
        <v>54</v>
      </c>
    </row>
    <row r="305" spans="1:35">
      <c r="A305" s="159" t="s">
        <v>714</v>
      </c>
      <c r="C305" s="156">
        <v>419</v>
      </c>
      <c r="D305" s="156">
        <v>172</v>
      </c>
      <c r="E305" s="163">
        <v>0.41050119331742241</v>
      </c>
      <c r="F305" s="156">
        <v>342</v>
      </c>
      <c r="G305" s="163">
        <v>0.81622911694510736</v>
      </c>
      <c r="H305" s="157">
        <v>803</v>
      </c>
      <c r="I305" s="158">
        <v>11</v>
      </c>
      <c r="J305" s="159" t="s">
        <v>713</v>
      </c>
      <c r="L305" s="160">
        <f t="shared" si="42"/>
        <v>92</v>
      </c>
      <c r="M305" s="160">
        <f t="shared" si="43"/>
        <v>78</v>
      </c>
      <c r="N305" s="160">
        <f t="shared" si="44"/>
        <v>0</v>
      </c>
      <c r="P305" s="160">
        <v>102</v>
      </c>
      <c r="Q305" s="160">
        <v>1</v>
      </c>
      <c r="R305" s="160">
        <v>7</v>
      </c>
      <c r="S305" s="160">
        <v>27</v>
      </c>
      <c r="T305" s="160">
        <v>65</v>
      </c>
      <c r="U305" s="160">
        <f t="shared" si="48"/>
        <v>92</v>
      </c>
      <c r="W305" s="160">
        <v>102</v>
      </c>
      <c r="X305" s="160">
        <v>4</v>
      </c>
      <c r="Y305" s="160">
        <v>18</v>
      </c>
      <c r="Z305" s="160">
        <v>38</v>
      </c>
      <c r="AA305" s="160">
        <v>40</v>
      </c>
      <c r="AB305" s="160">
        <f t="shared" si="49"/>
        <v>78</v>
      </c>
      <c r="AD305" s="160">
        <v>0</v>
      </c>
      <c r="AE305" s="160">
        <v>0</v>
      </c>
      <c r="AF305" s="160">
        <v>0</v>
      </c>
      <c r="AG305" s="160">
        <v>0</v>
      </c>
      <c r="AH305" s="160">
        <v>0</v>
      </c>
      <c r="AI305" s="160">
        <f t="shared" si="45"/>
        <v>0</v>
      </c>
    </row>
    <row r="306" spans="1:35">
      <c r="A306" s="159" t="s">
        <v>1714</v>
      </c>
      <c r="C306" s="156">
        <v>420</v>
      </c>
      <c r="D306" s="156">
        <v>135</v>
      </c>
      <c r="E306" s="163">
        <v>0.32142857142857145</v>
      </c>
      <c r="F306" s="156">
        <v>289</v>
      </c>
      <c r="G306" s="163">
        <v>0.68809523809523809</v>
      </c>
      <c r="H306" s="157">
        <v>803</v>
      </c>
      <c r="I306" s="158">
        <v>12</v>
      </c>
      <c r="J306" s="159" t="s">
        <v>713</v>
      </c>
      <c r="L306" s="160">
        <f t="shared" si="42"/>
        <v>78</v>
      </c>
      <c r="M306" s="160">
        <f t="shared" si="43"/>
        <v>78</v>
      </c>
      <c r="N306" s="160">
        <f t="shared" si="44"/>
        <v>0</v>
      </c>
      <c r="P306" s="160">
        <v>83</v>
      </c>
      <c r="Q306" s="160">
        <v>12</v>
      </c>
      <c r="R306" s="160">
        <v>10</v>
      </c>
      <c r="S306" s="160">
        <v>58</v>
      </c>
      <c r="T306" s="160">
        <v>20</v>
      </c>
      <c r="U306" s="160">
        <f t="shared" si="48"/>
        <v>78</v>
      </c>
      <c r="W306" s="160">
        <v>83</v>
      </c>
      <c r="X306" s="160">
        <v>6</v>
      </c>
      <c r="Y306" s="160">
        <v>17</v>
      </c>
      <c r="Z306" s="160">
        <v>51</v>
      </c>
      <c r="AA306" s="160">
        <v>27</v>
      </c>
      <c r="AB306" s="160">
        <f t="shared" si="49"/>
        <v>78</v>
      </c>
      <c r="AD306" s="160">
        <v>0</v>
      </c>
      <c r="AE306" s="160">
        <v>0</v>
      </c>
      <c r="AF306" s="160">
        <v>0</v>
      </c>
      <c r="AG306" s="160">
        <v>0</v>
      </c>
      <c r="AH306" s="160">
        <v>0</v>
      </c>
      <c r="AI306" s="160">
        <f t="shared" si="45"/>
        <v>0</v>
      </c>
    </row>
    <row r="307" spans="1:35">
      <c r="A307" s="159" t="s">
        <v>1366</v>
      </c>
      <c r="C307" s="156">
        <v>392</v>
      </c>
      <c r="D307" s="156">
        <v>155</v>
      </c>
      <c r="E307" s="163">
        <v>0.39540816326530615</v>
      </c>
      <c r="F307" s="156">
        <v>304</v>
      </c>
      <c r="G307" s="163">
        <v>0.77551020408163263</v>
      </c>
      <c r="H307" s="157">
        <v>803</v>
      </c>
      <c r="I307" s="158">
        <v>13</v>
      </c>
      <c r="J307" s="159" t="s">
        <v>713</v>
      </c>
      <c r="L307" s="160">
        <f t="shared" si="42"/>
        <v>80.28205128205127</v>
      </c>
      <c r="M307" s="160">
        <f t="shared" si="43"/>
        <v>69.969230769230762</v>
      </c>
      <c r="N307" s="160">
        <f t="shared" si="44"/>
        <v>16.191964285714285</v>
      </c>
      <c r="P307" s="160">
        <v>390</v>
      </c>
      <c r="Q307" s="160">
        <v>9.9948717948717949</v>
      </c>
      <c r="R307" s="160">
        <v>10.023076923076925</v>
      </c>
      <c r="S307" s="160">
        <v>35.864102564102559</v>
      </c>
      <c r="T307" s="160">
        <v>44.417948717948718</v>
      </c>
      <c r="U307" s="160">
        <f t="shared" si="48"/>
        <v>80.28205128205127</v>
      </c>
      <c r="W307" s="160">
        <v>390</v>
      </c>
      <c r="X307" s="160">
        <v>5.5487179487179494</v>
      </c>
      <c r="Y307" s="160">
        <v>24.482051282051284</v>
      </c>
      <c r="Z307" s="160">
        <v>43.379487179487178</v>
      </c>
      <c r="AA307" s="160">
        <v>26.589743589743591</v>
      </c>
      <c r="AB307" s="160">
        <f t="shared" si="49"/>
        <v>69.969230769230762</v>
      </c>
      <c r="AD307" s="160">
        <v>224</v>
      </c>
      <c r="AE307" s="160">
        <v>12.535714285714286</v>
      </c>
      <c r="AF307" s="160">
        <v>23.504464285714285</v>
      </c>
      <c r="AG307" s="160">
        <v>16.191964285714285</v>
      </c>
      <c r="AH307" s="160">
        <v>0</v>
      </c>
      <c r="AI307" s="160">
        <f t="shared" si="45"/>
        <v>16.191964285714285</v>
      </c>
    </row>
    <row r="308" spans="1:35">
      <c r="A308" s="159" t="s">
        <v>834</v>
      </c>
      <c r="C308" s="156">
        <v>558</v>
      </c>
      <c r="D308" s="156">
        <v>26</v>
      </c>
      <c r="E308" s="163">
        <v>4.6594982078853049E-2</v>
      </c>
      <c r="F308" s="156">
        <v>262</v>
      </c>
      <c r="G308" s="163">
        <v>0.46953405017921146</v>
      </c>
      <c r="H308" s="157">
        <v>2303</v>
      </c>
      <c r="I308" s="158">
        <v>16</v>
      </c>
      <c r="J308" s="159" t="s">
        <v>831</v>
      </c>
      <c r="L308" s="160">
        <f t="shared" si="42"/>
        <v>85.568421052631578</v>
      </c>
      <c r="M308" s="160">
        <f t="shared" si="43"/>
        <v>80.578947368421055</v>
      </c>
      <c r="N308" s="160">
        <f t="shared" si="44"/>
        <v>78</v>
      </c>
      <c r="P308" s="160">
        <v>285</v>
      </c>
      <c r="Q308" s="160">
        <v>2.6912280701754385</v>
      </c>
      <c r="R308" s="160">
        <v>12.098245614035086</v>
      </c>
      <c r="S308" s="160">
        <v>31.828070175438597</v>
      </c>
      <c r="T308" s="160">
        <v>53.740350877192981</v>
      </c>
      <c r="U308" s="160">
        <f t="shared" si="48"/>
        <v>85.568421052631578</v>
      </c>
      <c r="W308" s="160">
        <v>285</v>
      </c>
      <c r="X308" s="160">
        <v>4.5192982456140349</v>
      </c>
      <c r="Y308" s="160">
        <v>14.901754385964914</v>
      </c>
      <c r="Z308" s="160">
        <v>41.652631578947371</v>
      </c>
      <c r="AA308" s="160">
        <v>38.926315789473684</v>
      </c>
      <c r="AB308" s="160">
        <f t="shared" si="49"/>
        <v>80.578947368421055</v>
      </c>
      <c r="AD308" s="160">
        <v>95</v>
      </c>
      <c r="AE308" s="160">
        <v>2</v>
      </c>
      <c r="AF308" s="160">
        <v>20</v>
      </c>
      <c r="AG308" s="160">
        <v>56</v>
      </c>
      <c r="AH308" s="160">
        <v>22</v>
      </c>
      <c r="AI308" s="160">
        <f t="shared" si="45"/>
        <v>78</v>
      </c>
    </row>
    <row r="309" spans="1:35">
      <c r="A309" s="159" t="s">
        <v>1716</v>
      </c>
      <c r="C309" s="156">
        <v>456</v>
      </c>
      <c r="D309" s="156">
        <v>25</v>
      </c>
      <c r="E309" s="163">
        <v>5.4824561403508769E-2</v>
      </c>
      <c r="F309" s="156">
        <v>161</v>
      </c>
      <c r="G309" s="163">
        <v>0.35307017543859648</v>
      </c>
      <c r="H309" s="157">
        <v>2303</v>
      </c>
      <c r="I309" s="158">
        <v>20</v>
      </c>
      <c r="J309" s="159" t="s">
        <v>831</v>
      </c>
      <c r="L309" s="160">
        <f t="shared" si="42"/>
        <v>79</v>
      </c>
      <c r="M309" s="160">
        <f t="shared" si="43"/>
        <v>86</v>
      </c>
      <c r="N309" s="160">
        <f t="shared" si="44"/>
        <v>0</v>
      </c>
      <c r="P309" s="160">
        <v>229</v>
      </c>
      <c r="Q309" s="160">
        <v>9</v>
      </c>
      <c r="R309" s="160">
        <v>11</v>
      </c>
      <c r="S309" s="160">
        <v>41</v>
      </c>
      <c r="T309" s="160">
        <v>38</v>
      </c>
      <c r="U309" s="160">
        <f t="shared" si="48"/>
        <v>79</v>
      </c>
      <c r="W309" s="160">
        <v>229</v>
      </c>
      <c r="X309" s="160">
        <v>2</v>
      </c>
      <c r="Y309" s="160">
        <v>12</v>
      </c>
      <c r="Z309" s="160">
        <v>47</v>
      </c>
      <c r="AA309" s="160">
        <v>39</v>
      </c>
      <c r="AB309" s="160">
        <f t="shared" si="49"/>
        <v>86</v>
      </c>
      <c r="AD309" s="160">
        <v>0</v>
      </c>
      <c r="AE309" s="160">
        <v>0</v>
      </c>
      <c r="AF309" s="160">
        <v>0</v>
      </c>
      <c r="AG309" s="160">
        <v>0</v>
      </c>
      <c r="AH309" s="160">
        <v>0</v>
      </c>
      <c r="AI309" s="160">
        <f t="shared" si="45"/>
        <v>0</v>
      </c>
    </row>
    <row r="310" spans="1:35">
      <c r="A310" s="159" t="s">
        <v>1477</v>
      </c>
      <c r="C310" s="156">
        <v>470</v>
      </c>
      <c r="D310" s="156">
        <v>19</v>
      </c>
      <c r="E310" s="163">
        <v>4.042553191489362E-2</v>
      </c>
      <c r="F310" s="156">
        <v>175</v>
      </c>
      <c r="G310" s="163">
        <v>0.37234042553191488</v>
      </c>
      <c r="H310" s="157">
        <v>2303</v>
      </c>
      <c r="I310" s="158">
        <v>18</v>
      </c>
      <c r="J310" s="159" t="s">
        <v>831</v>
      </c>
      <c r="L310" s="160">
        <f t="shared" si="42"/>
        <v>90.503282275711157</v>
      </c>
      <c r="M310" s="160">
        <f t="shared" si="43"/>
        <v>82.013129102844644</v>
      </c>
      <c r="N310" s="160">
        <f t="shared" si="44"/>
        <v>44</v>
      </c>
      <c r="P310" s="160">
        <v>457</v>
      </c>
      <c r="Q310" s="160">
        <v>2.4967177242888399</v>
      </c>
      <c r="R310" s="160">
        <v>8</v>
      </c>
      <c r="S310" s="160">
        <v>37.470459518599561</v>
      </c>
      <c r="T310" s="160">
        <v>53.032822757111596</v>
      </c>
      <c r="U310" s="160">
        <f t="shared" si="48"/>
        <v>90.503282275711157</v>
      </c>
      <c r="W310" s="160">
        <v>457</v>
      </c>
      <c r="X310" s="160">
        <v>1</v>
      </c>
      <c r="Y310" s="160">
        <v>16.49015317286652</v>
      </c>
      <c r="Z310" s="160">
        <v>47.496717724288843</v>
      </c>
      <c r="AA310" s="160">
        <v>34.516411378555802</v>
      </c>
      <c r="AB310" s="160">
        <f t="shared" si="49"/>
        <v>82.013129102844644</v>
      </c>
      <c r="AD310" s="160">
        <v>227</v>
      </c>
      <c r="AE310" s="160">
        <v>13</v>
      </c>
      <c r="AF310" s="160">
        <v>43</v>
      </c>
      <c r="AG310" s="160">
        <v>36</v>
      </c>
      <c r="AH310" s="160">
        <v>8</v>
      </c>
      <c r="AI310" s="160">
        <f t="shared" si="45"/>
        <v>44</v>
      </c>
    </row>
    <row r="311" spans="1:35">
      <c r="A311" s="159" t="s">
        <v>833</v>
      </c>
      <c r="C311" s="156">
        <v>494</v>
      </c>
      <c r="D311" s="156">
        <v>33</v>
      </c>
      <c r="E311" s="163">
        <v>6.6801619433198386E-2</v>
      </c>
      <c r="F311" s="156">
        <v>206</v>
      </c>
      <c r="G311" s="163">
        <v>0.41700404858299595</v>
      </c>
      <c r="H311" s="157">
        <v>2303</v>
      </c>
      <c r="I311" s="158">
        <v>19</v>
      </c>
      <c r="J311" s="159" t="s">
        <v>831</v>
      </c>
      <c r="L311" s="160">
        <f t="shared" si="42"/>
        <v>89.336065573770497</v>
      </c>
      <c r="M311" s="160">
        <f t="shared" si="43"/>
        <v>85.385245901639337</v>
      </c>
      <c r="N311" s="160">
        <f t="shared" si="44"/>
        <v>85</v>
      </c>
      <c r="P311" s="160">
        <v>244</v>
      </c>
      <c r="Q311" s="160">
        <v>2.0614754098360657</v>
      </c>
      <c r="R311" s="160">
        <v>8.6024590163934427</v>
      </c>
      <c r="S311" s="160">
        <v>31.905737704918032</v>
      </c>
      <c r="T311" s="160">
        <v>57.430327868852459</v>
      </c>
      <c r="U311" s="160">
        <f t="shared" si="48"/>
        <v>89.336065573770497</v>
      </c>
      <c r="W311" s="160">
        <v>244</v>
      </c>
      <c r="X311" s="160">
        <v>1.680327868852459</v>
      </c>
      <c r="Y311" s="160">
        <v>12.934426229508198</v>
      </c>
      <c r="Z311" s="160">
        <v>40.454918032786885</v>
      </c>
      <c r="AA311" s="160">
        <v>44.930327868852459</v>
      </c>
      <c r="AB311" s="160">
        <f t="shared" si="49"/>
        <v>85.385245901639337</v>
      </c>
      <c r="AD311" s="160">
        <v>85</v>
      </c>
      <c r="AE311" s="160">
        <v>2</v>
      </c>
      <c r="AF311" s="160">
        <v>12</v>
      </c>
      <c r="AG311" s="160">
        <v>56</v>
      </c>
      <c r="AH311" s="160">
        <v>29</v>
      </c>
      <c r="AI311" s="160">
        <f t="shared" si="45"/>
        <v>85</v>
      </c>
    </row>
    <row r="312" spans="1:35">
      <c r="A312" s="159" t="s">
        <v>832</v>
      </c>
      <c r="C312" s="156">
        <v>432</v>
      </c>
      <c r="D312" s="156">
        <v>20</v>
      </c>
      <c r="E312" s="163">
        <v>4.6296296296296294E-2</v>
      </c>
      <c r="F312" s="156">
        <v>152</v>
      </c>
      <c r="G312" s="163">
        <v>0.35185185185185186</v>
      </c>
      <c r="H312" s="157">
        <v>2303</v>
      </c>
      <c r="I312" s="158">
        <v>21</v>
      </c>
      <c r="J312" s="159" t="s">
        <v>831</v>
      </c>
      <c r="L312" s="160">
        <f t="shared" si="42"/>
        <v>88.254716981132077</v>
      </c>
      <c r="M312" s="160">
        <f t="shared" si="43"/>
        <v>84.740566037735846</v>
      </c>
      <c r="N312" s="160">
        <f t="shared" si="44"/>
        <v>67</v>
      </c>
      <c r="P312" s="160">
        <v>212</v>
      </c>
      <c r="Q312" s="160">
        <v>3.3632075471698113</v>
      </c>
      <c r="R312" s="160">
        <v>8.3820754716981138</v>
      </c>
      <c r="S312" s="160">
        <v>28.617924528301884</v>
      </c>
      <c r="T312" s="160">
        <v>59.636792452830193</v>
      </c>
      <c r="U312" s="160">
        <f t="shared" si="48"/>
        <v>88.254716981132077</v>
      </c>
      <c r="W312" s="160">
        <v>212</v>
      </c>
      <c r="X312" s="160">
        <v>2.9858490566037732</v>
      </c>
      <c r="Y312" s="160">
        <v>12.636792452830189</v>
      </c>
      <c r="Z312" s="160">
        <v>44.377358490566039</v>
      </c>
      <c r="AA312" s="160">
        <v>40.363207547169807</v>
      </c>
      <c r="AB312" s="160">
        <f t="shared" si="49"/>
        <v>84.740566037735846</v>
      </c>
      <c r="AD312" s="160">
        <v>68</v>
      </c>
      <c r="AE312" s="160">
        <v>4</v>
      </c>
      <c r="AF312" s="160">
        <v>28</v>
      </c>
      <c r="AG312" s="160">
        <v>51</v>
      </c>
      <c r="AH312" s="160">
        <v>16</v>
      </c>
      <c r="AI312" s="160">
        <f t="shared" si="45"/>
        <v>67</v>
      </c>
    </row>
    <row r="313" spans="1:35">
      <c r="A313" s="159" t="s">
        <v>882</v>
      </c>
      <c r="C313" s="156">
        <v>768</v>
      </c>
      <c r="D313" s="156">
        <v>32</v>
      </c>
      <c r="E313" s="163">
        <v>4.1666666666666664E-2</v>
      </c>
      <c r="F313" s="156">
        <v>433</v>
      </c>
      <c r="G313" s="163">
        <v>0.56380208333333337</v>
      </c>
      <c r="H313" s="157">
        <v>2807</v>
      </c>
      <c r="I313" s="158">
        <v>4</v>
      </c>
      <c r="J313" s="159" t="s">
        <v>881</v>
      </c>
      <c r="L313" s="160">
        <f t="shared" si="42"/>
        <v>77.862068965517238</v>
      </c>
      <c r="M313" s="160">
        <f t="shared" si="43"/>
        <v>74.687002652519894</v>
      </c>
      <c r="N313" s="160">
        <f t="shared" si="44"/>
        <v>47</v>
      </c>
      <c r="P313" s="160">
        <v>754</v>
      </c>
      <c r="Q313" s="160">
        <v>7.3580901856763923</v>
      </c>
      <c r="R313" s="160">
        <v>14.454907161803714</v>
      </c>
      <c r="S313" s="160">
        <v>28.472148541114059</v>
      </c>
      <c r="T313" s="160">
        <v>49.389920424403186</v>
      </c>
      <c r="U313" s="160">
        <f t="shared" si="48"/>
        <v>77.862068965517238</v>
      </c>
      <c r="W313" s="160">
        <v>754</v>
      </c>
      <c r="X313" s="160">
        <v>5.7533156498673739</v>
      </c>
      <c r="Y313" s="160">
        <v>19.23474801061008</v>
      </c>
      <c r="Z313" s="160">
        <v>41.07294429708223</v>
      </c>
      <c r="AA313" s="160">
        <v>33.614058355437663</v>
      </c>
      <c r="AB313" s="160">
        <f t="shared" si="49"/>
        <v>74.687002652519894</v>
      </c>
      <c r="AD313" s="160">
        <v>245</v>
      </c>
      <c r="AE313" s="160">
        <v>8</v>
      </c>
      <c r="AF313" s="160">
        <v>44</v>
      </c>
      <c r="AG313" s="160">
        <v>42</v>
      </c>
      <c r="AH313" s="160">
        <v>5</v>
      </c>
      <c r="AI313" s="160">
        <f t="shared" si="45"/>
        <v>47</v>
      </c>
    </row>
    <row r="314" spans="1:35">
      <c r="A314" s="159" t="s">
        <v>1482</v>
      </c>
      <c r="C314" s="156">
        <v>522</v>
      </c>
      <c r="D314" s="156">
        <v>20</v>
      </c>
      <c r="E314" s="163">
        <v>3.8314176245210725E-2</v>
      </c>
      <c r="F314" s="156">
        <v>269</v>
      </c>
      <c r="G314" s="163">
        <v>0.51532567049808431</v>
      </c>
      <c r="H314" s="157">
        <v>2807</v>
      </c>
      <c r="I314" s="158">
        <v>7</v>
      </c>
      <c r="J314" s="159" t="s">
        <v>881</v>
      </c>
      <c r="L314" s="160">
        <f t="shared" si="42"/>
        <v>78.55859375</v>
      </c>
      <c r="M314" s="160">
        <f t="shared" si="43"/>
        <v>72.078125</v>
      </c>
      <c r="N314" s="160">
        <f t="shared" si="44"/>
        <v>33</v>
      </c>
      <c r="P314" s="160">
        <v>512</v>
      </c>
      <c r="Q314" s="160">
        <v>9.9609375</v>
      </c>
      <c r="R314" s="160">
        <v>11</v>
      </c>
      <c r="S314" s="160">
        <v>35.63671875</v>
      </c>
      <c r="T314" s="160">
        <v>42.921875</v>
      </c>
      <c r="U314" s="160">
        <f t="shared" si="48"/>
        <v>78.55859375</v>
      </c>
      <c r="W314" s="160">
        <v>512</v>
      </c>
      <c r="X314" s="160">
        <v>3</v>
      </c>
      <c r="Y314" s="160">
        <v>24.921875</v>
      </c>
      <c r="Z314" s="160">
        <v>44.55859375</v>
      </c>
      <c r="AA314" s="160">
        <v>27.51953125</v>
      </c>
      <c r="AB314" s="160">
        <f t="shared" si="49"/>
        <v>72.078125</v>
      </c>
      <c r="AD314" s="160">
        <v>266</v>
      </c>
      <c r="AE314" s="160">
        <v>21</v>
      </c>
      <c r="AF314" s="160">
        <v>47</v>
      </c>
      <c r="AG314" s="160">
        <v>31</v>
      </c>
      <c r="AH314" s="160">
        <v>2</v>
      </c>
      <c r="AI314" s="160">
        <f t="shared" si="45"/>
        <v>33</v>
      </c>
    </row>
    <row r="315" spans="1:35">
      <c r="A315" s="159" t="s">
        <v>1721</v>
      </c>
      <c r="C315" s="156">
        <v>493</v>
      </c>
      <c r="D315" s="156">
        <v>16</v>
      </c>
      <c r="E315" s="163">
        <v>3.2454361054766734E-2</v>
      </c>
      <c r="F315" s="156">
        <v>230</v>
      </c>
      <c r="G315" s="163">
        <v>0.46653144016227183</v>
      </c>
      <c r="H315" s="157">
        <v>2807</v>
      </c>
      <c r="I315" s="158">
        <v>9</v>
      </c>
      <c r="J315" s="159" t="s">
        <v>881</v>
      </c>
      <c r="L315" s="160">
        <f t="shared" si="42"/>
        <v>68</v>
      </c>
      <c r="M315" s="160">
        <f t="shared" si="43"/>
        <v>84</v>
      </c>
      <c r="N315" s="160">
        <f t="shared" si="44"/>
        <v>0</v>
      </c>
      <c r="P315" s="160">
        <v>259</v>
      </c>
      <c r="Q315" s="160">
        <v>12</v>
      </c>
      <c r="R315" s="160">
        <v>19</v>
      </c>
      <c r="S315" s="160">
        <v>42</v>
      </c>
      <c r="T315" s="160">
        <v>26</v>
      </c>
      <c r="U315" s="160">
        <f t="shared" si="48"/>
        <v>68</v>
      </c>
      <c r="W315" s="160">
        <v>259</v>
      </c>
      <c r="X315" s="160">
        <v>3</v>
      </c>
      <c r="Y315" s="160">
        <v>12</v>
      </c>
      <c r="Z315" s="160">
        <v>46</v>
      </c>
      <c r="AA315" s="160">
        <v>38</v>
      </c>
      <c r="AB315" s="160">
        <f t="shared" si="49"/>
        <v>84</v>
      </c>
      <c r="AD315" s="160">
        <v>0</v>
      </c>
      <c r="AE315" s="160">
        <v>0</v>
      </c>
      <c r="AF315" s="160">
        <v>0</v>
      </c>
      <c r="AG315" s="160">
        <v>0</v>
      </c>
      <c r="AH315" s="160">
        <v>0</v>
      </c>
      <c r="AI315" s="160">
        <f t="shared" si="45"/>
        <v>0</v>
      </c>
    </row>
    <row r="316" spans="1:35">
      <c r="A316" s="159" t="s">
        <v>1306</v>
      </c>
      <c r="C316" s="156">
        <v>287</v>
      </c>
      <c r="D316" s="156">
        <v>33</v>
      </c>
      <c r="E316" s="163">
        <v>0.11498257839721254</v>
      </c>
      <c r="F316" s="156">
        <v>183</v>
      </c>
      <c r="G316" s="163">
        <v>0.6376306620209059</v>
      </c>
      <c r="H316" s="157">
        <v>7204</v>
      </c>
      <c r="I316" s="158">
        <v>27</v>
      </c>
      <c r="J316" s="159" t="s">
        <v>1305</v>
      </c>
      <c r="L316" s="160">
        <f t="shared" si="42"/>
        <v>82.026315789473685</v>
      </c>
      <c r="M316" s="160">
        <f t="shared" si="43"/>
        <v>79.78947368421052</v>
      </c>
      <c r="N316" s="160">
        <f t="shared" si="44"/>
        <v>0</v>
      </c>
      <c r="P316" s="160">
        <v>114</v>
      </c>
      <c r="Q316" s="160">
        <v>3.6578947368421053</v>
      </c>
      <c r="R316" s="160">
        <v>14.763157894736842</v>
      </c>
      <c r="S316" s="160">
        <v>23.10526315789474</v>
      </c>
      <c r="T316" s="160">
        <v>58.921052631578945</v>
      </c>
      <c r="U316" s="160">
        <f t="shared" si="48"/>
        <v>82.026315789473685</v>
      </c>
      <c r="W316" s="160">
        <v>114</v>
      </c>
      <c r="X316" s="160">
        <v>6.3421052631578947</v>
      </c>
      <c r="Y316" s="160">
        <v>13.868421052631579</v>
      </c>
      <c r="Z316" s="160">
        <v>45.631578947368425</v>
      </c>
      <c r="AA316" s="160">
        <v>34.157894736842103</v>
      </c>
      <c r="AB316" s="160">
        <f t="shared" si="49"/>
        <v>79.78947368421052</v>
      </c>
      <c r="AD316" s="160">
        <v>0</v>
      </c>
      <c r="AE316" s="160">
        <v>0</v>
      </c>
      <c r="AF316" s="160">
        <v>0</v>
      </c>
      <c r="AG316" s="160">
        <v>0</v>
      </c>
      <c r="AH316" s="160">
        <v>0</v>
      </c>
      <c r="AI316" s="160">
        <f t="shared" si="45"/>
        <v>0</v>
      </c>
    </row>
    <row r="317" spans="1:35">
      <c r="A317" s="159" t="s">
        <v>1450</v>
      </c>
      <c r="C317" s="156">
        <v>263</v>
      </c>
      <c r="D317" s="156">
        <v>21</v>
      </c>
      <c r="E317" s="163">
        <v>7.9847908745247151E-2</v>
      </c>
      <c r="F317" s="156">
        <v>130</v>
      </c>
      <c r="G317" s="163">
        <v>0.49429657794676807</v>
      </c>
      <c r="H317" s="157">
        <v>7204</v>
      </c>
      <c r="I317" s="158">
        <v>29</v>
      </c>
      <c r="J317" s="159" t="s">
        <v>1305</v>
      </c>
      <c r="L317" s="160">
        <f t="shared" si="42"/>
        <v>64.486792452830187</v>
      </c>
      <c r="M317" s="160">
        <f t="shared" si="43"/>
        <v>71.577358490566041</v>
      </c>
      <c r="N317" s="160">
        <f t="shared" si="44"/>
        <v>23.7007874015748</v>
      </c>
      <c r="P317" s="160">
        <v>265</v>
      </c>
      <c r="Q317" s="160">
        <v>14.626415094339622</v>
      </c>
      <c r="R317" s="160">
        <v>20.886792452830186</v>
      </c>
      <c r="S317" s="160">
        <v>40.362264150943389</v>
      </c>
      <c r="T317" s="160">
        <v>24.124528301886794</v>
      </c>
      <c r="U317" s="160">
        <f t="shared" si="48"/>
        <v>64.486792452830187</v>
      </c>
      <c r="W317" s="160">
        <v>265</v>
      </c>
      <c r="X317" s="160">
        <v>6.6943396226415093</v>
      </c>
      <c r="Y317" s="160">
        <v>21.777358490566037</v>
      </c>
      <c r="Z317" s="160">
        <v>44.984905660377358</v>
      </c>
      <c r="AA317" s="160">
        <v>26.59245283018868</v>
      </c>
      <c r="AB317" s="160">
        <f t="shared" si="49"/>
        <v>71.577358490566041</v>
      </c>
      <c r="AD317" s="160">
        <v>127</v>
      </c>
      <c r="AE317" s="160">
        <v>26.519685039370078</v>
      </c>
      <c r="AF317" s="160">
        <v>49.779527559055111</v>
      </c>
      <c r="AG317" s="160">
        <v>22.8503937007874</v>
      </c>
      <c r="AH317" s="160">
        <v>0.85039370078740162</v>
      </c>
      <c r="AI317" s="160">
        <f t="shared" si="45"/>
        <v>23.7007874015748</v>
      </c>
    </row>
    <row r="318" spans="1:35">
      <c r="A318" s="159" t="s">
        <v>1444</v>
      </c>
      <c r="C318" s="156">
        <v>812</v>
      </c>
      <c r="D318" s="156">
        <v>75</v>
      </c>
      <c r="E318" s="163">
        <v>9.2364532019704432E-2</v>
      </c>
      <c r="F318" s="156">
        <v>253</v>
      </c>
      <c r="G318" s="163">
        <v>0.31157635467980294</v>
      </c>
      <c r="H318" s="157">
        <v>6602</v>
      </c>
      <c r="I318" s="158">
        <v>45</v>
      </c>
      <c r="J318" s="159" t="s">
        <v>1241</v>
      </c>
      <c r="L318" s="160">
        <f t="shared" si="42"/>
        <v>92</v>
      </c>
      <c r="M318" s="160">
        <f t="shared" si="43"/>
        <v>87.108208955223887</v>
      </c>
      <c r="N318" s="160">
        <f t="shared" si="44"/>
        <v>65.578558225508317</v>
      </c>
      <c r="P318" s="160">
        <v>804</v>
      </c>
      <c r="Q318" s="160">
        <v>3.3482587064676617</v>
      </c>
      <c r="R318" s="160">
        <v>4.9788557213930345</v>
      </c>
      <c r="S318" s="160">
        <v>31.364427860696516</v>
      </c>
      <c r="T318" s="160">
        <v>60.635572139303477</v>
      </c>
      <c r="U318" s="160">
        <f t="shared" si="48"/>
        <v>92</v>
      </c>
      <c r="W318" s="160">
        <v>804</v>
      </c>
      <c r="X318" s="160">
        <v>1.9763681592039801</v>
      </c>
      <c r="Y318" s="160">
        <v>11.2636815920398</v>
      </c>
      <c r="Z318" s="160">
        <v>38.569651741293534</v>
      </c>
      <c r="AA318" s="160">
        <v>48.538557213930346</v>
      </c>
      <c r="AB318" s="160">
        <f t="shared" si="49"/>
        <v>87.108208955223887</v>
      </c>
      <c r="AD318" s="160">
        <v>541</v>
      </c>
      <c r="AE318" s="160">
        <v>7.6229205175600736</v>
      </c>
      <c r="AF318" s="160">
        <v>26.798521256931608</v>
      </c>
      <c r="AG318" s="160">
        <v>50.754158964879849</v>
      </c>
      <c r="AH318" s="160">
        <v>14.824399260628466</v>
      </c>
      <c r="AI318" s="160">
        <f t="shared" si="45"/>
        <v>65.578558225508317</v>
      </c>
    </row>
    <row r="319" spans="1:35">
      <c r="A319" s="159" t="s">
        <v>1242</v>
      </c>
      <c r="C319" s="156">
        <v>596</v>
      </c>
      <c r="D319" s="156">
        <v>56</v>
      </c>
      <c r="E319" s="163">
        <v>9.3959731543624164E-2</v>
      </c>
      <c r="F319" s="156">
        <v>192</v>
      </c>
      <c r="G319" s="163">
        <v>0.32214765100671139</v>
      </c>
      <c r="H319" s="157">
        <v>6602</v>
      </c>
      <c r="I319" s="158">
        <v>41</v>
      </c>
      <c r="J319" s="159" t="s">
        <v>1241</v>
      </c>
      <c r="L319" s="160">
        <f t="shared" si="42"/>
        <v>93.422680412371136</v>
      </c>
      <c r="M319" s="160">
        <f t="shared" si="43"/>
        <v>84.206185567010309</v>
      </c>
      <c r="N319" s="160">
        <f t="shared" si="44"/>
        <v>0</v>
      </c>
      <c r="P319" s="160">
        <v>582</v>
      </c>
      <c r="Q319" s="160">
        <v>1.0515463917525774</v>
      </c>
      <c r="R319" s="160">
        <v>6.0515463917525771</v>
      </c>
      <c r="S319" s="160">
        <v>18.577319587628864</v>
      </c>
      <c r="T319" s="160">
        <v>74.845360824742272</v>
      </c>
      <c r="U319" s="160">
        <f t="shared" si="48"/>
        <v>93.422680412371136</v>
      </c>
      <c r="W319" s="160">
        <v>582</v>
      </c>
      <c r="X319" s="160">
        <v>4.3711340206185572</v>
      </c>
      <c r="Y319" s="160">
        <v>11.896907216494846</v>
      </c>
      <c r="Z319" s="160">
        <v>38.309278350515463</v>
      </c>
      <c r="AA319" s="160">
        <v>45.896907216494846</v>
      </c>
      <c r="AB319" s="160">
        <f t="shared" si="49"/>
        <v>84.206185567010309</v>
      </c>
      <c r="AD319" s="160">
        <v>0</v>
      </c>
      <c r="AE319" s="160">
        <v>0</v>
      </c>
      <c r="AF319" s="160">
        <v>0</v>
      </c>
      <c r="AG319" s="160">
        <v>0</v>
      </c>
      <c r="AH319" s="160">
        <v>0</v>
      </c>
      <c r="AI319" s="160">
        <f t="shared" si="45"/>
        <v>0</v>
      </c>
    </row>
    <row r="320" spans="1:35">
      <c r="A320" s="159" t="s">
        <v>1728</v>
      </c>
      <c r="C320" s="156">
        <v>547</v>
      </c>
      <c r="D320" s="156">
        <v>79</v>
      </c>
      <c r="E320" s="163">
        <v>0.14442413162705667</v>
      </c>
      <c r="F320" s="156">
        <v>156</v>
      </c>
      <c r="G320" s="163">
        <v>0.28519195612431442</v>
      </c>
      <c r="H320" s="157">
        <v>6602</v>
      </c>
      <c r="I320" s="158">
        <v>42</v>
      </c>
      <c r="J320" s="159" t="s">
        <v>1241</v>
      </c>
      <c r="L320" s="160">
        <f t="shared" si="42"/>
        <v>77</v>
      </c>
      <c r="M320" s="160">
        <f t="shared" si="43"/>
        <v>85</v>
      </c>
      <c r="N320" s="160">
        <f t="shared" si="44"/>
        <v>0</v>
      </c>
      <c r="P320" s="160">
        <v>244</v>
      </c>
      <c r="Q320" s="160">
        <v>11</v>
      </c>
      <c r="R320" s="160">
        <v>11</v>
      </c>
      <c r="S320" s="160">
        <v>44</v>
      </c>
      <c r="T320" s="160">
        <v>33</v>
      </c>
      <c r="U320" s="160">
        <f t="shared" si="48"/>
        <v>77</v>
      </c>
      <c r="W320" s="160">
        <v>244</v>
      </c>
      <c r="X320" s="160">
        <v>2</v>
      </c>
      <c r="Y320" s="160">
        <v>12</v>
      </c>
      <c r="Z320" s="160">
        <v>50</v>
      </c>
      <c r="AA320" s="160">
        <v>35</v>
      </c>
      <c r="AB320" s="160">
        <f t="shared" si="49"/>
        <v>85</v>
      </c>
      <c r="AD320" s="160">
        <v>0</v>
      </c>
      <c r="AE320" s="160">
        <v>0</v>
      </c>
      <c r="AF320" s="160">
        <v>0</v>
      </c>
      <c r="AG320" s="160">
        <v>0</v>
      </c>
      <c r="AH320" s="160">
        <v>0</v>
      </c>
      <c r="AI320" s="160">
        <f t="shared" si="45"/>
        <v>0</v>
      </c>
    </row>
    <row r="321" spans="1:35">
      <c r="A321" s="159" t="s">
        <v>1392</v>
      </c>
      <c r="C321" s="156">
        <v>250</v>
      </c>
      <c r="D321" s="156">
        <v>110</v>
      </c>
      <c r="E321" s="163">
        <v>0.44</v>
      </c>
      <c r="F321" s="156">
        <v>177</v>
      </c>
      <c r="G321" s="163">
        <v>0.70799999999999996</v>
      </c>
      <c r="H321" s="157">
        <v>1003</v>
      </c>
      <c r="I321" s="158">
        <v>17</v>
      </c>
      <c r="J321" s="159" t="s">
        <v>722</v>
      </c>
      <c r="L321" s="160">
        <f t="shared" si="42"/>
        <v>67.621951219512198</v>
      </c>
      <c r="M321" s="160">
        <f t="shared" si="43"/>
        <v>74.390243902439025</v>
      </c>
      <c r="N321" s="160">
        <f t="shared" si="44"/>
        <v>29.5</v>
      </c>
      <c r="P321" s="160">
        <v>246</v>
      </c>
      <c r="Q321" s="160">
        <v>12.390243902439025</v>
      </c>
      <c r="R321" s="160">
        <v>19.752032520325205</v>
      </c>
      <c r="S321" s="160">
        <v>39.845528455284551</v>
      </c>
      <c r="T321" s="160">
        <v>27.776422764227643</v>
      </c>
      <c r="U321" s="160">
        <f t="shared" si="48"/>
        <v>67.621951219512198</v>
      </c>
      <c r="W321" s="160">
        <v>246</v>
      </c>
      <c r="X321" s="160">
        <v>3.2317073170731705</v>
      </c>
      <c r="Y321" s="160">
        <v>22.378048780487802</v>
      </c>
      <c r="Z321" s="160">
        <v>41.967479674796749</v>
      </c>
      <c r="AA321" s="160">
        <v>32.422764227642276</v>
      </c>
      <c r="AB321" s="160">
        <f t="shared" si="49"/>
        <v>74.390243902439025</v>
      </c>
      <c r="AD321" s="160">
        <v>114</v>
      </c>
      <c r="AE321" s="160">
        <v>27.5</v>
      </c>
      <c r="AF321" s="160">
        <v>43</v>
      </c>
      <c r="AG321" s="160">
        <v>29.5</v>
      </c>
      <c r="AH321" s="160">
        <v>0</v>
      </c>
      <c r="AI321" s="160">
        <f t="shared" si="45"/>
        <v>29.5</v>
      </c>
    </row>
    <row r="322" spans="1:35">
      <c r="A322" s="159" t="s">
        <v>723</v>
      </c>
      <c r="C322" s="156">
        <v>279</v>
      </c>
      <c r="D322" s="156">
        <v>143</v>
      </c>
      <c r="E322" s="163">
        <v>0.51254480286738346</v>
      </c>
      <c r="F322" s="156">
        <v>220</v>
      </c>
      <c r="G322" s="163">
        <v>0.78853046594982079</v>
      </c>
      <c r="H322" s="157">
        <v>1003</v>
      </c>
      <c r="I322" s="158">
        <v>16</v>
      </c>
      <c r="J322" s="159" t="s">
        <v>722</v>
      </c>
      <c r="L322" s="160">
        <f t="shared" si="42"/>
        <v>86.725490196078425</v>
      </c>
      <c r="M322" s="160">
        <f t="shared" si="43"/>
        <v>89.137254901960773</v>
      </c>
      <c r="N322" s="160">
        <f t="shared" si="44"/>
        <v>0</v>
      </c>
      <c r="P322" s="160">
        <v>102</v>
      </c>
      <c r="Q322" s="160">
        <v>1.1372549019607843</v>
      </c>
      <c r="R322" s="160">
        <v>12.705882352941178</v>
      </c>
      <c r="S322" s="160">
        <v>42.313725490196077</v>
      </c>
      <c r="T322" s="160">
        <v>44.411764705882355</v>
      </c>
      <c r="U322" s="160">
        <f t="shared" si="48"/>
        <v>86.725490196078425</v>
      </c>
      <c r="W322" s="160">
        <v>102</v>
      </c>
      <c r="X322" s="160">
        <v>5</v>
      </c>
      <c r="Y322" s="160">
        <v>5.8627450980392162</v>
      </c>
      <c r="Z322" s="160">
        <v>43.96078431372549</v>
      </c>
      <c r="AA322" s="160">
        <v>45.17647058823529</v>
      </c>
      <c r="AB322" s="160">
        <f t="shared" si="49"/>
        <v>89.137254901960773</v>
      </c>
      <c r="AD322" s="160">
        <v>0</v>
      </c>
      <c r="AE322" s="160">
        <v>0</v>
      </c>
      <c r="AF322" s="160">
        <v>0</v>
      </c>
      <c r="AG322" s="160">
        <v>0</v>
      </c>
      <c r="AH322" s="160">
        <v>0</v>
      </c>
      <c r="AI322" s="160">
        <f t="shared" si="45"/>
        <v>0</v>
      </c>
    </row>
    <row r="323" spans="1:35">
      <c r="A323" s="159" t="s">
        <v>836</v>
      </c>
      <c r="C323" s="156">
        <v>246</v>
      </c>
      <c r="D323" s="156">
        <v>26</v>
      </c>
      <c r="E323" s="163">
        <v>0.10569105691056911</v>
      </c>
      <c r="F323" s="156">
        <v>165</v>
      </c>
      <c r="G323" s="163">
        <v>0.67073170731707321</v>
      </c>
      <c r="H323" s="157">
        <v>2304</v>
      </c>
      <c r="I323" s="158">
        <v>21</v>
      </c>
      <c r="J323" s="159" t="s">
        <v>835</v>
      </c>
      <c r="L323" s="160">
        <f t="shared" ref="L323:L386" si="50">U323</f>
        <v>87.241379310344826</v>
      </c>
      <c r="M323" s="160">
        <f t="shared" ref="M323:M386" si="51">AB323</f>
        <v>77.027586206896558</v>
      </c>
      <c r="N323" s="160">
        <f t="shared" ref="N323:N386" si="52">AI323</f>
        <v>30</v>
      </c>
      <c r="P323" s="160">
        <v>145</v>
      </c>
      <c r="Q323" s="160">
        <v>2.9310344827586206</v>
      </c>
      <c r="R323" s="160">
        <v>9.5724137931034488</v>
      </c>
      <c r="S323" s="160">
        <v>30.834482758620688</v>
      </c>
      <c r="T323" s="160">
        <v>56.406896551724145</v>
      </c>
      <c r="U323" s="160">
        <f t="shared" si="48"/>
        <v>87.241379310344826</v>
      </c>
      <c r="W323" s="160">
        <v>145</v>
      </c>
      <c r="X323" s="160">
        <v>1.9448275862068964</v>
      </c>
      <c r="Y323" s="160">
        <v>20.827586206896548</v>
      </c>
      <c r="Z323" s="160">
        <v>42.689655172413794</v>
      </c>
      <c r="AA323" s="160">
        <v>34.337931034482757</v>
      </c>
      <c r="AB323" s="160">
        <f t="shared" si="49"/>
        <v>77.027586206896558</v>
      </c>
      <c r="AD323" s="160">
        <v>37</v>
      </c>
      <c r="AE323" s="160">
        <v>16</v>
      </c>
      <c r="AF323" s="160">
        <v>54</v>
      </c>
      <c r="AG323" s="160">
        <v>30</v>
      </c>
      <c r="AH323" s="160">
        <v>0</v>
      </c>
      <c r="AI323" s="160">
        <f t="shared" si="45"/>
        <v>30</v>
      </c>
    </row>
    <row r="324" spans="1:35">
      <c r="A324" s="159" t="s">
        <v>1572</v>
      </c>
      <c r="C324" s="156">
        <v>220</v>
      </c>
      <c r="D324" s="156">
        <v>28</v>
      </c>
      <c r="E324" s="163">
        <v>0.12727272727272726</v>
      </c>
      <c r="F324" s="156">
        <v>133</v>
      </c>
      <c r="G324" s="163">
        <v>0.6045454545454545</v>
      </c>
      <c r="H324" s="157">
        <v>2304</v>
      </c>
      <c r="I324" s="158">
        <v>22</v>
      </c>
      <c r="J324" s="159" t="s">
        <v>835</v>
      </c>
      <c r="L324" s="160">
        <f t="shared" si="50"/>
        <v>69.461538461538467</v>
      </c>
      <c r="M324" s="160">
        <f t="shared" si="51"/>
        <v>79.769230769230774</v>
      </c>
      <c r="N324" s="160">
        <f t="shared" si="52"/>
        <v>40</v>
      </c>
      <c r="P324" s="160">
        <v>65</v>
      </c>
      <c r="Q324" s="160">
        <v>13.76923076923077</v>
      </c>
      <c r="R324" s="160">
        <v>16.76923076923077</v>
      </c>
      <c r="S324" s="160">
        <v>46.461538461538467</v>
      </c>
      <c r="T324" s="160">
        <v>23</v>
      </c>
      <c r="U324" s="160">
        <f t="shared" si="48"/>
        <v>69.461538461538467</v>
      </c>
      <c r="W324" s="160">
        <v>65</v>
      </c>
      <c r="X324" s="160">
        <v>3.2307692307692308</v>
      </c>
      <c r="Y324" s="160">
        <v>16.53846153846154</v>
      </c>
      <c r="Z324" s="160">
        <v>64.615384615384613</v>
      </c>
      <c r="AA324" s="160">
        <v>15.153846153846153</v>
      </c>
      <c r="AB324" s="160">
        <f t="shared" si="49"/>
        <v>79.769230769230774</v>
      </c>
      <c r="AD324" s="160">
        <v>30</v>
      </c>
      <c r="AE324" s="160">
        <v>13</v>
      </c>
      <c r="AF324" s="160">
        <v>47</v>
      </c>
      <c r="AG324" s="160">
        <v>40</v>
      </c>
      <c r="AH324" s="160">
        <v>0</v>
      </c>
      <c r="AI324" s="160">
        <f t="shared" si="45"/>
        <v>40</v>
      </c>
    </row>
    <row r="325" spans="1:35">
      <c r="A325" s="159" t="s">
        <v>7</v>
      </c>
      <c r="C325" s="156">
        <v>185</v>
      </c>
      <c r="D325" s="156">
        <v>30</v>
      </c>
      <c r="E325" s="163">
        <v>0.16216216216216217</v>
      </c>
      <c r="F325" s="156">
        <v>2</v>
      </c>
      <c r="G325" s="163">
        <v>1.0810810810810811E-2</v>
      </c>
      <c r="H325" s="157">
        <v>7240</v>
      </c>
      <c r="I325" s="158">
        <v>703</v>
      </c>
      <c r="J325" s="159" t="s">
        <v>7</v>
      </c>
      <c r="L325" s="160">
        <f t="shared" si="50"/>
        <v>89</v>
      </c>
      <c r="M325" s="160">
        <f t="shared" si="51"/>
        <v>97</v>
      </c>
      <c r="N325" s="160">
        <f t="shared" si="52"/>
        <v>0</v>
      </c>
      <c r="P325" s="160">
        <v>37</v>
      </c>
      <c r="Q325" s="160">
        <v>3</v>
      </c>
      <c r="R325" s="160">
        <v>8</v>
      </c>
      <c r="S325" s="160">
        <v>51</v>
      </c>
      <c r="T325" s="160">
        <v>38</v>
      </c>
      <c r="U325" s="160">
        <f t="shared" si="48"/>
        <v>89</v>
      </c>
      <c r="W325" s="160">
        <v>37</v>
      </c>
      <c r="X325" s="160">
        <v>0</v>
      </c>
      <c r="Y325" s="160">
        <v>3</v>
      </c>
      <c r="Z325" s="160">
        <v>35</v>
      </c>
      <c r="AA325" s="160">
        <v>62</v>
      </c>
      <c r="AB325" s="160">
        <f t="shared" si="49"/>
        <v>97</v>
      </c>
      <c r="AD325" s="160">
        <v>0</v>
      </c>
      <c r="AE325" s="160">
        <v>0</v>
      </c>
      <c r="AF325" s="160">
        <v>0</v>
      </c>
      <c r="AG325" s="160">
        <v>0</v>
      </c>
      <c r="AH325" s="160">
        <v>0</v>
      </c>
      <c r="AI325" s="160">
        <f t="shared" si="45"/>
        <v>0</v>
      </c>
    </row>
    <row r="326" spans="1:35">
      <c r="A326" s="159" t="s">
        <v>1244</v>
      </c>
      <c r="C326" s="156">
        <v>333</v>
      </c>
      <c r="D326" s="156">
        <v>24</v>
      </c>
      <c r="E326" s="163">
        <v>7.2072072072072071E-2</v>
      </c>
      <c r="F326" s="156">
        <v>200</v>
      </c>
      <c r="G326" s="163">
        <v>0.60060060060060061</v>
      </c>
      <c r="H326" s="157">
        <v>6603</v>
      </c>
      <c r="I326" s="158">
        <v>47</v>
      </c>
      <c r="J326" s="159" t="s">
        <v>1243</v>
      </c>
      <c r="L326" s="160">
        <f t="shared" si="50"/>
        <v>63.202020202020208</v>
      </c>
      <c r="M326" s="160">
        <f t="shared" si="51"/>
        <v>63.530303030303031</v>
      </c>
      <c r="N326" s="160">
        <f t="shared" si="52"/>
        <v>26</v>
      </c>
      <c r="P326" s="160">
        <v>198</v>
      </c>
      <c r="Q326" s="160">
        <v>15.505050505050505</v>
      </c>
      <c r="R326" s="160">
        <v>21.292929292929291</v>
      </c>
      <c r="S326" s="160">
        <v>35.575757575757578</v>
      </c>
      <c r="T326" s="160">
        <v>27.626262626262626</v>
      </c>
      <c r="U326" s="160">
        <f t="shared" si="48"/>
        <v>63.202020202020208</v>
      </c>
      <c r="W326" s="160">
        <v>198</v>
      </c>
      <c r="X326" s="160">
        <v>7.0151515151515147</v>
      </c>
      <c r="Y326" s="160">
        <v>29.19191919191919</v>
      </c>
      <c r="Z326" s="160">
        <v>41.217171717171716</v>
      </c>
      <c r="AA326" s="160">
        <v>22.313131313131315</v>
      </c>
      <c r="AB326" s="160">
        <f t="shared" si="49"/>
        <v>63.530303030303031</v>
      </c>
      <c r="AD326" s="160">
        <v>42</v>
      </c>
      <c r="AE326" s="160">
        <v>31</v>
      </c>
      <c r="AF326" s="160">
        <v>43</v>
      </c>
      <c r="AG326" s="160">
        <v>26</v>
      </c>
      <c r="AH326" s="160">
        <v>0</v>
      </c>
      <c r="AI326" s="160">
        <f t="shared" si="45"/>
        <v>26</v>
      </c>
    </row>
    <row r="327" spans="1:35">
      <c r="A327" s="159" t="s">
        <v>1683</v>
      </c>
      <c r="C327" s="156">
        <v>306</v>
      </c>
      <c r="D327" s="156">
        <v>25</v>
      </c>
      <c r="E327" s="163">
        <v>8.1699346405228759E-2</v>
      </c>
      <c r="F327" s="156">
        <v>131</v>
      </c>
      <c r="G327" s="163">
        <v>0.42810457516339867</v>
      </c>
      <c r="H327" s="157">
        <v>6603</v>
      </c>
      <c r="I327" s="158">
        <v>48</v>
      </c>
      <c r="J327" s="159" t="s">
        <v>1243</v>
      </c>
      <c r="L327" s="160">
        <f t="shared" si="50"/>
        <v>62.744186046511629</v>
      </c>
      <c r="M327" s="160">
        <f t="shared" si="51"/>
        <v>69.569767441860463</v>
      </c>
      <c r="N327" s="160">
        <f t="shared" si="52"/>
        <v>35</v>
      </c>
      <c r="P327" s="160">
        <v>86</v>
      </c>
      <c r="Q327" s="160">
        <v>16.534883720930232</v>
      </c>
      <c r="R327" s="160">
        <v>21.244186046511629</v>
      </c>
      <c r="S327" s="160">
        <v>45.279069767441861</v>
      </c>
      <c r="T327" s="160">
        <v>17.465116279069768</v>
      </c>
      <c r="U327" s="160">
        <f t="shared" si="48"/>
        <v>62.744186046511629</v>
      </c>
      <c r="W327" s="160">
        <v>86</v>
      </c>
      <c r="X327" s="160">
        <v>6.7674418604651168</v>
      </c>
      <c r="Y327" s="160">
        <v>23.662790697674417</v>
      </c>
      <c r="Z327" s="160">
        <v>48.674418604651166</v>
      </c>
      <c r="AA327" s="160">
        <v>20.895348837209301</v>
      </c>
      <c r="AB327" s="160">
        <f t="shared" si="49"/>
        <v>69.569767441860463</v>
      </c>
      <c r="AD327" s="160">
        <v>45</v>
      </c>
      <c r="AE327" s="160">
        <v>11</v>
      </c>
      <c r="AF327" s="160">
        <v>53</v>
      </c>
      <c r="AG327" s="160">
        <v>31</v>
      </c>
      <c r="AH327" s="160">
        <v>4</v>
      </c>
      <c r="AI327" s="160">
        <f t="shared" si="45"/>
        <v>35</v>
      </c>
    </row>
    <row r="328" spans="1:35">
      <c r="A328" s="159" t="s">
        <v>1362</v>
      </c>
      <c r="C328" s="156">
        <v>339</v>
      </c>
      <c r="D328" s="156">
        <v>105</v>
      </c>
      <c r="E328" s="163">
        <v>0.30973451327433627</v>
      </c>
      <c r="F328" s="156">
        <v>339</v>
      </c>
      <c r="G328" s="163">
        <v>1</v>
      </c>
      <c r="H328" s="157">
        <v>203</v>
      </c>
      <c r="I328" s="158">
        <v>16</v>
      </c>
      <c r="J328" s="159" t="s">
        <v>641</v>
      </c>
      <c r="L328" s="160">
        <f t="shared" si="50"/>
        <v>84.335329341317362</v>
      </c>
      <c r="M328" s="160">
        <f t="shared" si="51"/>
        <v>82.011976047904199</v>
      </c>
      <c r="N328" s="160">
        <f t="shared" si="52"/>
        <v>63</v>
      </c>
      <c r="P328" s="160">
        <v>334</v>
      </c>
      <c r="Q328" s="160">
        <v>5.6736526946107784</v>
      </c>
      <c r="R328" s="160">
        <v>10.655688622754491</v>
      </c>
      <c r="S328" s="160">
        <v>29.356287425149702</v>
      </c>
      <c r="T328" s="160">
        <v>54.97904191616766</v>
      </c>
      <c r="U328" s="160">
        <f t="shared" si="48"/>
        <v>84.335329341317362</v>
      </c>
      <c r="W328" s="160">
        <v>334</v>
      </c>
      <c r="X328" s="160">
        <v>3.9970059880239521</v>
      </c>
      <c r="Y328" s="160">
        <v>14.658682634730539</v>
      </c>
      <c r="Z328" s="160">
        <v>48.005988023952099</v>
      </c>
      <c r="AA328" s="160">
        <v>34.005988023952099</v>
      </c>
      <c r="AB328" s="160">
        <f t="shared" si="49"/>
        <v>82.011976047904199</v>
      </c>
      <c r="AD328" s="160">
        <v>112</v>
      </c>
      <c r="AE328" s="160">
        <v>6</v>
      </c>
      <c r="AF328" s="160">
        <v>31</v>
      </c>
      <c r="AG328" s="160">
        <v>53</v>
      </c>
      <c r="AH328" s="160">
        <v>10</v>
      </c>
      <c r="AI328" s="160">
        <f t="shared" si="45"/>
        <v>63</v>
      </c>
    </row>
    <row r="329" spans="1:35">
      <c r="A329" s="159" t="s">
        <v>1529</v>
      </c>
      <c r="C329" s="156">
        <v>454</v>
      </c>
      <c r="D329" s="156">
        <v>163</v>
      </c>
      <c r="E329" s="163">
        <v>0.3590308370044053</v>
      </c>
      <c r="F329" s="156">
        <v>454</v>
      </c>
      <c r="G329" s="163">
        <v>1</v>
      </c>
      <c r="H329" s="157">
        <v>203</v>
      </c>
      <c r="I329" s="158">
        <v>17</v>
      </c>
      <c r="J329" s="159" t="s">
        <v>641</v>
      </c>
      <c r="L329" s="160">
        <f t="shared" si="50"/>
        <v>62.558823529411768</v>
      </c>
      <c r="M329" s="160">
        <f t="shared" si="51"/>
        <v>67.166666666666671</v>
      </c>
      <c r="N329" s="160">
        <f t="shared" si="52"/>
        <v>22</v>
      </c>
      <c r="P329" s="160">
        <v>306</v>
      </c>
      <c r="Q329" s="160">
        <v>17.519607843137255</v>
      </c>
      <c r="R329" s="160">
        <v>19.921568627450981</v>
      </c>
      <c r="S329" s="160">
        <v>40.401960784313729</v>
      </c>
      <c r="T329" s="160">
        <v>22.156862745098039</v>
      </c>
      <c r="U329" s="160">
        <f t="shared" si="48"/>
        <v>62.558823529411768</v>
      </c>
      <c r="W329" s="160">
        <v>306</v>
      </c>
      <c r="X329" s="160">
        <v>6</v>
      </c>
      <c r="Y329" s="160">
        <v>26.833333333333336</v>
      </c>
      <c r="Z329" s="160">
        <v>44.843137254901961</v>
      </c>
      <c r="AA329" s="160">
        <v>22.323529411764707</v>
      </c>
      <c r="AB329" s="160">
        <f t="shared" si="49"/>
        <v>67.166666666666671</v>
      </c>
      <c r="AD329" s="160">
        <v>159</v>
      </c>
      <c r="AE329" s="160">
        <v>38</v>
      </c>
      <c r="AF329" s="160">
        <v>40</v>
      </c>
      <c r="AG329" s="160">
        <v>19</v>
      </c>
      <c r="AH329" s="160">
        <v>3</v>
      </c>
      <c r="AI329" s="160">
        <f t="shared" si="45"/>
        <v>22</v>
      </c>
    </row>
    <row r="330" spans="1:35">
      <c r="A330" s="159" t="s">
        <v>642</v>
      </c>
      <c r="C330" s="156">
        <v>480</v>
      </c>
      <c r="D330" s="156">
        <v>169</v>
      </c>
      <c r="E330" s="163">
        <v>0.35208333333333336</v>
      </c>
      <c r="F330" s="156">
        <v>480</v>
      </c>
      <c r="G330" s="163">
        <v>1</v>
      </c>
      <c r="H330" s="157">
        <v>203</v>
      </c>
      <c r="I330" s="158">
        <v>28</v>
      </c>
      <c r="J330" s="159" t="s">
        <v>641</v>
      </c>
      <c r="L330" s="160">
        <f t="shared" si="50"/>
        <v>96</v>
      </c>
      <c r="M330" s="160">
        <f t="shared" si="51"/>
        <v>83</v>
      </c>
      <c r="N330" s="160">
        <f t="shared" si="52"/>
        <v>0</v>
      </c>
      <c r="P330" s="160">
        <v>116</v>
      </c>
      <c r="Q330" s="160">
        <v>1</v>
      </c>
      <c r="R330" s="160">
        <v>3</v>
      </c>
      <c r="S330" s="160">
        <v>12</v>
      </c>
      <c r="T330" s="160">
        <v>84</v>
      </c>
      <c r="U330" s="160">
        <f t="shared" si="48"/>
        <v>96</v>
      </c>
      <c r="W330" s="160">
        <v>116</v>
      </c>
      <c r="X330" s="160">
        <v>4</v>
      </c>
      <c r="Y330" s="160">
        <v>12</v>
      </c>
      <c r="Z330" s="160">
        <v>36</v>
      </c>
      <c r="AA330" s="160">
        <v>47</v>
      </c>
      <c r="AB330" s="160">
        <f t="shared" si="49"/>
        <v>83</v>
      </c>
      <c r="AD330" s="160">
        <v>0</v>
      </c>
      <c r="AE330" s="160">
        <v>0</v>
      </c>
      <c r="AF330" s="160">
        <v>0</v>
      </c>
      <c r="AG330" s="160">
        <v>0</v>
      </c>
      <c r="AH330" s="160">
        <v>0</v>
      </c>
      <c r="AI330" s="160">
        <f t="shared" si="45"/>
        <v>0</v>
      </c>
    </row>
    <row r="331" spans="1:35">
      <c r="A331" s="159" t="s">
        <v>643</v>
      </c>
      <c r="C331" s="156">
        <v>165</v>
      </c>
      <c r="D331" s="156">
        <v>34</v>
      </c>
      <c r="E331" s="163">
        <v>0.20606060606060606</v>
      </c>
      <c r="F331" s="156">
        <v>165</v>
      </c>
      <c r="G331" s="163">
        <v>1</v>
      </c>
      <c r="H331" s="157">
        <v>203</v>
      </c>
      <c r="I331" s="158">
        <v>27</v>
      </c>
      <c r="J331" s="159" t="s">
        <v>641</v>
      </c>
      <c r="L331" s="160">
        <f t="shared" si="50"/>
        <v>83.533333333333331</v>
      </c>
      <c r="M331" s="160">
        <f t="shared" si="51"/>
        <v>93.36666666666666</v>
      </c>
      <c r="N331" s="160">
        <f t="shared" si="52"/>
        <v>38</v>
      </c>
      <c r="P331" s="160">
        <v>90</v>
      </c>
      <c r="Q331" s="160">
        <v>2.2000000000000002</v>
      </c>
      <c r="R331" s="160">
        <v>14.233333333333334</v>
      </c>
      <c r="S331" s="160">
        <v>31.166666666666664</v>
      </c>
      <c r="T331" s="160">
        <v>52.36666666666666</v>
      </c>
      <c r="U331" s="160">
        <f t="shared" si="48"/>
        <v>83.533333333333331</v>
      </c>
      <c r="W331" s="160">
        <v>90</v>
      </c>
      <c r="X331" s="160">
        <v>0</v>
      </c>
      <c r="Y331" s="160">
        <v>6.6333333333333337</v>
      </c>
      <c r="Z331" s="160">
        <v>52.3</v>
      </c>
      <c r="AA331" s="160">
        <v>41.066666666666663</v>
      </c>
      <c r="AB331" s="160">
        <f t="shared" si="49"/>
        <v>93.36666666666666</v>
      </c>
      <c r="AD331" s="160">
        <v>21</v>
      </c>
      <c r="AE331" s="160">
        <v>5</v>
      </c>
      <c r="AF331" s="160">
        <v>57</v>
      </c>
      <c r="AG331" s="160">
        <v>38</v>
      </c>
      <c r="AH331" s="160">
        <v>0</v>
      </c>
      <c r="AI331" s="160">
        <f t="shared" ref="AI331:AI394" si="53">SUM(AG331:AH331)</f>
        <v>38</v>
      </c>
    </row>
    <row r="332" spans="1:35">
      <c r="A332" s="159" t="s">
        <v>644</v>
      </c>
      <c r="C332" s="156">
        <v>102</v>
      </c>
      <c r="D332" s="156">
        <v>94</v>
      </c>
      <c r="E332" s="163">
        <v>0.92156862745098034</v>
      </c>
      <c r="F332" s="156">
        <v>102</v>
      </c>
      <c r="G332" s="163">
        <v>1</v>
      </c>
      <c r="H332" s="157">
        <v>203</v>
      </c>
      <c r="I332" s="158">
        <v>19</v>
      </c>
      <c r="J332" s="159" t="s">
        <v>641</v>
      </c>
      <c r="L332" s="160">
        <f t="shared" si="50"/>
        <v>54.6</v>
      </c>
      <c r="M332" s="160">
        <f t="shared" si="51"/>
        <v>52.454545454545453</v>
      </c>
      <c r="N332" s="160">
        <f t="shared" si="52"/>
        <v>0</v>
      </c>
      <c r="P332" s="160">
        <v>55</v>
      </c>
      <c r="Q332" s="160">
        <v>22.072727272727274</v>
      </c>
      <c r="R332" s="160">
        <v>23.836363636363636</v>
      </c>
      <c r="S332" s="160">
        <v>23.509090909090908</v>
      </c>
      <c r="T332" s="160">
        <v>31.090909090909093</v>
      </c>
      <c r="U332" s="160">
        <f t="shared" si="48"/>
        <v>54.6</v>
      </c>
      <c r="W332" s="160">
        <v>55</v>
      </c>
      <c r="X332" s="160">
        <v>9.2363636363636363</v>
      </c>
      <c r="Y332" s="160">
        <v>37.836363636363636</v>
      </c>
      <c r="Z332" s="160">
        <v>43.527272727272724</v>
      </c>
      <c r="AA332" s="160">
        <v>8.9272727272727277</v>
      </c>
      <c r="AB332" s="160">
        <f t="shared" si="49"/>
        <v>52.454545454545453</v>
      </c>
      <c r="AD332" s="160">
        <v>14</v>
      </c>
      <c r="AE332" s="160">
        <v>64</v>
      </c>
      <c r="AF332" s="160">
        <v>36</v>
      </c>
      <c r="AG332" s="160">
        <v>0</v>
      </c>
      <c r="AH332" s="160">
        <v>0</v>
      </c>
      <c r="AI332" s="160">
        <f t="shared" si="53"/>
        <v>0</v>
      </c>
    </row>
    <row r="333" spans="1:35">
      <c r="A333" s="159" t="s">
        <v>708</v>
      </c>
      <c r="C333" s="156">
        <v>297</v>
      </c>
      <c r="D333" s="156">
        <v>101</v>
      </c>
      <c r="E333" s="163">
        <v>0.34006734006734007</v>
      </c>
      <c r="F333" s="156">
        <v>208</v>
      </c>
      <c r="G333" s="163">
        <v>0.70033670033670037</v>
      </c>
      <c r="H333" s="157">
        <v>701</v>
      </c>
      <c r="I333" s="158">
        <v>1</v>
      </c>
      <c r="J333" s="159" t="s">
        <v>707</v>
      </c>
      <c r="L333" s="160">
        <f t="shared" si="50"/>
        <v>73.488372093023273</v>
      </c>
      <c r="M333" s="160">
        <f t="shared" si="51"/>
        <v>68.883720930232556</v>
      </c>
      <c r="N333" s="160">
        <f t="shared" si="52"/>
        <v>44</v>
      </c>
      <c r="P333" s="160">
        <v>172</v>
      </c>
      <c r="Q333" s="160">
        <v>9.4651162790697665</v>
      </c>
      <c r="R333" s="160">
        <v>17.575581395348838</v>
      </c>
      <c r="S333" s="160">
        <v>28.720930232558143</v>
      </c>
      <c r="T333" s="160">
        <v>44.767441860465127</v>
      </c>
      <c r="U333" s="160">
        <f t="shared" si="48"/>
        <v>73.488372093023273</v>
      </c>
      <c r="W333" s="160">
        <v>172</v>
      </c>
      <c r="X333" s="160">
        <v>8.4186046511627897</v>
      </c>
      <c r="Y333" s="160">
        <v>23.215116279069768</v>
      </c>
      <c r="Z333" s="160">
        <v>44.854651162790702</v>
      </c>
      <c r="AA333" s="160">
        <v>24.029069767441861</v>
      </c>
      <c r="AB333" s="160">
        <f t="shared" si="49"/>
        <v>68.883720930232556</v>
      </c>
      <c r="AD333" s="160">
        <v>36</v>
      </c>
      <c r="AE333" s="160">
        <v>14</v>
      </c>
      <c r="AF333" s="160">
        <v>42</v>
      </c>
      <c r="AG333" s="160">
        <v>44</v>
      </c>
      <c r="AH333" s="160">
        <v>0</v>
      </c>
      <c r="AI333" s="160">
        <f t="shared" si="53"/>
        <v>44</v>
      </c>
    </row>
    <row r="334" spans="1:35">
      <c r="A334" s="159" t="s">
        <v>1538</v>
      </c>
      <c r="C334" s="156">
        <v>309</v>
      </c>
      <c r="D334" s="156">
        <v>103</v>
      </c>
      <c r="E334" s="163">
        <v>0.33333333333333331</v>
      </c>
      <c r="F334" s="156">
        <v>166</v>
      </c>
      <c r="G334" s="163">
        <v>0.53721682847896435</v>
      </c>
      <c r="H334" s="157">
        <v>701</v>
      </c>
      <c r="I334" s="158">
        <v>2</v>
      </c>
      <c r="J334" s="159" t="s">
        <v>707</v>
      </c>
      <c r="L334" s="160">
        <f t="shared" si="50"/>
        <v>56.255813953488371</v>
      </c>
      <c r="M334" s="160">
        <f t="shared" si="51"/>
        <v>68.767441860465112</v>
      </c>
      <c r="N334" s="160">
        <f t="shared" si="52"/>
        <v>9</v>
      </c>
      <c r="P334" s="160">
        <v>86</v>
      </c>
      <c r="Q334" s="160">
        <v>25.651162790697676</v>
      </c>
      <c r="R334" s="160">
        <v>18.604651162790695</v>
      </c>
      <c r="S334" s="160">
        <v>46.813953488372093</v>
      </c>
      <c r="T334" s="160">
        <v>9.4418604651162781</v>
      </c>
      <c r="U334" s="160">
        <f t="shared" si="48"/>
        <v>56.255813953488371</v>
      </c>
      <c r="W334" s="160">
        <v>86</v>
      </c>
      <c r="X334" s="160">
        <v>4.558139534883721</v>
      </c>
      <c r="Y334" s="160">
        <v>26.674418604651162</v>
      </c>
      <c r="Z334" s="160">
        <v>54.883720930232556</v>
      </c>
      <c r="AA334" s="160">
        <v>13.88372093023256</v>
      </c>
      <c r="AB334" s="160">
        <f t="shared" si="49"/>
        <v>68.767441860465112</v>
      </c>
      <c r="AD334" s="160">
        <v>44</v>
      </c>
      <c r="AE334" s="160">
        <v>52</v>
      </c>
      <c r="AF334" s="160">
        <v>39</v>
      </c>
      <c r="AG334" s="160">
        <v>9</v>
      </c>
      <c r="AH334" s="160">
        <v>0</v>
      </c>
      <c r="AI334" s="160">
        <f t="shared" si="53"/>
        <v>9</v>
      </c>
    </row>
    <row r="335" spans="1:35">
      <c r="A335" s="159" t="s">
        <v>1048</v>
      </c>
      <c r="C335" s="156">
        <v>441</v>
      </c>
      <c r="D335" s="156">
        <v>116</v>
      </c>
      <c r="E335" s="163">
        <v>0.26303854875283444</v>
      </c>
      <c r="F335" s="156">
        <v>238</v>
      </c>
      <c r="G335" s="163">
        <v>0.53968253968253965</v>
      </c>
      <c r="H335" s="157">
        <v>5205</v>
      </c>
      <c r="I335" s="158">
        <v>28</v>
      </c>
      <c r="J335" s="159" t="s">
        <v>1047</v>
      </c>
      <c r="L335" s="160">
        <f t="shared" si="50"/>
        <v>78.670781893004119</v>
      </c>
      <c r="M335" s="160">
        <f t="shared" si="51"/>
        <v>72.687242798353907</v>
      </c>
      <c r="N335" s="160">
        <f t="shared" si="52"/>
        <v>42</v>
      </c>
      <c r="P335" s="160">
        <v>243</v>
      </c>
      <c r="Q335" s="160">
        <v>8.0534979423868318</v>
      </c>
      <c r="R335" s="160">
        <v>13.522633744855966</v>
      </c>
      <c r="S335" s="160">
        <v>35.10699588477366</v>
      </c>
      <c r="T335" s="160">
        <v>43.563786008230451</v>
      </c>
      <c r="U335" s="160">
        <f t="shared" si="48"/>
        <v>78.670781893004119</v>
      </c>
      <c r="W335" s="160">
        <v>243</v>
      </c>
      <c r="X335" s="160">
        <v>6.5308641975308639</v>
      </c>
      <c r="Y335" s="160">
        <v>20.2880658436214</v>
      </c>
      <c r="Z335" s="160">
        <v>39.786008230452673</v>
      </c>
      <c r="AA335" s="160">
        <v>32.901234567901234</v>
      </c>
      <c r="AB335" s="160">
        <f t="shared" si="49"/>
        <v>72.687242798353907</v>
      </c>
      <c r="AD335" s="160">
        <v>60</v>
      </c>
      <c r="AE335" s="160">
        <v>18</v>
      </c>
      <c r="AF335" s="160">
        <v>40</v>
      </c>
      <c r="AG335" s="160">
        <v>37</v>
      </c>
      <c r="AH335" s="160">
        <v>5</v>
      </c>
      <c r="AI335" s="160">
        <f t="shared" si="53"/>
        <v>42</v>
      </c>
    </row>
    <row r="336" spans="1:35">
      <c r="A336" s="159" t="s">
        <v>1639</v>
      </c>
      <c r="C336" s="156">
        <v>391</v>
      </c>
      <c r="D336" s="156">
        <v>91</v>
      </c>
      <c r="E336" s="163">
        <v>0.23273657289002558</v>
      </c>
      <c r="F336" s="156">
        <v>150</v>
      </c>
      <c r="G336" s="163">
        <v>0.38363171355498721</v>
      </c>
      <c r="H336" s="157">
        <v>5205</v>
      </c>
      <c r="I336" s="158">
        <v>29</v>
      </c>
      <c r="J336" s="159" t="s">
        <v>1047</v>
      </c>
      <c r="L336" s="160">
        <f t="shared" si="50"/>
        <v>75.400000000000006</v>
      </c>
      <c r="M336" s="160">
        <f t="shared" si="51"/>
        <v>83.6</v>
      </c>
      <c r="N336" s="160">
        <f t="shared" si="52"/>
        <v>33</v>
      </c>
      <c r="P336" s="160">
        <v>120</v>
      </c>
      <c r="Q336" s="160">
        <v>8.8000000000000007</v>
      </c>
      <c r="R336" s="160">
        <v>15.799999999999999</v>
      </c>
      <c r="S336" s="160">
        <v>49.4</v>
      </c>
      <c r="T336" s="160">
        <v>26</v>
      </c>
      <c r="U336" s="160">
        <f t="shared" ref="U336:U367" si="54">SUM(S336:T336)</f>
        <v>75.400000000000006</v>
      </c>
      <c r="W336" s="160">
        <v>120</v>
      </c>
      <c r="X336" s="160">
        <v>2.6</v>
      </c>
      <c r="Y336" s="160">
        <v>14.4</v>
      </c>
      <c r="Z336" s="160">
        <v>45</v>
      </c>
      <c r="AA336" s="160">
        <v>38.599999999999994</v>
      </c>
      <c r="AB336" s="160">
        <f t="shared" ref="AB336:AB367" si="55">SUM(Z336:AA336)</f>
        <v>83.6</v>
      </c>
      <c r="AD336" s="160">
        <v>48</v>
      </c>
      <c r="AE336" s="160">
        <v>23</v>
      </c>
      <c r="AF336" s="160">
        <v>44</v>
      </c>
      <c r="AG336" s="160">
        <v>27</v>
      </c>
      <c r="AH336" s="160">
        <v>6</v>
      </c>
      <c r="AI336" s="160">
        <f t="shared" si="53"/>
        <v>33</v>
      </c>
    </row>
    <row r="337" spans="1:35">
      <c r="A337" s="159" t="s">
        <v>1442</v>
      </c>
      <c r="C337" s="156">
        <v>103</v>
      </c>
      <c r="D337" s="156">
        <v>34</v>
      </c>
      <c r="E337" s="163">
        <v>0.3300970873786408</v>
      </c>
      <c r="F337" s="156"/>
      <c r="G337" s="163"/>
      <c r="H337" s="157">
        <v>6304</v>
      </c>
      <c r="I337" s="158">
        <v>31</v>
      </c>
      <c r="J337" s="159" t="s">
        <v>1047</v>
      </c>
      <c r="L337" s="160">
        <f t="shared" si="50"/>
        <v>69.308383233532936</v>
      </c>
      <c r="M337" s="160">
        <f t="shared" si="51"/>
        <v>67.179640718562865</v>
      </c>
      <c r="N337" s="160">
        <f t="shared" si="52"/>
        <v>26.724999999999998</v>
      </c>
      <c r="P337" s="160">
        <v>334</v>
      </c>
      <c r="Q337" s="160">
        <v>10.491017964071856</v>
      </c>
      <c r="R337" s="160">
        <v>20.434131736526947</v>
      </c>
      <c r="S337" s="160">
        <v>43.137724550898206</v>
      </c>
      <c r="T337" s="160">
        <v>26.170658682634727</v>
      </c>
      <c r="U337" s="160">
        <f t="shared" si="54"/>
        <v>69.308383233532936</v>
      </c>
      <c r="W337" s="160">
        <v>334</v>
      </c>
      <c r="X337" s="160">
        <v>5.3113772455089823</v>
      </c>
      <c r="Y337" s="160">
        <v>27.751497005988021</v>
      </c>
      <c r="Z337" s="160">
        <v>47.341317365269461</v>
      </c>
      <c r="AA337" s="160">
        <v>19.838323353293411</v>
      </c>
      <c r="AB337" s="160">
        <f t="shared" si="55"/>
        <v>67.179640718562865</v>
      </c>
      <c r="AD337" s="160">
        <v>160</v>
      </c>
      <c r="AE337" s="160">
        <v>14.5625</v>
      </c>
      <c r="AF337" s="160">
        <v>58.712499999999999</v>
      </c>
      <c r="AG337" s="160">
        <v>26.724999999999998</v>
      </c>
      <c r="AH337" s="160">
        <v>0</v>
      </c>
      <c r="AI337" s="160">
        <f t="shared" si="53"/>
        <v>26.724999999999998</v>
      </c>
    </row>
    <row r="338" spans="1:35">
      <c r="A338" s="159" t="s">
        <v>1049</v>
      </c>
      <c r="C338" s="156">
        <v>339</v>
      </c>
      <c r="D338" s="156">
        <v>15</v>
      </c>
      <c r="E338" s="163">
        <v>4.4247787610619468E-2</v>
      </c>
      <c r="F338" s="156">
        <v>63</v>
      </c>
      <c r="G338" s="163">
        <v>0.68478260869565222</v>
      </c>
      <c r="H338" s="157">
        <v>5205</v>
      </c>
      <c r="I338" s="158">
        <v>11</v>
      </c>
      <c r="J338" s="159" t="s">
        <v>1047</v>
      </c>
      <c r="L338" s="160">
        <f t="shared" si="50"/>
        <v>69.660377358490564</v>
      </c>
      <c r="M338" s="160">
        <f t="shared" si="51"/>
        <v>77.566037735849051</v>
      </c>
      <c r="N338" s="160">
        <f t="shared" si="52"/>
        <v>47</v>
      </c>
      <c r="P338" s="160">
        <v>53</v>
      </c>
      <c r="Q338" s="160">
        <v>11.169811320754718</v>
      </c>
      <c r="R338" s="160">
        <v>18.924528301886792</v>
      </c>
      <c r="S338" s="160">
        <v>39.471698113207552</v>
      </c>
      <c r="T338" s="160">
        <v>30.188679245283016</v>
      </c>
      <c r="U338" s="160">
        <f t="shared" si="54"/>
        <v>69.660377358490564</v>
      </c>
      <c r="W338" s="160">
        <v>53</v>
      </c>
      <c r="X338" s="160">
        <v>3.8113207547169812</v>
      </c>
      <c r="Y338" s="160">
        <v>18.660377358490567</v>
      </c>
      <c r="Z338" s="160">
        <v>45.471698113207545</v>
      </c>
      <c r="AA338" s="160">
        <v>32.094339622641506</v>
      </c>
      <c r="AB338" s="160">
        <f t="shared" si="55"/>
        <v>77.566037735849051</v>
      </c>
      <c r="AD338" s="160">
        <v>15</v>
      </c>
      <c r="AE338" s="160">
        <v>13</v>
      </c>
      <c r="AF338" s="160">
        <v>40</v>
      </c>
      <c r="AG338" s="160">
        <v>40</v>
      </c>
      <c r="AH338" s="160">
        <v>7</v>
      </c>
      <c r="AI338" s="160">
        <f t="shared" si="53"/>
        <v>47</v>
      </c>
    </row>
    <row r="339" spans="1:35">
      <c r="A339" s="159" t="s">
        <v>1640</v>
      </c>
      <c r="C339" s="156">
        <v>92</v>
      </c>
      <c r="D339" s="156">
        <v>36</v>
      </c>
      <c r="E339" s="163">
        <v>0.39130434782608697</v>
      </c>
      <c r="F339" s="156">
        <v>59</v>
      </c>
      <c r="G339" s="163">
        <v>0.57281553398058249</v>
      </c>
      <c r="H339" s="157">
        <v>5205</v>
      </c>
      <c r="I339" s="158">
        <v>12</v>
      </c>
      <c r="J339" s="159" t="s">
        <v>1047</v>
      </c>
      <c r="L339" s="160">
        <f t="shared" si="50"/>
        <v>63</v>
      </c>
      <c r="M339" s="160">
        <f t="shared" si="51"/>
        <v>76.5</v>
      </c>
      <c r="N339" s="160">
        <f t="shared" si="52"/>
        <v>32</v>
      </c>
      <c r="P339" s="160">
        <v>38</v>
      </c>
      <c r="Q339" s="160">
        <v>15.5</v>
      </c>
      <c r="R339" s="160">
        <v>21.5</v>
      </c>
      <c r="S339" s="160">
        <v>39.5</v>
      </c>
      <c r="T339" s="160">
        <v>23.5</v>
      </c>
      <c r="U339" s="160">
        <f t="shared" si="54"/>
        <v>63</v>
      </c>
      <c r="W339" s="160">
        <v>38</v>
      </c>
      <c r="X339" s="160">
        <v>0</v>
      </c>
      <c r="Y339" s="160">
        <v>23.5</v>
      </c>
      <c r="Z339" s="160">
        <v>50</v>
      </c>
      <c r="AA339" s="160">
        <v>26.5</v>
      </c>
      <c r="AB339" s="160">
        <f t="shared" si="55"/>
        <v>76.5</v>
      </c>
      <c r="AD339" s="160">
        <v>19</v>
      </c>
      <c r="AE339" s="160">
        <v>26</v>
      </c>
      <c r="AF339" s="160">
        <v>42</v>
      </c>
      <c r="AG339" s="160">
        <v>32</v>
      </c>
      <c r="AH339" s="160">
        <v>0</v>
      </c>
      <c r="AI339" s="160">
        <f t="shared" si="53"/>
        <v>32</v>
      </c>
    </row>
    <row r="340" spans="1:35">
      <c r="A340" s="159" t="s">
        <v>1211</v>
      </c>
      <c r="C340" s="156">
        <v>450</v>
      </c>
      <c r="D340" s="156">
        <v>21</v>
      </c>
      <c r="E340" s="163">
        <v>4.6666666666666669E-2</v>
      </c>
      <c r="F340" s="156">
        <v>225</v>
      </c>
      <c r="G340" s="163">
        <v>0.5</v>
      </c>
      <c r="H340" s="157">
        <v>6304</v>
      </c>
      <c r="I340" s="158">
        <v>29</v>
      </c>
      <c r="J340" s="159" t="s">
        <v>1047</v>
      </c>
      <c r="L340" s="160">
        <f t="shared" si="50"/>
        <v>74.716666666666669</v>
      </c>
      <c r="M340" s="160">
        <f t="shared" si="51"/>
        <v>61.766666666666666</v>
      </c>
      <c r="N340" s="160">
        <f t="shared" si="52"/>
        <v>0</v>
      </c>
      <c r="P340" s="160">
        <v>180</v>
      </c>
      <c r="Q340" s="160">
        <v>5.833333333333333</v>
      </c>
      <c r="R340" s="160">
        <v>19.450000000000003</v>
      </c>
      <c r="S340" s="160">
        <v>29.033333333333331</v>
      </c>
      <c r="T340" s="160">
        <v>45.683333333333337</v>
      </c>
      <c r="U340" s="160">
        <f t="shared" si="54"/>
        <v>74.716666666666669</v>
      </c>
      <c r="W340" s="160">
        <v>180</v>
      </c>
      <c r="X340" s="160">
        <v>9.7166666666666668</v>
      </c>
      <c r="Y340" s="160">
        <v>28.516666666666666</v>
      </c>
      <c r="Z340" s="160">
        <v>35.349999999999994</v>
      </c>
      <c r="AA340" s="160">
        <v>26.416666666666668</v>
      </c>
      <c r="AB340" s="160">
        <f t="shared" si="55"/>
        <v>61.766666666666666</v>
      </c>
      <c r="AD340" s="160">
        <v>0</v>
      </c>
      <c r="AE340" s="160">
        <v>0</v>
      </c>
      <c r="AF340" s="160">
        <v>0</v>
      </c>
      <c r="AG340" s="160">
        <v>0</v>
      </c>
      <c r="AH340" s="160">
        <v>0</v>
      </c>
      <c r="AI340" s="160">
        <f t="shared" si="53"/>
        <v>0</v>
      </c>
    </row>
    <row r="341" spans="1:35">
      <c r="A341" s="159" t="s">
        <v>1072</v>
      </c>
      <c r="C341" s="156">
        <v>445</v>
      </c>
      <c r="D341" s="156">
        <v>25</v>
      </c>
      <c r="E341" s="163">
        <v>5.6179775280898875E-2</v>
      </c>
      <c r="F341" s="156">
        <v>445</v>
      </c>
      <c r="G341" s="163">
        <v>1</v>
      </c>
      <c r="H341" s="157">
        <v>5602</v>
      </c>
      <c r="I341" s="158">
        <v>5</v>
      </c>
      <c r="J341" s="159" t="s">
        <v>1071</v>
      </c>
      <c r="L341" s="160">
        <f t="shared" si="50"/>
        <v>85.403225806451616</v>
      </c>
      <c r="M341" s="160">
        <f t="shared" si="51"/>
        <v>77.145161290322591</v>
      </c>
      <c r="N341" s="160">
        <f t="shared" si="52"/>
        <v>0</v>
      </c>
      <c r="P341" s="160">
        <v>186</v>
      </c>
      <c r="Q341" s="160">
        <v>3.870967741935484</v>
      </c>
      <c r="R341" s="160">
        <v>11.193548387096774</v>
      </c>
      <c r="S341" s="160">
        <v>25.258064516129032</v>
      </c>
      <c r="T341" s="160">
        <v>60.145161290322577</v>
      </c>
      <c r="U341" s="160">
        <f t="shared" si="54"/>
        <v>85.403225806451616</v>
      </c>
      <c r="W341" s="160">
        <v>186</v>
      </c>
      <c r="X341" s="160">
        <v>9.193548387096774</v>
      </c>
      <c r="Y341" s="160">
        <v>13.129032258064516</v>
      </c>
      <c r="Z341" s="160">
        <v>41.677419354838712</v>
      </c>
      <c r="AA341" s="160">
        <v>35.467741935483872</v>
      </c>
      <c r="AB341" s="160">
        <f t="shared" si="55"/>
        <v>77.145161290322591</v>
      </c>
      <c r="AD341" s="160">
        <v>0</v>
      </c>
      <c r="AE341" s="160">
        <v>0</v>
      </c>
      <c r="AF341" s="160">
        <v>0</v>
      </c>
      <c r="AG341" s="160">
        <v>0</v>
      </c>
      <c r="AH341" s="160">
        <v>0</v>
      </c>
      <c r="AI341" s="160">
        <f t="shared" si="53"/>
        <v>0</v>
      </c>
    </row>
    <row r="342" spans="1:35">
      <c r="A342" s="159" t="s">
        <v>1433</v>
      </c>
      <c r="C342" s="156">
        <v>354</v>
      </c>
      <c r="D342" s="156">
        <v>18</v>
      </c>
      <c r="E342" s="163">
        <v>5.0847457627118647E-2</v>
      </c>
      <c r="F342" s="156">
        <v>354</v>
      </c>
      <c r="G342" s="163">
        <v>1</v>
      </c>
      <c r="H342" s="157">
        <v>5602</v>
      </c>
      <c r="I342" s="158">
        <v>8</v>
      </c>
      <c r="J342" s="159" t="s">
        <v>1071</v>
      </c>
      <c r="L342" s="160">
        <f t="shared" si="50"/>
        <v>62.356521739130436</v>
      </c>
      <c r="M342" s="160">
        <f t="shared" si="51"/>
        <v>70.272463768115941</v>
      </c>
      <c r="N342" s="160">
        <f t="shared" si="52"/>
        <v>44.953216374269005</v>
      </c>
      <c r="P342" s="160">
        <v>345</v>
      </c>
      <c r="Q342" s="160">
        <v>12.715942028985506</v>
      </c>
      <c r="R342" s="160">
        <v>25.182608695652178</v>
      </c>
      <c r="S342" s="160">
        <v>40.489855072463769</v>
      </c>
      <c r="T342" s="160">
        <v>21.866666666666667</v>
      </c>
      <c r="U342" s="160">
        <f t="shared" si="54"/>
        <v>62.356521739130436</v>
      </c>
      <c r="W342" s="160">
        <v>345</v>
      </c>
      <c r="X342" s="160">
        <v>2.7333333333333334</v>
      </c>
      <c r="Y342" s="160">
        <v>26.750724637681159</v>
      </c>
      <c r="Z342" s="160">
        <v>42.611594202898551</v>
      </c>
      <c r="AA342" s="160">
        <v>27.660869565217393</v>
      </c>
      <c r="AB342" s="160">
        <f t="shared" si="55"/>
        <v>70.272463768115941</v>
      </c>
      <c r="AD342" s="160">
        <v>171</v>
      </c>
      <c r="AE342" s="160">
        <v>15.222222222222221</v>
      </c>
      <c r="AF342" s="160">
        <v>40.339181286549703</v>
      </c>
      <c r="AG342" s="160">
        <v>41.409356725146196</v>
      </c>
      <c r="AH342" s="160">
        <v>3.5438596491228069</v>
      </c>
      <c r="AI342" s="160">
        <f t="shared" si="53"/>
        <v>44.953216374269005</v>
      </c>
    </row>
    <row r="343" spans="1:35">
      <c r="A343" s="159" t="s">
        <v>696</v>
      </c>
      <c r="C343" s="156">
        <v>175</v>
      </c>
      <c r="D343" s="156">
        <v>9</v>
      </c>
      <c r="E343" s="163">
        <v>5.1428571428571428E-2</v>
      </c>
      <c r="F343" s="156">
        <v>125</v>
      </c>
      <c r="G343" s="163">
        <v>0.7142857142857143</v>
      </c>
      <c r="H343" s="157">
        <v>503</v>
      </c>
      <c r="I343" s="158">
        <v>11</v>
      </c>
      <c r="J343" s="159" t="s">
        <v>692</v>
      </c>
      <c r="L343" s="160">
        <f t="shared" si="50"/>
        <v>87.1</v>
      </c>
      <c r="M343" s="160">
        <f t="shared" si="51"/>
        <v>83.757142857142853</v>
      </c>
      <c r="N343" s="160">
        <f t="shared" si="52"/>
        <v>0</v>
      </c>
      <c r="P343" s="160">
        <v>70</v>
      </c>
      <c r="Q343" s="160">
        <v>1.2428571428571429</v>
      </c>
      <c r="R343" s="160">
        <v>11.657142857142857</v>
      </c>
      <c r="S343" s="160">
        <v>25.685714285714283</v>
      </c>
      <c r="T343" s="160">
        <v>61.414285714285711</v>
      </c>
      <c r="U343" s="160">
        <f t="shared" si="54"/>
        <v>87.1</v>
      </c>
      <c r="W343" s="160">
        <v>70</v>
      </c>
      <c r="X343" s="160">
        <v>4.1714285714285708</v>
      </c>
      <c r="Y343" s="160">
        <v>11.657142857142857</v>
      </c>
      <c r="Z343" s="160">
        <v>43.928571428571431</v>
      </c>
      <c r="AA343" s="160">
        <v>39.828571428571422</v>
      </c>
      <c r="AB343" s="160">
        <f t="shared" si="55"/>
        <v>83.757142857142853</v>
      </c>
      <c r="AD343" s="160">
        <v>0</v>
      </c>
      <c r="AE343" s="160">
        <v>0</v>
      </c>
      <c r="AF343" s="160">
        <v>0</v>
      </c>
      <c r="AG343" s="160">
        <v>0</v>
      </c>
      <c r="AH343" s="160">
        <v>0</v>
      </c>
      <c r="AI343" s="160">
        <f t="shared" si="53"/>
        <v>0</v>
      </c>
    </row>
    <row r="344" spans="1:35">
      <c r="A344" s="159" t="s">
        <v>695</v>
      </c>
      <c r="C344" s="156">
        <v>366</v>
      </c>
      <c r="D344" s="156">
        <v>16</v>
      </c>
      <c r="E344" s="163">
        <v>4.3715846994535519E-2</v>
      </c>
      <c r="F344" s="156">
        <v>167</v>
      </c>
      <c r="G344" s="163">
        <v>0.45628415300546449</v>
      </c>
      <c r="H344" s="157">
        <v>503</v>
      </c>
      <c r="I344" s="158">
        <v>12</v>
      </c>
      <c r="J344" s="159" t="s">
        <v>692</v>
      </c>
      <c r="L344" s="160">
        <f t="shared" si="50"/>
        <v>96.510204081632651</v>
      </c>
      <c r="M344" s="160">
        <f t="shared" si="51"/>
        <v>92.523809523809518</v>
      </c>
      <c r="N344" s="160">
        <f t="shared" si="52"/>
        <v>0</v>
      </c>
      <c r="P344" s="160">
        <v>147</v>
      </c>
      <c r="Q344" s="160">
        <v>0</v>
      </c>
      <c r="R344" s="160">
        <v>3.9931972789115644</v>
      </c>
      <c r="S344" s="160">
        <v>23.517006802721088</v>
      </c>
      <c r="T344" s="160">
        <v>72.993197278911566</v>
      </c>
      <c r="U344" s="160">
        <f t="shared" si="54"/>
        <v>96.510204081632651</v>
      </c>
      <c r="W344" s="160">
        <v>147</v>
      </c>
      <c r="X344" s="160">
        <v>2.0068027210884352</v>
      </c>
      <c r="Y344" s="160">
        <v>5.4693877551020407</v>
      </c>
      <c r="Z344" s="160">
        <v>34.006802721088434</v>
      </c>
      <c r="AA344" s="160">
        <v>58.517006802721085</v>
      </c>
      <c r="AB344" s="160">
        <f t="shared" si="55"/>
        <v>92.523809523809518</v>
      </c>
      <c r="AD344" s="160">
        <v>0</v>
      </c>
      <c r="AE344" s="160">
        <v>0</v>
      </c>
      <c r="AF344" s="160">
        <v>0</v>
      </c>
      <c r="AG344" s="160">
        <v>0</v>
      </c>
      <c r="AH344" s="160">
        <v>0</v>
      </c>
      <c r="AI344" s="160">
        <f t="shared" si="53"/>
        <v>0</v>
      </c>
    </row>
    <row r="345" spans="1:35">
      <c r="A345" s="159" t="s">
        <v>1535</v>
      </c>
      <c r="C345" s="156">
        <v>663</v>
      </c>
      <c r="D345" s="156">
        <v>12</v>
      </c>
      <c r="E345" s="163">
        <v>1.8099547511312219E-2</v>
      </c>
      <c r="F345" s="156">
        <v>278</v>
      </c>
      <c r="G345" s="163">
        <v>0.41930618401206637</v>
      </c>
      <c r="H345" s="157">
        <v>503</v>
      </c>
      <c r="I345" s="158">
        <v>15</v>
      </c>
      <c r="J345" s="159" t="s">
        <v>692</v>
      </c>
      <c r="L345" s="160">
        <f t="shared" si="50"/>
        <v>79.837708830548934</v>
      </c>
      <c r="M345" s="160">
        <f t="shared" si="51"/>
        <v>80.906921241050128</v>
      </c>
      <c r="N345" s="160">
        <f t="shared" si="52"/>
        <v>46</v>
      </c>
      <c r="P345" s="160">
        <v>419</v>
      </c>
      <c r="Q345" s="160">
        <v>8.9880668257756557</v>
      </c>
      <c r="R345" s="160">
        <v>11.174224343675418</v>
      </c>
      <c r="S345" s="160">
        <v>39.534606205250597</v>
      </c>
      <c r="T345" s="160">
        <v>40.30310262529833</v>
      </c>
      <c r="U345" s="160">
        <f t="shared" si="54"/>
        <v>79.837708830548934</v>
      </c>
      <c r="W345" s="160">
        <v>419</v>
      </c>
      <c r="X345" s="160">
        <v>2.360381861575179</v>
      </c>
      <c r="Y345" s="160">
        <v>16.732696897374701</v>
      </c>
      <c r="Z345" s="160">
        <v>50.267303102625299</v>
      </c>
      <c r="AA345" s="160">
        <v>30.639618138424822</v>
      </c>
      <c r="AB345" s="160">
        <f t="shared" si="55"/>
        <v>80.906921241050128</v>
      </c>
      <c r="AD345" s="160">
        <v>229</v>
      </c>
      <c r="AE345" s="160">
        <v>17</v>
      </c>
      <c r="AF345" s="160">
        <v>37</v>
      </c>
      <c r="AG345" s="160">
        <v>37</v>
      </c>
      <c r="AH345" s="160">
        <v>9</v>
      </c>
      <c r="AI345" s="160">
        <f t="shared" si="53"/>
        <v>46</v>
      </c>
    </row>
    <row r="346" spans="1:35">
      <c r="A346" s="159" t="s">
        <v>1389</v>
      </c>
      <c r="C346" s="156">
        <v>425</v>
      </c>
      <c r="D346" s="156">
        <v>24</v>
      </c>
      <c r="E346" s="163">
        <v>5.647058823529412E-2</v>
      </c>
      <c r="F346" s="156">
        <v>214</v>
      </c>
      <c r="G346" s="163">
        <v>0.50352941176470589</v>
      </c>
      <c r="H346" s="157">
        <v>503</v>
      </c>
      <c r="I346" s="158">
        <v>18</v>
      </c>
      <c r="J346" s="159" t="s">
        <v>692</v>
      </c>
      <c r="L346" s="160">
        <f t="shared" si="50"/>
        <v>85.915094339622641</v>
      </c>
      <c r="M346" s="160">
        <f t="shared" si="51"/>
        <v>88.971698113207538</v>
      </c>
      <c r="N346" s="160">
        <f t="shared" si="52"/>
        <v>79</v>
      </c>
      <c r="P346" s="160">
        <v>424</v>
      </c>
      <c r="Q346" s="160">
        <v>3.4858490566037736</v>
      </c>
      <c r="R346" s="160">
        <v>9.5990566037735849</v>
      </c>
      <c r="S346" s="160">
        <v>29.113207547169811</v>
      </c>
      <c r="T346" s="160">
        <v>56.801886792452834</v>
      </c>
      <c r="U346" s="160">
        <f t="shared" si="54"/>
        <v>85.915094339622641</v>
      </c>
      <c r="W346" s="160">
        <v>424</v>
      </c>
      <c r="X346" s="160">
        <v>2.5141509433962264</v>
      </c>
      <c r="Y346" s="160">
        <v>8.4858490566037741</v>
      </c>
      <c r="Z346" s="160">
        <v>41.915094339622641</v>
      </c>
      <c r="AA346" s="160">
        <v>47.056603773584904</v>
      </c>
      <c r="AB346" s="160">
        <f t="shared" si="55"/>
        <v>88.971698113207538</v>
      </c>
      <c r="AD346" s="160">
        <v>218</v>
      </c>
      <c r="AE346" s="160">
        <v>2</v>
      </c>
      <c r="AF346" s="160">
        <v>19</v>
      </c>
      <c r="AG346" s="160">
        <v>59</v>
      </c>
      <c r="AH346" s="160">
        <v>20</v>
      </c>
      <c r="AI346" s="160">
        <f t="shared" si="53"/>
        <v>79</v>
      </c>
    </row>
    <row r="347" spans="1:35">
      <c r="A347" s="159" t="s">
        <v>694</v>
      </c>
      <c r="C347" s="156">
        <v>415</v>
      </c>
      <c r="D347" s="156">
        <v>33</v>
      </c>
      <c r="E347" s="163">
        <v>7.9518072289156624E-2</v>
      </c>
      <c r="F347" s="156">
        <v>209</v>
      </c>
      <c r="G347" s="163">
        <v>0.5036144578313253</v>
      </c>
      <c r="H347" s="157">
        <v>503</v>
      </c>
      <c r="I347" s="158">
        <v>13</v>
      </c>
      <c r="J347" s="159" t="s">
        <v>692</v>
      </c>
      <c r="L347" s="160">
        <f t="shared" si="50"/>
        <v>93.109090909090909</v>
      </c>
      <c r="M347" s="160">
        <f t="shared" si="51"/>
        <v>85.74545454545455</v>
      </c>
      <c r="N347" s="160">
        <f t="shared" si="52"/>
        <v>0</v>
      </c>
      <c r="P347" s="160">
        <v>165</v>
      </c>
      <c r="Q347" s="160">
        <v>2.8909090909090911</v>
      </c>
      <c r="R347" s="160">
        <v>3.4727272727272727</v>
      </c>
      <c r="S347" s="160">
        <v>18.781818181818181</v>
      </c>
      <c r="T347" s="160">
        <v>74.327272727272728</v>
      </c>
      <c r="U347" s="160">
        <f t="shared" si="54"/>
        <v>93.109090909090909</v>
      </c>
      <c r="W347" s="160">
        <v>165</v>
      </c>
      <c r="X347" s="160">
        <v>3.1090909090909089</v>
      </c>
      <c r="Y347" s="160">
        <v>11.145454545454546</v>
      </c>
      <c r="Z347" s="160">
        <v>24.618181818181817</v>
      </c>
      <c r="AA347" s="160">
        <v>61.127272727272725</v>
      </c>
      <c r="AB347" s="160">
        <f t="shared" si="55"/>
        <v>85.74545454545455</v>
      </c>
      <c r="AD347" s="160">
        <v>0</v>
      </c>
      <c r="AE347" s="160">
        <v>0</v>
      </c>
      <c r="AF347" s="160">
        <v>0</v>
      </c>
      <c r="AG347" s="160">
        <v>0</v>
      </c>
      <c r="AH347" s="160">
        <v>0</v>
      </c>
      <c r="AI347" s="160">
        <f t="shared" si="53"/>
        <v>0</v>
      </c>
    </row>
    <row r="348" spans="1:35">
      <c r="A348" s="159" t="s">
        <v>693</v>
      </c>
      <c r="C348" s="156">
        <v>133</v>
      </c>
      <c r="D348" s="156">
        <v>9</v>
      </c>
      <c r="E348" s="163">
        <v>6.7669172932330823E-2</v>
      </c>
      <c r="F348" s="156">
        <v>93</v>
      </c>
      <c r="G348" s="163">
        <v>0.6992481203007519</v>
      </c>
      <c r="H348" s="157">
        <v>503</v>
      </c>
      <c r="I348" s="158">
        <v>14</v>
      </c>
      <c r="J348" s="159" t="s">
        <v>692</v>
      </c>
      <c r="L348" s="160">
        <f t="shared" si="50"/>
        <v>92.399999999999991</v>
      </c>
      <c r="M348" s="160">
        <f t="shared" si="51"/>
        <v>86.46</v>
      </c>
      <c r="N348" s="160">
        <f t="shared" si="52"/>
        <v>0</v>
      </c>
      <c r="P348" s="160">
        <v>50</v>
      </c>
      <c r="Q348" s="160">
        <v>2.16</v>
      </c>
      <c r="R348" s="160">
        <v>5.98</v>
      </c>
      <c r="S348" s="160">
        <v>12.1</v>
      </c>
      <c r="T348" s="160">
        <v>80.3</v>
      </c>
      <c r="U348" s="160">
        <f t="shared" si="54"/>
        <v>92.399999999999991</v>
      </c>
      <c r="W348" s="160">
        <v>50</v>
      </c>
      <c r="X348" s="160">
        <v>6.3</v>
      </c>
      <c r="Y348" s="160">
        <v>7.78</v>
      </c>
      <c r="Z348" s="160">
        <v>18.079999999999998</v>
      </c>
      <c r="AA348" s="160">
        <v>68.38</v>
      </c>
      <c r="AB348" s="160">
        <f t="shared" si="55"/>
        <v>86.46</v>
      </c>
      <c r="AD348" s="160">
        <v>0</v>
      </c>
      <c r="AE348" s="160">
        <v>0</v>
      </c>
      <c r="AF348" s="160">
        <v>0</v>
      </c>
      <c r="AG348" s="160">
        <v>0</v>
      </c>
      <c r="AH348" s="160">
        <v>0</v>
      </c>
      <c r="AI348" s="160">
        <f t="shared" si="53"/>
        <v>0</v>
      </c>
    </row>
    <row r="349" spans="1:35">
      <c r="A349" s="159" t="s">
        <v>1246</v>
      </c>
      <c r="C349" s="156">
        <v>184</v>
      </c>
      <c r="D349" s="156">
        <v>23</v>
      </c>
      <c r="E349" s="163">
        <v>0.125</v>
      </c>
      <c r="F349" s="156">
        <v>150</v>
      </c>
      <c r="G349" s="163">
        <v>0.81521739130434778</v>
      </c>
      <c r="H349" s="157">
        <v>6604</v>
      </c>
      <c r="I349" s="158">
        <v>51</v>
      </c>
      <c r="J349" s="159" t="s">
        <v>1245</v>
      </c>
      <c r="L349" s="160">
        <f t="shared" si="50"/>
        <v>72.17307692307692</v>
      </c>
      <c r="M349" s="160">
        <f t="shared" si="51"/>
        <v>65.538461538461547</v>
      </c>
      <c r="N349" s="160">
        <f t="shared" si="52"/>
        <v>57</v>
      </c>
      <c r="P349" s="160">
        <v>104</v>
      </c>
      <c r="Q349" s="160">
        <v>12.35576923076923</v>
      </c>
      <c r="R349" s="160">
        <v>15.471153846153847</v>
      </c>
      <c r="S349" s="160">
        <v>25.94230769230769</v>
      </c>
      <c r="T349" s="160">
        <v>46.230769230769226</v>
      </c>
      <c r="U349" s="160">
        <f t="shared" si="54"/>
        <v>72.17307692307692</v>
      </c>
      <c r="W349" s="160">
        <v>104</v>
      </c>
      <c r="X349" s="160">
        <v>11.432692307692308</v>
      </c>
      <c r="Y349" s="160">
        <v>22.923076923076923</v>
      </c>
      <c r="Z349" s="160">
        <v>37.66346153846154</v>
      </c>
      <c r="AA349" s="160">
        <v>27.875</v>
      </c>
      <c r="AB349" s="160">
        <f t="shared" si="55"/>
        <v>65.538461538461547</v>
      </c>
      <c r="AD349" s="160">
        <v>30</v>
      </c>
      <c r="AE349" s="160">
        <v>20</v>
      </c>
      <c r="AF349" s="160">
        <v>23</v>
      </c>
      <c r="AG349" s="160">
        <v>57</v>
      </c>
      <c r="AH349" s="160">
        <v>0</v>
      </c>
      <c r="AI349" s="160">
        <f t="shared" si="53"/>
        <v>57</v>
      </c>
    </row>
    <row r="350" spans="1:35">
      <c r="A350" s="159" t="s">
        <v>1684</v>
      </c>
      <c r="C350" s="156">
        <v>181</v>
      </c>
      <c r="D350" s="156">
        <v>28</v>
      </c>
      <c r="E350" s="163">
        <v>0.15469613259668508</v>
      </c>
      <c r="F350" s="156">
        <v>127</v>
      </c>
      <c r="G350" s="163">
        <v>0.7016574585635359</v>
      </c>
      <c r="H350" s="157">
        <v>6604</v>
      </c>
      <c r="I350" s="158">
        <v>52</v>
      </c>
      <c r="J350" s="159" t="s">
        <v>1245</v>
      </c>
      <c r="L350" s="160">
        <f t="shared" si="50"/>
        <v>54.95</v>
      </c>
      <c r="M350" s="160">
        <f t="shared" si="51"/>
        <v>45.133333333333333</v>
      </c>
      <c r="N350" s="160">
        <f t="shared" si="52"/>
        <v>19</v>
      </c>
      <c r="P350" s="160">
        <v>60</v>
      </c>
      <c r="Q350" s="160">
        <v>29.633333333333333</v>
      </c>
      <c r="R350" s="160">
        <v>14.933333333333334</v>
      </c>
      <c r="S350" s="160">
        <v>38.133333333333333</v>
      </c>
      <c r="T350" s="160">
        <v>16.816666666666666</v>
      </c>
      <c r="U350" s="160">
        <f t="shared" si="54"/>
        <v>54.95</v>
      </c>
      <c r="W350" s="160">
        <v>60</v>
      </c>
      <c r="X350" s="160">
        <v>18.416666666666668</v>
      </c>
      <c r="Y350" s="160">
        <v>36.450000000000003</v>
      </c>
      <c r="Z350" s="160">
        <v>26.866666666666667</v>
      </c>
      <c r="AA350" s="160">
        <v>18.266666666666666</v>
      </c>
      <c r="AB350" s="160">
        <f t="shared" si="55"/>
        <v>45.133333333333333</v>
      </c>
      <c r="AD350" s="160">
        <v>31</v>
      </c>
      <c r="AE350" s="160">
        <v>39</v>
      </c>
      <c r="AF350" s="160">
        <v>42</v>
      </c>
      <c r="AG350" s="160">
        <v>16</v>
      </c>
      <c r="AH350" s="160">
        <v>3</v>
      </c>
      <c r="AI350" s="160">
        <f t="shared" si="53"/>
        <v>19</v>
      </c>
    </row>
    <row r="351" spans="1:35">
      <c r="A351" s="159" t="s">
        <v>1110</v>
      </c>
      <c r="C351" s="156">
        <v>453</v>
      </c>
      <c r="D351" s="156">
        <v>147</v>
      </c>
      <c r="E351" s="163">
        <v>0.32450331125827814</v>
      </c>
      <c r="F351" s="156">
        <v>322</v>
      </c>
      <c r="G351" s="163">
        <v>0.71081677704194257</v>
      </c>
      <c r="H351" s="157">
        <v>5903</v>
      </c>
      <c r="I351" s="158">
        <v>11</v>
      </c>
      <c r="J351" s="159" t="s">
        <v>1109</v>
      </c>
      <c r="L351" s="160">
        <f t="shared" si="50"/>
        <v>67.306122448979593</v>
      </c>
      <c r="M351" s="160">
        <f t="shared" si="51"/>
        <v>70.255102040816325</v>
      </c>
      <c r="N351" s="160">
        <f t="shared" si="52"/>
        <v>25.407766990291265</v>
      </c>
      <c r="P351" s="160">
        <v>294</v>
      </c>
      <c r="Q351" s="160">
        <v>10.727891156462585</v>
      </c>
      <c r="R351" s="160">
        <v>22.119047619047617</v>
      </c>
      <c r="S351" s="160">
        <v>37.751700680272108</v>
      </c>
      <c r="T351" s="160">
        <v>29.554421768707485</v>
      </c>
      <c r="U351" s="160">
        <f t="shared" si="54"/>
        <v>67.306122448979593</v>
      </c>
      <c r="W351" s="160">
        <v>294</v>
      </c>
      <c r="X351" s="160">
        <v>6.6156462585034008</v>
      </c>
      <c r="Y351" s="160">
        <v>22.792517006802719</v>
      </c>
      <c r="Z351" s="160">
        <v>46.010204081632651</v>
      </c>
      <c r="AA351" s="160">
        <v>24.244897959183675</v>
      </c>
      <c r="AB351" s="160">
        <f t="shared" si="55"/>
        <v>70.255102040816325</v>
      </c>
      <c r="AD351" s="160">
        <v>103</v>
      </c>
      <c r="AE351" s="160">
        <v>27.174757281553401</v>
      </c>
      <c r="AF351" s="160">
        <v>47.417475728155338</v>
      </c>
      <c r="AG351" s="160">
        <v>25.407766990291265</v>
      </c>
      <c r="AH351" s="160">
        <v>0</v>
      </c>
      <c r="AI351" s="160">
        <f t="shared" si="53"/>
        <v>25.407766990291265</v>
      </c>
    </row>
    <row r="352" spans="1:35">
      <c r="A352" s="159" t="s">
        <v>733</v>
      </c>
      <c r="C352" s="156">
        <v>806</v>
      </c>
      <c r="D352" s="156">
        <v>40</v>
      </c>
      <c r="E352" s="163">
        <v>4.9627791563275438E-2</v>
      </c>
      <c r="F352" s="156">
        <v>455</v>
      </c>
      <c r="G352" s="163">
        <v>0.56451612903225812</v>
      </c>
      <c r="H352" s="157">
        <v>1202</v>
      </c>
      <c r="I352" s="158">
        <v>5</v>
      </c>
      <c r="J352" s="159" t="s">
        <v>732</v>
      </c>
      <c r="L352" s="160">
        <f t="shared" si="50"/>
        <v>83.543478260869563</v>
      </c>
      <c r="M352" s="160">
        <f t="shared" si="51"/>
        <v>79.521739130434781</v>
      </c>
      <c r="N352" s="160">
        <f t="shared" si="52"/>
        <v>22</v>
      </c>
      <c r="P352" s="160">
        <v>414</v>
      </c>
      <c r="Q352" s="160">
        <v>6.1618357487922708</v>
      </c>
      <c r="R352" s="160">
        <v>10.599033816425122</v>
      </c>
      <c r="S352" s="160">
        <v>28.340579710144929</v>
      </c>
      <c r="T352" s="160">
        <v>55.20289855072464</v>
      </c>
      <c r="U352" s="160">
        <f t="shared" si="54"/>
        <v>83.543478260869563</v>
      </c>
      <c r="W352" s="160">
        <v>414</v>
      </c>
      <c r="X352" s="160">
        <v>6.6956521739130439</v>
      </c>
      <c r="Y352" s="160">
        <v>13.785024154589372</v>
      </c>
      <c r="Z352" s="160">
        <v>38.277777777777779</v>
      </c>
      <c r="AA352" s="160">
        <v>41.24396135265701</v>
      </c>
      <c r="AB352" s="160">
        <f t="shared" si="55"/>
        <v>79.521739130434781</v>
      </c>
      <c r="AD352" s="160">
        <v>126</v>
      </c>
      <c r="AE352" s="160">
        <v>19</v>
      </c>
      <c r="AF352" s="160">
        <v>60</v>
      </c>
      <c r="AG352" s="160">
        <v>21</v>
      </c>
      <c r="AH352" s="160">
        <v>1</v>
      </c>
      <c r="AI352" s="160">
        <f t="shared" si="53"/>
        <v>22</v>
      </c>
    </row>
    <row r="353" spans="1:35">
      <c r="A353" s="159" t="s">
        <v>1469</v>
      </c>
      <c r="C353" s="156">
        <v>397</v>
      </c>
      <c r="D353" s="156">
        <v>19</v>
      </c>
      <c r="E353" s="163">
        <v>4.7858942065491183E-2</v>
      </c>
      <c r="F353" s="156">
        <v>194</v>
      </c>
      <c r="G353" s="163">
        <v>0.48866498740554154</v>
      </c>
      <c r="H353" s="157">
        <v>1202</v>
      </c>
      <c r="I353" s="158">
        <v>7</v>
      </c>
      <c r="J353" s="159" t="s">
        <v>732</v>
      </c>
      <c r="L353" s="160">
        <f t="shared" si="50"/>
        <v>81.67095115681235</v>
      </c>
      <c r="M353" s="160">
        <f t="shared" si="51"/>
        <v>75.930591259640096</v>
      </c>
      <c r="N353" s="160">
        <f t="shared" si="52"/>
        <v>53</v>
      </c>
      <c r="P353" s="160">
        <v>389</v>
      </c>
      <c r="Q353" s="160">
        <v>9.6478149100257085</v>
      </c>
      <c r="R353" s="160">
        <v>8.0205655526992281</v>
      </c>
      <c r="S353" s="160">
        <v>36.257069408740364</v>
      </c>
      <c r="T353" s="160">
        <v>45.413881748071979</v>
      </c>
      <c r="U353" s="160">
        <f t="shared" si="54"/>
        <v>81.67095115681235</v>
      </c>
      <c r="W353" s="160">
        <v>389</v>
      </c>
      <c r="X353" s="160">
        <v>4.6658097686375326</v>
      </c>
      <c r="Y353" s="160">
        <v>19.403598971722364</v>
      </c>
      <c r="Z353" s="160">
        <v>40.580976863753214</v>
      </c>
      <c r="AA353" s="160">
        <v>35.349614395886888</v>
      </c>
      <c r="AB353" s="160">
        <f t="shared" si="55"/>
        <v>75.930591259640096</v>
      </c>
      <c r="AD353" s="160">
        <v>130</v>
      </c>
      <c r="AE353" s="160">
        <v>15</v>
      </c>
      <c r="AF353" s="160">
        <v>32</v>
      </c>
      <c r="AG353" s="160">
        <v>35</v>
      </c>
      <c r="AH353" s="160">
        <v>18</v>
      </c>
      <c r="AI353" s="160">
        <f t="shared" si="53"/>
        <v>53</v>
      </c>
    </row>
    <row r="354" spans="1:35">
      <c r="A354" s="159" t="s">
        <v>1097</v>
      </c>
      <c r="C354" s="156">
        <v>330</v>
      </c>
      <c r="D354" s="156">
        <v>10</v>
      </c>
      <c r="E354" s="163">
        <v>3.0303030303030304E-2</v>
      </c>
      <c r="F354" s="156">
        <v>252</v>
      </c>
      <c r="G354" s="163">
        <v>0.76363636363636367</v>
      </c>
      <c r="H354" s="157">
        <v>5803</v>
      </c>
      <c r="I354" s="158">
        <v>9</v>
      </c>
      <c r="J354" s="159" t="s">
        <v>1096</v>
      </c>
      <c r="L354" s="160">
        <f t="shared" si="50"/>
        <v>88.559322033898297</v>
      </c>
      <c r="M354" s="160">
        <f t="shared" si="51"/>
        <v>93.248587570621467</v>
      </c>
      <c r="N354" s="160">
        <f t="shared" si="52"/>
        <v>68</v>
      </c>
      <c r="P354" s="160">
        <v>177</v>
      </c>
      <c r="Q354" s="160">
        <v>1.0282485875706215</v>
      </c>
      <c r="R354" s="160">
        <v>10.158192090395481</v>
      </c>
      <c r="S354" s="160">
        <v>33.367231638418076</v>
      </c>
      <c r="T354" s="160">
        <v>55.192090395480228</v>
      </c>
      <c r="U354" s="160">
        <f t="shared" si="54"/>
        <v>88.559322033898297</v>
      </c>
      <c r="W354" s="160">
        <v>177</v>
      </c>
      <c r="X354" s="160">
        <v>1.0282485875706215</v>
      </c>
      <c r="Y354" s="160">
        <v>5.72316384180791</v>
      </c>
      <c r="Z354" s="160">
        <v>39.389830508474574</v>
      </c>
      <c r="AA354" s="160">
        <v>53.858757062146893</v>
      </c>
      <c r="AB354" s="160">
        <f t="shared" si="55"/>
        <v>93.248587570621467</v>
      </c>
      <c r="AD354" s="160">
        <v>44</v>
      </c>
      <c r="AE354" s="160">
        <v>0</v>
      </c>
      <c r="AF354" s="160">
        <v>32</v>
      </c>
      <c r="AG354" s="160">
        <v>50</v>
      </c>
      <c r="AH354" s="160">
        <v>18</v>
      </c>
      <c r="AI354" s="160">
        <f t="shared" si="53"/>
        <v>68</v>
      </c>
    </row>
    <row r="355" spans="1:35">
      <c r="A355" s="159" t="s">
        <v>1659</v>
      </c>
      <c r="C355" s="156">
        <v>298</v>
      </c>
      <c r="D355" s="156">
        <v>15</v>
      </c>
      <c r="E355" s="163">
        <v>5.0335570469798654E-2</v>
      </c>
      <c r="F355" s="156">
        <v>216</v>
      </c>
      <c r="G355" s="163">
        <v>0.72483221476510062</v>
      </c>
      <c r="H355" s="157">
        <v>5803</v>
      </c>
      <c r="I355" s="158">
        <v>10</v>
      </c>
      <c r="J355" s="159" t="s">
        <v>1096</v>
      </c>
      <c r="L355" s="160">
        <f t="shared" si="50"/>
        <v>63.1505376344086</v>
      </c>
      <c r="M355" s="160">
        <f t="shared" si="51"/>
        <v>67.430107526881727</v>
      </c>
      <c r="N355" s="160">
        <f t="shared" si="52"/>
        <v>32</v>
      </c>
      <c r="P355" s="160">
        <v>93</v>
      </c>
      <c r="Q355" s="160">
        <v>14.946236559139784</v>
      </c>
      <c r="R355" s="160">
        <v>21.903225806451612</v>
      </c>
      <c r="S355" s="160">
        <v>43</v>
      </c>
      <c r="T355" s="160">
        <v>20.1505376344086</v>
      </c>
      <c r="U355" s="160">
        <f t="shared" si="54"/>
        <v>63.1505376344086</v>
      </c>
      <c r="W355" s="160">
        <v>93</v>
      </c>
      <c r="X355" s="160">
        <v>5.161290322580645</v>
      </c>
      <c r="Y355" s="160">
        <v>26.881720430107528</v>
      </c>
      <c r="Z355" s="160">
        <v>45.322580645161295</v>
      </c>
      <c r="AA355" s="160">
        <v>22.107526881720432</v>
      </c>
      <c r="AB355" s="160">
        <f t="shared" si="55"/>
        <v>67.430107526881727</v>
      </c>
      <c r="AD355" s="160">
        <v>44</v>
      </c>
      <c r="AE355" s="160">
        <v>25</v>
      </c>
      <c r="AF355" s="160">
        <v>43</v>
      </c>
      <c r="AG355" s="160">
        <v>25</v>
      </c>
      <c r="AH355" s="160">
        <v>7</v>
      </c>
      <c r="AI355" s="160">
        <f t="shared" si="53"/>
        <v>32</v>
      </c>
    </row>
    <row r="356" spans="1:35">
      <c r="A356" s="159" t="s">
        <v>1060</v>
      </c>
      <c r="C356" s="156">
        <v>412</v>
      </c>
      <c r="D356" s="156">
        <v>371</v>
      </c>
      <c r="E356" s="163">
        <v>0.90048543689320393</v>
      </c>
      <c r="F356" s="156">
        <v>412</v>
      </c>
      <c r="G356" s="163">
        <v>1</v>
      </c>
      <c r="H356" s="157">
        <v>5403</v>
      </c>
      <c r="I356" s="158">
        <v>11</v>
      </c>
      <c r="J356" s="159" t="s">
        <v>1058</v>
      </c>
      <c r="L356" s="160">
        <f t="shared" si="50"/>
        <v>64.620689655172413</v>
      </c>
      <c r="M356" s="160">
        <f t="shared" si="51"/>
        <v>63.685823754789268</v>
      </c>
      <c r="N356" s="160">
        <f t="shared" si="52"/>
        <v>28</v>
      </c>
      <c r="P356" s="160">
        <v>261</v>
      </c>
      <c r="Q356" s="160">
        <v>12.559386973180077</v>
      </c>
      <c r="R356" s="160">
        <v>23.157088122605362</v>
      </c>
      <c r="S356" s="160">
        <v>35.984674329501914</v>
      </c>
      <c r="T356" s="160">
        <v>28.636015325670499</v>
      </c>
      <c r="U356" s="160">
        <f t="shared" si="54"/>
        <v>64.620689655172413</v>
      </c>
      <c r="W356" s="160">
        <v>261</v>
      </c>
      <c r="X356" s="160">
        <v>9.2183908045976999</v>
      </c>
      <c r="Y356" s="160">
        <v>27.593869731800766</v>
      </c>
      <c r="Z356" s="160">
        <v>45.344827586206897</v>
      </c>
      <c r="AA356" s="160">
        <v>18.340996168582375</v>
      </c>
      <c r="AB356" s="160">
        <f t="shared" si="55"/>
        <v>63.685823754789268</v>
      </c>
      <c r="AD356" s="160">
        <v>58</v>
      </c>
      <c r="AE356" s="160">
        <v>28</v>
      </c>
      <c r="AF356" s="160">
        <v>45</v>
      </c>
      <c r="AG356" s="160">
        <v>28</v>
      </c>
      <c r="AH356" s="160">
        <v>0</v>
      </c>
      <c r="AI356" s="160">
        <f t="shared" si="53"/>
        <v>28</v>
      </c>
    </row>
    <row r="357" spans="1:35">
      <c r="A357" s="159" t="s">
        <v>1059</v>
      </c>
      <c r="C357" s="156">
        <v>373</v>
      </c>
      <c r="D357" s="156">
        <v>362</v>
      </c>
      <c r="E357" s="163">
        <v>0.97050938337801607</v>
      </c>
      <c r="F357" s="156">
        <v>373</v>
      </c>
      <c r="G357" s="163">
        <v>1</v>
      </c>
      <c r="H357" s="157">
        <v>5403</v>
      </c>
      <c r="I357" s="158">
        <v>15</v>
      </c>
      <c r="J357" s="159" t="s">
        <v>1058</v>
      </c>
      <c r="L357" s="160">
        <f t="shared" si="50"/>
        <v>49.545454545454547</v>
      </c>
      <c r="M357" s="160">
        <f t="shared" si="51"/>
        <v>54.264462809917354</v>
      </c>
      <c r="N357" s="160">
        <f t="shared" si="52"/>
        <v>15</v>
      </c>
      <c r="P357" s="160">
        <v>242</v>
      </c>
      <c r="Q357" s="160">
        <v>21.458677685950413</v>
      </c>
      <c r="R357" s="160">
        <v>28.756198347107436</v>
      </c>
      <c r="S357" s="160">
        <v>33.004132231404959</v>
      </c>
      <c r="T357" s="160">
        <v>16.541322314049587</v>
      </c>
      <c r="U357" s="160">
        <f t="shared" si="54"/>
        <v>49.545454545454547</v>
      </c>
      <c r="W357" s="160">
        <v>242</v>
      </c>
      <c r="X357" s="160">
        <v>11.818181818181818</v>
      </c>
      <c r="Y357" s="160">
        <v>33.917355371900825</v>
      </c>
      <c r="Z357" s="160">
        <v>38.082644628099175</v>
      </c>
      <c r="AA357" s="160">
        <v>16.18181818181818</v>
      </c>
      <c r="AB357" s="160">
        <f t="shared" si="55"/>
        <v>54.264462809917354</v>
      </c>
      <c r="AD357" s="160">
        <v>59</v>
      </c>
      <c r="AE357" s="160">
        <v>42</v>
      </c>
      <c r="AF357" s="160">
        <v>42</v>
      </c>
      <c r="AG357" s="160">
        <v>15</v>
      </c>
      <c r="AH357" s="160">
        <v>0</v>
      </c>
      <c r="AI357" s="160">
        <f t="shared" si="53"/>
        <v>15</v>
      </c>
    </row>
    <row r="358" spans="1:35">
      <c r="A358" s="159" t="s">
        <v>1645</v>
      </c>
      <c r="C358" s="156">
        <v>319</v>
      </c>
      <c r="D358" s="156">
        <v>304</v>
      </c>
      <c r="E358" s="163">
        <v>0.95297805642633227</v>
      </c>
      <c r="F358" s="156">
        <v>319</v>
      </c>
      <c r="G358" s="163">
        <v>1</v>
      </c>
      <c r="H358" s="157">
        <v>5403</v>
      </c>
      <c r="I358" s="158">
        <v>18</v>
      </c>
      <c r="J358" s="159" t="s">
        <v>1058</v>
      </c>
      <c r="L358" s="160">
        <f t="shared" si="50"/>
        <v>41.08754208754209</v>
      </c>
      <c r="M358" s="160">
        <f t="shared" si="51"/>
        <v>52.08754208754209</v>
      </c>
      <c r="N358" s="160">
        <f t="shared" si="52"/>
        <v>10</v>
      </c>
      <c r="P358" s="160">
        <v>297</v>
      </c>
      <c r="Q358" s="160">
        <v>40.303030303030305</v>
      </c>
      <c r="R358" s="160">
        <v>18.131313131313131</v>
      </c>
      <c r="S358" s="160">
        <v>29.696969696969695</v>
      </c>
      <c r="T358" s="160">
        <v>11.390572390572391</v>
      </c>
      <c r="U358" s="160">
        <f t="shared" si="54"/>
        <v>41.08754208754209</v>
      </c>
      <c r="W358" s="160">
        <v>297</v>
      </c>
      <c r="X358" s="160">
        <v>11.956228956228955</v>
      </c>
      <c r="Y358" s="160">
        <v>35.956228956228955</v>
      </c>
      <c r="Z358" s="160">
        <v>39.131313131313135</v>
      </c>
      <c r="AA358" s="160">
        <v>12.956228956228957</v>
      </c>
      <c r="AB358" s="160">
        <f t="shared" si="55"/>
        <v>52.08754208754209</v>
      </c>
      <c r="AD358" s="160">
        <v>155</v>
      </c>
      <c r="AE358" s="160">
        <v>64</v>
      </c>
      <c r="AF358" s="160">
        <v>26</v>
      </c>
      <c r="AG358" s="160">
        <v>10</v>
      </c>
      <c r="AH358" s="160">
        <v>0</v>
      </c>
      <c r="AI358" s="160">
        <f t="shared" si="53"/>
        <v>10</v>
      </c>
    </row>
    <row r="359" spans="1:35">
      <c r="A359" s="159" t="s">
        <v>737</v>
      </c>
      <c r="C359" s="156">
        <v>351</v>
      </c>
      <c r="D359" s="156">
        <v>344</v>
      </c>
      <c r="E359" s="163">
        <v>0.98005698005698005</v>
      </c>
      <c r="F359" s="156">
        <v>351</v>
      </c>
      <c r="G359" s="163">
        <v>1</v>
      </c>
      <c r="H359" s="157">
        <v>5403</v>
      </c>
      <c r="I359" s="158">
        <v>16</v>
      </c>
      <c r="J359" s="159" t="s">
        <v>1058</v>
      </c>
      <c r="L359" s="160">
        <f t="shared" si="50"/>
        <v>62.593220338983045</v>
      </c>
      <c r="M359" s="160">
        <f t="shared" si="51"/>
        <v>63.084745762711876</v>
      </c>
      <c r="N359" s="160">
        <f t="shared" si="52"/>
        <v>57</v>
      </c>
      <c r="P359" s="160">
        <v>236</v>
      </c>
      <c r="Q359" s="160">
        <v>14.851694915254237</v>
      </c>
      <c r="R359" s="160">
        <v>22.555084745762713</v>
      </c>
      <c r="S359" s="160">
        <v>29.529661016949152</v>
      </c>
      <c r="T359" s="160">
        <v>33.063559322033896</v>
      </c>
      <c r="U359" s="160">
        <f t="shared" si="54"/>
        <v>62.593220338983045</v>
      </c>
      <c r="W359" s="160">
        <v>236</v>
      </c>
      <c r="X359" s="160">
        <v>10.033898305084744</v>
      </c>
      <c r="Y359" s="160">
        <v>27.148305084745761</v>
      </c>
      <c r="Z359" s="160">
        <v>42.830508474576277</v>
      </c>
      <c r="AA359" s="160">
        <v>20.254237288135595</v>
      </c>
      <c r="AB359" s="160">
        <f t="shared" si="55"/>
        <v>63.084745762711876</v>
      </c>
      <c r="AD359" s="160">
        <v>49</v>
      </c>
      <c r="AE359" s="160">
        <v>10</v>
      </c>
      <c r="AF359" s="160">
        <v>33</v>
      </c>
      <c r="AG359" s="160">
        <v>53</v>
      </c>
      <c r="AH359" s="160">
        <v>4</v>
      </c>
      <c r="AI359" s="160">
        <f t="shared" si="53"/>
        <v>57</v>
      </c>
    </row>
    <row r="360" spans="1:35">
      <c r="A360" s="159" t="s">
        <v>704</v>
      </c>
      <c r="C360" s="156">
        <v>236</v>
      </c>
      <c r="D360" s="156">
        <v>102</v>
      </c>
      <c r="E360" s="163">
        <v>0.43220338983050849</v>
      </c>
      <c r="F360" s="156">
        <v>187</v>
      </c>
      <c r="G360" s="163">
        <v>0.7923728813559322</v>
      </c>
      <c r="H360" s="157">
        <v>601</v>
      </c>
      <c r="I360" s="158">
        <v>6</v>
      </c>
      <c r="J360" s="159" t="s">
        <v>703</v>
      </c>
      <c r="L360" s="160">
        <f t="shared" si="50"/>
        <v>70.875</v>
      </c>
      <c r="M360" s="160">
        <f t="shared" si="51"/>
        <v>60.205882352941174</v>
      </c>
      <c r="N360" s="160">
        <f t="shared" si="52"/>
        <v>26</v>
      </c>
      <c r="P360" s="160">
        <v>136</v>
      </c>
      <c r="Q360" s="160">
        <v>13.029411764705884</v>
      </c>
      <c r="R360" s="160">
        <v>16.095588235294116</v>
      </c>
      <c r="S360" s="160">
        <v>34.779411764705884</v>
      </c>
      <c r="T360" s="160">
        <v>36.095588235294123</v>
      </c>
      <c r="U360" s="160">
        <f t="shared" si="54"/>
        <v>70.875</v>
      </c>
      <c r="W360" s="160">
        <v>136</v>
      </c>
      <c r="X360" s="160">
        <v>14.073529411764707</v>
      </c>
      <c r="Y360" s="160">
        <v>25.720588235294123</v>
      </c>
      <c r="Z360" s="160">
        <v>38.264705882352942</v>
      </c>
      <c r="AA360" s="160">
        <v>21.941176470588232</v>
      </c>
      <c r="AB360" s="160">
        <f t="shared" si="55"/>
        <v>60.205882352941174</v>
      </c>
      <c r="AD360" s="160">
        <v>27</v>
      </c>
      <c r="AE360" s="160">
        <v>33</v>
      </c>
      <c r="AF360" s="160">
        <v>41</v>
      </c>
      <c r="AG360" s="160">
        <v>26</v>
      </c>
      <c r="AH360" s="160">
        <v>0</v>
      </c>
      <c r="AI360" s="160">
        <f t="shared" si="53"/>
        <v>26</v>
      </c>
    </row>
    <row r="361" spans="1:35">
      <c r="A361" s="159" t="s">
        <v>1537</v>
      </c>
      <c r="C361" s="156">
        <v>227</v>
      </c>
      <c r="D361" s="156">
        <v>92</v>
      </c>
      <c r="E361" s="163">
        <v>0.40528634361233479</v>
      </c>
      <c r="F361" s="156">
        <v>166</v>
      </c>
      <c r="G361" s="163">
        <v>0.7312775330396476</v>
      </c>
      <c r="H361" s="157">
        <v>601</v>
      </c>
      <c r="I361" s="158">
        <v>7</v>
      </c>
      <c r="J361" s="159" t="s">
        <v>703</v>
      </c>
      <c r="L361" s="160">
        <f t="shared" si="50"/>
        <v>68.5</v>
      </c>
      <c r="M361" s="160">
        <f t="shared" si="51"/>
        <v>51.5</v>
      </c>
      <c r="N361" s="160">
        <f t="shared" si="52"/>
        <v>24</v>
      </c>
      <c r="P361" s="160">
        <v>76</v>
      </c>
      <c r="Q361" s="160">
        <v>20</v>
      </c>
      <c r="R361" s="160">
        <v>12</v>
      </c>
      <c r="S361" s="160">
        <v>34</v>
      </c>
      <c r="T361" s="160">
        <v>34.5</v>
      </c>
      <c r="U361" s="160">
        <f t="shared" si="54"/>
        <v>68.5</v>
      </c>
      <c r="W361" s="160">
        <v>76</v>
      </c>
      <c r="X361" s="160">
        <v>12</v>
      </c>
      <c r="Y361" s="160">
        <v>37</v>
      </c>
      <c r="Z361" s="160">
        <v>34.5</v>
      </c>
      <c r="AA361" s="160">
        <v>17</v>
      </c>
      <c r="AB361" s="160">
        <f t="shared" si="55"/>
        <v>51.5</v>
      </c>
      <c r="AD361" s="160">
        <v>38</v>
      </c>
      <c r="AE361" s="160">
        <v>47</v>
      </c>
      <c r="AF361" s="160">
        <v>29</v>
      </c>
      <c r="AG361" s="160">
        <v>21</v>
      </c>
      <c r="AH361" s="160">
        <v>3</v>
      </c>
      <c r="AI361" s="160">
        <f t="shared" si="53"/>
        <v>24</v>
      </c>
    </row>
    <row r="362" spans="1:35">
      <c r="A362" s="159" t="s">
        <v>1260</v>
      </c>
      <c r="C362" s="156">
        <v>594</v>
      </c>
      <c r="D362" s="156">
        <v>20</v>
      </c>
      <c r="E362" s="163">
        <v>3.3670033670033669E-2</v>
      </c>
      <c r="F362" s="156">
        <v>407</v>
      </c>
      <c r="G362" s="163">
        <v>0.68518518518518523</v>
      </c>
      <c r="H362" s="157">
        <v>6804</v>
      </c>
      <c r="I362" s="158">
        <v>9</v>
      </c>
      <c r="J362" s="159" t="s">
        <v>1259</v>
      </c>
      <c r="L362" s="160">
        <f t="shared" si="50"/>
        <v>88.481327800829888</v>
      </c>
      <c r="M362" s="160">
        <f t="shared" si="51"/>
        <v>78.668049792531122</v>
      </c>
      <c r="N362" s="160">
        <f t="shared" si="52"/>
        <v>0</v>
      </c>
      <c r="P362" s="160">
        <v>241</v>
      </c>
      <c r="Q362" s="160">
        <v>2.4813278008298756</v>
      </c>
      <c r="R362" s="160">
        <v>9.5186721991701244</v>
      </c>
      <c r="S362" s="160">
        <v>19.074688796680498</v>
      </c>
      <c r="T362" s="160">
        <v>69.406639004149383</v>
      </c>
      <c r="U362" s="160">
        <f t="shared" si="54"/>
        <v>88.481327800829888</v>
      </c>
      <c r="W362" s="160">
        <v>241</v>
      </c>
      <c r="X362" s="160">
        <v>5.8879668049792526</v>
      </c>
      <c r="Y362" s="160">
        <v>15.443983402489625</v>
      </c>
      <c r="Z362" s="160">
        <v>38.892116182572614</v>
      </c>
      <c r="AA362" s="160">
        <v>39.775933609958507</v>
      </c>
      <c r="AB362" s="160">
        <f t="shared" si="55"/>
        <v>78.668049792531122</v>
      </c>
      <c r="AD362" s="160">
        <v>0</v>
      </c>
      <c r="AE362" s="160">
        <v>0</v>
      </c>
      <c r="AF362" s="160">
        <v>0</v>
      </c>
      <c r="AG362" s="160">
        <v>0</v>
      </c>
      <c r="AH362" s="160">
        <v>0</v>
      </c>
      <c r="AI362" s="160">
        <f t="shared" si="53"/>
        <v>0</v>
      </c>
    </row>
    <row r="363" spans="1:35">
      <c r="A363" s="159" t="s">
        <v>1730</v>
      </c>
      <c r="C363" s="156">
        <v>596</v>
      </c>
      <c r="D363" s="156">
        <v>28</v>
      </c>
      <c r="E363" s="163">
        <v>4.6979865771812082E-2</v>
      </c>
      <c r="F363" s="156">
        <v>338</v>
      </c>
      <c r="G363" s="163">
        <v>0.56711409395973156</v>
      </c>
      <c r="H363" s="157">
        <v>6804</v>
      </c>
      <c r="I363" s="158">
        <v>10</v>
      </c>
      <c r="J363" s="159" t="s">
        <v>1259</v>
      </c>
      <c r="L363" s="160">
        <f t="shared" si="50"/>
        <v>71</v>
      </c>
      <c r="M363" s="160">
        <f t="shared" si="51"/>
        <v>79</v>
      </c>
      <c r="N363" s="160">
        <f t="shared" si="52"/>
        <v>0</v>
      </c>
      <c r="P363" s="160">
        <v>117</v>
      </c>
      <c r="Q363" s="160">
        <v>15</v>
      </c>
      <c r="R363" s="160">
        <v>15</v>
      </c>
      <c r="S363" s="160">
        <v>50</v>
      </c>
      <c r="T363" s="160">
        <v>21</v>
      </c>
      <c r="U363" s="160">
        <f t="shared" si="54"/>
        <v>71</v>
      </c>
      <c r="W363" s="160">
        <v>117</v>
      </c>
      <c r="X363" s="160">
        <v>4</v>
      </c>
      <c r="Y363" s="160">
        <v>17</v>
      </c>
      <c r="Z363" s="160">
        <v>41</v>
      </c>
      <c r="AA363" s="160">
        <v>38</v>
      </c>
      <c r="AB363" s="160">
        <f t="shared" si="55"/>
        <v>79</v>
      </c>
      <c r="AD363" s="160">
        <v>0</v>
      </c>
      <c r="AE363" s="160">
        <v>0</v>
      </c>
      <c r="AF363" s="160">
        <v>0</v>
      </c>
      <c r="AG363" s="160">
        <v>0</v>
      </c>
      <c r="AH363" s="160">
        <v>0</v>
      </c>
      <c r="AI363" s="160">
        <f t="shared" si="53"/>
        <v>0</v>
      </c>
    </row>
    <row r="364" spans="1:35">
      <c r="A364" s="159" t="s">
        <v>1448</v>
      </c>
      <c r="C364" s="156">
        <v>377</v>
      </c>
      <c r="D364" s="156">
        <v>5</v>
      </c>
      <c r="E364" s="163">
        <v>1.3262599469496022E-2</v>
      </c>
      <c r="F364" s="156">
        <v>240</v>
      </c>
      <c r="G364" s="163">
        <v>0.63660477453580899</v>
      </c>
      <c r="H364" s="157">
        <v>6804</v>
      </c>
      <c r="I364" s="158">
        <v>11</v>
      </c>
      <c r="J364" s="159" t="s">
        <v>1259</v>
      </c>
      <c r="L364" s="160">
        <f t="shared" si="50"/>
        <v>71.701086956521749</v>
      </c>
      <c r="M364" s="160">
        <f t="shared" si="51"/>
        <v>80.065217391304344</v>
      </c>
      <c r="N364" s="160">
        <f t="shared" si="52"/>
        <v>59.241935483870961</v>
      </c>
      <c r="P364" s="160">
        <v>368</v>
      </c>
      <c r="Q364" s="160">
        <v>8.320652173913043</v>
      </c>
      <c r="R364" s="160">
        <v>20.978260869565219</v>
      </c>
      <c r="S364" s="160">
        <v>40.092391304347828</v>
      </c>
      <c r="T364" s="160">
        <v>31.608695652173914</v>
      </c>
      <c r="U364" s="160">
        <f t="shared" si="54"/>
        <v>71.701086956521749</v>
      </c>
      <c r="W364" s="160">
        <v>368</v>
      </c>
      <c r="X364" s="160">
        <v>5.9972826086956514</v>
      </c>
      <c r="Y364" s="160">
        <v>14.608695652173914</v>
      </c>
      <c r="Z364" s="160">
        <v>41.733695652173907</v>
      </c>
      <c r="AA364" s="160">
        <v>38.331521739130437</v>
      </c>
      <c r="AB364" s="160">
        <f t="shared" si="55"/>
        <v>80.065217391304344</v>
      </c>
      <c r="AD364" s="160">
        <v>248</v>
      </c>
      <c r="AE364" s="160">
        <v>10.415322580645162</v>
      </c>
      <c r="AF364" s="160">
        <v>30.342741935483872</v>
      </c>
      <c r="AG364" s="160">
        <v>48.193548387096769</v>
      </c>
      <c r="AH364" s="160">
        <v>11.048387096774194</v>
      </c>
      <c r="AI364" s="160">
        <f t="shared" si="53"/>
        <v>59.241935483870961</v>
      </c>
    </row>
    <row r="365" spans="1:35">
      <c r="A365" s="159" t="s">
        <v>964</v>
      </c>
      <c r="C365" s="156">
        <v>219</v>
      </c>
      <c r="D365" s="156">
        <v>3</v>
      </c>
      <c r="E365" s="163">
        <v>1.3698630136986301E-2</v>
      </c>
      <c r="F365" s="156">
        <v>164</v>
      </c>
      <c r="G365" s="163">
        <v>0.74885844748858443</v>
      </c>
      <c r="H365" s="157">
        <v>3809</v>
      </c>
      <c r="I365" s="158">
        <v>14</v>
      </c>
      <c r="J365" s="159" t="s">
        <v>963</v>
      </c>
      <c r="L365" s="160">
        <f t="shared" si="50"/>
        <v>75.942148760330582</v>
      </c>
      <c r="M365" s="160">
        <f t="shared" si="51"/>
        <v>79.305785123966942</v>
      </c>
      <c r="N365" s="160">
        <f t="shared" si="52"/>
        <v>39</v>
      </c>
      <c r="P365" s="160">
        <v>121</v>
      </c>
      <c r="Q365" s="160">
        <v>9.884297520661157</v>
      </c>
      <c r="R365" s="160">
        <v>13.917355371900827</v>
      </c>
      <c r="S365" s="160">
        <v>26.438016528925623</v>
      </c>
      <c r="T365" s="160">
        <v>49.504132231404959</v>
      </c>
      <c r="U365" s="160">
        <f t="shared" si="54"/>
        <v>75.942148760330582</v>
      </c>
      <c r="W365" s="160">
        <v>121</v>
      </c>
      <c r="X365" s="160">
        <v>6.6611570247933889</v>
      </c>
      <c r="Y365" s="160">
        <v>14.24793388429752</v>
      </c>
      <c r="Z365" s="160">
        <v>44.917355371900825</v>
      </c>
      <c r="AA365" s="160">
        <v>34.388429752066116</v>
      </c>
      <c r="AB365" s="160">
        <f t="shared" si="55"/>
        <v>79.305785123966942</v>
      </c>
      <c r="AD365" s="160">
        <v>36</v>
      </c>
      <c r="AE365" s="160">
        <v>14</v>
      </c>
      <c r="AF365" s="160">
        <v>47</v>
      </c>
      <c r="AG365" s="160">
        <v>39</v>
      </c>
      <c r="AH365" s="160">
        <v>0</v>
      </c>
      <c r="AI365" s="160">
        <f t="shared" si="53"/>
        <v>39</v>
      </c>
    </row>
    <row r="366" spans="1:35">
      <c r="A366" s="159" t="s">
        <v>1608</v>
      </c>
      <c r="C366" s="156">
        <v>216</v>
      </c>
      <c r="D366" s="156">
        <v>1</v>
      </c>
      <c r="E366" s="163">
        <v>4.6296296296296294E-3</v>
      </c>
      <c r="F366" s="156">
        <v>137</v>
      </c>
      <c r="G366" s="163">
        <v>0.6342592592592593</v>
      </c>
      <c r="H366" s="157">
        <v>3809</v>
      </c>
      <c r="I366" s="158">
        <v>23</v>
      </c>
      <c r="J366" s="159" t="s">
        <v>963</v>
      </c>
      <c r="L366" s="160">
        <f t="shared" si="50"/>
        <v>67.123287671232873</v>
      </c>
      <c r="M366" s="160">
        <f t="shared" si="51"/>
        <v>65.452054794520535</v>
      </c>
      <c r="N366" s="160">
        <f t="shared" si="52"/>
        <v>48</v>
      </c>
      <c r="P366" s="160">
        <v>73</v>
      </c>
      <c r="Q366" s="160">
        <v>16.616438356164384</v>
      </c>
      <c r="R366" s="160">
        <v>16.356164383561644</v>
      </c>
      <c r="S366" s="160">
        <v>45.260273972602739</v>
      </c>
      <c r="T366" s="160">
        <v>21.863013698630141</v>
      </c>
      <c r="U366" s="160">
        <f t="shared" si="54"/>
        <v>67.123287671232873</v>
      </c>
      <c r="W366" s="160">
        <v>73</v>
      </c>
      <c r="X366" s="160">
        <v>4.3561643835616444</v>
      </c>
      <c r="Y366" s="160">
        <v>30.287671232876711</v>
      </c>
      <c r="Z366" s="160">
        <v>43.643835616438352</v>
      </c>
      <c r="AA366" s="160">
        <v>21.80821917808219</v>
      </c>
      <c r="AB366" s="160">
        <f t="shared" si="55"/>
        <v>65.452054794520535</v>
      </c>
      <c r="AD366" s="160">
        <v>40</v>
      </c>
      <c r="AE366" s="160">
        <v>25</v>
      </c>
      <c r="AF366" s="160">
        <v>28</v>
      </c>
      <c r="AG366" s="160">
        <v>43</v>
      </c>
      <c r="AH366" s="160">
        <v>5</v>
      </c>
      <c r="AI366" s="160">
        <f t="shared" si="53"/>
        <v>48</v>
      </c>
    </row>
    <row r="367" spans="1:35">
      <c r="A367" s="159" t="s">
        <v>1418</v>
      </c>
      <c r="C367" s="156">
        <v>120</v>
      </c>
      <c r="D367" s="156">
        <v>114</v>
      </c>
      <c r="E367" s="163">
        <v>0.95</v>
      </c>
      <c r="F367" s="156">
        <v>111</v>
      </c>
      <c r="G367" s="163">
        <v>0.92500000000000004</v>
      </c>
      <c r="H367" s="157">
        <v>3540</v>
      </c>
      <c r="I367" s="158">
        <v>702</v>
      </c>
      <c r="J367" s="159" t="s">
        <v>1417</v>
      </c>
      <c r="L367" s="160">
        <f t="shared" si="50"/>
        <v>14.760330578512397</v>
      </c>
      <c r="M367" s="160">
        <f t="shared" si="51"/>
        <v>31.561983471074377</v>
      </c>
      <c r="N367" s="160">
        <f t="shared" si="52"/>
        <v>0</v>
      </c>
      <c r="P367" s="160">
        <v>121</v>
      </c>
      <c r="Q367" s="160">
        <v>64.231404958677686</v>
      </c>
      <c r="R367" s="160">
        <v>20.719008264462808</v>
      </c>
      <c r="S367" s="160">
        <v>14.016528925619834</v>
      </c>
      <c r="T367" s="160">
        <v>0.74380165289256195</v>
      </c>
      <c r="U367" s="160">
        <f t="shared" si="54"/>
        <v>14.760330578512397</v>
      </c>
      <c r="W367" s="160">
        <v>121</v>
      </c>
      <c r="X367" s="160">
        <v>28.322314049586776</v>
      </c>
      <c r="Y367" s="160">
        <v>40.438016528925623</v>
      </c>
      <c r="Z367" s="160">
        <v>27.991735537190081</v>
      </c>
      <c r="AA367" s="160">
        <v>3.5702479338842976</v>
      </c>
      <c r="AB367" s="160">
        <f t="shared" si="55"/>
        <v>31.561983471074377</v>
      </c>
      <c r="AD367" s="160">
        <v>56</v>
      </c>
      <c r="AE367" s="160">
        <v>82.142857142857139</v>
      </c>
      <c r="AF367" s="160">
        <v>17.857142857142858</v>
      </c>
      <c r="AG367" s="160">
        <v>0</v>
      </c>
      <c r="AH367" s="160">
        <v>0</v>
      </c>
      <c r="AI367" s="160">
        <f t="shared" si="53"/>
        <v>0</v>
      </c>
    </row>
    <row r="368" spans="1:35">
      <c r="A368" s="159" t="s">
        <v>1410</v>
      </c>
      <c r="C368" s="156">
        <v>421</v>
      </c>
      <c r="D368" s="156">
        <v>305</v>
      </c>
      <c r="E368" s="163">
        <v>0.72446555819477432</v>
      </c>
      <c r="F368" s="156">
        <v>347</v>
      </c>
      <c r="G368" s="163">
        <v>0.82422802850356292</v>
      </c>
      <c r="H368" s="157">
        <v>2903</v>
      </c>
      <c r="I368" s="158">
        <v>8</v>
      </c>
      <c r="J368" s="159" t="s">
        <v>890</v>
      </c>
      <c r="L368" s="160">
        <f t="shared" si="50"/>
        <v>63.028301886792455</v>
      </c>
      <c r="M368" s="160">
        <f t="shared" si="51"/>
        <v>56.014150943396224</v>
      </c>
      <c r="N368" s="160">
        <f t="shared" si="52"/>
        <v>25</v>
      </c>
      <c r="P368" s="160">
        <v>424</v>
      </c>
      <c r="Q368" s="160">
        <v>18.985849056603776</v>
      </c>
      <c r="R368" s="160">
        <v>18.985849056603776</v>
      </c>
      <c r="S368" s="160">
        <v>39.014150943396231</v>
      </c>
      <c r="T368" s="160">
        <v>24.014150943396224</v>
      </c>
      <c r="U368" s="160">
        <f t="shared" ref="U368:U378" si="56">SUM(S368:T368)</f>
        <v>63.028301886792455</v>
      </c>
      <c r="W368" s="160">
        <v>424</v>
      </c>
      <c r="X368" s="160">
        <v>9.5353773584905657</v>
      </c>
      <c r="Y368" s="160">
        <v>34.95754716981132</v>
      </c>
      <c r="Z368" s="160">
        <v>41.014150943396224</v>
      </c>
      <c r="AA368" s="160">
        <v>15</v>
      </c>
      <c r="AB368" s="160">
        <f t="shared" ref="AB368:AB378" si="57">SUM(Z368:AA368)</f>
        <v>56.014150943396224</v>
      </c>
      <c r="AD368" s="160">
        <v>209</v>
      </c>
      <c r="AE368" s="160">
        <v>22</v>
      </c>
      <c r="AF368" s="160">
        <v>52</v>
      </c>
      <c r="AG368" s="160">
        <v>23</v>
      </c>
      <c r="AH368" s="160">
        <v>2</v>
      </c>
      <c r="AI368" s="160">
        <f t="shared" si="53"/>
        <v>25</v>
      </c>
    </row>
    <row r="369" spans="1:35">
      <c r="A369" s="159" t="s">
        <v>891</v>
      </c>
      <c r="C369" s="156">
        <v>1075</v>
      </c>
      <c r="D369" s="156">
        <v>800</v>
      </c>
      <c r="E369" s="163">
        <v>0.7441860465116279</v>
      </c>
      <c r="F369" s="156">
        <v>945</v>
      </c>
      <c r="G369" s="163">
        <v>0.87906976744186049</v>
      </c>
      <c r="H369" s="157">
        <v>2903</v>
      </c>
      <c r="I369" s="158">
        <v>7</v>
      </c>
      <c r="J369" s="159" t="s">
        <v>890</v>
      </c>
      <c r="L369" s="160">
        <f t="shared" si="50"/>
        <v>67.831265508684865</v>
      </c>
      <c r="M369" s="160">
        <f t="shared" si="51"/>
        <v>57.210918114143922</v>
      </c>
      <c r="N369" s="160">
        <f t="shared" si="52"/>
        <v>0</v>
      </c>
      <c r="P369" s="160">
        <v>403</v>
      </c>
      <c r="Q369" s="160">
        <v>9.1687344913151367</v>
      </c>
      <c r="R369" s="160">
        <v>22</v>
      </c>
      <c r="S369" s="160">
        <v>32.042183622828787</v>
      </c>
      <c r="T369" s="160">
        <v>35.789081885856078</v>
      </c>
      <c r="U369" s="160">
        <f t="shared" si="56"/>
        <v>67.831265508684865</v>
      </c>
      <c r="W369" s="160">
        <v>403</v>
      </c>
      <c r="X369" s="160">
        <v>14.014888337468982</v>
      </c>
      <c r="Y369" s="160">
        <v>28.774193548387096</v>
      </c>
      <c r="Z369" s="160">
        <v>37.25310173697271</v>
      </c>
      <c r="AA369" s="160">
        <v>19.957816377171216</v>
      </c>
      <c r="AB369" s="160">
        <f t="shared" si="57"/>
        <v>57.210918114143922</v>
      </c>
      <c r="AD369" s="160">
        <v>0</v>
      </c>
      <c r="AE369" s="160">
        <v>0</v>
      </c>
      <c r="AF369" s="160">
        <v>0</v>
      </c>
      <c r="AG369" s="160">
        <v>0</v>
      </c>
      <c r="AH369" s="160">
        <v>0</v>
      </c>
      <c r="AI369" s="160">
        <f t="shared" si="53"/>
        <v>0</v>
      </c>
    </row>
    <row r="370" spans="1:35">
      <c r="A370" s="159" t="s">
        <v>1586</v>
      </c>
      <c r="C370" s="156">
        <v>334</v>
      </c>
      <c r="D370" s="156">
        <v>245</v>
      </c>
      <c r="E370" s="163">
        <v>0.73353293413173648</v>
      </c>
      <c r="F370" s="156">
        <v>251</v>
      </c>
      <c r="G370" s="163">
        <v>0.75149700598802394</v>
      </c>
      <c r="H370" s="157">
        <v>2903</v>
      </c>
      <c r="I370" s="158">
        <v>11</v>
      </c>
      <c r="J370" s="159" t="s">
        <v>890</v>
      </c>
      <c r="L370" s="160">
        <f t="shared" si="50"/>
        <v>53.27514792899408</v>
      </c>
      <c r="M370" s="160">
        <f t="shared" si="51"/>
        <v>62.748520710059168</v>
      </c>
      <c r="N370" s="160">
        <f t="shared" si="52"/>
        <v>12</v>
      </c>
      <c r="P370" s="160">
        <v>338</v>
      </c>
      <c r="Q370" s="160">
        <v>24.724852071005916</v>
      </c>
      <c r="R370" s="160">
        <v>22.511834319526628</v>
      </c>
      <c r="S370" s="160">
        <v>38.417159763313606</v>
      </c>
      <c r="T370" s="160">
        <v>14.857988165680474</v>
      </c>
      <c r="U370" s="160">
        <f t="shared" si="56"/>
        <v>53.27514792899408</v>
      </c>
      <c r="W370" s="160">
        <v>338</v>
      </c>
      <c r="X370" s="160">
        <v>8</v>
      </c>
      <c r="Y370" s="160">
        <v>28.739644970414204</v>
      </c>
      <c r="Z370" s="160">
        <v>47.23668639053254</v>
      </c>
      <c r="AA370" s="160">
        <v>15.511834319526628</v>
      </c>
      <c r="AB370" s="160">
        <f t="shared" si="57"/>
        <v>62.748520710059168</v>
      </c>
      <c r="AD370" s="160">
        <v>165</v>
      </c>
      <c r="AE370" s="160">
        <v>53</v>
      </c>
      <c r="AF370" s="160">
        <v>35</v>
      </c>
      <c r="AG370" s="160">
        <v>11</v>
      </c>
      <c r="AH370" s="160">
        <v>1</v>
      </c>
      <c r="AI370" s="160">
        <f t="shared" si="53"/>
        <v>12</v>
      </c>
    </row>
    <row r="371" spans="1:35">
      <c r="A371" s="159" t="s">
        <v>1255</v>
      </c>
      <c r="C371" s="156">
        <v>430</v>
      </c>
      <c r="D371" s="156">
        <v>140</v>
      </c>
      <c r="E371" s="163">
        <v>0.32558139534883723</v>
      </c>
      <c r="F371" s="156">
        <v>285</v>
      </c>
      <c r="G371" s="163">
        <v>0.66279069767441856</v>
      </c>
      <c r="H371" s="157">
        <v>6703</v>
      </c>
      <c r="I371" s="158">
        <v>12</v>
      </c>
      <c r="J371" s="159" t="s">
        <v>1254</v>
      </c>
      <c r="L371" s="160">
        <f t="shared" si="50"/>
        <v>79.508474576271198</v>
      </c>
      <c r="M371" s="160">
        <f t="shared" si="51"/>
        <v>77.66101694915254</v>
      </c>
      <c r="N371" s="160">
        <f t="shared" si="52"/>
        <v>39</v>
      </c>
      <c r="P371" s="160">
        <v>236</v>
      </c>
      <c r="Q371" s="160">
        <v>5.2542372881355934</v>
      </c>
      <c r="R371" s="160">
        <v>15.974576271186439</v>
      </c>
      <c r="S371" s="160">
        <v>36.601694915254242</v>
      </c>
      <c r="T371" s="160">
        <v>42.906779661016948</v>
      </c>
      <c r="U371" s="160">
        <f t="shared" si="56"/>
        <v>79.508474576271198</v>
      </c>
      <c r="W371" s="160">
        <v>236</v>
      </c>
      <c r="X371" s="160">
        <v>4.3813559322033893</v>
      </c>
      <c r="Y371" s="160">
        <v>17.957627118644066</v>
      </c>
      <c r="Z371" s="160">
        <v>49.677966101694913</v>
      </c>
      <c r="AA371" s="160">
        <v>27.983050847457623</v>
      </c>
      <c r="AB371" s="160">
        <f t="shared" si="57"/>
        <v>77.66101694915254</v>
      </c>
      <c r="AD371" s="160">
        <v>68</v>
      </c>
      <c r="AE371" s="160">
        <v>6</v>
      </c>
      <c r="AF371" s="160">
        <v>54</v>
      </c>
      <c r="AG371" s="160">
        <v>35</v>
      </c>
      <c r="AH371" s="160">
        <v>4</v>
      </c>
      <c r="AI371" s="160">
        <f t="shared" si="53"/>
        <v>39</v>
      </c>
    </row>
    <row r="372" spans="1:35">
      <c r="A372" s="159" t="s">
        <v>1686</v>
      </c>
      <c r="C372" s="156">
        <v>395</v>
      </c>
      <c r="D372" s="156">
        <v>95</v>
      </c>
      <c r="E372" s="163">
        <v>0.24050632911392406</v>
      </c>
      <c r="F372" s="156">
        <v>226</v>
      </c>
      <c r="G372" s="163">
        <v>0.57215189873417727</v>
      </c>
      <c r="H372" s="157">
        <v>6703</v>
      </c>
      <c r="I372" s="158">
        <v>13</v>
      </c>
      <c r="J372" s="159" t="s">
        <v>1254</v>
      </c>
      <c r="L372" s="160">
        <f t="shared" si="50"/>
        <v>64.985507246376812</v>
      </c>
      <c r="M372" s="160">
        <f t="shared" si="51"/>
        <v>71.086956521739125</v>
      </c>
      <c r="N372" s="160">
        <f t="shared" si="52"/>
        <v>21</v>
      </c>
      <c r="P372" s="160">
        <v>138</v>
      </c>
      <c r="Q372" s="160">
        <v>18.536231884057973</v>
      </c>
      <c r="R372" s="160">
        <v>15.971014492753623</v>
      </c>
      <c r="S372" s="160">
        <v>42.072463768115938</v>
      </c>
      <c r="T372" s="160">
        <v>22.913043478260867</v>
      </c>
      <c r="U372" s="160">
        <f t="shared" si="56"/>
        <v>64.985507246376812</v>
      </c>
      <c r="W372" s="160">
        <v>138</v>
      </c>
      <c r="X372" s="160">
        <v>7.9710144927536231</v>
      </c>
      <c r="Y372" s="160">
        <v>20.942028985507246</v>
      </c>
      <c r="Z372" s="160">
        <v>42.028985507246375</v>
      </c>
      <c r="AA372" s="160">
        <v>29.057971014492754</v>
      </c>
      <c r="AB372" s="160">
        <f t="shared" si="57"/>
        <v>71.086956521739125</v>
      </c>
      <c r="AD372" s="160">
        <v>68</v>
      </c>
      <c r="AE372" s="160">
        <v>34</v>
      </c>
      <c r="AF372" s="160">
        <v>46</v>
      </c>
      <c r="AG372" s="160">
        <v>21</v>
      </c>
      <c r="AH372" s="160">
        <v>0</v>
      </c>
      <c r="AI372" s="160">
        <f t="shared" si="53"/>
        <v>21</v>
      </c>
    </row>
    <row r="373" spans="1:35">
      <c r="A373" s="159" t="s">
        <v>866</v>
      </c>
      <c r="C373" s="156">
        <v>442</v>
      </c>
      <c r="D373" s="156">
        <v>213</v>
      </c>
      <c r="E373" s="163">
        <v>0.48190045248868779</v>
      </c>
      <c r="F373" s="156">
        <v>386</v>
      </c>
      <c r="G373" s="163">
        <v>0.87330316742081449</v>
      </c>
      <c r="H373" s="157">
        <v>2603</v>
      </c>
      <c r="I373" s="158">
        <v>11</v>
      </c>
      <c r="J373" s="159" t="s">
        <v>861</v>
      </c>
      <c r="L373" s="160">
        <f t="shared" si="50"/>
        <v>80.029940119760482</v>
      </c>
      <c r="M373" s="160">
        <f t="shared" si="51"/>
        <v>62.640718562874255</v>
      </c>
      <c r="N373" s="160">
        <f t="shared" si="52"/>
        <v>0</v>
      </c>
      <c r="P373" s="160">
        <v>167</v>
      </c>
      <c r="Q373" s="160">
        <v>2.8383233532934131</v>
      </c>
      <c r="R373" s="160">
        <v>17.131736526946106</v>
      </c>
      <c r="S373" s="160">
        <v>25.904191616766468</v>
      </c>
      <c r="T373" s="160">
        <v>54.125748502994014</v>
      </c>
      <c r="U373" s="160">
        <f t="shared" si="56"/>
        <v>80.029940119760482</v>
      </c>
      <c r="W373" s="160">
        <v>167</v>
      </c>
      <c r="X373" s="160">
        <v>15.520958083832337</v>
      </c>
      <c r="Y373" s="160">
        <v>22.419161676646709</v>
      </c>
      <c r="Z373" s="160">
        <v>37.868263473053894</v>
      </c>
      <c r="AA373" s="160">
        <v>24.772455089820358</v>
      </c>
      <c r="AB373" s="160">
        <f t="shared" si="57"/>
        <v>62.640718562874255</v>
      </c>
      <c r="AD373" s="160">
        <v>0</v>
      </c>
      <c r="AE373" s="160">
        <v>0</v>
      </c>
      <c r="AF373" s="160">
        <v>0</v>
      </c>
      <c r="AG373" s="160">
        <v>0</v>
      </c>
      <c r="AH373" s="160">
        <v>0</v>
      </c>
      <c r="AI373" s="160">
        <f t="shared" si="53"/>
        <v>0</v>
      </c>
    </row>
    <row r="374" spans="1:35">
      <c r="A374" s="159" t="s">
        <v>1407</v>
      </c>
      <c r="C374" s="156">
        <v>547</v>
      </c>
      <c r="D374" s="156">
        <v>291</v>
      </c>
      <c r="E374" s="163">
        <v>0.53199268738574035</v>
      </c>
      <c r="F374" s="156">
        <v>435</v>
      </c>
      <c r="G374" s="163">
        <v>0.79524680073126142</v>
      </c>
      <c r="H374" s="157">
        <v>2603</v>
      </c>
      <c r="I374" s="158">
        <v>24</v>
      </c>
      <c r="J374" s="159" t="s">
        <v>861</v>
      </c>
      <c r="L374" s="160">
        <f t="shared" si="50"/>
        <v>69.451428571428579</v>
      </c>
      <c r="M374" s="160">
        <f t="shared" si="51"/>
        <v>64.354285714285709</v>
      </c>
      <c r="N374" s="160">
        <f t="shared" si="52"/>
        <v>37</v>
      </c>
      <c r="P374" s="160">
        <v>525</v>
      </c>
      <c r="Q374" s="160">
        <v>10.548571428571428</v>
      </c>
      <c r="R374" s="160">
        <v>20.516190476190474</v>
      </c>
      <c r="S374" s="160">
        <v>36.645714285714284</v>
      </c>
      <c r="T374" s="160">
        <v>32.805714285714288</v>
      </c>
      <c r="U374" s="160">
        <f t="shared" si="56"/>
        <v>69.451428571428579</v>
      </c>
      <c r="W374" s="160">
        <v>525</v>
      </c>
      <c r="X374" s="160">
        <v>9</v>
      </c>
      <c r="Y374" s="160">
        <v>26.12952380952381</v>
      </c>
      <c r="Z374" s="160">
        <v>38.097142857142856</v>
      </c>
      <c r="AA374" s="160">
        <v>26.25714285714286</v>
      </c>
      <c r="AB374" s="160">
        <f t="shared" si="57"/>
        <v>64.354285714285709</v>
      </c>
      <c r="AD374" s="160">
        <v>271</v>
      </c>
      <c r="AE374" s="160">
        <v>21</v>
      </c>
      <c r="AF374" s="160">
        <v>42</v>
      </c>
      <c r="AG374" s="160">
        <v>33</v>
      </c>
      <c r="AH374" s="160">
        <v>4</v>
      </c>
      <c r="AI374" s="160">
        <f t="shared" si="53"/>
        <v>37</v>
      </c>
    </row>
    <row r="375" spans="1:35">
      <c r="A375" s="159" t="s">
        <v>1579</v>
      </c>
      <c r="C375" s="156">
        <v>434</v>
      </c>
      <c r="D375" s="156">
        <v>256</v>
      </c>
      <c r="E375" s="163">
        <v>0.58986175115207373</v>
      </c>
      <c r="F375" s="156">
        <v>327</v>
      </c>
      <c r="G375" s="163">
        <v>0.75345622119815669</v>
      </c>
      <c r="H375" s="157">
        <v>2603</v>
      </c>
      <c r="I375" s="158">
        <v>20</v>
      </c>
      <c r="J375" s="159" t="s">
        <v>861</v>
      </c>
      <c r="L375" s="160">
        <f t="shared" si="50"/>
        <v>59.256723716381416</v>
      </c>
      <c r="M375" s="160">
        <f t="shared" si="51"/>
        <v>61.422982885085574</v>
      </c>
      <c r="N375" s="160">
        <f t="shared" si="52"/>
        <v>22</v>
      </c>
      <c r="P375" s="160">
        <v>409</v>
      </c>
      <c r="Q375" s="160">
        <v>22.743276283618584</v>
      </c>
      <c r="R375" s="160">
        <v>17.474327628361856</v>
      </c>
      <c r="S375" s="160">
        <v>36.794621026894866</v>
      </c>
      <c r="T375" s="160">
        <v>22.462102689486549</v>
      </c>
      <c r="U375" s="160">
        <f t="shared" si="56"/>
        <v>59.256723716381416</v>
      </c>
      <c r="W375" s="160">
        <v>409</v>
      </c>
      <c r="X375" s="160">
        <v>9.5256723716381408</v>
      </c>
      <c r="Y375" s="160">
        <v>29.577017114914426</v>
      </c>
      <c r="Z375" s="160">
        <v>36.577017114914426</v>
      </c>
      <c r="AA375" s="160">
        <v>24.845965770171148</v>
      </c>
      <c r="AB375" s="160">
        <f t="shared" si="57"/>
        <v>61.422982885085574</v>
      </c>
      <c r="AD375" s="160">
        <v>215</v>
      </c>
      <c r="AE375" s="160">
        <v>40</v>
      </c>
      <c r="AF375" s="160">
        <v>39</v>
      </c>
      <c r="AG375" s="160">
        <v>19</v>
      </c>
      <c r="AH375" s="160">
        <v>3</v>
      </c>
      <c r="AI375" s="160">
        <f t="shared" si="53"/>
        <v>22</v>
      </c>
    </row>
    <row r="376" spans="1:35">
      <c r="A376" s="159" t="s">
        <v>862</v>
      </c>
      <c r="C376" s="156">
        <v>317</v>
      </c>
      <c r="D376" s="156">
        <v>224</v>
      </c>
      <c r="E376" s="163">
        <v>0.70662460567823349</v>
      </c>
      <c r="F376" s="156">
        <v>306</v>
      </c>
      <c r="G376" s="163">
        <v>0.96529968454258674</v>
      </c>
      <c r="H376" s="157">
        <v>2603</v>
      </c>
      <c r="I376" s="158">
        <v>23</v>
      </c>
      <c r="J376" s="159" t="s">
        <v>861</v>
      </c>
      <c r="L376" s="160">
        <f t="shared" si="50"/>
        <v>67.936842105263153</v>
      </c>
      <c r="M376" s="160">
        <f t="shared" si="51"/>
        <v>49.505263157894738</v>
      </c>
      <c r="N376" s="160">
        <f t="shared" si="52"/>
        <v>0</v>
      </c>
      <c r="P376" s="160">
        <v>95</v>
      </c>
      <c r="Q376" s="160">
        <v>10.589473684210526</v>
      </c>
      <c r="R376" s="160">
        <v>20.978947368421053</v>
      </c>
      <c r="S376" s="160">
        <v>35.473684210526315</v>
      </c>
      <c r="T376" s="160">
        <v>32.463157894736838</v>
      </c>
      <c r="U376" s="160">
        <f t="shared" si="56"/>
        <v>67.936842105263153</v>
      </c>
      <c r="W376" s="160">
        <v>95</v>
      </c>
      <c r="X376" s="160">
        <v>11.463157894736842</v>
      </c>
      <c r="Y376" s="160">
        <v>39.031578947368416</v>
      </c>
      <c r="Z376" s="160">
        <v>41.010526315789477</v>
      </c>
      <c r="AA376" s="160">
        <v>8.4947368421052634</v>
      </c>
      <c r="AB376" s="160">
        <f t="shared" si="57"/>
        <v>49.505263157894738</v>
      </c>
      <c r="AD376" s="160">
        <v>0</v>
      </c>
      <c r="AE376" s="160">
        <v>0</v>
      </c>
      <c r="AF376" s="160">
        <v>0</v>
      </c>
      <c r="AG376" s="160">
        <v>0</v>
      </c>
      <c r="AH376" s="160">
        <v>0</v>
      </c>
      <c r="AI376" s="160">
        <f t="shared" si="53"/>
        <v>0</v>
      </c>
    </row>
    <row r="377" spans="1:35">
      <c r="A377" s="159" t="s">
        <v>864</v>
      </c>
      <c r="C377" s="156">
        <v>645</v>
      </c>
      <c r="D377" s="156">
        <v>363</v>
      </c>
      <c r="E377" s="163">
        <v>0.56279069767441858</v>
      </c>
      <c r="F377" s="156">
        <v>563</v>
      </c>
      <c r="G377" s="163">
        <v>0.87286821705426354</v>
      </c>
      <c r="H377" s="157">
        <v>2603</v>
      </c>
      <c r="I377" s="158">
        <v>15</v>
      </c>
      <c r="J377" s="159" t="s">
        <v>861</v>
      </c>
      <c r="L377" s="160">
        <f t="shared" si="50"/>
        <v>78.991701244813271</v>
      </c>
      <c r="M377" s="160">
        <f t="shared" si="51"/>
        <v>62.020746887966808</v>
      </c>
      <c r="N377" s="160">
        <f t="shared" si="52"/>
        <v>0</v>
      </c>
      <c r="P377" s="160">
        <v>241</v>
      </c>
      <c r="Q377" s="160">
        <v>4.0124481327800829</v>
      </c>
      <c r="R377" s="160">
        <v>17.497925311203318</v>
      </c>
      <c r="S377" s="160">
        <v>44.008298755186722</v>
      </c>
      <c r="T377" s="160">
        <v>34.983402489626556</v>
      </c>
      <c r="U377" s="160">
        <f t="shared" si="56"/>
        <v>78.991701244813271</v>
      </c>
      <c r="W377" s="160">
        <v>241</v>
      </c>
      <c r="X377" s="160">
        <v>8.9875518672199171</v>
      </c>
      <c r="Y377" s="160">
        <v>29.489626556016596</v>
      </c>
      <c r="Z377" s="160">
        <v>43.024896265560166</v>
      </c>
      <c r="AA377" s="160">
        <v>18.995850622406639</v>
      </c>
      <c r="AB377" s="160">
        <f t="shared" si="57"/>
        <v>62.020746887966808</v>
      </c>
      <c r="AD377" s="160">
        <v>0</v>
      </c>
      <c r="AE377" s="160">
        <v>0</v>
      </c>
      <c r="AF377" s="160">
        <v>0</v>
      </c>
      <c r="AG377" s="160">
        <v>0</v>
      </c>
      <c r="AH377" s="160">
        <v>0</v>
      </c>
      <c r="AI377" s="160">
        <f t="shared" si="53"/>
        <v>0</v>
      </c>
    </row>
    <row r="378" spans="1:35">
      <c r="A378" s="159" t="s">
        <v>863</v>
      </c>
      <c r="C378" s="156">
        <v>259</v>
      </c>
      <c r="D378" s="156">
        <v>62</v>
      </c>
      <c r="E378" s="163">
        <v>0.23938223938223938</v>
      </c>
      <c r="F378" s="156">
        <v>103</v>
      </c>
      <c r="G378" s="163">
        <v>0.39768339768339767</v>
      </c>
      <c r="H378" s="157">
        <v>2603</v>
      </c>
      <c r="I378" s="158">
        <v>16</v>
      </c>
      <c r="J378" s="159" t="s">
        <v>861</v>
      </c>
      <c r="L378" s="160">
        <f t="shared" si="50"/>
        <v>97</v>
      </c>
      <c r="M378" s="160">
        <f t="shared" si="51"/>
        <v>98.04651162790698</v>
      </c>
      <c r="N378" s="160">
        <f t="shared" si="52"/>
        <v>0</v>
      </c>
      <c r="P378" s="160">
        <v>86</v>
      </c>
      <c r="Q378" s="160">
        <v>0</v>
      </c>
      <c r="R378" s="160">
        <v>2</v>
      </c>
      <c r="S378" s="160">
        <v>18.325581395348838</v>
      </c>
      <c r="T378" s="160">
        <v>78.674418604651166</v>
      </c>
      <c r="U378" s="160">
        <f t="shared" si="56"/>
        <v>97</v>
      </c>
      <c r="W378" s="160">
        <v>86</v>
      </c>
      <c r="X378" s="160">
        <v>0</v>
      </c>
      <c r="Y378" s="160">
        <v>2.441860465116279</v>
      </c>
      <c r="Z378" s="160">
        <v>21.325581395348838</v>
      </c>
      <c r="AA378" s="160">
        <v>76.720930232558146</v>
      </c>
      <c r="AB378" s="160">
        <f t="shared" si="57"/>
        <v>98.04651162790698</v>
      </c>
      <c r="AD378" s="160">
        <v>0</v>
      </c>
      <c r="AE378" s="160">
        <v>0</v>
      </c>
      <c r="AF378" s="160">
        <v>0</v>
      </c>
      <c r="AG378" s="160">
        <v>0</v>
      </c>
      <c r="AH378" s="160">
        <v>0</v>
      </c>
      <c r="AI378" s="160">
        <f t="shared" si="53"/>
        <v>0</v>
      </c>
    </row>
    <row r="379" spans="1:35">
      <c r="A379" s="159" t="s">
        <v>865</v>
      </c>
      <c r="C379" s="156">
        <v>217</v>
      </c>
      <c r="D379" s="156">
        <v>118</v>
      </c>
      <c r="E379" s="163">
        <v>0.54377880184331795</v>
      </c>
      <c r="F379" s="156">
        <v>113</v>
      </c>
      <c r="G379" s="163">
        <v>0.52073732718894006</v>
      </c>
      <c r="H379" s="157">
        <v>2603</v>
      </c>
      <c r="I379" s="158">
        <v>13</v>
      </c>
      <c r="J379" s="159" t="s">
        <v>861</v>
      </c>
      <c r="L379" s="160" t="str">
        <f t="shared" si="50"/>
        <v>xx</v>
      </c>
      <c r="M379" s="160" t="str">
        <f t="shared" si="51"/>
        <v>xx</v>
      </c>
      <c r="N379" s="160">
        <f t="shared" si="52"/>
        <v>0</v>
      </c>
      <c r="P379" s="160">
        <v>51</v>
      </c>
      <c r="Q379" s="160" t="s">
        <v>1</v>
      </c>
      <c r="R379" s="160" t="s">
        <v>1</v>
      </c>
      <c r="S379" s="160" t="s">
        <v>1</v>
      </c>
      <c r="T379" s="160" t="s">
        <v>1</v>
      </c>
      <c r="U379" s="160" t="s">
        <v>1</v>
      </c>
      <c r="W379" s="160">
        <v>51</v>
      </c>
      <c r="X379" s="160" t="s">
        <v>1</v>
      </c>
      <c r="Y379" s="160" t="s">
        <v>1</v>
      </c>
      <c r="Z379" s="160" t="s">
        <v>1</v>
      </c>
      <c r="AA379" s="160" t="s">
        <v>1</v>
      </c>
      <c r="AB379" s="160" t="s">
        <v>1</v>
      </c>
      <c r="AD379" s="160">
        <v>14</v>
      </c>
      <c r="AE379" s="160" t="s">
        <v>1</v>
      </c>
      <c r="AF379" s="160" t="s">
        <v>1</v>
      </c>
      <c r="AG379" s="160" t="s">
        <v>1</v>
      </c>
      <c r="AH379" s="160" t="s">
        <v>1</v>
      </c>
      <c r="AI379" s="160">
        <f t="shared" si="53"/>
        <v>0</v>
      </c>
    </row>
    <row r="380" spans="1:35">
      <c r="A380" s="159" t="s">
        <v>960</v>
      </c>
      <c r="C380" s="156">
        <v>454</v>
      </c>
      <c r="D380" s="156">
        <v>12</v>
      </c>
      <c r="E380" s="163">
        <v>2.643171806167401E-2</v>
      </c>
      <c r="F380" s="156">
        <v>355</v>
      </c>
      <c r="G380" s="163">
        <v>0.7819383259911894</v>
      </c>
      <c r="H380" s="157">
        <v>3804</v>
      </c>
      <c r="I380" s="158">
        <v>9</v>
      </c>
      <c r="J380" s="159" t="s">
        <v>959</v>
      </c>
      <c r="L380" s="160">
        <f t="shared" si="50"/>
        <v>75.510638297872347</v>
      </c>
      <c r="M380" s="160">
        <f t="shared" si="51"/>
        <v>80.212765957446805</v>
      </c>
      <c r="N380" s="160">
        <f t="shared" si="52"/>
        <v>56</v>
      </c>
      <c r="P380" s="160">
        <v>235</v>
      </c>
      <c r="Q380" s="160">
        <v>9.5702127659574465</v>
      </c>
      <c r="R380" s="160">
        <v>15.28936170212766</v>
      </c>
      <c r="S380" s="160">
        <v>28.655319148936172</v>
      </c>
      <c r="T380" s="160">
        <v>46.855319148936175</v>
      </c>
      <c r="U380" s="160">
        <f t="shared" ref="U380:U388" si="58">SUM(S380:T380)</f>
        <v>75.510638297872347</v>
      </c>
      <c r="W380" s="160">
        <v>235</v>
      </c>
      <c r="X380" s="160">
        <v>5.6042553191489368</v>
      </c>
      <c r="Y380" s="160">
        <v>14.480851063829789</v>
      </c>
      <c r="Z380" s="160">
        <v>50.038297872340422</v>
      </c>
      <c r="AA380" s="160">
        <v>30.174468085106383</v>
      </c>
      <c r="AB380" s="160">
        <f t="shared" ref="AB380:AB388" si="59">SUM(Z380:AA380)</f>
        <v>80.212765957446805</v>
      </c>
      <c r="AD380" s="160">
        <v>78</v>
      </c>
      <c r="AE380" s="160">
        <v>3</v>
      </c>
      <c r="AF380" s="160">
        <v>41</v>
      </c>
      <c r="AG380" s="160">
        <v>47</v>
      </c>
      <c r="AH380" s="160">
        <v>9</v>
      </c>
      <c r="AI380" s="160">
        <f t="shared" si="53"/>
        <v>56</v>
      </c>
    </row>
    <row r="381" spans="1:35">
      <c r="A381" s="159" t="s">
        <v>1724</v>
      </c>
      <c r="C381" s="156">
        <v>395</v>
      </c>
      <c r="D381" s="156">
        <v>12</v>
      </c>
      <c r="E381" s="163">
        <v>3.0379746835443037E-2</v>
      </c>
      <c r="F381" s="156">
        <v>278</v>
      </c>
      <c r="G381" s="163">
        <v>0.70379746835443036</v>
      </c>
      <c r="H381" s="157">
        <v>3804</v>
      </c>
      <c r="I381" s="158">
        <v>10</v>
      </c>
      <c r="J381" s="159" t="s">
        <v>959</v>
      </c>
      <c r="L381" s="160">
        <f t="shared" si="50"/>
        <v>66</v>
      </c>
      <c r="M381" s="160">
        <f t="shared" si="51"/>
        <v>69</v>
      </c>
      <c r="N381" s="160">
        <f t="shared" si="52"/>
        <v>0</v>
      </c>
      <c r="P381" s="160">
        <v>85</v>
      </c>
      <c r="Q381" s="160">
        <v>16</v>
      </c>
      <c r="R381" s="160">
        <v>18</v>
      </c>
      <c r="S381" s="160">
        <v>44</v>
      </c>
      <c r="T381" s="160">
        <v>22</v>
      </c>
      <c r="U381" s="160">
        <f t="shared" si="58"/>
        <v>66</v>
      </c>
      <c r="W381" s="160">
        <v>85</v>
      </c>
      <c r="X381" s="160">
        <v>5</v>
      </c>
      <c r="Y381" s="160">
        <v>27</v>
      </c>
      <c r="Z381" s="160">
        <v>51</v>
      </c>
      <c r="AA381" s="160">
        <v>18</v>
      </c>
      <c r="AB381" s="160">
        <f t="shared" si="59"/>
        <v>69</v>
      </c>
      <c r="AD381" s="160">
        <v>0</v>
      </c>
      <c r="AE381" s="160">
        <v>0</v>
      </c>
      <c r="AF381" s="160">
        <v>0</v>
      </c>
      <c r="AG381" s="160">
        <v>0</v>
      </c>
      <c r="AH381" s="160">
        <v>0</v>
      </c>
      <c r="AI381" s="160">
        <f t="shared" si="53"/>
        <v>0</v>
      </c>
    </row>
    <row r="382" spans="1:35">
      <c r="A382" s="159" t="s">
        <v>1486</v>
      </c>
      <c r="C382" s="156">
        <v>156</v>
      </c>
      <c r="D382" s="156">
        <v>3</v>
      </c>
      <c r="E382" s="163">
        <v>1.9230769230769232E-2</v>
      </c>
      <c r="F382" s="156">
        <v>108</v>
      </c>
      <c r="G382" s="163">
        <v>0.69230769230769229</v>
      </c>
      <c r="H382" s="157">
        <v>3804</v>
      </c>
      <c r="I382" s="158">
        <v>13</v>
      </c>
      <c r="J382" s="159" t="s">
        <v>959</v>
      </c>
      <c r="L382" s="160">
        <f t="shared" si="50"/>
        <v>74.27210884353741</v>
      </c>
      <c r="M382" s="160">
        <f t="shared" si="51"/>
        <v>67.829931972789112</v>
      </c>
      <c r="N382" s="160">
        <f t="shared" si="52"/>
        <v>24</v>
      </c>
      <c r="P382" s="160">
        <v>147</v>
      </c>
      <c r="Q382" s="160">
        <v>12.346938775510203</v>
      </c>
      <c r="R382" s="160">
        <v>12.863945578231291</v>
      </c>
      <c r="S382" s="160">
        <v>38.517006802721085</v>
      </c>
      <c r="T382" s="160">
        <v>35.755102040816325</v>
      </c>
      <c r="U382" s="160">
        <f t="shared" si="58"/>
        <v>74.27210884353741</v>
      </c>
      <c r="W382" s="160">
        <v>147</v>
      </c>
      <c r="X382" s="160">
        <v>5.8299319727891152</v>
      </c>
      <c r="Y382" s="160">
        <v>25.857142857142858</v>
      </c>
      <c r="Z382" s="160">
        <v>41.068027210884352</v>
      </c>
      <c r="AA382" s="160">
        <v>26.761904761904763</v>
      </c>
      <c r="AB382" s="160">
        <f t="shared" si="59"/>
        <v>67.829931972789112</v>
      </c>
      <c r="AD382" s="160">
        <v>76</v>
      </c>
      <c r="AE382" s="160">
        <v>32</v>
      </c>
      <c r="AF382" s="160">
        <v>45</v>
      </c>
      <c r="AG382" s="160">
        <v>21</v>
      </c>
      <c r="AH382" s="160">
        <v>3</v>
      </c>
      <c r="AI382" s="160">
        <f t="shared" si="53"/>
        <v>24</v>
      </c>
    </row>
    <row r="383" spans="1:35">
      <c r="A383" s="159" t="s">
        <v>1672</v>
      </c>
      <c r="C383" s="156">
        <v>218</v>
      </c>
      <c r="D383" s="156">
        <v>186</v>
      </c>
      <c r="E383" s="163">
        <v>0.85321100917431192</v>
      </c>
      <c r="F383" s="156">
        <v>218</v>
      </c>
      <c r="G383" s="163">
        <v>1</v>
      </c>
      <c r="H383" s="157">
        <v>6202</v>
      </c>
      <c r="I383" s="158">
        <v>24</v>
      </c>
      <c r="J383" s="159" t="s">
        <v>1193</v>
      </c>
      <c r="L383" s="160">
        <f t="shared" si="50"/>
        <v>23.774193548387096</v>
      </c>
      <c r="M383" s="160">
        <f t="shared" si="51"/>
        <v>46.451612903225801</v>
      </c>
      <c r="N383" s="160">
        <f t="shared" si="52"/>
        <v>0</v>
      </c>
      <c r="P383" s="160">
        <v>62</v>
      </c>
      <c r="Q383" s="160">
        <v>48.048387096774192</v>
      </c>
      <c r="R383" s="160">
        <v>27.483870967741936</v>
      </c>
      <c r="S383" s="160">
        <v>22.387096774193548</v>
      </c>
      <c r="T383" s="160">
        <v>1.3870967741935485</v>
      </c>
      <c r="U383" s="160">
        <f t="shared" si="58"/>
        <v>23.774193548387096</v>
      </c>
      <c r="W383" s="160">
        <v>62</v>
      </c>
      <c r="X383" s="160">
        <v>16.548387096774192</v>
      </c>
      <c r="Y383" s="160">
        <v>37</v>
      </c>
      <c r="Z383" s="160">
        <v>38.677419354838705</v>
      </c>
      <c r="AA383" s="160">
        <v>7.774193548387097</v>
      </c>
      <c r="AB383" s="160">
        <f t="shared" si="59"/>
        <v>46.451612903225801</v>
      </c>
      <c r="AD383" s="160">
        <v>19</v>
      </c>
      <c r="AE383" s="160">
        <v>68</v>
      </c>
      <c r="AF383" s="160">
        <v>32</v>
      </c>
      <c r="AG383" s="160">
        <v>0</v>
      </c>
      <c r="AH383" s="160">
        <v>0</v>
      </c>
      <c r="AI383" s="160">
        <f t="shared" si="53"/>
        <v>0</v>
      </c>
    </row>
    <row r="384" spans="1:35">
      <c r="A384" s="159" t="s">
        <v>1194</v>
      </c>
      <c r="C384" s="156">
        <v>201</v>
      </c>
      <c r="D384" s="156">
        <v>167</v>
      </c>
      <c r="E384" s="163">
        <v>0.8308457711442786</v>
      </c>
      <c r="F384" s="156">
        <v>201</v>
      </c>
      <c r="G384" s="163">
        <v>1</v>
      </c>
      <c r="H384" s="157">
        <v>6202</v>
      </c>
      <c r="I384" s="158">
        <v>22</v>
      </c>
      <c r="J384" s="159" t="s">
        <v>1193</v>
      </c>
      <c r="L384" s="160">
        <f t="shared" si="50"/>
        <v>61.324074074074069</v>
      </c>
      <c r="M384" s="160">
        <f t="shared" si="51"/>
        <v>61.222222222222221</v>
      </c>
      <c r="N384" s="160">
        <f t="shared" si="52"/>
        <v>14</v>
      </c>
      <c r="P384" s="160">
        <v>108</v>
      </c>
      <c r="Q384" s="160">
        <v>13.898148148148149</v>
      </c>
      <c r="R384" s="160">
        <v>25.268518518518519</v>
      </c>
      <c r="S384" s="160">
        <v>37.111111111111107</v>
      </c>
      <c r="T384" s="160">
        <v>24.212962962962962</v>
      </c>
      <c r="U384" s="160">
        <f t="shared" si="58"/>
        <v>61.324074074074069</v>
      </c>
      <c r="W384" s="160">
        <v>108</v>
      </c>
      <c r="X384" s="160">
        <v>7.3888888888888893</v>
      </c>
      <c r="Y384" s="160">
        <v>31.685185185185183</v>
      </c>
      <c r="Z384" s="160">
        <v>45.481481481481481</v>
      </c>
      <c r="AA384" s="160">
        <v>15.74074074074074</v>
      </c>
      <c r="AB384" s="160">
        <f t="shared" si="59"/>
        <v>61.222222222222221</v>
      </c>
      <c r="AD384" s="160">
        <v>21</v>
      </c>
      <c r="AE384" s="160">
        <v>48</v>
      </c>
      <c r="AF384" s="160">
        <v>38</v>
      </c>
      <c r="AG384" s="160">
        <v>14</v>
      </c>
      <c r="AH384" s="160">
        <v>0</v>
      </c>
      <c r="AI384" s="160">
        <f t="shared" si="53"/>
        <v>14</v>
      </c>
    </row>
    <row r="385" spans="1:35">
      <c r="A385" s="159" t="s">
        <v>996</v>
      </c>
      <c r="C385" s="156">
        <v>496</v>
      </c>
      <c r="D385" s="156">
        <v>49</v>
      </c>
      <c r="E385" s="163">
        <v>9.8790322580645157E-2</v>
      </c>
      <c r="F385" s="156">
        <v>316</v>
      </c>
      <c r="G385" s="163">
        <v>0.63709677419354838</v>
      </c>
      <c r="H385" s="157">
        <v>4401</v>
      </c>
      <c r="I385" s="158">
        <v>4</v>
      </c>
      <c r="J385" s="159" t="s">
        <v>994</v>
      </c>
      <c r="L385" s="160">
        <f t="shared" si="50"/>
        <v>80.167689161554193</v>
      </c>
      <c r="M385" s="160">
        <f t="shared" si="51"/>
        <v>76.451942740286299</v>
      </c>
      <c r="N385" s="160">
        <f t="shared" si="52"/>
        <v>58</v>
      </c>
      <c r="P385" s="160">
        <v>489</v>
      </c>
      <c r="Q385" s="160">
        <v>7.1901840490797539</v>
      </c>
      <c r="R385" s="160">
        <v>11.997955010224949</v>
      </c>
      <c r="S385" s="160">
        <v>37.218813905930475</v>
      </c>
      <c r="T385" s="160">
        <v>42.948875255623719</v>
      </c>
      <c r="U385" s="160">
        <f t="shared" si="58"/>
        <v>80.167689161554193</v>
      </c>
      <c r="W385" s="160">
        <v>489</v>
      </c>
      <c r="X385" s="160">
        <v>5.5501022494887522</v>
      </c>
      <c r="Y385" s="160">
        <v>17.997955010224949</v>
      </c>
      <c r="Z385" s="160">
        <v>41.936605316973413</v>
      </c>
      <c r="AA385" s="160">
        <v>34.515337423312886</v>
      </c>
      <c r="AB385" s="160">
        <f t="shared" si="59"/>
        <v>76.451942740286299</v>
      </c>
      <c r="AD385" s="160">
        <v>173</v>
      </c>
      <c r="AE385" s="160">
        <v>7</v>
      </c>
      <c r="AF385" s="160">
        <v>35</v>
      </c>
      <c r="AG385" s="160">
        <v>49</v>
      </c>
      <c r="AH385" s="160">
        <v>9</v>
      </c>
      <c r="AI385" s="160">
        <f t="shared" si="53"/>
        <v>58</v>
      </c>
    </row>
    <row r="386" spans="1:35">
      <c r="A386" s="159" t="s">
        <v>1490</v>
      </c>
      <c r="C386" s="156">
        <v>479</v>
      </c>
      <c r="D386" s="156">
        <v>49</v>
      </c>
      <c r="E386" s="163">
        <v>0.1022964509394572</v>
      </c>
      <c r="F386" s="156">
        <v>281</v>
      </c>
      <c r="G386" s="163">
        <v>0.58663883089770352</v>
      </c>
      <c r="H386" s="157">
        <v>4401</v>
      </c>
      <c r="I386" s="158">
        <v>2</v>
      </c>
      <c r="J386" s="159" t="s">
        <v>994</v>
      </c>
      <c r="L386" s="160">
        <f t="shared" si="50"/>
        <v>77.666666666666657</v>
      </c>
      <c r="M386" s="160">
        <f t="shared" si="51"/>
        <v>76.793750000000003</v>
      </c>
      <c r="N386" s="160">
        <f t="shared" si="52"/>
        <v>45</v>
      </c>
      <c r="P386" s="160">
        <v>480</v>
      </c>
      <c r="Q386" s="160">
        <v>6.7395833333333339</v>
      </c>
      <c r="R386" s="160">
        <v>15.59375</v>
      </c>
      <c r="S386" s="160">
        <v>41.872916666666669</v>
      </c>
      <c r="T386" s="160">
        <v>35.793749999999996</v>
      </c>
      <c r="U386" s="160">
        <f t="shared" si="58"/>
        <v>77.666666666666657</v>
      </c>
      <c r="W386" s="160">
        <v>480</v>
      </c>
      <c r="X386" s="160">
        <v>3.3479166666666664</v>
      </c>
      <c r="Y386" s="160">
        <v>19.858333333333334</v>
      </c>
      <c r="Z386" s="160">
        <v>44.727083333333333</v>
      </c>
      <c r="AA386" s="160">
        <v>32.06666666666667</v>
      </c>
      <c r="AB386" s="160">
        <f t="shared" si="59"/>
        <v>76.793750000000003</v>
      </c>
      <c r="AD386" s="160">
        <v>162</v>
      </c>
      <c r="AE386" s="160">
        <v>18</v>
      </c>
      <c r="AF386" s="160">
        <v>36</v>
      </c>
      <c r="AG386" s="160">
        <v>38</v>
      </c>
      <c r="AH386" s="160">
        <v>7</v>
      </c>
      <c r="AI386" s="160">
        <f t="shared" si="53"/>
        <v>45</v>
      </c>
    </row>
    <row r="387" spans="1:35">
      <c r="A387" s="159" t="s">
        <v>995</v>
      </c>
      <c r="C387" s="156">
        <v>122</v>
      </c>
      <c r="D387" s="156">
        <v>8</v>
      </c>
      <c r="E387" s="163">
        <v>6.5573770491803282E-2</v>
      </c>
      <c r="F387" s="156">
        <v>92</v>
      </c>
      <c r="G387" s="163">
        <v>0.75409836065573765</v>
      </c>
      <c r="H387" s="157">
        <v>4401</v>
      </c>
      <c r="I387" s="158">
        <v>11</v>
      </c>
      <c r="J387" s="159" t="s">
        <v>994</v>
      </c>
      <c r="L387" s="160">
        <f t="shared" ref="L387:L450" si="60">U387</f>
        <v>76.739726027397268</v>
      </c>
      <c r="M387" s="160">
        <f t="shared" ref="M387:M450" si="61">AB387</f>
        <v>66.904109589041099</v>
      </c>
      <c r="N387" s="160">
        <f t="shared" ref="N387:N450" si="62">AI387</f>
        <v>20</v>
      </c>
      <c r="P387" s="160">
        <v>73</v>
      </c>
      <c r="Q387" s="160">
        <v>5.4109589041095898</v>
      </c>
      <c r="R387" s="160">
        <v>17.849315068493151</v>
      </c>
      <c r="S387" s="160">
        <v>33.027397260273972</v>
      </c>
      <c r="T387" s="160">
        <v>43.712328767123296</v>
      </c>
      <c r="U387" s="160">
        <f t="shared" si="58"/>
        <v>76.739726027397268</v>
      </c>
      <c r="W387" s="160">
        <v>73</v>
      </c>
      <c r="X387" s="160">
        <v>11.068493150684931</v>
      </c>
      <c r="Y387" s="160">
        <v>22.027397260273972</v>
      </c>
      <c r="Z387" s="160">
        <v>50.410958904109592</v>
      </c>
      <c r="AA387" s="160">
        <v>16.493150684931507</v>
      </c>
      <c r="AB387" s="160">
        <f t="shared" si="59"/>
        <v>66.904109589041099</v>
      </c>
      <c r="AD387" s="160">
        <v>15</v>
      </c>
      <c r="AE387" s="160">
        <v>20</v>
      </c>
      <c r="AF387" s="160">
        <v>60</v>
      </c>
      <c r="AG387" s="160">
        <v>20</v>
      </c>
      <c r="AH387" s="160">
        <v>0</v>
      </c>
      <c r="AI387" s="160">
        <f t="shared" si="53"/>
        <v>20</v>
      </c>
    </row>
    <row r="388" spans="1:35">
      <c r="A388" s="159" t="s">
        <v>1620</v>
      </c>
      <c r="C388" s="156">
        <v>144</v>
      </c>
      <c r="D388" s="156">
        <v>6</v>
      </c>
      <c r="E388" s="163">
        <v>4.1666666666666664E-2</v>
      </c>
      <c r="F388" s="156">
        <v>101</v>
      </c>
      <c r="G388" s="163">
        <v>0.70138888888888884</v>
      </c>
      <c r="H388" s="157">
        <v>4401</v>
      </c>
      <c r="I388" s="158">
        <v>12</v>
      </c>
      <c r="J388" s="159" t="s">
        <v>994</v>
      </c>
      <c r="L388" s="160">
        <f t="shared" si="60"/>
        <v>52.631578947368418</v>
      </c>
      <c r="M388" s="160">
        <f t="shared" si="61"/>
        <v>66.15789473684211</v>
      </c>
      <c r="N388" s="160">
        <f t="shared" si="62"/>
        <v>5</v>
      </c>
      <c r="P388" s="160">
        <v>38</v>
      </c>
      <c r="Q388" s="160">
        <v>36.631578947368418</v>
      </c>
      <c r="R388" s="160">
        <v>10.736842105263158</v>
      </c>
      <c r="S388" s="160">
        <v>36.631578947368418</v>
      </c>
      <c r="T388" s="160">
        <v>16</v>
      </c>
      <c r="U388" s="160">
        <f t="shared" si="58"/>
        <v>52.631578947368418</v>
      </c>
      <c r="W388" s="160">
        <v>38</v>
      </c>
      <c r="X388" s="160">
        <v>10.473684210526315</v>
      </c>
      <c r="Y388" s="160">
        <v>23.842105263157894</v>
      </c>
      <c r="Z388" s="160">
        <v>55.421052631578945</v>
      </c>
      <c r="AA388" s="160">
        <v>10.736842105263158</v>
      </c>
      <c r="AB388" s="160">
        <f t="shared" si="59"/>
        <v>66.15789473684211</v>
      </c>
      <c r="AD388" s="160">
        <v>20</v>
      </c>
      <c r="AE388" s="160">
        <v>40</v>
      </c>
      <c r="AF388" s="160">
        <v>55</v>
      </c>
      <c r="AG388" s="160">
        <v>5</v>
      </c>
      <c r="AH388" s="160">
        <v>0</v>
      </c>
      <c r="AI388" s="160">
        <f t="shared" si="53"/>
        <v>5</v>
      </c>
    </row>
    <row r="389" spans="1:35">
      <c r="A389" s="159" t="s">
        <v>9</v>
      </c>
      <c r="C389" s="156">
        <v>69</v>
      </c>
      <c r="D389" s="156">
        <v>4</v>
      </c>
      <c r="E389" s="163">
        <v>5.7971014492753624E-2</v>
      </c>
      <c r="F389" s="156">
        <v>52</v>
      </c>
      <c r="G389" s="163">
        <v>0.75362318840579712</v>
      </c>
      <c r="H389" s="157">
        <v>3840</v>
      </c>
      <c r="I389" s="158">
        <v>701</v>
      </c>
      <c r="J389" s="159" t="s">
        <v>9</v>
      </c>
      <c r="L389" s="160" t="str">
        <f t="shared" si="60"/>
        <v>xx</v>
      </c>
      <c r="M389" s="160" t="str">
        <f t="shared" si="61"/>
        <v>xx</v>
      </c>
      <c r="N389" s="160">
        <f t="shared" si="62"/>
        <v>0</v>
      </c>
      <c r="P389" s="160">
        <v>22</v>
      </c>
      <c r="Q389" s="160" t="s">
        <v>1</v>
      </c>
      <c r="R389" s="160" t="s">
        <v>1</v>
      </c>
      <c r="S389" s="160" t="s">
        <v>1</v>
      </c>
      <c r="T389" s="160" t="s">
        <v>1</v>
      </c>
      <c r="U389" s="160" t="s">
        <v>1</v>
      </c>
      <c r="W389" s="160">
        <v>22</v>
      </c>
      <c r="X389" s="160" t="s">
        <v>1</v>
      </c>
      <c r="Y389" s="160" t="s">
        <v>1</v>
      </c>
      <c r="Z389" s="160" t="s">
        <v>1</v>
      </c>
      <c r="AA389" s="160" t="s">
        <v>1</v>
      </c>
      <c r="AB389" s="160" t="s">
        <v>1</v>
      </c>
      <c r="AD389" s="160">
        <v>11</v>
      </c>
      <c r="AE389" s="160" t="s">
        <v>1</v>
      </c>
      <c r="AF389" s="160" t="s">
        <v>1</v>
      </c>
      <c r="AG389" s="160" t="s">
        <v>1</v>
      </c>
      <c r="AH389" s="160" t="s">
        <v>1</v>
      </c>
      <c r="AI389" s="160">
        <f t="shared" si="53"/>
        <v>0</v>
      </c>
    </row>
    <row r="390" spans="1:35">
      <c r="A390" s="159" t="s">
        <v>1415</v>
      </c>
      <c r="C390" s="156">
        <v>158</v>
      </c>
      <c r="D390" s="156">
        <v>10</v>
      </c>
      <c r="E390" s="163">
        <v>6.3291139240506333E-2</v>
      </c>
      <c r="F390" s="156">
        <v>121</v>
      </c>
      <c r="G390" s="163">
        <v>0.76582278481012656</v>
      </c>
      <c r="H390" s="157">
        <v>3306</v>
      </c>
      <c r="I390" s="158">
        <v>16</v>
      </c>
      <c r="J390" s="159" t="s">
        <v>927</v>
      </c>
      <c r="L390" s="160">
        <f t="shared" si="60"/>
        <v>68.099999999999994</v>
      </c>
      <c r="M390" s="160">
        <f t="shared" si="61"/>
        <v>68.84</v>
      </c>
      <c r="N390" s="160">
        <f t="shared" si="62"/>
        <v>35.395061728395063</v>
      </c>
      <c r="P390" s="160">
        <v>150</v>
      </c>
      <c r="Q390" s="160">
        <v>13.379999999999999</v>
      </c>
      <c r="R390" s="160">
        <v>18.759999999999998</v>
      </c>
      <c r="S390" s="160">
        <v>43.413333333333334</v>
      </c>
      <c r="T390" s="160">
        <v>24.686666666666667</v>
      </c>
      <c r="U390" s="160">
        <f t="shared" ref="U390:U399" si="63">SUM(S390:T390)</f>
        <v>68.099999999999994</v>
      </c>
      <c r="W390" s="160">
        <v>150</v>
      </c>
      <c r="X390" s="160">
        <v>4.74</v>
      </c>
      <c r="Y390" s="160">
        <v>26.713333333333331</v>
      </c>
      <c r="Z390" s="160">
        <v>40</v>
      </c>
      <c r="AA390" s="160">
        <v>28.84</v>
      </c>
      <c r="AB390" s="160">
        <f t="shared" ref="AB390:AB399" si="64">SUM(Z390:AA390)</f>
        <v>68.84</v>
      </c>
      <c r="AD390" s="160">
        <v>81</v>
      </c>
      <c r="AE390" s="160">
        <v>11.283950617283951</v>
      </c>
      <c r="AF390" s="160">
        <v>52.777777777777779</v>
      </c>
      <c r="AG390" s="160">
        <v>30.654320987654323</v>
      </c>
      <c r="AH390" s="160">
        <v>4.7407407407407405</v>
      </c>
      <c r="AI390" s="160">
        <f t="shared" si="53"/>
        <v>35.395061728395063</v>
      </c>
    </row>
    <row r="391" spans="1:35">
      <c r="A391" s="159" t="s">
        <v>928</v>
      </c>
      <c r="C391" s="156">
        <v>193</v>
      </c>
      <c r="D391" s="156">
        <v>13</v>
      </c>
      <c r="E391" s="163">
        <v>6.7357512953367879E-2</v>
      </c>
      <c r="F391" s="156">
        <v>165</v>
      </c>
      <c r="G391" s="163">
        <v>0.85492227979274615</v>
      </c>
      <c r="H391" s="157">
        <v>3306</v>
      </c>
      <c r="I391" s="158">
        <v>14</v>
      </c>
      <c r="J391" s="159" t="s">
        <v>927</v>
      </c>
      <c r="L391" s="160">
        <f t="shared" si="60"/>
        <v>78.487179487179489</v>
      </c>
      <c r="M391" s="160">
        <f t="shared" si="61"/>
        <v>67.743589743589752</v>
      </c>
      <c r="N391" s="160">
        <f t="shared" si="62"/>
        <v>0</v>
      </c>
      <c r="P391" s="160">
        <v>78</v>
      </c>
      <c r="Q391" s="160">
        <v>8.9358974358974361</v>
      </c>
      <c r="R391" s="160">
        <v>13.102564102564102</v>
      </c>
      <c r="S391" s="160">
        <v>30.833333333333336</v>
      </c>
      <c r="T391" s="160">
        <v>47.653846153846153</v>
      </c>
      <c r="U391" s="160">
        <f t="shared" si="63"/>
        <v>78.487179487179489</v>
      </c>
      <c r="W391" s="160">
        <v>78</v>
      </c>
      <c r="X391" s="160">
        <v>10.320512820512821</v>
      </c>
      <c r="Y391" s="160">
        <v>21.884615384615383</v>
      </c>
      <c r="Z391" s="160">
        <v>40.782051282051285</v>
      </c>
      <c r="AA391" s="160">
        <v>26.96153846153846</v>
      </c>
      <c r="AB391" s="160">
        <f t="shared" si="64"/>
        <v>67.743589743589752</v>
      </c>
      <c r="AD391" s="160">
        <v>0</v>
      </c>
      <c r="AE391" s="160">
        <v>0</v>
      </c>
      <c r="AF391" s="160">
        <v>0</v>
      </c>
      <c r="AG391" s="160">
        <v>0</v>
      </c>
      <c r="AH391" s="160">
        <v>0</v>
      </c>
      <c r="AI391" s="160">
        <f t="shared" si="53"/>
        <v>0</v>
      </c>
    </row>
    <row r="392" spans="1:35">
      <c r="A392" s="159" t="s">
        <v>1416</v>
      </c>
      <c r="C392" s="156">
        <v>166</v>
      </c>
      <c r="D392" s="156">
        <v>8</v>
      </c>
      <c r="E392" s="163">
        <v>4.8192771084337352E-2</v>
      </c>
      <c r="F392" s="156">
        <v>115</v>
      </c>
      <c r="G392" s="163">
        <v>0.69277108433734935</v>
      </c>
      <c r="H392" s="157">
        <v>3405</v>
      </c>
      <c r="I392" s="158">
        <v>19</v>
      </c>
      <c r="J392" s="159" t="s">
        <v>931</v>
      </c>
      <c r="L392" s="160">
        <f t="shared" si="60"/>
        <v>86.536144578313255</v>
      </c>
      <c r="M392" s="160">
        <f t="shared" si="61"/>
        <v>68.524096385542165</v>
      </c>
      <c r="N392" s="160">
        <f t="shared" si="62"/>
        <v>45.068627450980394</v>
      </c>
      <c r="P392" s="160">
        <v>166</v>
      </c>
      <c r="Q392" s="160">
        <v>3.0662650602409638</v>
      </c>
      <c r="R392" s="160">
        <v>10.783132530120483</v>
      </c>
      <c r="S392" s="160">
        <v>30.343373493975903</v>
      </c>
      <c r="T392" s="160">
        <v>56.192771084337352</v>
      </c>
      <c r="U392" s="160">
        <f t="shared" si="63"/>
        <v>86.536144578313255</v>
      </c>
      <c r="W392" s="160">
        <v>166</v>
      </c>
      <c r="X392" s="160">
        <v>2.7409638554216866</v>
      </c>
      <c r="Y392" s="160">
        <v>28.734939759036145</v>
      </c>
      <c r="Z392" s="160">
        <v>41.933734939759034</v>
      </c>
      <c r="AA392" s="160">
        <v>26.590361445783131</v>
      </c>
      <c r="AB392" s="160">
        <f t="shared" si="64"/>
        <v>68.524096385542165</v>
      </c>
      <c r="AD392" s="160">
        <v>102</v>
      </c>
      <c r="AE392" s="160">
        <v>13.882352941176471</v>
      </c>
      <c r="AF392" s="160">
        <v>41.049019607843135</v>
      </c>
      <c r="AG392" s="160">
        <v>38.274509803921568</v>
      </c>
      <c r="AH392" s="160">
        <v>6.7941176470588234</v>
      </c>
      <c r="AI392" s="160">
        <f t="shared" si="53"/>
        <v>45.068627450980394</v>
      </c>
    </row>
    <row r="393" spans="1:35">
      <c r="A393" s="159" t="s">
        <v>932</v>
      </c>
      <c r="C393" s="156">
        <v>327</v>
      </c>
      <c r="D393" s="156">
        <v>13</v>
      </c>
      <c r="E393" s="163">
        <v>3.9755351681957186E-2</v>
      </c>
      <c r="F393" s="156">
        <v>221</v>
      </c>
      <c r="G393" s="163">
        <v>0.67584097859327219</v>
      </c>
      <c r="H393" s="157">
        <v>3405</v>
      </c>
      <c r="I393" s="158">
        <v>24</v>
      </c>
      <c r="J393" s="159" t="s">
        <v>931</v>
      </c>
      <c r="L393" s="160">
        <f t="shared" si="60"/>
        <v>93.927999999999997</v>
      </c>
      <c r="M393" s="160">
        <f t="shared" si="61"/>
        <v>89.463999999999999</v>
      </c>
      <c r="N393" s="160">
        <f t="shared" si="62"/>
        <v>0</v>
      </c>
      <c r="P393" s="160">
        <v>125</v>
      </c>
      <c r="Q393" s="160">
        <v>3.2160000000000002</v>
      </c>
      <c r="R393" s="160">
        <v>2.8559999999999999</v>
      </c>
      <c r="S393" s="160">
        <v>12.215999999999999</v>
      </c>
      <c r="T393" s="160">
        <v>81.712000000000003</v>
      </c>
      <c r="U393" s="160">
        <f t="shared" si="63"/>
        <v>93.927999999999997</v>
      </c>
      <c r="W393" s="160">
        <v>125</v>
      </c>
      <c r="X393" s="160">
        <v>4.4640000000000004</v>
      </c>
      <c r="Y393" s="160">
        <v>5.5359999999999996</v>
      </c>
      <c r="Z393" s="160">
        <v>35.823999999999998</v>
      </c>
      <c r="AA393" s="160">
        <v>53.64</v>
      </c>
      <c r="AB393" s="160">
        <f t="shared" si="64"/>
        <v>89.463999999999999</v>
      </c>
      <c r="AD393" s="160">
        <v>0</v>
      </c>
      <c r="AE393" s="160">
        <v>0</v>
      </c>
      <c r="AF393" s="160">
        <v>0</v>
      </c>
      <c r="AG393" s="160">
        <v>0</v>
      </c>
      <c r="AH393" s="160">
        <v>0</v>
      </c>
      <c r="AI393" s="160">
        <f t="shared" si="53"/>
        <v>0</v>
      </c>
    </row>
    <row r="394" spans="1:35">
      <c r="A394" s="159" t="s">
        <v>1722</v>
      </c>
      <c r="C394" s="156">
        <v>311</v>
      </c>
      <c r="D394" s="156">
        <v>18</v>
      </c>
      <c r="E394" s="163">
        <v>5.7877813504823149E-2</v>
      </c>
      <c r="F394" s="156">
        <v>208</v>
      </c>
      <c r="G394" s="163">
        <v>0.6688102893890675</v>
      </c>
      <c r="H394" s="157">
        <v>3405</v>
      </c>
      <c r="I394" s="158">
        <v>25</v>
      </c>
      <c r="J394" s="159" t="s">
        <v>931</v>
      </c>
      <c r="L394" s="160">
        <f t="shared" si="60"/>
        <v>75</v>
      </c>
      <c r="M394" s="160">
        <f t="shared" si="61"/>
        <v>81</v>
      </c>
      <c r="N394" s="160">
        <f t="shared" si="62"/>
        <v>0</v>
      </c>
      <c r="P394" s="160">
        <v>57</v>
      </c>
      <c r="Q394" s="160">
        <v>7</v>
      </c>
      <c r="R394" s="160">
        <v>18</v>
      </c>
      <c r="S394" s="160">
        <v>33</v>
      </c>
      <c r="T394" s="160">
        <v>42</v>
      </c>
      <c r="U394" s="160">
        <f t="shared" si="63"/>
        <v>75</v>
      </c>
      <c r="W394" s="160">
        <v>57</v>
      </c>
      <c r="X394" s="160">
        <v>2</v>
      </c>
      <c r="Y394" s="160">
        <v>18</v>
      </c>
      <c r="Z394" s="160">
        <v>46</v>
      </c>
      <c r="AA394" s="160">
        <v>35</v>
      </c>
      <c r="AB394" s="160">
        <f t="shared" si="64"/>
        <v>81</v>
      </c>
      <c r="AD394" s="160">
        <v>0</v>
      </c>
      <c r="AE394" s="160">
        <v>0</v>
      </c>
      <c r="AF394" s="160">
        <v>0</v>
      </c>
      <c r="AG394" s="160">
        <v>0</v>
      </c>
      <c r="AH394" s="160">
        <v>0</v>
      </c>
      <c r="AI394" s="160">
        <f t="shared" si="53"/>
        <v>0</v>
      </c>
    </row>
    <row r="395" spans="1:35">
      <c r="A395" s="159" t="s">
        <v>10</v>
      </c>
      <c r="C395" s="156">
        <v>343</v>
      </c>
      <c r="D395" s="156">
        <v>186</v>
      </c>
      <c r="E395" s="163">
        <v>0.54227405247813409</v>
      </c>
      <c r="F395" s="156">
        <v>169</v>
      </c>
      <c r="G395" s="163">
        <v>0.49271137026239065</v>
      </c>
      <c r="H395" s="157">
        <v>6050</v>
      </c>
      <c r="I395" s="158">
        <v>701</v>
      </c>
      <c r="J395" s="159" t="s">
        <v>10</v>
      </c>
      <c r="L395" s="160">
        <f t="shared" si="60"/>
        <v>68.425641025641028</v>
      </c>
      <c r="M395" s="160">
        <f t="shared" si="61"/>
        <v>68.384615384615387</v>
      </c>
      <c r="N395" s="160">
        <f t="shared" si="62"/>
        <v>41</v>
      </c>
      <c r="P395" s="160">
        <v>195</v>
      </c>
      <c r="Q395" s="160">
        <v>8.8153846153846143</v>
      </c>
      <c r="R395" s="160">
        <v>22.728205128205129</v>
      </c>
      <c r="S395" s="160">
        <v>34.671794871794873</v>
      </c>
      <c r="T395" s="160">
        <v>33.753846153846155</v>
      </c>
      <c r="U395" s="160">
        <f t="shared" si="63"/>
        <v>68.425641025641028</v>
      </c>
      <c r="W395" s="160">
        <v>195</v>
      </c>
      <c r="X395" s="160">
        <v>5.7589743589743589</v>
      </c>
      <c r="Y395" s="160">
        <v>25.856410256410257</v>
      </c>
      <c r="Z395" s="160">
        <v>42.974358974358978</v>
      </c>
      <c r="AA395" s="160">
        <v>25.410256410256409</v>
      </c>
      <c r="AB395" s="160">
        <f t="shared" si="64"/>
        <v>68.384615384615387</v>
      </c>
      <c r="AD395" s="160">
        <v>49</v>
      </c>
      <c r="AE395" s="160">
        <v>12</v>
      </c>
      <c r="AF395" s="160">
        <v>47</v>
      </c>
      <c r="AG395" s="160">
        <v>37</v>
      </c>
      <c r="AH395" s="160">
        <v>4</v>
      </c>
      <c r="AI395" s="160">
        <f t="shared" ref="AI395:AI458" si="65">SUM(AG395:AH395)</f>
        <v>41</v>
      </c>
    </row>
    <row r="396" spans="1:35">
      <c r="A396" s="159" t="s">
        <v>1039</v>
      </c>
      <c r="C396" s="156">
        <v>276</v>
      </c>
      <c r="D396" s="156">
        <v>0</v>
      </c>
      <c r="E396" s="163">
        <v>0</v>
      </c>
      <c r="F396" s="156">
        <v>199</v>
      </c>
      <c r="G396" s="163">
        <v>0.72101449275362317</v>
      </c>
      <c r="H396" s="157">
        <v>5102</v>
      </c>
      <c r="I396" s="158">
        <v>5</v>
      </c>
      <c r="J396" s="159" t="s">
        <v>1036</v>
      </c>
      <c r="L396" s="160">
        <f t="shared" si="60"/>
        <v>81.888888888888886</v>
      </c>
      <c r="M396" s="160">
        <f t="shared" si="61"/>
        <v>78.274509803921561</v>
      </c>
      <c r="N396" s="160">
        <f t="shared" si="62"/>
        <v>70</v>
      </c>
      <c r="P396" s="160">
        <v>153</v>
      </c>
      <c r="Q396" s="160">
        <v>5.18954248366013</v>
      </c>
      <c r="R396" s="160">
        <v>13.261437908496731</v>
      </c>
      <c r="S396" s="160">
        <v>35.41830065359477</v>
      </c>
      <c r="T396" s="160">
        <v>46.470588235294116</v>
      </c>
      <c r="U396" s="160">
        <f t="shared" si="63"/>
        <v>81.888888888888886</v>
      </c>
      <c r="W396" s="160">
        <v>153</v>
      </c>
      <c r="X396" s="160">
        <v>4.5294117647058822</v>
      </c>
      <c r="Y396" s="160">
        <v>16.96078431372549</v>
      </c>
      <c r="Z396" s="160">
        <v>47.464052287581694</v>
      </c>
      <c r="AA396" s="160">
        <v>30.81045751633987</v>
      </c>
      <c r="AB396" s="160">
        <f t="shared" si="64"/>
        <v>78.274509803921561</v>
      </c>
      <c r="AD396" s="160">
        <v>36</v>
      </c>
      <c r="AE396" s="160">
        <v>3</v>
      </c>
      <c r="AF396" s="160">
        <v>28</v>
      </c>
      <c r="AG396" s="160">
        <v>64</v>
      </c>
      <c r="AH396" s="160">
        <v>6</v>
      </c>
      <c r="AI396" s="160">
        <f t="shared" si="65"/>
        <v>70</v>
      </c>
    </row>
    <row r="397" spans="1:35">
      <c r="A397" s="159" t="s">
        <v>1635</v>
      </c>
      <c r="C397" s="156">
        <v>235</v>
      </c>
      <c r="D397" s="156">
        <v>5</v>
      </c>
      <c r="E397" s="163">
        <v>2.1276595744680851E-2</v>
      </c>
      <c r="F397" s="156">
        <v>135</v>
      </c>
      <c r="G397" s="163">
        <v>0.57446808510638303</v>
      </c>
      <c r="H397" s="157">
        <v>5102</v>
      </c>
      <c r="I397" s="158">
        <v>6</v>
      </c>
      <c r="J397" s="159" t="s">
        <v>1036</v>
      </c>
      <c r="L397" s="160">
        <f t="shared" si="60"/>
        <v>63.074626865671647</v>
      </c>
      <c r="M397" s="160">
        <f t="shared" si="61"/>
        <v>79.761194029850742</v>
      </c>
      <c r="N397" s="160">
        <f t="shared" si="62"/>
        <v>38</v>
      </c>
      <c r="P397" s="160">
        <v>67</v>
      </c>
      <c r="Q397" s="160">
        <v>16.686567164179102</v>
      </c>
      <c r="R397" s="160">
        <v>20.791044776119403</v>
      </c>
      <c r="S397" s="160">
        <v>49.447761194029852</v>
      </c>
      <c r="T397" s="160">
        <v>13.626865671641792</v>
      </c>
      <c r="U397" s="160">
        <f t="shared" si="63"/>
        <v>63.074626865671647</v>
      </c>
      <c r="W397" s="160">
        <v>67</v>
      </c>
      <c r="X397" s="160">
        <v>3</v>
      </c>
      <c r="Y397" s="160">
        <v>17.791044776119403</v>
      </c>
      <c r="Z397" s="160">
        <v>45.029850746268657</v>
      </c>
      <c r="AA397" s="160">
        <v>34.731343283582092</v>
      </c>
      <c r="AB397" s="160">
        <f t="shared" si="64"/>
        <v>79.761194029850742</v>
      </c>
      <c r="AD397" s="160">
        <v>37</v>
      </c>
      <c r="AE397" s="160">
        <v>30</v>
      </c>
      <c r="AF397" s="160">
        <v>32</v>
      </c>
      <c r="AG397" s="160">
        <v>38</v>
      </c>
      <c r="AH397" s="160">
        <v>0</v>
      </c>
      <c r="AI397" s="160">
        <f t="shared" si="65"/>
        <v>38</v>
      </c>
    </row>
    <row r="398" spans="1:35">
      <c r="A398" s="159" t="s">
        <v>1038</v>
      </c>
      <c r="C398" s="156">
        <v>135</v>
      </c>
      <c r="D398" s="156">
        <v>6</v>
      </c>
      <c r="E398" s="163">
        <v>4.4444444444444446E-2</v>
      </c>
      <c r="F398" s="156">
        <v>90</v>
      </c>
      <c r="G398" s="163">
        <v>0.66666666666666663</v>
      </c>
      <c r="H398" s="157">
        <v>5102</v>
      </c>
      <c r="I398" s="158">
        <v>7</v>
      </c>
      <c r="J398" s="159" t="s">
        <v>1036</v>
      </c>
      <c r="L398" s="160">
        <f t="shared" si="60"/>
        <v>94.35211267605635</v>
      </c>
      <c r="M398" s="160">
        <f t="shared" si="61"/>
        <v>84.690140845070431</v>
      </c>
      <c r="N398" s="160">
        <f t="shared" si="62"/>
        <v>69</v>
      </c>
      <c r="P398" s="160">
        <v>71</v>
      </c>
      <c r="Q398" s="160">
        <v>2.830985915492958</v>
      </c>
      <c r="R398" s="160">
        <v>2.816901408450704</v>
      </c>
      <c r="S398" s="160">
        <v>25.394366197183096</v>
      </c>
      <c r="T398" s="160">
        <v>68.957746478873247</v>
      </c>
      <c r="U398" s="160">
        <f t="shared" si="63"/>
        <v>94.35211267605635</v>
      </c>
      <c r="W398" s="160">
        <v>71</v>
      </c>
      <c r="X398" s="160">
        <v>1.4788732394366197</v>
      </c>
      <c r="Y398" s="160">
        <v>14.267605633802816</v>
      </c>
      <c r="Z398" s="160">
        <v>36.74647887323944</v>
      </c>
      <c r="AA398" s="160">
        <v>47.943661971830984</v>
      </c>
      <c r="AB398" s="160">
        <f t="shared" si="64"/>
        <v>84.690140845070431</v>
      </c>
      <c r="AD398" s="160">
        <v>16</v>
      </c>
      <c r="AE398" s="160">
        <v>6</v>
      </c>
      <c r="AF398" s="160">
        <v>25</v>
      </c>
      <c r="AG398" s="160">
        <v>56</v>
      </c>
      <c r="AH398" s="160">
        <v>13</v>
      </c>
      <c r="AI398" s="160">
        <f t="shared" si="65"/>
        <v>69</v>
      </c>
    </row>
    <row r="399" spans="1:35">
      <c r="A399" s="159" t="s">
        <v>1634</v>
      </c>
      <c r="C399" s="156">
        <v>98</v>
      </c>
      <c r="D399" s="156">
        <v>9</v>
      </c>
      <c r="E399" s="163">
        <v>9.1836734693877556E-2</v>
      </c>
      <c r="F399" s="156">
        <v>58</v>
      </c>
      <c r="G399" s="163">
        <v>0.59183673469387754</v>
      </c>
      <c r="H399" s="157">
        <v>5102</v>
      </c>
      <c r="I399" s="158">
        <v>8</v>
      </c>
      <c r="J399" s="159" t="s">
        <v>1036</v>
      </c>
      <c r="L399" s="160">
        <f t="shared" si="60"/>
        <v>83.171428571428578</v>
      </c>
      <c r="M399" s="160">
        <f t="shared" si="61"/>
        <v>88.685714285714283</v>
      </c>
      <c r="N399" s="160">
        <f t="shared" si="62"/>
        <v>22</v>
      </c>
      <c r="P399" s="160">
        <v>35</v>
      </c>
      <c r="Q399" s="160">
        <v>5.8285714285714283</v>
      </c>
      <c r="R399" s="160">
        <v>11.485714285714286</v>
      </c>
      <c r="S399" s="160">
        <v>43.057142857142857</v>
      </c>
      <c r="T399" s="160">
        <v>40.114285714285714</v>
      </c>
      <c r="U399" s="160">
        <f t="shared" si="63"/>
        <v>83.171428571428578</v>
      </c>
      <c r="W399" s="160">
        <v>35</v>
      </c>
      <c r="X399" s="160">
        <v>2.9142857142857141</v>
      </c>
      <c r="Y399" s="160">
        <v>8.9142857142857146</v>
      </c>
      <c r="Z399" s="160">
        <v>42.885714285714286</v>
      </c>
      <c r="AA399" s="160">
        <v>45.8</v>
      </c>
      <c r="AB399" s="160">
        <f t="shared" si="64"/>
        <v>88.685714285714283</v>
      </c>
      <c r="AD399" s="160">
        <v>18</v>
      </c>
      <c r="AE399" s="160">
        <v>11</v>
      </c>
      <c r="AF399" s="160">
        <v>67</v>
      </c>
      <c r="AG399" s="160">
        <v>22</v>
      </c>
      <c r="AH399" s="160">
        <v>0</v>
      </c>
      <c r="AI399" s="160">
        <f t="shared" si="65"/>
        <v>22</v>
      </c>
    </row>
    <row r="400" spans="1:35">
      <c r="A400" s="159" t="s">
        <v>1037</v>
      </c>
      <c r="C400" s="156">
        <v>78</v>
      </c>
      <c r="D400" s="156">
        <v>0</v>
      </c>
      <c r="E400" s="163">
        <v>0</v>
      </c>
      <c r="F400" s="156">
        <v>63</v>
      </c>
      <c r="G400" s="163">
        <v>0.80769230769230771</v>
      </c>
      <c r="H400" s="157">
        <v>5102</v>
      </c>
      <c r="I400" s="158">
        <v>23</v>
      </c>
      <c r="J400" s="159" t="s">
        <v>1036</v>
      </c>
      <c r="L400" s="160" t="str">
        <f t="shared" si="60"/>
        <v>xx</v>
      </c>
      <c r="M400" s="160" t="str">
        <f t="shared" si="61"/>
        <v>xx</v>
      </c>
      <c r="N400" s="160">
        <f t="shared" si="62"/>
        <v>45</v>
      </c>
      <c r="P400" s="160">
        <v>40</v>
      </c>
      <c r="Q400" s="160" t="s">
        <v>1</v>
      </c>
      <c r="R400" s="160" t="s">
        <v>1</v>
      </c>
      <c r="S400" s="160" t="s">
        <v>1</v>
      </c>
      <c r="T400" s="160" t="s">
        <v>1</v>
      </c>
      <c r="U400" s="160" t="s">
        <v>1</v>
      </c>
      <c r="W400" s="160">
        <v>40</v>
      </c>
      <c r="X400" s="160" t="s">
        <v>1</v>
      </c>
      <c r="Y400" s="160" t="s">
        <v>1</v>
      </c>
      <c r="Z400" s="160" t="s">
        <v>1</v>
      </c>
      <c r="AA400" s="160" t="s">
        <v>1</v>
      </c>
      <c r="AB400" s="160" t="s">
        <v>1</v>
      </c>
      <c r="AD400" s="160">
        <v>11</v>
      </c>
      <c r="AE400" s="160">
        <v>0</v>
      </c>
      <c r="AF400" s="160">
        <v>55</v>
      </c>
      <c r="AG400" s="160">
        <v>27</v>
      </c>
      <c r="AH400" s="160">
        <v>18</v>
      </c>
      <c r="AI400" s="160">
        <f t="shared" si="65"/>
        <v>45</v>
      </c>
    </row>
    <row r="401" spans="1:35">
      <c r="A401" s="159" t="s">
        <v>1633</v>
      </c>
      <c r="C401" s="156">
        <v>75</v>
      </c>
      <c r="D401" s="156">
        <v>0</v>
      </c>
      <c r="E401" s="163">
        <v>0</v>
      </c>
      <c r="F401" s="156">
        <v>54</v>
      </c>
      <c r="G401" s="163">
        <v>0.72</v>
      </c>
      <c r="H401" s="157">
        <v>5102</v>
      </c>
      <c r="I401" s="158">
        <v>24</v>
      </c>
      <c r="J401" s="159" t="s">
        <v>1036</v>
      </c>
      <c r="L401" s="160">
        <f t="shared" si="60"/>
        <v>60.571428571428569</v>
      </c>
      <c r="M401" s="160">
        <f t="shared" si="61"/>
        <v>67.964285714285708</v>
      </c>
      <c r="N401" s="160">
        <f t="shared" si="62"/>
        <v>36</v>
      </c>
      <c r="P401" s="160">
        <v>28</v>
      </c>
      <c r="Q401" s="160">
        <v>25.178571428571431</v>
      </c>
      <c r="R401" s="160">
        <v>14.464285714285715</v>
      </c>
      <c r="S401" s="160">
        <v>28.321428571428569</v>
      </c>
      <c r="T401" s="160">
        <v>32.25</v>
      </c>
      <c r="U401" s="160">
        <f t="shared" ref="U401:U406" si="66">SUM(S401:T401)</f>
        <v>60.571428571428569</v>
      </c>
      <c r="W401" s="160">
        <v>28</v>
      </c>
      <c r="X401" s="160">
        <v>7.0714285714285712</v>
      </c>
      <c r="Y401" s="160">
        <v>25.178571428571431</v>
      </c>
      <c r="Z401" s="160">
        <v>46.321428571428569</v>
      </c>
      <c r="AA401" s="160">
        <v>21.642857142857142</v>
      </c>
      <c r="AB401" s="160">
        <f t="shared" ref="AB401:AB406" si="67">SUM(Z401:AA401)</f>
        <v>67.964285714285708</v>
      </c>
      <c r="AD401" s="160">
        <v>11</v>
      </c>
      <c r="AE401" s="160">
        <v>45</v>
      </c>
      <c r="AF401" s="160">
        <v>18</v>
      </c>
      <c r="AG401" s="160">
        <v>27</v>
      </c>
      <c r="AH401" s="160">
        <v>9</v>
      </c>
      <c r="AI401" s="160">
        <f t="shared" si="65"/>
        <v>36</v>
      </c>
    </row>
    <row r="402" spans="1:35">
      <c r="A402" s="159" t="s">
        <v>868</v>
      </c>
      <c r="C402" s="156">
        <v>409</v>
      </c>
      <c r="D402" s="156">
        <v>34</v>
      </c>
      <c r="E402" s="163">
        <v>8.3129584352078234E-2</v>
      </c>
      <c r="F402" s="156">
        <v>267</v>
      </c>
      <c r="G402" s="163">
        <v>0.65281173594132025</v>
      </c>
      <c r="H402" s="157">
        <v>2604</v>
      </c>
      <c r="I402" s="158">
        <v>29</v>
      </c>
      <c r="J402" s="159" t="s">
        <v>867</v>
      </c>
      <c r="L402" s="160">
        <f t="shared" si="60"/>
        <v>87.456310679611647</v>
      </c>
      <c r="M402" s="160">
        <f t="shared" si="61"/>
        <v>77.038834951456309</v>
      </c>
      <c r="N402" s="160">
        <f t="shared" si="62"/>
        <v>61</v>
      </c>
      <c r="P402" s="160">
        <v>206</v>
      </c>
      <c r="Q402" s="160">
        <v>1.7815533980582525</v>
      </c>
      <c r="R402" s="160">
        <v>10.74757281553398</v>
      </c>
      <c r="S402" s="160">
        <v>39.975728155339809</v>
      </c>
      <c r="T402" s="160">
        <v>47.480582524271846</v>
      </c>
      <c r="U402" s="160">
        <f t="shared" si="66"/>
        <v>87.456310679611647</v>
      </c>
      <c r="W402" s="160">
        <v>206</v>
      </c>
      <c r="X402" s="160">
        <v>1.9611650485436893</v>
      </c>
      <c r="Y402" s="160">
        <v>21</v>
      </c>
      <c r="Z402" s="160">
        <v>45.859223300970868</v>
      </c>
      <c r="AA402" s="160">
        <v>31.179611650485437</v>
      </c>
      <c r="AB402" s="160">
        <f t="shared" si="67"/>
        <v>77.038834951456309</v>
      </c>
      <c r="AD402" s="160">
        <v>67</v>
      </c>
      <c r="AE402" s="160">
        <v>4</v>
      </c>
      <c r="AF402" s="160">
        <v>34</v>
      </c>
      <c r="AG402" s="160">
        <v>51</v>
      </c>
      <c r="AH402" s="160">
        <v>10</v>
      </c>
      <c r="AI402" s="160">
        <f t="shared" si="65"/>
        <v>61</v>
      </c>
    </row>
    <row r="403" spans="1:35">
      <c r="A403" s="159" t="s">
        <v>1479</v>
      </c>
      <c r="C403" s="156">
        <v>213</v>
      </c>
      <c r="D403" s="156">
        <v>18</v>
      </c>
      <c r="E403" s="163">
        <v>8.4507042253521125E-2</v>
      </c>
      <c r="F403" s="156">
        <v>130</v>
      </c>
      <c r="G403" s="163">
        <v>0.61032863849765262</v>
      </c>
      <c r="H403" s="157">
        <v>2604</v>
      </c>
      <c r="I403" s="158">
        <v>31</v>
      </c>
      <c r="J403" s="159" t="s">
        <v>867</v>
      </c>
      <c r="L403" s="160">
        <f t="shared" si="60"/>
        <v>75.43564356435644</v>
      </c>
      <c r="M403" s="160">
        <f t="shared" si="61"/>
        <v>76.17326732673267</v>
      </c>
      <c r="N403" s="160">
        <f t="shared" si="62"/>
        <v>39</v>
      </c>
      <c r="P403" s="160">
        <v>202</v>
      </c>
      <c r="Q403" s="160">
        <v>7.6980198019801982</v>
      </c>
      <c r="R403" s="160">
        <v>16.549504950495049</v>
      </c>
      <c r="S403" s="160">
        <v>34.341584158415841</v>
      </c>
      <c r="T403" s="160">
        <v>41.094059405940598</v>
      </c>
      <c r="U403" s="160">
        <f t="shared" si="66"/>
        <v>75.43564356435644</v>
      </c>
      <c r="W403" s="160">
        <v>202</v>
      </c>
      <c r="X403" s="160">
        <v>2.9702970297029703</v>
      </c>
      <c r="Y403" s="160">
        <v>20.876237623762378</v>
      </c>
      <c r="Z403" s="160">
        <v>38.658415841584159</v>
      </c>
      <c r="AA403" s="160">
        <v>37.514851485148512</v>
      </c>
      <c r="AB403" s="160">
        <f t="shared" si="67"/>
        <v>76.17326732673267</v>
      </c>
      <c r="AD403" s="160">
        <v>64</v>
      </c>
      <c r="AE403" s="160">
        <v>14</v>
      </c>
      <c r="AF403" s="160">
        <v>47</v>
      </c>
      <c r="AG403" s="160">
        <v>31</v>
      </c>
      <c r="AH403" s="160">
        <v>8</v>
      </c>
      <c r="AI403" s="160">
        <f t="shared" si="65"/>
        <v>39</v>
      </c>
    </row>
    <row r="404" spans="1:35">
      <c r="A404" s="159" t="s">
        <v>1556</v>
      </c>
      <c r="C404" s="156">
        <v>627</v>
      </c>
      <c r="D404" s="156">
        <v>287</v>
      </c>
      <c r="E404" s="163">
        <v>0.45773524720893144</v>
      </c>
      <c r="F404" s="156">
        <v>369</v>
      </c>
      <c r="G404" s="163">
        <v>0.58851674641148322</v>
      </c>
      <c r="H404" s="157">
        <v>1608</v>
      </c>
      <c r="I404" s="158">
        <v>23</v>
      </c>
      <c r="J404" s="159" t="s">
        <v>763</v>
      </c>
      <c r="L404" s="160">
        <f t="shared" si="60"/>
        <v>68.139896373056999</v>
      </c>
      <c r="M404" s="160">
        <f t="shared" si="61"/>
        <v>69.507772020725383</v>
      </c>
      <c r="N404" s="160">
        <f t="shared" si="62"/>
        <v>29</v>
      </c>
      <c r="P404" s="160">
        <v>386</v>
      </c>
      <c r="Q404" s="160">
        <v>16.50777202072539</v>
      </c>
      <c r="R404" s="160">
        <v>14.901554404145077</v>
      </c>
      <c r="S404" s="160">
        <v>38.056994818652853</v>
      </c>
      <c r="T404" s="160">
        <v>30.082901554404145</v>
      </c>
      <c r="U404" s="160">
        <f t="shared" si="66"/>
        <v>68.139896373056999</v>
      </c>
      <c r="W404" s="160">
        <v>386</v>
      </c>
      <c r="X404" s="160">
        <v>4.1968911917098444</v>
      </c>
      <c r="Y404" s="160">
        <v>26.746113989637305</v>
      </c>
      <c r="Z404" s="160">
        <v>39.155440414507773</v>
      </c>
      <c r="AA404" s="160">
        <v>30.352331606217618</v>
      </c>
      <c r="AB404" s="160">
        <f t="shared" si="67"/>
        <v>69.507772020725383</v>
      </c>
      <c r="AD404" s="160">
        <v>212</v>
      </c>
      <c r="AE404" s="160">
        <v>37</v>
      </c>
      <c r="AF404" s="160">
        <v>34</v>
      </c>
      <c r="AG404" s="160">
        <v>25</v>
      </c>
      <c r="AH404" s="160">
        <v>4</v>
      </c>
      <c r="AI404" s="160">
        <f t="shared" si="65"/>
        <v>29</v>
      </c>
    </row>
    <row r="405" spans="1:35">
      <c r="A405" s="159" t="s">
        <v>766</v>
      </c>
      <c r="C405" s="156">
        <v>567</v>
      </c>
      <c r="D405" s="156">
        <v>329</v>
      </c>
      <c r="E405" s="163">
        <v>0.58024691358024694</v>
      </c>
      <c r="F405" s="156">
        <v>480</v>
      </c>
      <c r="G405" s="163">
        <v>0.84656084656084651</v>
      </c>
      <c r="H405" s="157">
        <v>1608</v>
      </c>
      <c r="I405" s="158">
        <v>20</v>
      </c>
      <c r="J405" s="159" t="s">
        <v>763</v>
      </c>
      <c r="L405" s="160">
        <f t="shared" si="60"/>
        <v>66.757142857142867</v>
      </c>
      <c r="M405" s="160">
        <f t="shared" si="61"/>
        <v>63.411428571428573</v>
      </c>
      <c r="N405" s="160">
        <f t="shared" si="62"/>
        <v>28</v>
      </c>
      <c r="P405" s="160">
        <v>350</v>
      </c>
      <c r="Q405" s="160">
        <v>12.074285714285715</v>
      </c>
      <c r="R405" s="160">
        <v>20.96</v>
      </c>
      <c r="S405" s="160">
        <v>26.637142857142862</v>
      </c>
      <c r="T405" s="160">
        <v>40.119999999999997</v>
      </c>
      <c r="U405" s="160">
        <f t="shared" si="66"/>
        <v>66.757142857142867</v>
      </c>
      <c r="W405" s="160">
        <v>350</v>
      </c>
      <c r="X405" s="160">
        <v>11.125714285714285</v>
      </c>
      <c r="Y405" s="160">
        <v>25.708571428571432</v>
      </c>
      <c r="Z405" s="160">
        <v>42.362857142857145</v>
      </c>
      <c r="AA405" s="160">
        <v>21.048571428571428</v>
      </c>
      <c r="AB405" s="160">
        <f t="shared" si="67"/>
        <v>63.411428571428573</v>
      </c>
      <c r="AD405" s="160">
        <v>109</v>
      </c>
      <c r="AE405" s="160">
        <v>24</v>
      </c>
      <c r="AF405" s="160">
        <v>49</v>
      </c>
      <c r="AG405" s="160">
        <v>27</v>
      </c>
      <c r="AH405" s="160">
        <v>1</v>
      </c>
      <c r="AI405" s="160">
        <f t="shared" si="65"/>
        <v>28</v>
      </c>
    </row>
    <row r="406" spans="1:35">
      <c r="A406" s="159" t="s">
        <v>765</v>
      </c>
      <c r="C406" s="156">
        <v>389</v>
      </c>
      <c r="D406" s="156">
        <v>139</v>
      </c>
      <c r="E406" s="163">
        <v>0.35732647814910024</v>
      </c>
      <c r="F406" s="156">
        <v>168</v>
      </c>
      <c r="G406" s="163">
        <v>0.43187660668380462</v>
      </c>
      <c r="H406" s="157">
        <v>1608</v>
      </c>
      <c r="I406" s="158">
        <v>21</v>
      </c>
      <c r="J406" s="159" t="s">
        <v>763</v>
      </c>
      <c r="L406" s="160">
        <f t="shared" si="60"/>
        <v>86.672413793103445</v>
      </c>
      <c r="M406" s="160">
        <f t="shared" si="61"/>
        <v>81.75</v>
      </c>
      <c r="N406" s="160">
        <f t="shared" si="62"/>
        <v>47</v>
      </c>
      <c r="P406" s="160">
        <v>232</v>
      </c>
      <c r="Q406" s="160">
        <v>6.0086206896551726</v>
      </c>
      <c r="R406" s="160">
        <v>7.25</v>
      </c>
      <c r="S406" s="160">
        <v>20.732758620689655</v>
      </c>
      <c r="T406" s="160">
        <v>65.939655172413794</v>
      </c>
      <c r="U406" s="160">
        <f t="shared" si="66"/>
        <v>86.672413793103445</v>
      </c>
      <c r="W406" s="160">
        <v>232</v>
      </c>
      <c r="X406" s="160">
        <v>5.6724137931034484</v>
      </c>
      <c r="Y406" s="160">
        <v>12.818965517241381</v>
      </c>
      <c r="Z406" s="160">
        <v>35.120689655172413</v>
      </c>
      <c r="AA406" s="160">
        <v>46.629310344827587</v>
      </c>
      <c r="AB406" s="160">
        <f t="shared" si="67"/>
        <v>81.75</v>
      </c>
      <c r="AD406" s="160">
        <v>56</v>
      </c>
      <c r="AE406" s="160">
        <v>18</v>
      </c>
      <c r="AF406" s="160">
        <v>36</v>
      </c>
      <c r="AG406" s="160">
        <v>45</v>
      </c>
      <c r="AH406" s="160">
        <v>2</v>
      </c>
      <c r="AI406" s="160">
        <f t="shared" si="65"/>
        <v>47</v>
      </c>
    </row>
    <row r="407" spans="1:35">
      <c r="A407" s="159" t="s">
        <v>1369</v>
      </c>
      <c r="C407" s="156">
        <v>1059</v>
      </c>
      <c r="D407" s="156">
        <v>497</v>
      </c>
      <c r="E407" s="163">
        <v>0.46931067044381491</v>
      </c>
      <c r="F407" s="156">
        <v>512</v>
      </c>
      <c r="G407" s="163">
        <v>0.48347497639282344</v>
      </c>
      <c r="H407" s="157">
        <v>1608</v>
      </c>
      <c r="I407" s="158">
        <v>25</v>
      </c>
      <c r="J407" s="159" t="s">
        <v>763</v>
      </c>
      <c r="L407" s="160" t="str">
        <f t="shared" si="60"/>
        <v>xx</v>
      </c>
      <c r="M407" s="160" t="str">
        <f t="shared" si="61"/>
        <v>xx</v>
      </c>
      <c r="N407" s="160">
        <f t="shared" si="62"/>
        <v>0</v>
      </c>
      <c r="P407" s="160" t="s">
        <v>1</v>
      </c>
      <c r="Q407" s="160" t="s">
        <v>1</v>
      </c>
      <c r="R407" s="160" t="s">
        <v>1</v>
      </c>
      <c r="S407" s="160" t="s">
        <v>1</v>
      </c>
      <c r="T407" s="160" t="s">
        <v>1</v>
      </c>
      <c r="U407" s="160" t="s">
        <v>1</v>
      </c>
      <c r="W407" s="160" t="s">
        <v>1</v>
      </c>
      <c r="X407" s="160" t="s">
        <v>1</v>
      </c>
      <c r="Y407" s="160" t="s">
        <v>1</v>
      </c>
      <c r="Z407" s="160" t="s">
        <v>1</v>
      </c>
      <c r="AA407" s="160" t="s">
        <v>1</v>
      </c>
      <c r="AB407" s="160" t="s">
        <v>1</v>
      </c>
      <c r="AD407" s="160">
        <v>0</v>
      </c>
      <c r="AE407" s="160">
        <v>0</v>
      </c>
      <c r="AF407" s="160">
        <v>0</v>
      </c>
      <c r="AG407" s="160">
        <v>0</v>
      </c>
      <c r="AH407" s="160">
        <v>0</v>
      </c>
      <c r="AI407" s="160">
        <f t="shared" si="65"/>
        <v>0</v>
      </c>
    </row>
    <row r="408" spans="1:35">
      <c r="A408" s="159" t="s">
        <v>1555</v>
      </c>
      <c r="C408" s="156">
        <v>534</v>
      </c>
      <c r="D408" s="156">
        <v>281</v>
      </c>
      <c r="E408" s="163">
        <v>0.52621722846441943</v>
      </c>
      <c r="F408" s="156">
        <v>370</v>
      </c>
      <c r="G408" s="163">
        <v>0.69288389513108617</v>
      </c>
      <c r="H408" s="157">
        <v>1608</v>
      </c>
      <c r="I408" s="158">
        <v>24</v>
      </c>
      <c r="J408" s="159" t="s">
        <v>763</v>
      </c>
      <c r="L408" s="160">
        <f t="shared" si="60"/>
        <v>67.140845070422529</v>
      </c>
      <c r="M408" s="160">
        <f t="shared" si="61"/>
        <v>61.83098591549296</v>
      </c>
      <c r="N408" s="160">
        <f t="shared" si="62"/>
        <v>18</v>
      </c>
      <c r="P408" s="160">
        <v>355</v>
      </c>
      <c r="Q408" s="160">
        <v>16.3943661971831</v>
      </c>
      <c r="R408" s="160">
        <v>16.464788732394364</v>
      </c>
      <c r="S408" s="160">
        <v>40.507042253521121</v>
      </c>
      <c r="T408" s="160">
        <v>26.633802816901408</v>
      </c>
      <c r="U408" s="160">
        <f t="shared" ref="U408:U440" si="68">SUM(S408:T408)</f>
        <v>67.140845070422529</v>
      </c>
      <c r="W408" s="160">
        <v>355</v>
      </c>
      <c r="X408" s="160">
        <v>8.28169014084507</v>
      </c>
      <c r="Y408" s="160">
        <v>29.887323943661972</v>
      </c>
      <c r="Z408" s="160">
        <v>41.04225352112676</v>
      </c>
      <c r="AA408" s="160">
        <v>20.788732394366196</v>
      </c>
      <c r="AB408" s="160">
        <f t="shared" ref="AB408:AB440" si="69">SUM(Z408:AA408)</f>
        <v>61.83098591549296</v>
      </c>
      <c r="AD408" s="160">
        <v>190</v>
      </c>
      <c r="AE408" s="160">
        <v>40</v>
      </c>
      <c r="AF408" s="160">
        <v>42</v>
      </c>
      <c r="AG408" s="160">
        <v>16</v>
      </c>
      <c r="AH408" s="160">
        <v>2</v>
      </c>
      <c r="AI408" s="160">
        <f t="shared" si="65"/>
        <v>18</v>
      </c>
    </row>
    <row r="409" spans="1:35">
      <c r="A409" s="159" t="s">
        <v>768</v>
      </c>
      <c r="C409" s="156">
        <v>493</v>
      </c>
      <c r="D409" s="156">
        <v>320</v>
      </c>
      <c r="E409" s="163">
        <v>0.64908722109533468</v>
      </c>
      <c r="F409" s="156">
        <v>439</v>
      </c>
      <c r="G409" s="163">
        <v>0.8904665314401623</v>
      </c>
      <c r="H409" s="157">
        <v>1608</v>
      </c>
      <c r="I409" s="158">
        <v>17</v>
      </c>
      <c r="J409" s="159" t="s">
        <v>763</v>
      </c>
      <c r="L409" s="160">
        <f t="shared" si="60"/>
        <v>62.786407766990294</v>
      </c>
      <c r="M409" s="160">
        <f t="shared" si="61"/>
        <v>48.278317152103554</v>
      </c>
      <c r="N409" s="160">
        <f t="shared" si="62"/>
        <v>31</v>
      </c>
      <c r="P409" s="160">
        <v>309</v>
      </c>
      <c r="Q409" s="160">
        <v>15.970873786407767</v>
      </c>
      <c r="R409" s="160">
        <v>20.974110032362461</v>
      </c>
      <c r="S409" s="160">
        <v>37.938511326860848</v>
      </c>
      <c r="T409" s="160">
        <v>24.84789644012945</v>
      </c>
      <c r="U409" s="160">
        <f t="shared" si="68"/>
        <v>62.786407766990294</v>
      </c>
      <c r="W409" s="160">
        <v>309</v>
      </c>
      <c r="X409" s="160">
        <v>11.158576051779935</v>
      </c>
      <c r="Y409" s="160">
        <v>40.546925566343035</v>
      </c>
      <c r="Z409" s="160">
        <v>33.550161812297731</v>
      </c>
      <c r="AA409" s="160">
        <v>14.728155339805825</v>
      </c>
      <c r="AB409" s="160">
        <f t="shared" si="69"/>
        <v>48.278317152103554</v>
      </c>
      <c r="AD409" s="160">
        <v>78</v>
      </c>
      <c r="AE409" s="160">
        <v>21</v>
      </c>
      <c r="AF409" s="160">
        <v>49</v>
      </c>
      <c r="AG409" s="160">
        <v>26</v>
      </c>
      <c r="AH409" s="160">
        <v>5</v>
      </c>
      <c r="AI409" s="160">
        <f t="shared" si="65"/>
        <v>31</v>
      </c>
    </row>
    <row r="410" spans="1:35">
      <c r="A410" s="159" t="s">
        <v>764</v>
      </c>
      <c r="C410" s="156">
        <v>455</v>
      </c>
      <c r="D410" s="156">
        <v>336</v>
      </c>
      <c r="E410" s="163">
        <v>0.7384615384615385</v>
      </c>
      <c r="F410" s="156">
        <v>417</v>
      </c>
      <c r="G410" s="163">
        <v>0.91648351648351645</v>
      </c>
      <c r="H410" s="157">
        <v>1608</v>
      </c>
      <c r="I410" s="158">
        <v>22</v>
      </c>
      <c r="J410" s="159" t="s">
        <v>763</v>
      </c>
      <c r="L410" s="160">
        <f t="shared" si="60"/>
        <v>63.1</v>
      </c>
      <c r="M410" s="160">
        <f t="shared" si="61"/>
        <v>45.821428571428562</v>
      </c>
      <c r="N410" s="160">
        <f t="shared" si="62"/>
        <v>22</v>
      </c>
      <c r="P410" s="160">
        <v>280</v>
      </c>
      <c r="Q410" s="160">
        <v>16.828571428571429</v>
      </c>
      <c r="R410" s="160">
        <v>19.264285714285712</v>
      </c>
      <c r="S410" s="160">
        <v>32.1</v>
      </c>
      <c r="T410" s="160">
        <v>31</v>
      </c>
      <c r="U410" s="160">
        <f t="shared" si="68"/>
        <v>63.1</v>
      </c>
      <c r="W410" s="160">
        <v>280</v>
      </c>
      <c r="X410" s="160">
        <v>15.778571428571428</v>
      </c>
      <c r="Y410" s="160">
        <v>38.621428571428567</v>
      </c>
      <c r="Z410" s="160">
        <v>34.021428571428565</v>
      </c>
      <c r="AA410" s="160">
        <v>11.799999999999999</v>
      </c>
      <c r="AB410" s="160">
        <f t="shared" si="69"/>
        <v>45.821428571428562</v>
      </c>
      <c r="AD410" s="160">
        <v>54</v>
      </c>
      <c r="AE410" s="160">
        <v>43</v>
      </c>
      <c r="AF410" s="160">
        <v>35</v>
      </c>
      <c r="AG410" s="160">
        <v>22</v>
      </c>
      <c r="AH410" s="160">
        <v>0</v>
      </c>
      <c r="AI410" s="160">
        <f t="shared" si="65"/>
        <v>22</v>
      </c>
    </row>
    <row r="411" spans="1:35">
      <c r="A411" s="159" t="s">
        <v>767</v>
      </c>
      <c r="C411" s="156">
        <v>624</v>
      </c>
      <c r="D411" s="156">
        <v>284</v>
      </c>
      <c r="E411" s="163">
        <v>0.45512820512820512</v>
      </c>
      <c r="F411" s="156">
        <v>412</v>
      </c>
      <c r="G411" s="163">
        <v>0.66025641025641024</v>
      </c>
      <c r="H411" s="157">
        <v>1608</v>
      </c>
      <c r="I411" s="158">
        <v>19</v>
      </c>
      <c r="J411" s="159" t="s">
        <v>763</v>
      </c>
      <c r="L411" s="160">
        <f t="shared" si="60"/>
        <v>80.8125</v>
      </c>
      <c r="M411" s="160">
        <f t="shared" si="61"/>
        <v>71.9609375</v>
      </c>
      <c r="N411" s="160">
        <f t="shared" si="62"/>
        <v>34</v>
      </c>
      <c r="P411" s="160">
        <v>384</v>
      </c>
      <c r="Q411" s="160">
        <v>7.921875</v>
      </c>
      <c r="R411" s="160">
        <v>10.989583333333334</v>
      </c>
      <c r="S411" s="160">
        <v>33.328125</v>
      </c>
      <c r="T411" s="160">
        <v>47.484375</v>
      </c>
      <c r="U411" s="160">
        <f t="shared" si="68"/>
        <v>80.8125</v>
      </c>
      <c r="W411" s="160">
        <v>384</v>
      </c>
      <c r="X411" s="160">
        <v>7.361979166666667</v>
      </c>
      <c r="Y411" s="160">
        <v>20.458333333333332</v>
      </c>
      <c r="Z411" s="160">
        <v>40.557291666666664</v>
      </c>
      <c r="AA411" s="160">
        <v>31.403645833333336</v>
      </c>
      <c r="AB411" s="160">
        <f t="shared" si="69"/>
        <v>71.9609375</v>
      </c>
      <c r="AD411" s="160">
        <v>84</v>
      </c>
      <c r="AE411" s="160">
        <v>6</v>
      </c>
      <c r="AF411" s="160">
        <v>61</v>
      </c>
      <c r="AG411" s="160">
        <v>30</v>
      </c>
      <c r="AH411" s="160">
        <v>4</v>
      </c>
      <c r="AI411" s="160">
        <f t="shared" si="65"/>
        <v>34</v>
      </c>
    </row>
    <row r="412" spans="1:35">
      <c r="A412" s="159" t="s">
        <v>1275</v>
      </c>
      <c r="C412" s="156">
        <v>271</v>
      </c>
      <c r="D412" s="156">
        <v>91</v>
      </c>
      <c r="E412" s="163">
        <v>0.33579335793357934</v>
      </c>
      <c r="F412" s="156">
        <v>152</v>
      </c>
      <c r="G412" s="163">
        <v>0.56088560885608851</v>
      </c>
      <c r="H412" s="157">
        <v>7003</v>
      </c>
      <c r="I412" s="158">
        <v>27</v>
      </c>
      <c r="J412" s="159" t="s">
        <v>1274</v>
      </c>
      <c r="L412" s="160">
        <f t="shared" si="60"/>
        <v>73.512437810945272</v>
      </c>
      <c r="M412" s="160">
        <f t="shared" si="61"/>
        <v>78.537313432835816</v>
      </c>
      <c r="N412" s="160">
        <f t="shared" si="62"/>
        <v>25</v>
      </c>
      <c r="P412" s="160">
        <v>201</v>
      </c>
      <c r="Q412" s="160">
        <v>6.8656716417910442</v>
      </c>
      <c r="R412" s="160">
        <v>19.383084577114428</v>
      </c>
      <c r="S412" s="160">
        <v>33.800995024875618</v>
      </c>
      <c r="T412" s="160">
        <v>39.711442786069654</v>
      </c>
      <c r="U412" s="160">
        <f t="shared" si="68"/>
        <v>73.512437810945272</v>
      </c>
      <c r="W412" s="160">
        <v>201</v>
      </c>
      <c r="X412" s="160">
        <v>3.8159203980099501</v>
      </c>
      <c r="Y412" s="160">
        <v>17.920398009950251</v>
      </c>
      <c r="Z412" s="160">
        <v>52.338308457711442</v>
      </c>
      <c r="AA412" s="160">
        <v>26.199004975124378</v>
      </c>
      <c r="AB412" s="160">
        <f t="shared" si="69"/>
        <v>78.537313432835816</v>
      </c>
      <c r="AD412" s="160">
        <v>53</v>
      </c>
      <c r="AE412" s="160">
        <v>17</v>
      </c>
      <c r="AF412" s="160">
        <v>58</v>
      </c>
      <c r="AG412" s="160">
        <v>23</v>
      </c>
      <c r="AH412" s="160">
        <v>2</v>
      </c>
      <c r="AI412" s="160">
        <f t="shared" si="65"/>
        <v>25</v>
      </c>
    </row>
    <row r="413" spans="1:35">
      <c r="A413" s="159" t="s">
        <v>1693</v>
      </c>
      <c r="C413" s="156">
        <v>279</v>
      </c>
      <c r="D413" s="156">
        <v>97</v>
      </c>
      <c r="E413" s="163">
        <v>0.34767025089605735</v>
      </c>
      <c r="F413" s="156">
        <v>138</v>
      </c>
      <c r="G413" s="163">
        <v>0.4946236559139785</v>
      </c>
      <c r="H413" s="157">
        <v>7003</v>
      </c>
      <c r="I413" s="158">
        <v>28</v>
      </c>
      <c r="J413" s="159" t="s">
        <v>1274</v>
      </c>
      <c r="L413" s="160">
        <f t="shared" si="60"/>
        <v>58.421052631578945</v>
      </c>
      <c r="M413" s="160">
        <f t="shared" si="61"/>
        <v>65.05263157894737</v>
      </c>
      <c r="N413" s="160">
        <f t="shared" si="62"/>
        <v>25</v>
      </c>
      <c r="P413" s="160">
        <v>114</v>
      </c>
      <c r="Q413" s="160">
        <v>18.315789473684209</v>
      </c>
      <c r="R413" s="160">
        <v>22.736842105263158</v>
      </c>
      <c r="S413" s="160">
        <v>42.789473684210527</v>
      </c>
      <c r="T413" s="160">
        <v>15.631578947368421</v>
      </c>
      <c r="U413" s="160">
        <f t="shared" si="68"/>
        <v>58.421052631578945</v>
      </c>
      <c r="W413" s="160">
        <v>114</v>
      </c>
      <c r="X413" s="160">
        <v>2</v>
      </c>
      <c r="Y413" s="160">
        <v>33.473684210526315</v>
      </c>
      <c r="Z413" s="160">
        <v>47.368421052631582</v>
      </c>
      <c r="AA413" s="160">
        <v>17.684210526315788</v>
      </c>
      <c r="AB413" s="160">
        <f t="shared" si="69"/>
        <v>65.05263157894737</v>
      </c>
      <c r="AD413" s="160">
        <v>60</v>
      </c>
      <c r="AE413" s="160">
        <v>27</v>
      </c>
      <c r="AF413" s="160">
        <v>48</v>
      </c>
      <c r="AG413" s="160">
        <v>22</v>
      </c>
      <c r="AH413" s="160">
        <v>3</v>
      </c>
      <c r="AI413" s="160">
        <f t="shared" si="65"/>
        <v>25</v>
      </c>
    </row>
    <row r="414" spans="1:35">
      <c r="A414" s="159" t="s">
        <v>1432</v>
      </c>
      <c r="C414" s="156">
        <v>275</v>
      </c>
      <c r="D414" s="156">
        <v>272</v>
      </c>
      <c r="E414" s="163">
        <v>0.98909090909090913</v>
      </c>
      <c r="F414" s="156">
        <v>235</v>
      </c>
      <c r="G414" s="163">
        <v>0.8545454545454545</v>
      </c>
      <c r="H414" s="157">
        <v>5440</v>
      </c>
      <c r="I414" s="158">
        <v>702</v>
      </c>
      <c r="J414" s="159" t="s">
        <v>11</v>
      </c>
      <c r="L414" s="160">
        <f t="shared" si="60"/>
        <v>71.07936507936509</v>
      </c>
      <c r="M414" s="160">
        <f t="shared" si="61"/>
        <v>74.349206349206355</v>
      </c>
      <c r="N414" s="160">
        <f t="shared" si="62"/>
        <v>58.564516129032256</v>
      </c>
      <c r="P414" s="160">
        <v>252</v>
      </c>
      <c r="Q414" s="160">
        <v>10.603174603174603</v>
      </c>
      <c r="R414" s="160">
        <v>18.317460317460316</v>
      </c>
      <c r="S414" s="160">
        <v>43.396825396825399</v>
      </c>
      <c r="T414" s="160">
        <v>27.682539682539684</v>
      </c>
      <c r="U414" s="160">
        <f t="shared" si="68"/>
        <v>71.07936507936509</v>
      </c>
      <c r="W414" s="160">
        <v>252</v>
      </c>
      <c r="X414" s="160">
        <v>0.2857142857142857</v>
      </c>
      <c r="Y414" s="160">
        <v>25.365079365079364</v>
      </c>
      <c r="Z414" s="160">
        <v>44.492063492063494</v>
      </c>
      <c r="AA414" s="160">
        <v>29.857142857142858</v>
      </c>
      <c r="AB414" s="160">
        <f t="shared" si="69"/>
        <v>74.349206349206355</v>
      </c>
      <c r="AD414" s="160">
        <v>124</v>
      </c>
      <c r="AE414" s="160">
        <v>11.887096774193548</v>
      </c>
      <c r="AF414" s="160">
        <v>29.080645161290324</v>
      </c>
      <c r="AG414" s="160">
        <v>51.435483870967744</v>
      </c>
      <c r="AH414" s="160">
        <v>7.129032258064516</v>
      </c>
      <c r="AI414" s="160">
        <f t="shared" si="65"/>
        <v>58.564516129032256</v>
      </c>
    </row>
    <row r="415" spans="1:35">
      <c r="A415" s="159" t="s">
        <v>1068</v>
      </c>
      <c r="C415" s="156">
        <v>226</v>
      </c>
      <c r="D415" s="156">
        <v>22</v>
      </c>
      <c r="E415" s="163">
        <v>9.7345132743362831E-2</v>
      </c>
      <c r="F415" s="156">
        <v>143</v>
      </c>
      <c r="G415" s="163">
        <v>0.63274336283185839</v>
      </c>
      <c r="H415" s="157">
        <v>5503</v>
      </c>
      <c r="I415" s="158">
        <v>10</v>
      </c>
      <c r="J415" s="159" t="s">
        <v>1067</v>
      </c>
      <c r="L415" s="160">
        <f t="shared" si="60"/>
        <v>77.216783216783227</v>
      </c>
      <c r="M415" s="160">
        <f t="shared" si="61"/>
        <v>80.398601398601386</v>
      </c>
      <c r="N415" s="160">
        <f t="shared" si="62"/>
        <v>22</v>
      </c>
      <c r="P415" s="160">
        <v>143</v>
      </c>
      <c r="Q415" s="160">
        <v>7.6783216783216783</v>
      </c>
      <c r="R415" s="160">
        <v>15.104895104895107</v>
      </c>
      <c r="S415" s="160">
        <v>39.825174825174827</v>
      </c>
      <c r="T415" s="160">
        <v>37.391608391608393</v>
      </c>
      <c r="U415" s="160">
        <f t="shared" si="68"/>
        <v>77.216783216783227</v>
      </c>
      <c r="W415" s="160">
        <v>143</v>
      </c>
      <c r="X415" s="160">
        <v>4.1468531468531467</v>
      </c>
      <c r="Y415" s="160">
        <v>15.454545454545453</v>
      </c>
      <c r="Z415" s="160">
        <v>44.636363636363633</v>
      </c>
      <c r="AA415" s="160">
        <v>35.76223776223776</v>
      </c>
      <c r="AB415" s="160">
        <f t="shared" si="69"/>
        <v>80.398601398601386</v>
      </c>
      <c r="AD415" s="160">
        <v>44</v>
      </c>
      <c r="AE415" s="160">
        <v>11</v>
      </c>
      <c r="AF415" s="160">
        <v>66</v>
      </c>
      <c r="AG415" s="160">
        <v>20</v>
      </c>
      <c r="AH415" s="160">
        <v>2</v>
      </c>
      <c r="AI415" s="160">
        <f t="shared" si="65"/>
        <v>22</v>
      </c>
    </row>
    <row r="416" spans="1:35">
      <c r="A416" s="159" t="s">
        <v>1648</v>
      </c>
      <c r="C416" s="156">
        <v>209</v>
      </c>
      <c r="D416" s="156">
        <v>8</v>
      </c>
      <c r="E416" s="163">
        <v>3.8277511961722487E-2</v>
      </c>
      <c r="F416" s="156">
        <v>109</v>
      </c>
      <c r="G416" s="163">
        <v>0.52153110047846885</v>
      </c>
      <c r="H416" s="157">
        <v>5503</v>
      </c>
      <c r="I416" s="158">
        <v>11</v>
      </c>
      <c r="J416" s="159" t="s">
        <v>1067</v>
      </c>
      <c r="L416" s="160">
        <f t="shared" si="60"/>
        <v>49.882352941176471</v>
      </c>
      <c r="M416" s="160">
        <f t="shared" si="61"/>
        <v>57.882352941176471</v>
      </c>
      <c r="N416" s="160">
        <f t="shared" si="62"/>
        <v>11</v>
      </c>
      <c r="P416" s="160">
        <v>68</v>
      </c>
      <c r="Q416" s="160">
        <v>29.529411764705884</v>
      </c>
      <c r="R416" s="160">
        <v>20.588235294117645</v>
      </c>
      <c r="S416" s="160">
        <v>41.235294117647058</v>
      </c>
      <c r="T416" s="160">
        <v>8.6470588235294112</v>
      </c>
      <c r="U416" s="160">
        <f t="shared" si="68"/>
        <v>49.882352941176471</v>
      </c>
      <c r="W416" s="160">
        <v>68</v>
      </c>
      <c r="X416" s="160">
        <v>13.176470588235293</v>
      </c>
      <c r="Y416" s="160">
        <v>29.411764705882355</v>
      </c>
      <c r="Z416" s="160">
        <v>47.529411764705884</v>
      </c>
      <c r="AA416" s="160">
        <v>10.352941176470587</v>
      </c>
      <c r="AB416" s="160">
        <f t="shared" si="69"/>
        <v>57.882352941176471</v>
      </c>
      <c r="AD416" s="160">
        <v>36</v>
      </c>
      <c r="AE416" s="160">
        <v>50</v>
      </c>
      <c r="AF416" s="160">
        <v>39</v>
      </c>
      <c r="AG416" s="160">
        <v>11</v>
      </c>
      <c r="AH416" s="160">
        <v>0</v>
      </c>
      <c r="AI416" s="160">
        <f t="shared" si="65"/>
        <v>11</v>
      </c>
    </row>
    <row r="417" spans="1:35">
      <c r="A417" s="159" t="s">
        <v>1607</v>
      </c>
      <c r="C417" s="156">
        <v>379</v>
      </c>
      <c r="D417" s="156">
        <v>238</v>
      </c>
      <c r="E417" s="163">
        <v>0.62796833773087068</v>
      </c>
      <c r="F417" s="156">
        <v>297</v>
      </c>
      <c r="G417" s="163">
        <v>0.78364116094986802</v>
      </c>
      <c r="H417" s="157">
        <v>3704</v>
      </c>
      <c r="I417" s="158">
        <v>13</v>
      </c>
      <c r="J417" s="159" t="s">
        <v>957</v>
      </c>
      <c r="L417" s="160">
        <f t="shared" si="60"/>
        <v>53.572649572649574</v>
      </c>
      <c r="M417" s="160">
        <f t="shared" si="61"/>
        <v>51.410256410256409</v>
      </c>
      <c r="N417" s="160">
        <f t="shared" si="62"/>
        <v>17</v>
      </c>
      <c r="P417" s="160">
        <v>117</v>
      </c>
      <c r="Q417" s="160">
        <v>24.034188034188034</v>
      </c>
      <c r="R417" s="160">
        <v>21.991452991452991</v>
      </c>
      <c r="S417" s="160">
        <v>35.008547008547012</v>
      </c>
      <c r="T417" s="160">
        <v>18.564102564102562</v>
      </c>
      <c r="U417" s="160">
        <f t="shared" si="68"/>
        <v>53.572649572649574</v>
      </c>
      <c r="W417" s="160">
        <v>117</v>
      </c>
      <c r="X417" s="160">
        <v>12.213675213675213</v>
      </c>
      <c r="Y417" s="160">
        <v>36.974358974358978</v>
      </c>
      <c r="Z417" s="160">
        <v>39.401709401709397</v>
      </c>
      <c r="AA417" s="160">
        <v>12.008547008547009</v>
      </c>
      <c r="AB417" s="160">
        <f t="shared" si="69"/>
        <v>51.410256410256409</v>
      </c>
      <c r="AD417" s="160">
        <v>70</v>
      </c>
      <c r="AE417" s="160">
        <v>49</v>
      </c>
      <c r="AF417" s="160">
        <v>34</v>
      </c>
      <c r="AG417" s="160">
        <v>16</v>
      </c>
      <c r="AH417" s="160">
        <v>1</v>
      </c>
      <c r="AI417" s="160">
        <f t="shared" si="65"/>
        <v>17</v>
      </c>
    </row>
    <row r="418" spans="1:35">
      <c r="A418" s="159" t="s">
        <v>958</v>
      </c>
      <c r="C418" s="156">
        <v>422</v>
      </c>
      <c r="D418" s="156">
        <v>283</v>
      </c>
      <c r="E418" s="163">
        <v>0.67061611374407581</v>
      </c>
      <c r="F418" s="156">
        <v>358</v>
      </c>
      <c r="G418" s="163">
        <v>0.84834123222748814</v>
      </c>
      <c r="H418" s="157">
        <v>3704</v>
      </c>
      <c r="I418" s="158">
        <v>7</v>
      </c>
      <c r="J418" s="159" t="s">
        <v>957</v>
      </c>
      <c r="L418" s="160">
        <f t="shared" si="60"/>
        <v>73.635964912280713</v>
      </c>
      <c r="M418" s="160">
        <f t="shared" si="61"/>
        <v>60.118421052631582</v>
      </c>
      <c r="N418" s="160">
        <f t="shared" si="62"/>
        <v>42</v>
      </c>
      <c r="P418" s="160">
        <v>228</v>
      </c>
      <c r="Q418" s="160">
        <v>6.1403508771929829</v>
      </c>
      <c r="R418" s="160">
        <v>20.473684210526315</v>
      </c>
      <c r="S418" s="160">
        <v>38.381578947368425</v>
      </c>
      <c r="T418" s="160">
        <v>35.254385964912281</v>
      </c>
      <c r="U418" s="160">
        <f t="shared" si="68"/>
        <v>73.635964912280713</v>
      </c>
      <c r="W418" s="160">
        <v>228</v>
      </c>
      <c r="X418" s="160">
        <v>9.3684210526315788</v>
      </c>
      <c r="Y418" s="160">
        <v>30.763157894736842</v>
      </c>
      <c r="Z418" s="160">
        <v>42.15789473684211</v>
      </c>
      <c r="AA418" s="160">
        <v>17.960526315789473</v>
      </c>
      <c r="AB418" s="160">
        <f t="shared" si="69"/>
        <v>60.118421052631582</v>
      </c>
      <c r="AD418" s="160">
        <v>57</v>
      </c>
      <c r="AE418" s="160">
        <v>14</v>
      </c>
      <c r="AF418" s="160">
        <v>44</v>
      </c>
      <c r="AG418" s="160">
        <v>42</v>
      </c>
      <c r="AH418" s="160">
        <v>0</v>
      </c>
      <c r="AI418" s="160">
        <f t="shared" si="65"/>
        <v>42</v>
      </c>
    </row>
    <row r="419" spans="1:35">
      <c r="A419" s="159" t="s">
        <v>870</v>
      </c>
      <c r="C419" s="156">
        <v>556</v>
      </c>
      <c r="D419" s="156">
        <v>78</v>
      </c>
      <c r="E419" s="163">
        <v>0.14028776978417265</v>
      </c>
      <c r="F419" s="156">
        <v>319</v>
      </c>
      <c r="G419" s="163">
        <v>0.57374100719424459</v>
      </c>
      <c r="H419" s="157">
        <v>2605</v>
      </c>
      <c r="I419" s="158">
        <v>33</v>
      </c>
      <c r="J419" s="159" t="s">
        <v>869</v>
      </c>
      <c r="L419" s="160">
        <f t="shared" si="60"/>
        <v>94</v>
      </c>
      <c r="M419" s="160">
        <f t="shared" si="61"/>
        <v>82</v>
      </c>
      <c r="N419" s="160">
        <f t="shared" si="62"/>
        <v>0</v>
      </c>
      <c r="P419" s="160">
        <v>277</v>
      </c>
      <c r="Q419" s="160">
        <v>1</v>
      </c>
      <c r="R419" s="160">
        <v>5</v>
      </c>
      <c r="S419" s="160">
        <v>22</v>
      </c>
      <c r="T419" s="160">
        <v>72</v>
      </c>
      <c r="U419" s="160">
        <f t="shared" si="68"/>
        <v>94</v>
      </c>
      <c r="W419" s="160">
        <v>277</v>
      </c>
      <c r="X419" s="160">
        <v>6</v>
      </c>
      <c r="Y419" s="160">
        <v>12</v>
      </c>
      <c r="Z419" s="160">
        <v>37</v>
      </c>
      <c r="AA419" s="160">
        <v>45</v>
      </c>
      <c r="AB419" s="160">
        <f t="shared" si="69"/>
        <v>82</v>
      </c>
      <c r="AD419" s="160">
        <v>0</v>
      </c>
      <c r="AE419" s="160">
        <v>0</v>
      </c>
      <c r="AF419" s="160">
        <v>0</v>
      </c>
      <c r="AG419" s="160">
        <v>0</v>
      </c>
      <c r="AH419" s="160">
        <v>0</v>
      </c>
      <c r="AI419" s="160">
        <f t="shared" si="65"/>
        <v>0</v>
      </c>
    </row>
    <row r="420" spans="1:35">
      <c r="A420" s="159" t="s">
        <v>1371</v>
      </c>
      <c r="C420" s="156">
        <v>609</v>
      </c>
      <c r="D420" s="156">
        <v>89</v>
      </c>
      <c r="E420" s="163">
        <v>0.14614121510673234</v>
      </c>
      <c r="F420" s="156">
        <v>342</v>
      </c>
      <c r="G420" s="163">
        <v>0.56157635467980294</v>
      </c>
      <c r="H420" s="157">
        <v>2605</v>
      </c>
      <c r="I420" s="158">
        <v>36</v>
      </c>
      <c r="J420" s="159" t="s">
        <v>869</v>
      </c>
      <c r="L420" s="160">
        <f t="shared" si="60"/>
        <v>88.965058236272881</v>
      </c>
      <c r="M420" s="160">
        <f t="shared" si="61"/>
        <v>86.37770382695507</v>
      </c>
      <c r="N420" s="160">
        <f t="shared" si="62"/>
        <v>56</v>
      </c>
      <c r="P420" s="160">
        <v>601</v>
      </c>
      <c r="Q420" s="160">
        <v>2.5174708818635607</v>
      </c>
      <c r="R420" s="160">
        <v>8.5174708818635612</v>
      </c>
      <c r="S420" s="160">
        <v>26.209650582362727</v>
      </c>
      <c r="T420" s="160">
        <v>62.755407653910154</v>
      </c>
      <c r="U420" s="160">
        <f t="shared" si="68"/>
        <v>88.965058236272881</v>
      </c>
      <c r="W420" s="160">
        <v>601</v>
      </c>
      <c r="X420" s="160">
        <v>1</v>
      </c>
      <c r="Y420" s="160">
        <v>12.104825291181363</v>
      </c>
      <c r="Z420" s="160">
        <v>48.069883527454245</v>
      </c>
      <c r="AA420" s="160">
        <v>38.307820299500833</v>
      </c>
      <c r="AB420" s="160">
        <f t="shared" si="69"/>
        <v>86.37770382695507</v>
      </c>
      <c r="AD420" s="160">
        <v>311</v>
      </c>
      <c r="AE420" s="160">
        <v>5</v>
      </c>
      <c r="AF420" s="160">
        <v>39</v>
      </c>
      <c r="AG420" s="160">
        <v>48</v>
      </c>
      <c r="AH420" s="160">
        <v>8</v>
      </c>
      <c r="AI420" s="160">
        <f t="shared" si="65"/>
        <v>56</v>
      </c>
    </row>
    <row r="421" spans="1:35">
      <c r="A421" s="159" t="s">
        <v>1719</v>
      </c>
      <c r="C421" s="156">
        <v>682</v>
      </c>
      <c r="D421" s="156">
        <v>87</v>
      </c>
      <c r="E421" s="163">
        <v>0.12756598240469208</v>
      </c>
      <c r="F421" s="156">
        <v>340</v>
      </c>
      <c r="G421" s="163">
        <v>0.49853372434017595</v>
      </c>
      <c r="H421" s="157">
        <v>2605</v>
      </c>
      <c r="I421" s="158">
        <v>35</v>
      </c>
      <c r="J421" s="159" t="s">
        <v>869</v>
      </c>
      <c r="L421" s="160">
        <f t="shared" si="60"/>
        <v>79</v>
      </c>
      <c r="M421" s="160">
        <f t="shared" si="61"/>
        <v>84</v>
      </c>
      <c r="N421" s="160">
        <f t="shared" si="62"/>
        <v>0</v>
      </c>
      <c r="P421" s="160">
        <v>334</v>
      </c>
      <c r="Q421" s="160">
        <v>8</v>
      </c>
      <c r="R421" s="160">
        <v>13</v>
      </c>
      <c r="S421" s="160">
        <v>48</v>
      </c>
      <c r="T421" s="160">
        <v>31</v>
      </c>
      <c r="U421" s="160">
        <f t="shared" si="68"/>
        <v>79</v>
      </c>
      <c r="W421" s="160">
        <v>334</v>
      </c>
      <c r="X421" s="160">
        <v>1</v>
      </c>
      <c r="Y421" s="160">
        <v>14</v>
      </c>
      <c r="Z421" s="160">
        <v>46</v>
      </c>
      <c r="AA421" s="160">
        <v>38</v>
      </c>
      <c r="AB421" s="160">
        <f t="shared" si="69"/>
        <v>84</v>
      </c>
      <c r="AD421" s="160">
        <v>0</v>
      </c>
      <c r="AE421" s="160">
        <v>0</v>
      </c>
      <c r="AF421" s="160">
        <v>0</v>
      </c>
      <c r="AG421" s="160">
        <v>0</v>
      </c>
      <c r="AH421" s="160">
        <v>0</v>
      </c>
      <c r="AI421" s="160">
        <f t="shared" si="65"/>
        <v>0</v>
      </c>
    </row>
    <row r="422" spans="1:35">
      <c r="A422" s="159" t="s">
        <v>1480</v>
      </c>
      <c r="C422" s="156">
        <v>673</v>
      </c>
      <c r="D422" s="156">
        <v>97</v>
      </c>
      <c r="E422" s="163">
        <v>0.14413075780089152</v>
      </c>
      <c r="F422" s="156">
        <v>374</v>
      </c>
      <c r="G422" s="163">
        <v>0.55572065378900448</v>
      </c>
      <c r="H422" s="157">
        <v>2605</v>
      </c>
      <c r="I422" s="158">
        <v>37</v>
      </c>
      <c r="J422" s="159" t="s">
        <v>869</v>
      </c>
      <c r="L422" s="160">
        <f t="shared" si="60"/>
        <v>84.914728682170548</v>
      </c>
      <c r="M422" s="160">
        <f t="shared" si="61"/>
        <v>80.965891472868208</v>
      </c>
      <c r="N422" s="160">
        <f t="shared" si="62"/>
        <v>36</v>
      </c>
      <c r="P422" s="160">
        <v>645</v>
      </c>
      <c r="Q422" s="160">
        <v>3.0341085271317829</v>
      </c>
      <c r="R422" s="160">
        <v>12.051162790697674</v>
      </c>
      <c r="S422" s="160">
        <v>33.119379844961244</v>
      </c>
      <c r="T422" s="160">
        <v>51.795348837209303</v>
      </c>
      <c r="U422" s="160">
        <f t="shared" si="68"/>
        <v>84.914728682170548</v>
      </c>
      <c r="W422" s="160">
        <v>645</v>
      </c>
      <c r="X422" s="160">
        <v>1.5085271317829458</v>
      </c>
      <c r="Y422" s="160">
        <v>17.034108527131782</v>
      </c>
      <c r="Z422" s="160">
        <v>47.034108527131778</v>
      </c>
      <c r="AA422" s="160">
        <v>33.931782945736437</v>
      </c>
      <c r="AB422" s="160">
        <f t="shared" si="69"/>
        <v>80.965891472868208</v>
      </c>
      <c r="AD422" s="160">
        <v>328</v>
      </c>
      <c r="AE422" s="160">
        <v>18</v>
      </c>
      <c r="AF422" s="160">
        <v>46</v>
      </c>
      <c r="AG422" s="160">
        <v>33</v>
      </c>
      <c r="AH422" s="160">
        <v>3</v>
      </c>
      <c r="AI422" s="160">
        <f t="shared" si="65"/>
        <v>36</v>
      </c>
    </row>
    <row r="423" spans="1:35">
      <c r="A423" s="159" t="s">
        <v>871</v>
      </c>
      <c r="C423" s="156">
        <v>655</v>
      </c>
      <c r="D423" s="156">
        <v>134</v>
      </c>
      <c r="E423" s="163">
        <v>0.20458015267175572</v>
      </c>
      <c r="F423" s="156">
        <v>277</v>
      </c>
      <c r="G423" s="163">
        <v>0.42290076335877863</v>
      </c>
      <c r="H423" s="157">
        <v>2606</v>
      </c>
      <c r="I423" s="158">
        <v>42</v>
      </c>
      <c r="J423" s="159" t="s">
        <v>1769</v>
      </c>
      <c r="L423" s="160">
        <f t="shared" si="60"/>
        <v>94.550588235294128</v>
      </c>
      <c r="M423" s="160">
        <f t="shared" si="61"/>
        <v>87.145882352941172</v>
      </c>
      <c r="N423" s="160">
        <f t="shared" si="62"/>
        <v>0</v>
      </c>
      <c r="P423" s="160">
        <v>425</v>
      </c>
      <c r="Q423" s="160">
        <v>1.4494117647058822</v>
      </c>
      <c r="R423" s="160">
        <v>4</v>
      </c>
      <c r="S423" s="160">
        <v>21.651764705882353</v>
      </c>
      <c r="T423" s="160">
        <v>72.898823529411771</v>
      </c>
      <c r="U423" s="160">
        <f t="shared" si="68"/>
        <v>94.550588235294128</v>
      </c>
      <c r="W423" s="160">
        <v>425</v>
      </c>
      <c r="X423" s="160">
        <v>3.2023529411764704</v>
      </c>
      <c r="Y423" s="160">
        <v>9.6517647058823535</v>
      </c>
      <c r="Z423" s="160">
        <v>35.842352941176472</v>
      </c>
      <c r="AA423" s="160">
        <v>51.3035294117647</v>
      </c>
      <c r="AB423" s="160">
        <f t="shared" si="69"/>
        <v>87.145882352941172</v>
      </c>
      <c r="AD423" s="160">
        <v>0</v>
      </c>
      <c r="AE423" s="160">
        <v>0</v>
      </c>
      <c r="AF423" s="160">
        <v>0</v>
      </c>
      <c r="AG423" s="160">
        <v>0</v>
      </c>
      <c r="AH423" s="160">
        <v>0</v>
      </c>
      <c r="AI423" s="160">
        <f t="shared" si="65"/>
        <v>0</v>
      </c>
    </row>
    <row r="424" spans="1:35">
      <c r="A424" s="159" t="s">
        <v>1720</v>
      </c>
      <c r="C424" s="156">
        <v>480</v>
      </c>
      <c r="D424" s="156">
        <v>76</v>
      </c>
      <c r="E424" s="163">
        <v>0.15833333333333333</v>
      </c>
      <c r="F424" s="156">
        <v>184</v>
      </c>
      <c r="G424" s="163">
        <v>0.38333333333333336</v>
      </c>
      <c r="H424" s="157">
        <v>2606</v>
      </c>
      <c r="I424" s="158">
        <v>40</v>
      </c>
      <c r="J424" s="159" t="s">
        <v>1769</v>
      </c>
      <c r="L424" s="160">
        <f t="shared" si="60"/>
        <v>79</v>
      </c>
      <c r="M424" s="160">
        <f t="shared" si="61"/>
        <v>88</v>
      </c>
      <c r="N424" s="160">
        <f t="shared" si="62"/>
        <v>0</v>
      </c>
      <c r="P424" s="160">
        <v>233</v>
      </c>
      <c r="Q424" s="160">
        <v>8</v>
      </c>
      <c r="R424" s="160">
        <v>12</v>
      </c>
      <c r="S424" s="160">
        <v>49</v>
      </c>
      <c r="T424" s="160">
        <v>30</v>
      </c>
      <c r="U424" s="160">
        <f t="shared" si="68"/>
        <v>79</v>
      </c>
      <c r="W424" s="160">
        <v>233</v>
      </c>
      <c r="X424" s="160">
        <v>1</v>
      </c>
      <c r="Y424" s="160">
        <v>10</v>
      </c>
      <c r="Z424" s="160">
        <v>43</v>
      </c>
      <c r="AA424" s="160">
        <v>45</v>
      </c>
      <c r="AB424" s="160">
        <f t="shared" si="69"/>
        <v>88</v>
      </c>
      <c r="AD424" s="160">
        <v>0</v>
      </c>
      <c r="AE424" s="160">
        <v>0</v>
      </c>
      <c r="AF424" s="160">
        <v>0</v>
      </c>
      <c r="AG424" s="160">
        <v>0</v>
      </c>
      <c r="AH424" s="160">
        <v>0</v>
      </c>
      <c r="AI424" s="160">
        <f t="shared" si="65"/>
        <v>0</v>
      </c>
    </row>
    <row r="425" spans="1:35">
      <c r="A425" s="159" t="s">
        <v>1408</v>
      </c>
      <c r="C425" s="156">
        <v>746</v>
      </c>
      <c r="D425" s="156">
        <v>156</v>
      </c>
      <c r="E425" s="163">
        <v>0.20911528150134048</v>
      </c>
      <c r="F425" s="156">
        <v>285</v>
      </c>
      <c r="G425" s="163">
        <v>0.38203753351206432</v>
      </c>
      <c r="H425" s="157">
        <v>2606</v>
      </c>
      <c r="I425" s="158">
        <v>43</v>
      </c>
      <c r="J425" s="159" t="s">
        <v>1769</v>
      </c>
      <c r="L425" s="160">
        <f t="shared" si="60"/>
        <v>88.093663911845738</v>
      </c>
      <c r="M425" s="160">
        <f t="shared" si="61"/>
        <v>81.466942148760339</v>
      </c>
      <c r="N425" s="160">
        <f t="shared" si="62"/>
        <v>63.407098121085589</v>
      </c>
      <c r="P425" s="160">
        <v>726</v>
      </c>
      <c r="Q425" s="160">
        <v>4.2658402203856749</v>
      </c>
      <c r="R425" s="160">
        <v>7.9793388429752063</v>
      </c>
      <c r="S425" s="160">
        <v>31.260330578512395</v>
      </c>
      <c r="T425" s="160">
        <v>56.833333333333343</v>
      </c>
      <c r="U425" s="160">
        <f t="shared" si="68"/>
        <v>88.093663911845738</v>
      </c>
      <c r="W425" s="160">
        <v>726</v>
      </c>
      <c r="X425" s="160">
        <v>2.9641873278236917</v>
      </c>
      <c r="Y425" s="160">
        <v>15.588154269972451</v>
      </c>
      <c r="Z425" s="160">
        <v>40.629476584022044</v>
      </c>
      <c r="AA425" s="160">
        <v>40.837465564738295</v>
      </c>
      <c r="AB425" s="160">
        <f t="shared" si="69"/>
        <v>81.466942148760339</v>
      </c>
      <c r="AD425" s="160">
        <v>479</v>
      </c>
      <c r="AE425" s="160">
        <v>10.296450939457202</v>
      </c>
      <c r="AF425" s="160">
        <v>25.810020876826719</v>
      </c>
      <c r="AG425" s="160">
        <v>48.271398747390393</v>
      </c>
      <c r="AH425" s="160">
        <v>15.135699373695198</v>
      </c>
      <c r="AI425" s="160">
        <f t="shared" si="65"/>
        <v>63.407098121085589</v>
      </c>
    </row>
    <row r="426" spans="1:35">
      <c r="A426" s="159" t="s">
        <v>719</v>
      </c>
      <c r="C426" s="156">
        <v>114</v>
      </c>
      <c r="D426" s="156">
        <v>113</v>
      </c>
      <c r="E426" s="163">
        <v>0.99122807017543857</v>
      </c>
      <c r="F426" s="156">
        <v>114</v>
      </c>
      <c r="G426" s="163">
        <v>1</v>
      </c>
      <c r="H426" s="157">
        <v>903</v>
      </c>
      <c r="I426" s="158">
        <v>7</v>
      </c>
      <c r="J426" s="159" t="s">
        <v>1768</v>
      </c>
      <c r="L426" s="160">
        <f t="shared" si="60"/>
        <v>100</v>
      </c>
      <c r="M426" s="160">
        <f t="shared" si="61"/>
        <v>97</v>
      </c>
      <c r="N426" s="160">
        <f t="shared" si="62"/>
        <v>0</v>
      </c>
      <c r="P426" s="160">
        <v>30</v>
      </c>
      <c r="Q426" s="160">
        <v>0</v>
      </c>
      <c r="R426" s="160">
        <v>0</v>
      </c>
      <c r="S426" s="160">
        <v>23</v>
      </c>
      <c r="T426" s="160">
        <v>77</v>
      </c>
      <c r="U426" s="160">
        <f t="shared" si="68"/>
        <v>100</v>
      </c>
      <c r="W426" s="160">
        <v>30</v>
      </c>
      <c r="X426" s="160">
        <v>0</v>
      </c>
      <c r="Y426" s="160">
        <v>3</v>
      </c>
      <c r="Z426" s="160">
        <v>60</v>
      </c>
      <c r="AA426" s="160">
        <v>37</v>
      </c>
      <c r="AB426" s="160">
        <f t="shared" si="69"/>
        <v>97</v>
      </c>
      <c r="AD426" s="160">
        <v>0</v>
      </c>
      <c r="AE426" s="160">
        <v>0</v>
      </c>
      <c r="AF426" s="160">
        <v>0</v>
      </c>
      <c r="AG426" s="160">
        <v>0</v>
      </c>
      <c r="AH426" s="160">
        <v>0</v>
      </c>
      <c r="AI426" s="160">
        <f t="shared" si="65"/>
        <v>0</v>
      </c>
    </row>
    <row r="427" spans="1:35">
      <c r="A427" s="159" t="s">
        <v>1408</v>
      </c>
      <c r="C427" s="156">
        <v>295</v>
      </c>
      <c r="D427" s="156">
        <v>251</v>
      </c>
      <c r="E427" s="163">
        <v>0.85084745762711866</v>
      </c>
      <c r="F427" s="156">
        <v>294</v>
      </c>
      <c r="G427" s="163">
        <v>0.99661016949152548</v>
      </c>
      <c r="H427" s="157">
        <v>903</v>
      </c>
      <c r="I427" s="158">
        <v>17</v>
      </c>
      <c r="J427" s="159" t="s">
        <v>1768</v>
      </c>
      <c r="L427" s="160">
        <f t="shared" si="60"/>
        <v>57.411149825783973</v>
      </c>
      <c r="M427" s="160">
        <f t="shared" si="61"/>
        <v>58.651567944250871</v>
      </c>
      <c r="N427" s="160">
        <f t="shared" si="62"/>
        <v>27</v>
      </c>
      <c r="P427" s="160">
        <v>287</v>
      </c>
      <c r="Q427" s="160">
        <v>20.181184668989545</v>
      </c>
      <c r="R427" s="160">
        <v>22.407665505226483</v>
      </c>
      <c r="S427" s="160">
        <v>39.714285714285715</v>
      </c>
      <c r="T427" s="160">
        <v>17.696864111498257</v>
      </c>
      <c r="U427" s="160">
        <f t="shared" si="68"/>
        <v>57.411149825783973</v>
      </c>
      <c r="W427" s="160">
        <v>287</v>
      </c>
      <c r="X427" s="160">
        <v>6.1358885017421603</v>
      </c>
      <c r="Y427" s="160">
        <v>35.21254355400697</v>
      </c>
      <c r="Z427" s="160">
        <v>42.832752613240416</v>
      </c>
      <c r="AA427" s="160">
        <v>15.818815331010454</v>
      </c>
      <c r="AB427" s="160">
        <f t="shared" si="69"/>
        <v>58.651567944250871</v>
      </c>
      <c r="AD427" s="160">
        <v>87</v>
      </c>
      <c r="AE427" s="160">
        <v>29</v>
      </c>
      <c r="AF427" s="160">
        <v>45</v>
      </c>
      <c r="AG427" s="160">
        <v>22</v>
      </c>
      <c r="AH427" s="160">
        <v>5</v>
      </c>
      <c r="AI427" s="160">
        <f t="shared" si="65"/>
        <v>27</v>
      </c>
    </row>
    <row r="428" spans="1:35">
      <c r="A428" s="159" t="s">
        <v>718</v>
      </c>
      <c r="C428" s="156">
        <v>215</v>
      </c>
      <c r="D428" s="156">
        <v>186</v>
      </c>
      <c r="E428" s="163">
        <v>0.8651162790697674</v>
      </c>
      <c r="F428" s="156">
        <v>215</v>
      </c>
      <c r="G428" s="163">
        <v>1</v>
      </c>
      <c r="H428" s="157">
        <v>903</v>
      </c>
      <c r="I428" s="158">
        <v>16</v>
      </c>
      <c r="J428" s="159" t="s">
        <v>1768</v>
      </c>
      <c r="L428" s="160">
        <f t="shared" si="60"/>
        <v>70.316742081447956</v>
      </c>
      <c r="M428" s="160">
        <f t="shared" si="61"/>
        <v>58.656108597285069</v>
      </c>
      <c r="N428" s="160">
        <f t="shared" si="62"/>
        <v>14</v>
      </c>
      <c r="P428" s="160">
        <v>221</v>
      </c>
      <c r="Q428" s="160">
        <v>8.4705882352941178</v>
      </c>
      <c r="R428" s="160">
        <v>21.040723981900452</v>
      </c>
      <c r="S428" s="160">
        <v>39.502262443438916</v>
      </c>
      <c r="T428" s="160">
        <v>30.814479638009047</v>
      </c>
      <c r="U428" s="160">
        <f t="shared" si="68"/>
        <v>70.316742081447956</v>
      </c>
      <c r="W428" s="160">
        <v>221</v>
      </c>
      <c r="X428" s="160">
        <v>9.7239819004524879</v>
      </c>
      <c r="Y428" s="160">
        <v>31.619909502262441</v>
      </c>
      <c r="Z428" s="160">
        <v>45.144796380090497</v>
      </c>
      <c r="AA428" s="160">
        <v>13.51131221719457</v>
      </c>
      <c r="AB428" s="160">
        <f t="shared" si="69"/>
        <v>58.656108597285069</v>
      </c>
      <c r="AD428" s="160">
        <v>77</v>
      </c>
      <c r="AE428" s="160">
        <v>23</v>
      </c>
      <c r="AF428" s="160">
        <v>62</v>
      </c>
      <c r="AG428" s="160">
        <v>14</v>
      </c>
      <c r="AH428" s="160">
        <v>0</v>
      </c>
      <c r="AI428" s="160">
        <f t="shared" si="65"/>
        <v>14</v>
      </c>
    </row>
    <row r="429" spans="1:35">
      <c r="A429" s="159" t="s">
        <v>953</v>
      </c>
      <c r="C429" s="156">
        <v>408</v>
      </c>
      <c r="D429" s="156">
        <v>24</v>
      </c>
      <c r="E429" s="163">
        <v>5.8823529411764705E-2</v>
      </c>
      <c r="F429" s="156">
        <v>267</v>
      </c>
      <c r="G429" s="163">
        <v>0.65441176470588236</v>
      </c>
      <c r="H429" s="157">
        <v>3604</v>
      </c>
      <c r="I429" s="158">
        <v>18</v>
      </c>
      <c r="J429" s="159" t="s">
        <v>952</v>
      </c>
      <c r="L429" s="160">
        <f t="shared" si="60"/>
        <v>84</v>
      </c>
      <c r="M429" s="160">
        <f t="shared" si="61"/>
        <v>78.430379746835442</v>
      </c>
      <c r="N429" s="160">
        <f t="shared" si="62"/>
        <v>0</v>
      </c>
      <c r="P429" s="160">
        <v>158</v>
      </c>
      <c r="Q429" s="160">
        <v>3.5316455696202529</v>
      </c>
      <c r="R429" s="160">
        <v>12.936708860759495</v>
      </c>
      <c r="S429" s="160">
        <v>34.784810126582279</v>
      </c>
      <c r="T429" s="160">
        <v>49.215189873417721</v>
      </c>
      <c r="U429" s="160">
        <f t="shared" si="68"/>
        <v>84</v>
      </c>
      <c r="W429" s="160">
        <v>158</v>
      </c>
      <c r="X429" s="160">
        <v>7.9113924050632907</v>
      </c>
      <c r="Y429" s="160">
        <v>13.126582278481013</v>
      </c>
      <c r="Z429" s="160">
        <v>39.556962025316452</v>
      </c>
      <c r="AA429" s="160">
        <v>38.87341772151899</v>
      </c>
      <c r="AB429" s="160">
        <f t="shared" si="69"/>
        <v>78.430379746835442</v>
      </c>
      <c r="AD429" s="160">
        <v>0</v>
      </c>
      <c r="AE429" s="160">
        <v>0</v>
      </c>
      <c r="AF429" s="160">
        <v>0</v>
      </c>
      <c r="AG429" s="160">
        <v>0</v>
      </c>
      <c r="AH429" s="160">
        <v>0</v>
      </c>
      <c r="AI429" s="160">
        <f t="shared" si="65"/>
        <v>0</v>
      </c>
    </row>
    <row r="430" spans="1:35">
      <c r="A430" s="159" t="s">
        <v>1420</v>
      </c>
      <c r="C430" s="156">
        <v>325</v>
      </c>
      <c r="D430" s="156">
        <v>23</v>
      </c>
      <c r="E430" s="163">
        <v>7.0769230769230765E-2</v>
      </c>
      <c r="F430" s="156">
        <v>199</v>
      </c>
      <c r="G430" s="163">
        <v>0.61230769230769233</v>
      </c>
      <c r="H430" s="157">
        <v>3604</v>
      </c>
      <c r="I430" s="158">
        <v>20</v>
      </c>
      <c r="J430" s="159" t="s">
        <v>952</v>
      </c>
      <c r="L430" s="160">
        <f t="shared" si="60"/>
        <v>68.890675241157567</v>
      </c>
      <c r="M430" s="160">
        <f t="shared" si="61"/>
        <v>71.347266881028929</v>
      </c>
      <c r="N430" s="160">
        <f t="shared" si="62"/>
        <v>42.303797468354425</v>
      </c>
      <c r="P430" s="160">
        <v>311</v>
      </c>
      <c r="Q430" s="160">
        <v>11.90353697749196</v>
      </c>
      <c r="R430" s="160">
        <v>19.20578778135048</v>
      </c>
      <c r="S430" s="160">
        <v>40.430868167202576</v>
      </c>
      <c r="T430" s="160">
        <v>28.459807073954984</v>
      </c>
      <c r="U430" s="160">
        <f t="shared" si="68"/>
        <v>68.890675241157567</v>
      </c>
      <c r="W430" s="160">
        <v>311</v>
      </c>
      <c r="X430" s="160">
        <v>4.491961414790997</v>
      </c>
      <c r="Y430" s="160">
        <v>24.160771704180064</v>
      </c>
      <c r="Z430" s="160">
        <v>49.299035369774913</v>
      </c>
      <c r="AA430" s="160">
        <v>22.048231511254016</v>
      </c>
      <c r="AB430" s="160">
        <f t="shared" si="69"/>
        <v>71.347266881028929</v>
      </c>
      <c r="AD430" s="160">
        <v>158</v>
      </c>
      <c r="AE430" s="160">
        <v>14.379746835443038</v>
      </c>
      <c r="AF430" s="160">
        <v>43.316455696202532</v>
      </c>
      <c r="AG430" s="160">
        <v>37.556962025316452</v>
      </c>
      <c r="AH430" s="160">
        <v>4.7468354430379751</v>
      </c>
      <c r="AI430" s="160">
        <f t="shared" si="65"/>
        <v>42.303797468354425</v>
      </c>
    </row>
    <row r="431" spans="1:35">
      <c r="A431" s="159" t="s">
        <v>1248</v>
      </c>
      <c r="C431" s="156">
        <v>319</v>
      </c>
      <c r="D431" s="156">
        <v>29</v>
      </c>
      <c r="E431" s="163">
        <v>9.0909090909090912E-2</v>
      </c>
      <c r="F431" s="156">
        <v>154</v>
      </c>
      <c r="G431" s="163">
        <v>0.48275862068965519</v>
      </c>
      <c r="H431" s="157">
        <v>6605</v>
      </c>
      <c r="I431" s="158">
        <v>56</v>
      </c>
      <c r="J431" s="159" t="s">
        <v>1247</v>
      </c>
      <c r="L431" s="160">
        <f t="shared" si="60"/>
        <v>90.495726495726501</v>
      </c>
      <c r="M431" s="160">
        <f t="shared" si="61"/>
        <v>84.982905982905976</v>
      </c>
      <c r="N431" s="160">
        <f t="shared" si="62"/>
        <v>0</v>
      </c>
      <c r="P431" s="160">
        <v>117</v>
      </c>
      <c r="Q431" s="160">
        <v>3.4871794871794872</v>
      </c>
      <c r="R431" s="160">
        <v>5.5213675213675213</v>
      </c>
      <c r="S431" s="160">
        <v>32.512820512820511</v>
      </c>
      <c r="T431" s="160">
        <v>57.982905982905983</v>
      </c>
      <c r="U431" s="160">
        <f t="shared" si="68"/>
        <v>90.495726495726501</v>
      </c>
      <c r="W431" s="160">
        <v>117</v>
      </c>
      <c r="X431" s="160">
        <v>5.017094017094017</v>
      </c>
      <c r="Y431" s="160">
        <v>9.5042735042735043</v>
      </c>
      <c r="Z431" s="160">
        <v>48.46153846153846</v>
      </c>
      <c r="AA431" s="160">
        <v>36.521367521367523</v>
      </c>
      <c r="AB431" s="160">
        <f t="shared" si="69"/>
        <v>84.982905982905976</v>
      </c>
      <c r="AD431" s="160">
        <v>0</v>
      </c>
      <c r="AE431" s="160">
        <v>0</v>
      </c>
      <c r="AF431" s="160">
        <v>0</v>
      </c>
      <c r="AG431" s="160">
        <v>0</v>
      </c>
      <c r="AH431" s="160">
        <v>0</v>
      </c>
      <c r="AI431" s="160">
        <f t="shared" si="65"/>
        <v>0</v>
      </c>
    </row>
    <row r="432" spans="1:35">
      <c r="A432" s="159" t="s">
        <v>1445</v>
      </c>
      <c r="C432" s="156">
        <v>249</v>
      </c>
      <c r="D432" s="156">
        <v>15</v>
      </c>
      <c r="E432" s="163">
        <v>6.0240963855421686E-2</v>
      </c>
      <c r="F432" s="156">
        <v>116</v>
      </c>
      <c r="G432" s="163">
        <v>0.46586345381526106</v>
      </c>
      <c r="H432" s="157">
        <v>6605</v>
      </c>
      <c r="I432" s="158">
        <v>58</v>
      </c>
      <c r="J432" s="159" t="s">
        <v>1247</v>
      </c>
      <c r="L432" s="160">
        <f t="shared" si="60"/>
        <v>78.468879668049794</v>
      </c>
      <c r="M432" s="160">
        <f t="shared" si="61"/>
        <v>68.701244813278009</v>
      </c>
      <c r="N432" s="160">
        <f t="shared" si="62"/>
        <v>42.182608695652178</v>
      </c>
      <c r="P432" s="160">
        <v>241</v>
      </c>
      <c r="Q432" s="160">
        <v>6.605809128630705</v>
      </c>
      <c r="R432" s="160">
        <v>14.448132780082986</v>
      </c>
      <c r="S432" s="160">
        <v>36.663900414937757</v>
      </c>
      <c r="T432" s="160">
        <v>41.804979253112037</v>
      </c>
      <c r="U432" s="160">
        <f t="shared" si="68"/>
        <v>78.468879668049794</v>
      </c>
      <c r="W432" s="160">
        <v>241</v>
      </c>
      <c r="X432" s="160">
        <v>4.9004149377593356</v>
      </c>
      <c r="Y432" s="160">
        <v>25.904564315352694</v>
      </c>
      <c r="Z432" s="160">
        <v>40.863070539419084</v>
      </c>
      <c r="AA432" s="160">
        <v>27.838174273858918</v>
      </c>
      <c r="AB432" s="160">
        <f t="shared" si="69"/>
        <v>68.701244813278009</v>
      </c>
      <c r="AD432" s="160">
        <v>115</v>
      </c>
      <c r="AE432" s="160">
        <v>12.060869565217391</v>
      </c>
      <c r="AF432" s="160">
        <v>45.22608695652174</v>
      </c>
      <c r="AG432" s="160">
        <v>34.469565217391306</v>
      </c>
      <c r="AH432" s="160">
        <v>7.713043478260869</v>
      </c>
      <c r="AI432" s="160">
        <f t="shared" si="65"/>
        <v>42.182608695652178</v>
      </c>
    </row>
    <row r="433" spans="1:35">
      <c r="A433" s="159" t="s">
        <v>967</v>
      </c>
      <c r="C433" s="156">
        <v>147</v>
      </c>
      <c r="D433" s="156">
        <v>8</v>
      </c>
      <c r="E433" s="163">
        <v>5.4421768707482991E-2</v>
      </c>
      <c r="F433" s="156">
        <v>121</v>
      </c>
      <c r="G433" s="163">
        <v>0.8231292517006803</v>
      </c>
      <c r="H433" s="157">
        <v>3810</v>
      </c>
      <c r="I433" s="158">
        <v>1</v>
      </c>
      <c r="J433" s="159" t="s">
        <v>965</v>
      </c>
      <c r="L433" s="160">
        <f t="shared" si="60"/>
        <v>66.104651162790702</v>
      </c>
      <c r="M433" s="160">
        <f t="shared" si="61"/>
        <v>74.395348837209312</v>
      </c>
      <c r="N433" s="160">
        <f t="shared" si="62"/>
        <v>30</v>
      </c>
      <c r="P433" s="160">
        <v>86</v>
      </c>
      <c r="Q433" s="160">
        <v>12.779069767441861</v>
      </c>
      <c r="R433" s="160">
        <v>21</v>
      </c>
      <c r="S433" s="160">
        <v>30.174418604651162</v>
      </c>
      <c r="T433" s="160">
        <v>35.930232558139544</v>
      </c>
      <c r="U433" s="160">
        <f t="shared" si="68"/>
        <v>66.104651162790702</v>
      </c>
      <c r="W433" s="160">
        <v>86</v>
      </c>
      <c r="X433" s="160">
        <v>8</v>
      </c>
      <c r="Y433" s="160">
        <v>17.604651162790695</v>
      </c>
      <c r="Z433" s="160">
        <v>48.825581395348841</v>
      </c>
      <c r="AA433" s="160">
        <v>25.569767441860467</v>
      </c>
      <c r="AB433" s="160">
        <f t="shared" si="69"/>
        <v>74.395348837209312</v>
      </c>
      <c r="AD433" s="160">
        <v>23</v>
      </c>
      <c r="AE433" s="160">
        <v>17</v>
      </c>
      <c r="AF433" s="160">
        <v>52</v>
      </c>
      <c r="AG433" s="160">
        <v>30</v>
      </c>
      <c r="AH433" s="160">
        <v>0</v>
      </c>
      <c r="AI433" s="160">
        <f t="shared" si="65"/>
        <v>30</v>
      </c>
    </row>
    <row r="434" spans="1:35">
      <c r="A434" s="159" t="s">
        <v>1610</v>
      </c>
      <c r="C434" s="156">
        <v>146</v>
      </c>
      <c r="D434" s="156">
        <v>7</v>
      </c>
      <c r="E434" s="163">
        <v>4.7945205479452052E-2</v>
      </c>
      <c r="F434" s="156">
        <v>93</v>
      </c>
      <c r="G434" s="163">
        <v>0.63698630136986301</v>
      </c>
      <c r="H434" s="157">
        <v>3810</v>
      </c>
      <c r="I434" s="158">
        <v>2</v>
      </c>
      <c r="J434" s="159" t="s">
        <v>965</v>
      </c>
      <c r="L434" s="160">
        <f t="shared" si="60"/>
        <v>62.083333333333343</v>
      </c>
      <c r="M434" s="160">
        <f t="shared" si="61"/>
        <v>81.604166666666671</v>
      </c>
      <c r="N434" s="160">
        <f t="shared" si="62"/>
        <v>43</v>
      </c>
      <c r="P434" s="160">
        <v>48</v>
      </c>
      <c r="Q434" s="160">
        <v>12.333333333333332</v>
      </c>
      <c r="R434" s="160">
        <v>25.104166666666664</v>
      </c>
      <c r="S434" s="160">
        <v>39.354166666666671</v>
      </c>
      <c r="T434" s="160">
        <v>22.729166666666668</v>
      </c>
      <c r="U434" s="160">
        <f t="shared" si="68"/>
        <v>62.083333333333343</v>
      </c>
      <c r="W434" s="160">
        <v>48</v>
      </c>
      <c r="X434" s="160">
        <v>0</v>
      </c>
      <c r="Y434" s="160">
        <v>18.875</v>
      </c>
      <c r="Z434" s="160">
        <v>43.979166666666671</v>
      </c>
      <c r="AA434" s="160">
        <v>37.625</v>
      </c>
      <c r="AB434" s="160">
        <f t="shared" si="69"/>
        <v>81.604166666666671</v>
      </c>
      <c r="AD434" s="160">
        <v>23</v>
      </c>
      <c r="AE434" s="160">
        <v>13</v>
      </c>
      <c r="AF434" s="160">
        <v>43</v>
      </c>
      <c r="AG434" s="160">
        <v>43</v>
      </c>
      <c r="AH434" s="160">
        <v>0</v>
      </c>
      <c r="AI434" s="160">
        <f t="shared" si="65"/>
        <v>43</v>
      </c>
    </row>
    <row r="435" spans="1:35">
      <c r="A435" s="159" t="s">
        <v>966</v>
      </c>
      <c r="C435" s="156">
        <v>426</v>
      </c>
      <c r="D435" s="156">
        <v>12</v>
      </c>
      <c r="E435" s="163">
        <v>2.8169014084507043E-2</v>
      </c>
      <c r="F435" s="156">
        <v>260</v>
      </c>
      <c r="G435" s="163">
        <v>0.61032863849765262</v>
      </c>
      <c r="H435" s="157">
        <v>3810</v>
      </c>
      <c r="I435" s="158">
        <v>26</v>
      </c>
      <c r="J435" s="159" t="s">
        <v>965</v>
      </c>
      <c r="L435" s="160">
        <f t="shared" si="60"/>
        <v>80.232365145228215</v>
      </c>
      <c r="M435" s="160">
        <f t="shared" si="61"/>
        <v>70.514522821576762</v>
      </c>
      <c r="N435" s="160">
        <f t="shared" si="62"/>
        <v>43</v>
      </c>
      <c r="P435" s="160">
        <v>241</v>
      </c>
      <c r="Q435" s="160">
        <v>7.4232365145228218</v>
      </c>
      <c r="R435" s="160">
        <v>12.576763485477178</v>
      </c>
      <c r="S435" s="160">
        <v>32.879668049792528</v>
      </c>
      <c r="T435" s="160">
        <v>47.35269709543568</v>
      </c>
      <c r="U435" s="160">
        <f t="shared" si="68"/>
        <v>80.232365145228215</v>
      </c>
      <c r="W435" s="160">
        <v>241</v>
      </c>
      <c r="X435" s="160">
        <v>7.008298755186722</v>
      </c>
      <c r="Y435" s="160">
        <v>22.95850622406639</v>
      </c>
      <c r="Z435" s="160">
        <v>44.983402489626556</v>
      </c>
      <c r="AA435" s="160">
        <v>25.531120331950206</v>
      </c>
      <c r="AB435" s="160">
        <f t="shared" si="69"/>
        <v>70.514522821576762</v>
      </c>
      <c r="AD435" s="160">
        <v>70</v>
      </c>
      <c r="AE435" s="160">
        <v>14</v>
      </c>
      <c r="AF435" s="160">
        <v>43</v>
      </c>
      <c r="AG435" s="160">
        <v>37</v>
      </c>
      <c r="AH435" s="160">
        <v>6</v>
      </c>
      <c r="AI435" s="160">
        <f t="shared" si="65"/>
        <v>43</v>
      </c>
    </row>
    <row r="436" spans="1:35">
      <c r="A436" s="159" t="s">
        <v>1609</v>
      </c>
      <c r="C436" s="156">
        <v>330</v>
      </c>
      <c r="D436" s="156">
        <v>8</v>
      </c>
      <c r="E436" s="163">
        <v>2.4242424242424242E-2</v>
      </c>
      <c r="F436" s="156">
        <v>185</v>
      </c>
      <c r="G436" s="163">
        <v>0.56060606060606055</v>
      </c>
      <c r="H436" s="157">
        <v>3810</v>
      </c>
      <c r="I436" s="158">
        <v>27</v>
      </c>
      <c r="J436" s="159" t="s">
        <v>965</v>
      </c>
      <c r="L436" s="160">
        <f t="shared" si="60"/>
        <v>86.428571428571431</v>
      </c>
      <c r="M436" s="160">
        <f t="shared" si="61"/>
        <v>64.30952380952381</v>
      </c>
      <c r="N436" s="160">
        <f t="shared" si="62"/>
        <v>27</v>
      </c>
      <c r="P436" s="160">
        <v>126</v>
      </c>
      <c r="Q436" s="160">
        <v>6.5476190476190474</v>
      </c>
      <c r="R436" s="160">
        <v>7.0238095238095237</v>
      </c>
      <c r="S436" s="160">
        <v>50.523809523809526</v>
      </c>
      <c r="T436" s="160">
        <v>35.904761904761905</v>
      </c>
      <c r="U436" s="160">
        <f t="shared" si="68"/>
        <v>86.428571428571431</v>
      </c>
      <c r="W436" s="160">
        <v>126</v>
      </c>
      <c r="X436" s="160">
        <v>0.59523809523809523</v>
      </c>
      <c r="Y436" s="160">
        <v>35.095238095238102</v>
      </c>
      <c r="Z436" s="160">
        <v>41</v>
      </c>
      <c r="AA436" s="160">
        <v>23.30952380952381</v>
      </c>
      <c r="AB436" s="160">
        <f t="shared" si="69"/>
        <v>64.30952380952381</v>
      </c>
      <c r="AD436" s="160">
        <v>51</v>
      </c>
      <c r="AE436" s="160">
        <v>16</v>
      </c>
      <c r="AF436" s="160">
        <v>57</v>
      </c>
      <c r="AG436" s="160">
        <v>27</v>
      </c>
      <c r="AH436" s="160">
        <v>0</v>
      </c>
      <c r="AI436" s="160">
        <f t="shared" si="65"/>
        <v>27</v>
      </c>
    </row>
    <row r="437" spans="1:35">
      <c r="A437" s="159" t="s">
        <v>702</v>
      </c>
      <c r="C437" s="156">
        <v>185</v>
      </c>
      <c r="D437" s="156">
        <v>6</v>
      </c>
      <c r="E437" s="163">
        <v>3.2432432432432434E-2</v>
      </c>
      <c r="F437" s="156">
        <v>148</v>
      </c>
      <c r="G437" s="163">
        <v>0.8</v>
      </c>
      <c r="H437" s="157">
        <v>506</v>
      </c>
      <c r="I437" s="158">
        <v>31</v>
      </c>
      <c r="J437" s="159" t="s">
        <v>701</v>
      </c>
      <c r="L437" s="160">
        <f t="shared" si="60"/>
        <v>69.469387755102048</v>
      </c>
      <c r="M437" s="160">
        <f t="shared" si="61"/>
        <v>68.408163265306115</v>
      </c>
      <c r="N437" s="160">
        <f t="shared" si="62"/>
        <v>25</v>
      </c>
      <c r="P437" s="160">
        <v>98</v>
      </c>
      <c r="Q437" s="160">
        <v>7.0612244897959187</v>
      </c>
      <c r="R437" s="160">
        <v>23.469387755102041</v>
      </c>
      <c r="S437" s="160">
        <v>32.612244897959179</v>
      </c>
      <c r="T437" s="160">
        <v>36.857142857142861</v>
      </c>
      <c r="U437" s="160">
        <f t="shared" si="68"/>
        <v>69.469387755102048</v>
      </c>
      <c r="W437" s="160">
        <v>98</v>
      </c>
      <c r="X437" s="160">
        <v>6.2448979591836729</v>
      </c>
      <c r="Y437" s="160">
        <v>25.632653061224488</v>
      </c>
      <c r="Z437" s="160">
        <v>41.877551020408163</v>
      </c>
      <c r="AA437" s="160">
        <v>26.530612244897959</v>
      </c>
      <c r="AB437" s="160">
        <f t="shared" si="69"/>
        <v>68.408163265306115</v>
      </c>
      <c r="AD437" s="160">
        <v>28</v>
      </c>
      <c r="AE437" s="160">
        <v>11</v>
      </c>
      <c r="AF437" s="160">
        <v>64</v>
      </c>
      <c r="AG437" s="160">
        <v>25</v>
      </c>
      <c r="AH437" s="160">
        <v>0</v>
      </c>
      <c r="AI437" s="160">
        <f t="shared" si="65"/>
        <v>25</v>
      </c>
    </row>
    <row r="438" spans="1:35">
      <c r="A438" s="159" t="s">
        <v>1364</v>
      </c>
      <c r="C438" s="156">
        <v>185</v>
      </c>
      <c r="D438" s="156">
        <v>0</v>
      </c>
      <c r="E438" s="163">
        <v>0</v>
      </c>
      <c r="F438" s="156">
        <v>135</v>
      </c>
      <c r="G438" s="163">
        <v>0.72972972972972971</v>
      </c>
      <c r="H438" s="157">
        <v>506</v>
      </c>
      <c r="I438" s="158">
        <v>32</v>
      </c>
      <c r="J438" s="159" t="s">
        <v>701</v>
      </c>
      <c r="L438" s="160">
        <f t="shared" si="60"/>
        <v>71</v>
      </c>
      <c r="M438" s="160">
        <f t="shared" si="61"/>
        <v>68.709090909090904</v>
      </c>
      <c r="N438" s="160">
        <f t="shared" si="62"/>
        <v>25</v>
      </c>
      <c r="P438" s="160">
        <v>55</v>
      </c>
      <c r="Q438" s="160">
        <v>18.18181818181818</v>
      </c>
      <c r="R438" s="160">
        <v>10.818181818181818</v>
      </c>
      <c r="S438" s="160">
        <v>56.2</v>
      </c>
      <c r="T438" s="160">
        <v>14.8</v>
      </c>
      <c r="U438" s="160">
        <f t="shared" si="68"/>
        <v>71</v>
      </c>
      <c r="W438" s="160">
        <v>55</v>
      </c>
      <c r="X438" s="160">
        <v>5.1818181818181817</v>
      </c>
      <c r="Y438" s="160">
        <v>25.109090909090909</v>
      </c>
      <c r="Z438" s="160">
        <v>39.854545454545452</v>
      </c>
      <c r="AA438" s="160">
        <v>28.854545454545455</v>
      </c>
      <c r="AB438" s="160">
        <f t="shared" si="69"/>
        <v>68.709090909090904</v>
      </c>
      <c r="AD438" s="160">
        <v>24</v>
      </c>
      <c r="AE438" s="160">
        <v>33</v>
      </c>
      <c r="AF438" s="160">
        <v>42</v>
      </c>
      <c r="AG438" s="160">
        <v>25</v>
      </c>
      <c r="AH438" s="160">
        <v>0</v>
      </c>
      <c r="AI438" s="160">
        <f t="shared" si="65"/>
        <v>25</v>
      </c>
    </row>
    <row r="439" spans="1:35">
      <c r="A439" s="159" t="s">
        <v>1422</v>
      </c>
      <c r="C439" s="156">
        <v>304</v>
      </c>
      <c r="D439" s="156">
        <v>281</v>
      </c>
      <c r="E439" s="163">
        <v>0.92434210526315785</v>
      </c>
      <c r="F439" s="156">
        <v>304</v>
      </c>
      <c r="G439" s="163">
        <v>1</v>
      </c>
      <c r="H439" s="157">
        <v>3904</v>
      </c>
      <c r="I439" s="158">
        <v>6</v>
      </c>
      <c r="J439" s="159" t="s">
        <v>968</v>
      </c>
      <c r="L439" s="160">
        <f t="shared" si="60"/>
        <v>46.685430463576161</v>
      </c>
      <c r="M439" s="160">
        <f t="shared" si="61"/>
        <v>47.97019867549669</v>
      </c>
      <c r="N439" s="160">
        <f t="shared" si="62"/>
        <v>5.9189189189189184</v>
      </c>
      <c r="P439" s="160">
        <v>302</v>
      </c>
      <c r="Q439" s="160">
        <v>28.622516556291387</v>
      </c>
      <c r="R439" s="160">
        <v>25.245033112582782</v>
      </c>
      <c r="S439" s="160">
        <v>33.745033112582782</v>
      </c>
      <c r="T439" s="160">
        <v>12.940397350993377</v>
      </c>
      <c r="U439" s="160">
        <f t="shared" si="68"/>
        <v>46.685430463576161</v>
      </c>
      <c r="W439" s="160">
        <v>302</v>
      </c>
      <c r="X439" s="160">
        <v>13.602649006622517</v>
      </c>
      <c r="Y439" s="160">
        <v>38.192052980132445</v>
      </c>
      <c r="Z439" s="160">
        <v>38.599337748344368</v>
      </c>
      <c r="AA439" s="160">
        <v>9.370860927152318</v>
      </c>
      <c r="AB439" s="160">
        <f t="shared" si="69"/>
        <v>47.97019867549669</v>
      </c>
      <c r="AD439" s="160">
        <v>148</v>
      </c>
      <c r="AE439" s="160">
        <v>66.959459459459453</v>
      </c>
      <c r="AF439" s="160">
        <v>27.121621621621621</v>
      </c>
      <c r="AG439" s="160">
        <v>5.3986486486486482</v>
      </c>
      <c r="AH439" s="160">
        <v>0.52027027027027029</v>
      </c>
      <c r="AI439" s="160">
        <f t="shared" si="65"/>
        <v>5.9189189189189184</v>
      </c>
    </row>
    <row r="440" spans="1:35">
      <c r="A440" s="159" t="s">
        <v>969</v>
      </c>
      <c r="C440" s="156">
        <v>428</v>
      </c>
      <c r="D440" s="156">
        <v>402</v>
      </c>
      <c r="E440" s="163">
        <v>0.93925233644859818</v>
      </c>
      <c r="F440" s="156">
        <v>428</v>
      </c>
      <c r="G440" s="163">
        <v>1</v>
      </c>
      <c r="H440" s="157">
        <v>3904</v>
      </c>
      <c r="I440" s="158">
        <v>5</v>
      </c>
      <c r="J440" s="159" t="s">
        <v>968</v>
      </c>
      <c r="L440" s="160">
        <f t="shared" si="60"/>
        <v>55.733727810650883</v>
      </c>
      <c r="M440" s="160">
        <f t="shared" si="61"/>
        <v>42.899408284023671</v>
      </c>
      <c r="N440" s="160">
        <f t="shared" si="62"/>
        <v>0</v>
      </c>
      <c r="P440" s="160">
        <v>169</v>
      </c>
      <c r="Q440" s="160">
        <v>21.532544378698226</v>
      </c>
      <c r="R440" s="160">
        <v>23.207100591715978</v>
      </c>
      <c r="S440" s="160">
        <v>36.414201183431949</v>
      </c>
      <c r="T440" s="160">
        <v>19.319526627218934</v>
      </c>
      <c r="U440" s="160">
        <f t="shared" si="68"/>
        <v>55.733727810650883</v>
      </c>
      <c r="W440" s="160">
        <v>169</v>
      </c>
      <c r="X440" s="160">
        <v>20.520710059171599</v>
      </c>
      <c r="Y440" s="160">
        <v>36.053254437869825</v>
      </c>
      <c r="Z440" s="160">
        <v>31.899408284023671</v>
      </c>
      <c r="AA440" s="160">
        <v>11</v>
      </c>
      <c r="AB440" s="160">
        <f t="shared" si="69"/>
        <v>42.899408284023671</v>
      </c>
      <c r="AD440" s="160">
        <v>0</v>
      </c>
      <c r="AE440" s="160">
        <v>0</v>
      </c>
      <c r="AF440" s="160">
        <v>0</v>
      </c>
      <c r="AG440" s="160">
        <v>0</v>
      </c>
      <c r="AH440" s="160">
        <v>0</v>
      </c>
      <c r="AI440" s="160">
        <f t="shared" si="65"/>
        <v>0</v>
      </c>
    </row>
    <row r="441" spans="1:35">
      <c r="A441" s="159" t="s">
        <v>1381</v>
      </c>
      <c r="C441" s="156">
        <v>71</v>
      </c>
      <c r="D441" s="156">
        <v>11</v>
      </c>
      <c r="E441" s="163">
        <v>0.15492957746478872</v>
      </c>
      <c r="F441" s="156">
        <v>45</v>
      </c>
      <c r="G441" s="163">
        <v>0.63380281690140849</v>
      </c>
      <c r="H441" s="157">
        <v>7205</v>
      </c>
      <c r="I441" s="158">
        <v>703</v>
      </c>
      <c r="J441" s="159" t="s">
        <v>1307</v>
      </c>
      <c r="L441" s="160" t="str">
        <f t="shared" si="60"/>
        <v>xx</v>
      </c>
      <c r="M441" s="160" t="str">
        <f t="shared" si="61"/>
        <v>xx</v>
      </c>
      <c r="N441" s="160">
        <f t="shared" si="62"/>
        <v>0</v>
      </c>
      <c r="P441" s="160">
        <v>0</v>
      </c>
      <c r="Q441" s="160" t="s">
        <v>1</v>
      </c>
      <c r="R441" s="160" t="s">
        <v>1</v>
      </c>
      <c r="S441" s="160" t="s">
        <v>1</v>
      </c>
      <c r="T441" s="160" t="s">
        <v>1</v>
      </c>
      <c r="U441" s="160" t="s">
        <v>1</v>
      </c>
      <c r="W441" s="160">
        <v>0</v>
      </c>
      <c r="X441" s="160" t="s">
        <v>1</v>
      </c>
      <c r="Y441" s="160" t="s">
        <v>1</v>
      </c>
      <c r="Z441" s="160" t="s">
        <v>1</v>
      </c>
      <c r="AA441" s="160" t="s">
        <v>1</v>
      </c>
      <c r="AB441" s="160" t="s">
        <v>1</v>
      </c>
      <c r="AD441" s="160">
        <v>0</v>
      </c>
      <c r="AE441" s="160">
        <v>0</v>
      </c>
      <c r="AF441" s="160">
        <v>0</v>
      </c>
      <c r="AG441" s="160">
        <v>0</v>
      </c>
      <c r="AH441" s="160">
        <v>0</v>
      </c>
      <c r="AI441" s="160">
        <f t="shared" si="65"/>
        <v>0</v>
      </c>
    </row>
    <row r="442" spans="1:35">
      <c r="A442" s="159" t="s">
        <v>1308</v>
      </c>
      <c r="C442" s="156">
        <v>575</v>
      </c>
      <c r="D442" s="156">
        <v>92</v>
      </c>
      <c r="E442" s="163">
        <v>0.16</v>
      </c>
      <c r="F442" s="156">
        <v>437</v>
      </c>
      <c r="G442" s="163">
        <v>0.76</v>
      </c>
      <c r="H442" s="157">
        <v>7205</v>
      </c>
      <c r="I442" s="158">
        <v>31</v>
      </c>
      <c r="J442" s="159" t="s">
        <v>1307</v>
      </c>
      <c r="L442" s="160">
        <f t="shared" si="60"/>
        <v>75.723404255319153</v>
      </c>
      <c r="M442" s="160">
        <f t="shared" si="61"/>
        <v>66.099290780141843</v>
      </c>
      <c r="N442" s="160">
        <f t="shared" si="62"/>
        <v>53</v>
      </c>
      <c r="P442" s="160">
        <v>282</v>
      </c>
      <c r="Q442" s="160">
        <v>6.6702127659574462</v>
      </c>
      <c r="R442" s="160">
        <v>17.602836879432623</v>
      </c>
      <c r="S442" s="160">
        <v>31.198581560283689</v>
      </c>
      <c r="T442" s="160">
        <v>44.524822695035468</v>
      </c>
      <c r="U442" s="160">
        <f t="shared" ref="U442:U447" si="70">SUM(S442:T442)</f>
        <v>75.723404255319153</v>
      </c>
      <c r="W442" s="160">
        <v>282</v>
      </c>
      <c r="X442" s="160">
        <v>9.6737588652482263</v>
      </c>
      <c r="Y442" s="160">
        <v>23.897163120567377</v>
      </c>
      <c r="Z442" s="160">
        <v>36.758865248226954</v>
      </c>
      <c r="AA442" s="160">
        <v>29.340425531914896</v>
      </c>
      <c r="AB442" s="160">
        <f t="shared" ref="AB442:AB447" si="71">SUM(Z442:AA442)</f>
        <v>66.099290780141843</v>
      </c>
      <c r="AD442" s="160">
        <v>92</v>
      </c>
      <c r="AE442" s="160">
        <v>15</v>
      </c>
      <c r="AF442" s="160">
        <v>33</v>
      </c>
      <c r="AG442" s="160">
        <v>46</v>
      </c>
      <c r="AH442" s="160">
        <v>7</v>
      </c>
      <c r="AI442" s="160">
        <f t="shared" si="65"/>
        <v>53</v>
      </c>
    </row>
    <row r="443" spans="1:35">
      <c r="A443" s="159" t="s">
        <v>1440</v>
      </c>
      <c r="C443" s="156">
        <v>328</v>
      </c>
      <c r="D443" s="156">
        <v>51</v>
      </c>
      <c r="E443" s="163">
        <v>0.15548780487804878</v>
      </c>
      <c r="F443" s="156">
        <v>228</v>
      </c>
      <c r="G443" s="163">
        <v>0.69512195121951215</v>
      </c>
      <c r="H443" s="157">
        <v>7205</v>
      </c>
      <c r="I443" s="158">
        <v>33</v>
      </c>
      <c r="J443" s="159" t="s">
        <v>1307</v>
      </c>
      <c r="L443" s="160">
        <f t="shared" si="60"/>
        <v>67.028213166144212</v>
      </c>
      <c r="M443" s="160">
        <f t="shared" si="61"/>
        <v>66.626959247648898</v>
      </c>
      <c r="N443" s="160">
        <f t="shared" si="62"/>
        <v>21</v>
      </c>
      <c r="P443" s="160">
        <v>319</v>
      </c>
      <c r="Q443" s="160">
        <v>14.946708463949843</v>
      </c>
      <c r="R443" s="160">
        <v>17.699059561128529</v>
      </c>
      <c r="S443" s="160">
        <v>38.542319749216304</v>
      </c>
      <c r="T443" s="160">
        <v>28.485893416927901</v>
      </c>
      <c r="U443" s="160">
        <f t="shared" si="70"/>
        <v>67.028213166144212</v>
      </c>
      <c r="W443" s="160">
        <v>319</v>
      </c>
      <c r="X443" s="160">
        <v>7.2758620689655178</v>
      </c>
      <c r="Y443" s="160">
        <v>26.097178683385579</v>
      </c>
      <c r="Z443" s="160">
        <v>38.758620689655174</v>
      </c>
      <c r="AA443" s="160">
        <v>27.868338557993731</v>
      </c>
      <c r="AB443" s="160">
        <f t="shared" si="71"/>
        <v>66.626959247648898</v>
      </c>
      <c r="AD443" s="160">
        <v>110</v>
      </c>
      <c r="AE443" s="160">
        <v>35</v>
      </c>
      <c r="AF443" s="160">
        <v>45</v>
      </c>
      <c r="AG443" s="160">
        <v>18</v>
      </c>
      <c r="AH443" s="160">
        <v>3</v>
      </c>
      <c r="AI443" s="160">
        <f t="shared" si="65"/>
        <v>21</v>
      </c>
    </row>
    <row r="444" spans="1:35">
      <c r="A444" s="159" t="s">
        <v>1513</v>
      </c>
      <c r="C444" s="156">
        <v>317</v>
      </c>
      <c r="D444" s="156">
        <v>209</v>
      </c>
      <c r="E444" s="163">
        <v>0.65930599369085174</v>
      </c>
      <c r="F444" s="156">
        <v>66</v>
      </c>
      <c r="G444" s="163">
        <v>0.20820189274447951</v>
      </c>
      <c r="H444" s="157">
        <v>6041</v>
      </c>
      <c r="I444" s="158">
        <v>702</v>
      </c>
      <c r="J444" s="159" t="s">
        <v>12</v>
      </c>
      <c r="L444" s="160">
        <f t="shared" si="60"/>
        <v>84.413114754098359</v>
      </c>
      <c r="M444" s="160">
        <f t="shared" si="61"/>
        <v>89.029508196721309</v>
      </c>
      <c r="N444" s="160">
        <f t="shared" si="62"/>
        <v>61</v>
      </c>
      <c r="P444" s="160">
        <v>305</v>
      </c>
      <c r="Q444" s="160">
        <v>4.3114754098360653</v>
      </c>
      <c r="R444" s="160">
        <v>10.927868852459017</v>
      </c>
      <c r="S444" s="160">
        <v>27.026229508196721</v>
      </c>
      <c r="T444" s="160">
        <v>57.386885245901638</v>
      </c>
      <c r="U444" s="160">
        <f t="shared" si="70"/>
        <v>84.413114754098359</v>
      </c>
      <c r="W444" s="160">
        <v>305</v>
      </c>
      <c r="X444" s="160">
        <v>1.6491803278688524</v>
      </c>
      <c r="Y444" s="160">
        <v>8.6491803278688515</v>
      </c>
      <c r="Z444" s="160">
        <v>34.226229508196717</v>
      </c>
      <c r="AA444" s="160">
        <v>54.803278688524593</v>
      </c>
      <c r="AB444" s="160">
        <f t="shared" si="71"/>
        <v>89.029508196721309</v>
      </c>
      <c r="AD444" s="160">
        <v>106</v>
      </c>
      <c r="AE444" s="160">
        <v>10</v>
      </c>
      <c r="AF444" s="160">
        <v>29</v>
      </c>
      <c r="AG444" s="160">
        <v>36</v>
      </c>
      <c r="AH444" s="160">
        <v>25</v>
      </c>
      <c r="AI444" s="160">
        <f t="shared" si="65"/>
        <v>61</v>
      </c>
    </row>
    <row r="445" spans="1:35">
      <c r="A445" s="159" t="s">
        <v>1184</v>
      </c>
      <c r="C445" s="156">
        <v>190</v>
      </c>
      <c r="D445" s="156">
        <v>81</v>
      </c>
      <c r="E445" s="163">
        <v>0.4263157894736842</v>
      </c>
      <c r="F445" s="156">
        <v>54</v>
      </c>
      <c r="G445" s="163">
        <v>0.28421052631578947</v>
      </c>
      <c r="H445" s="157">
        <v>6048</v>
      </c>
      <c r="I445" s="158">
        <v>701</v>
      </c>
      <c r="J445" s="159" t="s">
        <v>13</v>
      </c>
      <c r="L445" s="160">
        <f t="shared" si="60"/>
        <v>78.666666666666657</v>
      </c>
      <c r="M445" s="160">
        <f t="shared" si="61"/>
        <v>88</v>
      </c>
      <c r="N445" s="160">
        <f t="shared" si="62"/>
        <v>48</v>
      </c>
      <c r="P445" s="160">
        <v>75</v>
      </c>
      <c r="Q445" s="160">
        <v>1.3333333333333333</v>
      </c>
      <c r="R445" s="160">
        <v>20</v>
      </c>
      <c r="S445" s="160">
        <v>33.333333333333329</v>
      </c>
      <c r="T445" s="160">
        <v>45.333333333333336</v>
      </c>
      <c r="U445" s="160">
        <f t="shared" si="70"/>
        <v>78.666666666666657</v>
      </c>
      <c r="W445" s="160">
        <v>75</v>
      </c>
      <c r="X445" s="160">
        <v>0</v>
      </c>
      <c r="Y445" s="160">
        <v>12</v>
      </c>
      <c r="Z445" s="160">
        <v>50.666666666666664</v>
      </c>
      <c r="AA445" s="160">
        <v>37.333333333333329</v>
      </c>
      <c r="AB445" s="160">
        <f t="shared" si="71"/>
        <v>88</v>
      </c>
      <c r="AD445" s="160">
        <v>25</v>
      </c>
      <c r="AE445" s="160">
        <v>12</v>
      </c>
      <c r="AF445" s="160">
        <v>40</v>
      </c>
      <c r="AG445" s="160">
        <v>48</v>
      </c>
      <c r="AH445" s="160">
        <v>0</v>
      </c>
      <c r="AI445" s="160">
        <f t="shared" si="65"/>
        <v>48</v>
      </c>
    </row>
    <row r="446" spans="1:35">
      <c r="A446" s="159" t="s">
        <v>1515</v>
      </c>
      <c r="C446" s="156">
        <v>165</v>
      </c>
      <c r="D446" s="156">
        <v>76</v>
      </c>
      <c r="E446" s="163">
        <v>0.46060606060606063</v>
      </c>
      <c r="F446" s="156">
        <v>42</v>
      </c>
      <c r="G446" s="163">
        <v>0.25454545454545452</v>
      </c>
      <c r="H446" s="157">
        <v>6048</v>
      </c>
      <c r="I446" s="158">
        <v>702</v>
      </c>
      <c r="J446" s="159" t="s">
        <v>13</v>
      </c>
      <c r="L446" s="160">
        <f t="shared" si="60"/>
        <v>82.778481012658233</v>
      </c>
      <c r="M446" s="160">
        <f t="shared" si="61"/>
        <v>82.70886075949366</v>
      </c>
      <c r="N446" s="160">
        <f t="shared" si="62"/>
        <v>54</v>
      </c>
      <c r="P446" s="160">
        <v>158</v>
      </c>
      <c r="Q446" s="160">
        <v>5.7721518987341769</v>
      </c>
      <c r="R446" s="160">
        <v>11.449367088607595</v>
      </c>
      <c r="S446" s="160">
        <v>42.955696202531641</v>
      </c>
      <c r="T446" s="160">
        <v>39.822784810126585</v>
      </c>
      <c r="U446" s="160">
        <f t="shared" si="70"/>
        <v>82.778481012658233</v>
      </c>
      <c r="W446" s="160">
        <v>158</v>
      </c>
      <c r="X446" s="160">
        <v>1.2721518987341771</v>
      </c>
      <c r="Y446" s="160">
        <v>16.221518987341771</v>
      </c>
      <c r="Z446" s="160">
        <v>47.632911392405063</v>
      </c>
      <c r="AA446" s="160">
        <v>35.075949367088604</v>
      </c>
      <c r="AB446" s="160">
        <f t="shared" si="71"/>
        <v>82.70886075949366</v>
      </c>
      <c r="AD446" s="160">
        <v>59</v>
      </c>
      <c r="AE446" s="160">
        <v>15</v>
      </c>
      <c r="AF446" s="160">
        <v>31</v>
      </c>
      <c r="AG446" s="160">
        <v>49</v>
      </c>
      <c r="AH446" s="160">
        <v>5</v>
      </c>
      <c r="AI446" s="160">
        <f t="shared" si="65"/>
        <v>54</v>
      </c>
    </row>
    <row r="447" spans="1:35">
      <c r="A447" s="159" t="s">
        <v>14</v>
      </c>
      <c r="C447" s="156">
        <v>64</v>
      </c>
      <c r="D447" s="156">
        <v>62</v>
      </c>
      <c r="E447" s="163">
        <v>0.96875</v>
      </c>
      <c r="F447" s="156">
        <v>55</v>
      </c>
      <c r="G447" s="163">
        <v>0.859375</v>
      </c>
      <c r="H447" s="157">
        <v>6049</v>
      </c>
      <c r="I447" s="158">
        <v>702</v>
      </c>
      <c r="J447" s="159" t="s">
        <v>14</v>
      </c>
      <c r="L447" s="160">
        <f t="shared" si="60"/>
        <v>48</v>
      </c>
      <c r="M447" s="160">
        <f t="shared" si="61"/>
        <v>52</v>
      </c>
      <c r="N447" s="160">
        <f t="shared" si="62"/>
        <v>50</v>
      </c>
      <c r="P447" s="160">
        <v>50</v>
      </c>
      <c r="Q447" s="160">
        <v>26</v>
      </c>
      <c r="R447" s="160">
        <v>26</v>
      </c>
      <c r="S447" s="160">
        <v>28</v>
      </c>
      <c r="T447" s="160">
        <v>20</v>
      </c>
      <c r="U447" s="160">
        <f t="shared" si="70"/>
        <v>48</v>
      </c>
      <c r="W447" s="160">
        <v>50</v>
      </c>
      <c r="X447" s="160">
        <v>10</v>
      </c>
      <c r="Y447" s="160">
        <v>38</v>
      </c>
      <c r="Z447" s="160">
        <v>36</v>
      </c>
      <c r="AA447" s="160">
        <v>16</v>
      </c>
      <c r="AB447" s="160">
        <f t="shared" si="71"/>
        <v>52</v>
      </c>
      <c r="AD447" s="160">
        <v>50</v>
      </c>
      <c r="AE447" s="160">
        <v>12</v>
      </c>
      <c r="AF447" s="160">
        <v>38</v>
      </c>
      <c r="AG447" s="160">
        <v>44</v>
      </c>
      <c r="AH447" s="160">
        <v>6</v>
      </c>
      <c r="AI447" s="160">
        <f t="shared" si="65"/>
        <v>50</v>
      </c>
    </row>
    <row r="448" spans="1:35">
      <c r="A448" s="159" t="s">
        <v>1113</v>
      </c>
      <c r="C448" s="156"/>
      <c r="D448" s="156"/>
      <c r="E448" s="163" t="e">
        <v>#DIV/0!</v>
      </c>
      <c r="F448" s="156"/>
      <c r="G448" s="163"/>
      <c r="H448" s="157">
        <v>6001</v>
      </c>
      <c r="I448" s="158">
        <v>67</v>
      </c>
      <c r="J448" s="159" t="s">
        <v>1111</v>
      </c>
      <c r="L448" s="160" t="str">
        <f t="shared" si="60"/>
        <v>xx</v>
      </c>
      <c r="M448" s="160" t="str">
        <f t="shared" si="61"/>
        <v>xx</v>
      </c>
      <c r="N448" s="160">
        <f t="shared" si="62"/>
        <v>0</v>
      </c>
      <c r="P448" s="160">
        <v>0</v>
      </c>
      <c r="Q448" s="160" t="s">
        <v>1</v>
      </c>
      <c r="R448" s="160" t="s">
        <v>1</v>
      </c>
      <c r="S448" s="160" t="s">
        <v>1</v>
      </c>
      <c r="T448" s="160" t="s">
        <v>1</v>
      </c>
      <c r="U448" s="160" t="s">
        <v>1</v>
      </c>
      <c r="W448" s="160">
        <v>0</v>
      </c>
      <c r="X448" s="160" t="s">
        <v>1</v>
      </c>
      <c r="Y448" s="160" t="s">
        <v>1</v>
      </c>
      <c r="Z448" s="160" t="s">
        <v>1</v>
      </c>
      <c r="AA448" s="160" t="s">
        <v>1</v>
      </c>
      <c r="AB448" s="160" t="s">
        <v>1</v>
      </c>
      <c r="AD448" s="160">
        <v>0</v>
      </c>
      <c r="AE448" s="160" t="s">
        <v>1</v>
      </c>
      <c r="AF448" s="160" t="s">
        <v>1</v>
      </c>
      <c r="AG448" s="160" t="s">
        <v>1</v>
      </c>
      <c r="AH448" s="160" t="s">
        <v>1</v>
      </c>
      <c r="AI448" s="160">
        <f t="shared" si="65"/>
        <v>0</v>
      </c>
    </row>
    <row r="449" spans="1:35">
      <c r="A449" s="159" t="s">
        <v>1138</v>
      </c>
      <c r="C449" s="156">
        <v>323</v>
      </c>
      <c r="D449" s="156">
        <v>303</v>
      </c>
      <c r="E449" s="163">
        <v>0.9380804953560371</v>
      </c>
      <c r="F449" s="156">
        <v>299</v>
      </c>
      <c r="G449" s="163">
        <v>0.92569659442724461</v>
      </c>
      <c r="H449" s="157">
        <v>6001</v>
      </c>
      <c r="I449" s="158">
        <v>17</v>
      </c>
      <c r="J449" s="159" t="s">
        <v>1111</v>
      </c>
      <c r="L449" s="160">
        <f t="shared" si="60"/>
        <v>66.452830188679243</v>
      </c>
      <c r="M449" s="160">
        <f t="shared" si="61"/>
        <v>52.930817610062888</v>
      </c>
      <c r="N449" s="160">
        <f t="shared" si="62"/>
        <v>4</v>
      </c>
      <c r="P449" s="160">
        <v>159</v>
      </c>
      <c r="Q449" s="160">
        <v>8.8742138364779883</v>
      </c>
      <c r="R449" s="160">
        <v>24.333333333333332</v>
      </c>
      <c r="S449" s="160">
        <v>35.037735849056602</v>
      </c>
      <c r="T449" s="160">
        <v>31.415094339622645</v>
      </c>
      <c r="U449" s="160">
        <f t="shared" ref="U449:U456" si="72">SUM(S449:T449)</f>
        <v>66.452830188679243</v>
      </c>
      <c r="W449" s="160">
        <v>159</v>
      </c>
      <c r="X449" s="160">
        <v>10</v>
      </c>
      <c r="Y449" s="160">
        <v>37.150943396226417</v>
      </c>
      <c r="Z449" s="160">
        <v>37.867924528301884</v>
      </c>
      <c r="AA449" s="160">
        <v>15.062893081761008</v>
      </c>
      <c r="AB449" s="160">
        <f t="shared" ref="AB449:AB456" si="73">SUM(Z449:AA449)</f>
        <v>52.930817610062888</v>
      </c>
      <c r="AD449" s="160">
        <v>54</v>
      </c>
      <c r="AE449" s="160">
        <v>41</v>
      </c>
      <c r="AF449" s="160">
        <v>56</v>
      </c>
      <c r="AG449" s="160">
        <v>4</v>
      </c>
      <c r="AH449" s="160">
        <v>0</v>
      </c>
      <c r="AI449" s="160">
        <f t="shared" si="65"/>
        <v>4</v>
      </c>
    </row>
    <row r="450" spans="1:35">
      <c r="A450" s="159" t="s">
        <v>1119</v>
      </c>
      <c r="C450" s="156">
        <v>273</v>
      </c>
      <c r="D450" s="156">
        <v>267</v>
      </c>
      <c r="E450" s="163">
        <v>0.97802197802197799</v>
      </c>
      <c r="F450" s="156">
        <v>268</v>
      </c>
      <c r="G450" s="163">
        <v>0.98168498168498164</v>
      </c>
      <c r="H450" s="157">
        <v>6001</v>
      </c>
      <c r="I450" s="158">
        <v>52</v>
      </c>
      <c r="J450" s="159" t="s">
        <v>1111</v>
      </c>
      <c r="L450" s="160">
        <f t="shared" si="60"/>
        <v>47.730158730158735</v>
      </c>
      <c r="M450" s="160">
        <f t="shared" si="61"/>
        <v>46.158730158730158</v>
      </c>
      <c r="N450" s="160">
        <f t="shared" si="62"/>
        <v>13</v>
      </c>
      <c r="P450" s="160">
        <v>126</v>
      </c>
      <c r="Q450" s="160">
        <v>19.873015873015873</v>
      </c>
      <c r="R450" s="160">
        <v>32.396825396825399</v>
      </c>
      <c r="S450" s="160">
        <v>31.166666666666671</v>
      </c>
      <c r="T450" s="160">
        <v>16.563492063492063</v>
      </c>
      <c r="U450" s="160">
        <f t="shared" si="72"/>
        <v>47.730158730158735</v>
      </c>
      <c r="W450" s="160">
        <v>126</v>
      </c>
      <c r="X450" s="160">
        <v>20.706349206349209</v>
      </c>
      <c r="Y450" s="160">
        <v>33.444444444444443</v>
      </c>
      <c r="Z450" s="160">
        <v>38.325396825396822</v>
      </c>
      <c r="AA450" s="160">
        <v>7.8333333333333339</v>
      </c>
      <c r="AB450" s="160">
        <f t="shared" si="73"/>
        <v>46.158730158730158</v>
      </c>
      <c r="AD450" s="160">
        <v>40</v>
      </c>
      <c r="AE450" s="160">
        <v>33</v>
      </c>
      <c r="AF450" s="160">
        <v>55</v>
      </c>
      <c r="AG450" s="160">
        <v>10</v>
      </c>
      <c r="AH450" s="160">
        <v>3</v>
      </c>
      <c r="AI450" s="160">
        <f t="shared" si="65"/>
        <v>13</v>
      </c>
    </row>
    <row r="451" spans="1:35">
      <c r="A451" s="159" t="s">
        <v>1139</v>
      </c>
      <c r="C451" s="156">
        <v>569</v>
      </c>
      <c r="D451" s="156">
        <v>373</v>
      </c>
      <c r="E451" s="163">
        <v>0.65553602811950795</v>
      </c>
      <c r="F451" s="156">
        <v>415</v>
      </c>
      <c r="G451" s="163">
        <v>0.72934973637961331</v>
      </c>
      <c r="H451" s="157">
        <v>6001</v>
      </c>
      <c r="I451" s="158">
        <v>6</v>
      </c>
      <c r="J451" s="159" t="s">
        <v>1111</v>
      </c>
      <c r="L451" s="160">
        <f t="shared" ref="L451:L514" si="74">U451</f>
        <v>74.729824561403518</v>
      </c>
      <c r="M451" s="160">
        <f t="shared" ref="M451:M514" si="75">AB451</f>
        <v>64.97543859649123</v>
      </c>
      <c r="N451" s="160">
        <f t="shared" ref="N451:N514" si="76">AI451</f>
        <v>26</v>
      </c>
      <c r="P451" s="160">
        <v>285</v>
      </c>
      <c r="Q451" s="160">
        <v>7.2491228070175442</v>
      </c>
      <c r="R451" s="160">
        <v>18.375438596491229</v>
      </c>
      <c r="S451" s="160">
        <v>32.978947368421053</v>
      </c>
      <c r="T451" s="160">
        <v>41.750877192982458</v>
      </c>
      <c r="U451" s="160">
        <f t="shared" si="72"/>
        <v>74.729824561403518</v>
      </c>
      <c r="W451" s="160">
        <v>285</v>
      </c>
      <c r="X451" s="160">
        <v>11.880701754385965</v>
      </c>
      <c r="Y451" s="160">
        <v>23.164912280701756</v>
      </c>
      <c r="Z451" s="160">
        <v>42.684210526315795</v>
      </c>
      <c r="AA451" s="160">
        <v>22.291228070175439</v>
      </c>
      <c r="AB451" s="160">
        <f t="shared" si="73"/>
        <v>64.97543859649123</v>
      </c>
      <c r="AD451" s="160">
        <v>89</v>
      </c>
      <c r="AE451" s="160">
        <v>28</v>
      </c>
      <c r="AF451" s="160">
        <v>46</v>
      </c>
      <c r="AG451" s="160">
        <v>25</v>
      </c>
      <c r="AH451" s="160">
        <v>1</v>
      </c>
      <c r="AI451" s="160">
        <f t="shared" si="65"/>
        <v>26</v>
      </c>
    </row>
    <row r="452" spans="1:35">
      <c r="A452" s="159" t="s">
        <v>1137</v>
      </c>
      <c r="C452" s="156">
        <v>327</v>
      </c>
      <c r="D452" s="156">
        <v>299</v>
      </c>
      <c r="E452" s="163">
        <v>0.91437308868501532</v>
      </c>
      <c r="F452" s="156">
        <v>291</v>
      </c>
      <c r="G452" s="163">
        <v>0.88990825688073394</v>
      </c>
      <c r="H452" s="157">
        <v>6001</v>
      </c>
      <c r="I452" s="158">
        <v>18</v>
      </c>
      <c r="J452" s="159" t="s">
        <v>1111</v>
      </c>
      <c r="L452" s="160">
        <f t="shared" si="74"/>
        <v>45.308724832214772</v>
      </c>
      <c r="M452" s="160">
        <f t="shared" si="75"/>
        <v>42.758389261744966</v>
      </c>
      <c r="N452" s="160">
        <f t="shared" si="76"/>
        <v>8</v>
      </c>
      <c r="P452" s="160">
        <v>149</v>
      </c>
      <c r="Q452" s="160">
        <v>32.275167785234899</v>
      </c>
      <c r="R452" s="160">
        <v>23.073825503355707</v>
      </c>
      <c r="S452" s="160">
        <v>33.114093959731548</v>
      </c>
      <c r="T452" s="160">
        <v>12.194630872483222</v>
      </c>
      <c r="U452" s="160">
        <f t="shared" si="72"/>
        <v>45.308724832214772</v>
      </c>
      <c r="W452" s="160">
        <v>149</v>
      </c>
      <c r="X452" s="160">
        <v>14.557046979865772</v>
      </c>
      <c r="Y452" s="160">
        <v>42.328859060402685</v>
      </c>
      <c r="Z452" s="160">
        <v>32.785234899328856</v>
      </c>
      <c r="AA452" s="160">
        <v>9.973154362416107</v>
      </c>
      <c r="AB452" s="160">
        <f t="shared" si="73"/>
        <v>42.758389261744966</v>
      </c>
      <c r="AD452" s="160">
        <v>51</v>
      </c>
      <c r="AE452" s="160">
        <v>49</v>
      </c>
      <c r="AF452" s="160">
        <v>43</v>
      </c>
      <c r="AG452" s="160">
        <v>8</v>
      </c>
      <c r="AH452" s="160">
        <v>0</v>
      </c>
      <c r="AI452" s="160">
        <f t="shared" si="65"/>
        <v>8</v>
      </c>
    </row>
    <row r="453" spans="1:35">
      <c r="A453" s="159" t="s">
        <v>1135</v>
      </c>
      <c r="C453" s="156">
        <v>457</v>
      </c>
      <c r="D453" s="156">
        <v>304</v>
      </c>
      <c r="E453" s="163">
        <v>0.66520787746170673</v>
      </c>
      <c r="F453" s="156">
        <v>320</v>
      </c>
      <c r="G453" s="163">
        <v>0.70021881838074396</v>
      </c>
      <c r="H453" s="157">
        <v>6001</v>
      </c>
      <c r="I453" s="158">
        <v>21</v>
      </c>
      <c r="J453" s="159" t="s">
        <v>1111</v>
      </c>
      <c r="L453" s="160">
        <f t="shared" si="74"/>
        <v>80.012765957446803</v>
      </c>
      <c r="M453" s="160">
        <f t="shared" si="75"/>
        <v>71.417021276595747</v>
      </c>
      <c r="N453" s="160">
        <f t="shared" si="76"/>
        <v>43</v>
      </c>
      <c r="P453" s="160">
        <v>235</v>
      </c>
      <c r="Q453" s="160">
        <v>5.0042553191489363</v>
      </c>
      <c r="R453" s="160">
        <v>15.327659574468086</v>
      </c>
      <c r="S453" s="160">
        <v>35.668085106382975</v>
      </c>
      <c r="T453" s="160">
        <v>44.344680851063828</v>
      </c>
      <c r="U453" s="160">
        <f t="shared" si="72"/>
        <v>80.012765957446803</v>
      </c>
      <c r="W453" s="160">
        <v>235</v>
      </c>
      <c r="X453" s="160">
        <v>7.6</v>
      </c>
      <c r="Y453" s="160">
        <v>21.655319148936169</v>
      </c>
      <c r="Z453" s="160">
        <v>47.434042553191489</v>
      </c>
      <c r="AA453" s="160">
        <v>23.982978723404255</v>
      </c>
      <c r="AB453" s="160">
        <f t="shared" si="73"/>
        <v>71.417021276595747</v>
      </c>
      <c r="AD453" s="160">
        <v>80</v>
      </c>
      <c r="AE453" s="160">
        <v>11</v>
      </c>
      <c r="AF453" s="160">
        <v>46</v>
      </c>
      <c r="AG453" s="160">
        <v>34</v>
      </c>
      <c r="AH453" s="160">
        <v>9</v>
      </c>
      <c r="AI453" s="160">
        <f t="shared" si="65"/>
        <v>43</v>
      </c>
    </row>
    <row r="454" spans="1:35">
      <c r="A454" s="159" t="s">
        <v>1500</v>
      </c>
      <c r="C454" s="156">
        <v>623</v>
      </c>
      <c r="D454" s="156">
        <v>604</v>
      </c>
      <c r="E454" s="163">
        <v>0.9695024077046549</v>
      </c>
      <c r="F454" s="156">
        <v>602</v>
      </c>
      <c r="G454" s="163">
        <v>0.9662921348314607</v>
      </c>
      <c r="H454" s="157">
        <v>6001</v>
      </c>
      <c r="I454" s="158">
        <v>61</v>
      </c>
      <c r="J454" s="159" t="s">
        <v>1111</v>
      </c>
      <c r="L454" s="160">
        <f t="shared" si="74"/>
        <v>40.732203389830509</v>
      </c>
      <c r="M454" s="160">
        <f t="shared" si="75"/>
        <v>37.061016949152545</v>
      </c>
      <c r="N454" s="160">
        <f t="shared" si="76"/>
        <v>4</v>
      </c>
      <c r="P454" s="160">
        <v>590</v>
      </c>
      <c r="Q454" s="160">
        <v>35.620338983050843</v>
      </c>
      <c r="R454" s="160">
        <v>24.294915254237289</v>
      </c>
      <c r="S454" s="160">
        <v>32.89491525423729</v>
      </c>
      <c r="T454" s="160">
        <v>7.8372881355932202</v>
      </c>
      <c r="U454" s="160">
        <f t="shared" si="72"/>
        <v>40.732203389830509</v>
      </c>
      <c r="W454" s="160">
        <v>590</v>
      </c>
      <c r="X454" s="160">
        <v>15.322033898305085</v>
      </c>
      <c r="Y454" s="160">
        <v>47.949152542372879</v>
      </c>
      <c r="Z454" s="160">
        <v>32.067796610169495</v>
      </c>
      <c r="AA454" s="160">
        <v>4.9932203389830505</v>
      </c>
      <c r="AB454" s="160">
        <f t="shared" si="73"/>
        <v>37.061016949152545</v>
      </c>
      <c r="AD454" s="160">
        <v>204</v>
      </c>
      <c r="AE454" s="160">
        <v>71</v>
      </c>
      <c r="AF454" s="160">
        <v>25</v>
      </c>
      <c r="AG454" s="160">
        <v>4</v>
      </c>
      <c r="AH454" s="160">
        <v>0</v>
      </c>
      <c r="AI454" s="160">
        <f t="shared" si="65"/>
        <v>4</v>
      </c>
    </row>
    <row r="455" spans="1:35">
      <c r="A455" s="159" t="s">
        <v>1118</v>
      </c>
      <c r="C455" s="156">
        <v>272</v>
      </c>
      <c r="D455" s="156">
        <v>226</v>
      </c>
      <c r="E455" s="163">
        <v>0.83088235294117652</v>
      </c>
      <c r="F455" s="156">
        <v>232</v>
      </c>
      <c r="G455" s="163">
        <v>0.8529411764705882</v>
      </c>
      <c r="H455" s="157">
        <v>6001</v>
      </c>
      <c r="I455" s="158">
        <v>55</v>
      </c>
      <c r="J455" s="159" t="s">
        <v>1111</v>
      </c>
      <c r="L455" s="160">
        <f t="shared" si="74"/>
        <v>64.751879699248121</v>
      </c>
      <c r="M455" s="160">
        <f t="shared" si="75"/>
        <v>53.270676691729328</v>
      </c>
      <c r="N455" s="160">
        <f t="shared" si="76"/>
        <v>10</v>
      </c>
      <c r="P455" s="160">
        <v>133</v>
      </c>
      <c r="Q455" s="160">
        <v>15.112781954887218</v>
      </c>
      <c r="R455" s="160">
        <v>20.13533834586466</v>
      </c>
      <c r="S455" s="160">
        <v>29.293233082706767</v>
      </c>
      <c r="T455" s="160">
        <v>35.458646616541358</v>
      </c>
      <c r="U455" s="160">
        <f t="shared" si="72"/>
        <v>64.751879699248121</v>
      </c>
      <c r="W455" s="160">
        <v>133</v>
      </c>
      <c r="X455" s="160">
        <v>15.759398496240602</v>
      </c>
      <c r="Y455" s="160">
        <v>30.691729323308266</v>
      </c>
      <c r="Z455" s="160">
        <v>37.676691729323309</v>
      </c>
      <c r="AA455" s="160">
        <v>15.593984962406017</v>
      </c>
      <c r="AB455" s="160">
        <f t="shared" si="73"/>
        <v>53.270676691729328</v>
      </c>
      <c r="AD455" s="160">
        <v>42</v>
      </c>
      <c r="AE455" s="160">
        <v>45</v>
      </c>
      <c r="AF455" s="160">
        <v>45</v>
      </c>
      <c r="AG455" s="160">
        <v>10</v>
      </c>
      <c r="AH455" s="160">
        <v>0</v>
      </c>
      <c r="AI455" s="160">
        <f t="shared" si="65"/>
        <v>10</v>
      </c>
    </row>
    <row r="456" spans="1:35">
      <c r="A456" s="159" t="s">
        <v>1504</v>
      </c>
      <c r="C456" s="156">
        <v>773</v>
      </c>
      <c r="D456" s="156">
        <v>692</v>
      </c>
      <c r="E456" s="163">
        <v>0.89521345407503239</v>
      </c>
      <c r="F456" s="156">
        <v>591</v>
      </c>
      <c r="G456" s="163">
        <v>0.76455368693402326</v>
      </c>
      <c r="H456" s="157">
        <v>6001</v>
      </c>
      <c r="I456" s="158">
        <v>7</v>
      </c>
      <c r="J456" s="159" t="s">
        <v>1111</v>
      </c>
      <c r="L456" s="160">
        <f t="shared" si="74"/>
        <v>54.249350649350646</v>
      </c>
      <c r="M456" s="160">
        <f t="shared" si="75"/>
        <v>66.906493506493518</v>
      </c>
      <c r="N456" s="160">
        <f t="shared" si="76"/>
        <v>13</v>
      </c>
      <c r="P456" s="160">
        <v>770</v>
      </c>
      <c r="Q456" s="160">
        <v>24.067532467532466</v>
      </c>
      <c r="R456" s="160">
        <v>22.368831168831171</v>
      </c>
      <c r="S456" s="160">
        <v>36.563636363636363</v>
      </c>
      <c r="T456" s="160">
        <v>17.685714285714283</v>
      </c>
      <c r="U456" s="160">
        <f t="shared" si="72"/>
        <v>54.249350649350646</v>
      </c>
      <c r="W456" s="160">
        <v>770</v>
      </c>
      <c r="X456" s="160">
        <v>4.7948051948051953</v>
      </c>
      <c r="Y456" s="160">
        <v>28.301298701298698</v>
      </c>
      <c r="Z456" s="160">
        <v>44.480519480519483</v>
      </c>
      <c r="AA456" s="160">
        <v>22.425974025974028</v>
      </c>
      <c r="AB456" s="160">
        <f t="shared" si="73"/>
        <v>66.906493506493518</v>
      </c>
      <c r="AD456" s="160">
        <v>242</v>
      </c>
      <c r="AE456" s="160">
        <v>51</v>
      </c>
      <c r="AF456" s="160">
        <v>36</v>
      </c>
      <c r="AG456" s="160">
        <v>12</v>
      </c>
      <c r="AH456" s="160">
        <v>1</v>
      </c>
      <c r="AI456" s="160">
        <f t="shared" si="65"/>
        <v>13</v>
      </c>
    </row>
    <row r="457" spans="1:35">
      <c r="A457" s="159" t="s">
        <v>1662</v>
      </c>
      <c r="C457" s="156">
        <v>60</v>
      </c>
      <c r="D457" s="156">
        <v>57</v>
      </c>
      <c r="E457" s="163">
        <v>0.95</v>
      </c>
      <c r="F457" s="156">
        <v>54</v>
      </c>
      <c r="G457" s="163">
        <v>0.9</v>
      </c>
      <c r="H457" s="157">
        <v>6001</v>
      </c>
      <c r="I457" s="158">
        <v>703</v>
      </c>
      <c r="J457" s="159" t="s">
        <v>1111</v>
      </c>
      <c r="L457" s="160" t="str">
        <f t="shared" si="74"/>
        <v>xx</v>
      </c>
      <c r="M457" s="160" t="str">
        <f t="shared" si="75"/>
        <v>xx</v>
      </c>
      <c r="N457" s="160">
        <f t="shared" si="76"/>
        <v>0</v>
      </c>
      <c r="P457" s="160">
        <v>0</v>
      </c>
      <c r="Q457" s="160" t="s">
        <v>1</v>
      </c>
      <c r="R457" s="160" t="s">
        <v>1</v>
      </c>
      <c r="S457" s="160" t="s">
        <v>1</v>
      </c>
      <c r="T457" s="160" t="s">
        <v>1</v>
      </c>
      <c r="U457" s="160" t="s">
        <v>1</v>
      </c>
      <c r="W457" s="160">
        <v>0</v>
      </c>
      <c r="X457" s="160" t="s">
        <v>1</v>
      </c>
      <c r="Y457" s="160" t="s">
        <v>1</v>
      </c>
      <c r="Z457" s="160" t="s">
        <v>1</v>
      </c>
      <c r="AA457" s="160" t="s">
        <v>1</v>
      </c>
      <c r="AB457" s="160" t="s">
        <v>1</v>
      </c>
      <c r="AD457" s="160">
        <v>0</v>
      </c>
      <c r="AE457" s="160" t="s">
        <v>1</v>
      </c>
      <c r="AF457" s="160" t="s">
        <v>1</v>
      </c>
      <c r="AG457" s="160" t="s">
        <v>1</v>
      </c>
      <c r="AH457" s="160" t="s">
        <v>1</v>
      </c>
      <c r="AI457" s="160">
        <f t="shared" si="65"/>
        <v>0</v>
      </c>
    </row>
    <row r="458" spans="1:35">
      <c r="A458" s="159" t="s">
        <v>1503</v>
      </c>
      <c r="C458" s="156">
        <v>693</v>
      </c>
      <c r="D458" s="156">
        <v>623</v>
      </c>
      <c r="E458" s="163">
        <v>0.89898989898989901</v>
      </c>
      <c r="F458" s="156">
        <v>574</v>
      </c>
      <c r="G458" s="163">
        <v>0.82828282828282829</v>
      </c>
      <c r="H458" s="157">
        <v>6001</v>
      </c>
      <c r="I458" s="158">
        <v>9</v>
      </c>
      <c r="J458" s="159" t="s">
        <v>1111</v>
      </c>
      <c r="L458" s="160">
        <f t="shared" si="74"/>
        <v>43.983333333333334</v>
      </c>
      <c r="M458" s="160">
        <f t="shared" si="75"/>
        <v>46.796969696969697</v>
      </c>
      <c r="N458" s="160">
        <f t="shared" si="76"/>
        <v>7</v>
      </c>
      <c r="P458" s="160">
        <v>660</v>
      </c>
      <c r="Q458" s="160">
        <v>31.018181818181816</v>
      </c>
      <c r="R458" s="160">
        <v>25.333333333333332</v>
      </c>
      <c r="S458" s="160">
        <v>29.759090909090908</v>
      </c>
      <c r="T458" s="160">
        <v>14.224242424242425</v>
      </c>
      <c r="U458" s="160">
        <f t="shared" ref="U458:U489" si="77">SUM(S458:T458)</f>
        <v>43.983333333333334</v>
      </c>
      <c r="W458" s="160">
        <v>660</v>
      </c>
      <c r="X458" s="160">
        <v>10.704545454545455</v>
      </c>
      <c r="Y458" s="160">
        <v>42.49848484848485</v>
      </c>
      <c r="Z458" s="160">
        <v>35.18181818181818</v>
      </c>
      <c r="AA458" s="160">
        <v>11.615151515151515</v>
      </c>
      <c r="AB458" s="160">
        <f t="shared" ref="AB458:AB489" si="78">SUM(Z458:AA458)</f>
        <v>46.796969696969697</v>
      </c>
      <c r="AD458" s="160">
        <v>231</v>
      </c>
      <c r="AE458" s="160">
        <v>64</v>
      </c>
      <c r="AF458" s="160">
        <v>29</v>
      </c>
      <c r="AG458" s="160">
        <v>7</v>
      </c>
      <c r="AH458" s="160">
        <v>0</v>
      </c>
      <c r="AI458" s="160">
        <f t="shared" si="65"/>
        <v>7</v>
      </c>
    </row>
    <row r="459" spans="1:35">
      <c r="A459" s="159" t="s">
        <v>1134</v>
      </c>
      <c r="C459" s="156">
        <v>397</v>
      </c>
      <c r="D459" s="156">
        <v>77</v>
      </c>
      <c r="E459" s="163">
        <v>0.19395465994962216</v>
      </c>
      <c r="F459" s="156">
        <v>73</v>
      </c>
      <c r="G459" s="163">
        <v>0.18387909319899245</v>
      </c>
      <c r="H459" s="157">
        <v>6001</v>
      </c>
      <c r="I459" s="158">
        <v>24</v>
      </c>
      <c r="J459" s="159" t="s">
        <v>1111</v>
      </c>
      <c r="L459" s="160">
        <f t="shared" si="74"/>
        <v>95.381642512077292</v>
      </c>
      <c r="M459" s="160">
        <f t="shared" si="75"/>
        <v>92.294685990338166</v>
      </c>
      <c r="N459" s="160">
        <f t="shared" si="76"/>
        <v>49</v>
      </c>
      <c r="P459" s="160">
        <v>207</v>
      </c>
      <c r="Q459" s="160">
        <v>1.0579710144927537</v>
      </c>
      <c r="R459" s="160">
        <v>3.5603864734299515</v>
      </c>
      <c r="S459" s="160">
        <v>21.352657004830917</v>
      </c>
      <c r="T459" s="160">
        <v>74.028985507246375</v>
      </c>
      <c r="U459" s="160">
        <f t="shared" si="77"/>
        <v>95.381642512077292</v>
      </c>
      <c r="W459" s="160">
        <v>207</v>
      </c>
      <c r="X459" s="160">
        <v>0.32367149758454106</v>
      </c>
      <c r="Y459" s="160">
        <v>6.7053140096618353</v>
      </c>
      <c r="Z459" s="160">
        <v>32.178743961352659</v>
      </c>
      <c r="AA459" s="160">
        <v>60.115942028985501</v>
      </c>
      <c r="AB459" s="160">
        <f t="shared" si="78"/>
        <v>92.294685990338166</v>
      </c>
      <c r="AD459" s="160">
        <v>67</v>
      </c>
      <c r="AE459" s="160">
        <v>7</v>
      </c>
      <c r="AF459" s="160">
        <v>43</v>
      </c>
      <c r="AG459" s="160">
        <v>46</v>
      </c>
      <c r="AH459" s="160">
        <v>3</v>
      </c>
      <c r="AI459" s="160">
        <f t="shared" ref="AI459:AI522" si="79">SUM(AG459:AH459)</f>
        <v>49</v>
      </c>
    </row>
    <row r="460" spans="1:35">
      <c r="A460" s="159" t="s">
        <v>1133</v>
      </c>
      <c r="C460" s="156">
        <v>304</v>
      </c>
      <c r="D460" s="156">
        <v>299</v>
      </c>
      <c r="E460" s="163">
        <v>0.98355263157894735</v>
      </c>
      <c r="F460" s="156">
        <v>297</v>
      </c>
      <c r="G460" s="163">
        <v>0.97697368421052633</v>
      </c>
      <c r="H460" s="157">
        <v>6001</v>
      </c>
      <c r="I460" s="158">
        <v>25</v>
      </c>
      <c r="J460" s="159" t="s">
        <v>1111</v>
      </c>
      <c r="L460" s="160">
        <f t="shared" si="74"/>
        <v>39.156716417910445</v>
      </c>
      <c r="M460" s="160">
        <f t="shared" si="75"/>
        <v>47.78358208955224</v>
      </c>
      <c r="N460" s="160">
        <f t="shared" si="76"/>
        <v>5</v>
      </c>
      <c r="P460" s="160">
        <v>134</v>
      </c>
      <c r="Q460" s="160">
        <v>30.231343283582092</v>
      </c>
      <c r="R460" s="160">
        <v>31.231343283582088</v>
      </c>
      <c r="S460" s="160">
        <v>23.8955223880597</v>
      </c>
      <c r="T460" s="160">
        <v>15.261194029850746</v>
      </c>
      <c r="U460" s="160">
        <f t="shared" si="77"/>
        <v>39.156716417910445</v>
      </c>
      <c r="W460" s="160">
        <v>134</v>
      </c>
      <c r="X460" s="160">
        <v>14.902985074626866</v>
      </c>
      <c r="Y460" s="160">
        <v>37.231343283582092</v>
      </c>
      <c r="Z460" s="160">
        <v>37.835820895522389</v>
      </c>
      <c r="AA460" s="160">
        <v>9.9477611940298516</v>
      </c>
      <c r="AB460" s="160">
        <f t="shared" si="78"/>
        <v>47.78358208955224</v>
      </c>
      <c r="AD460" s="160">
        <v>43</v>
      </c>
      <c r="AE460" s="160">
        <v>53</v>
      </c>
      <c r="AF460" s="160">
        <v>42</v>
      </c>
      <c r="AG460" s="160">
        <v>5</v>
      </c>
      <c r="AH460" s="160">
        <v>0</v>
      </c>
      <c r="AI460" s="160">
        <f t="shared" si="79"/>
        <v>5</v>
      </c>
    </row>
    <row r="461" spans="1:35">
      <c r="A461" s="159" t="s">
        <v>1121</v>
      </c>
      <c r="C461" s="156">
        <v>786</v>
      </c>
      <c r="D461" s="156">
        <v>212</v>
      </c>
      <c r="E461" s="163">
        <v>0.26972010178117051</v>
      </c>
      <c r="F461" s="156">
        <v>146</v>
      </c>
      <c r="G461" s="163">
        <v>0.18575063613231552</v>
      </c>
      <c r="H461" s="157">
        <v>6001</v>
      </c>
      <c r="I461" s="158">
        <v>48</v>
      </c>
      <c r="J461" s="159" t="s">
        <v>1111</v>
      </c>
      <c r="L461" s="160">
        <f t="shared" si="74"/>
        <v>91.547904191616766</v>
      </c>
      <c r="M461" s="160">
        <f t="shared" si="75"/>
        <v>89.880239520958085</v>
      </c>
      <c r="N461" s="160">
        <f t="shared" si="76"/>
        <v>63</v>
      </c>
      <c r="P461" s="160">
        <v>334</v>
      </c>
      <c r="Q461" s="160">
        <v>3.5419161676646707</v>
      </c>
      <c r="R461" s="160">
        <v>4.5868263473053892</v>
      </c>
      <c r="S461" s="160">
        <v>24.323353293413174</v>
      </c>
      <c r="T461" s="160">
        <v>67.224550898203589</v>
      </c>
      <c r="U461" s="160">
        <f t="shared" si="77"/>
        <v>91.547904191616766</v>
      </c>
      <c r="W461" s="160">
        <v>334</v>
      </c>
      <c r="X461" s="160">
        <v>0.69161676646706582</v>
      </c>
      <c r="Y461" s="160">
        <v>9.4281437125748511</v>
      </c>
      <c r="Z461" s="160">
        <v>29.520958083832337</v>
      </c>
      <c r="AA461" s="160">
        <v>60.359281437125752</v>
      </c>
      <c r="AB461" s="160">
        <f t="shared" si="78"/>
        <v>89.880239520958085</v>
      </c>
      <c r="AD461" s="160">
        <v>108</v>
      </c>
      <c r="AE461" s="160">
        <v>4</v>
      </c>
      <c r="AF461" s="160">
        <v>33</v>
      </c>
      <c r="AG461" s="160">
        <v>53</v>
      </c>
      <c r="AH461" s="160">
        <v>10</v>
      </c>
      <c r="AI461" s="160">
        <f t="shared" si="79"/>
        <v>63</v>
      </c>
    </row>
    <row r="462" spans="1:35">
      <c r="A462" s="159" t="s">
        <v>1117</v>
      </c>
      <c r="C462" s="156">
        <v>225</v>
      </c>
      <c r="D462" s="156">
        <v>211</v>
      </c>
      <c r="E462" s="163">
        <v>0.93777777777777782</v>
      </c>
      <c r="F462" s="156">
        <v>216</v>
      </c>
      <c r="G462" s="163">
        <v>0.96</v>
      </c>
      <c r="H462" s="157">
        <v>6001</v>
      </c>
      <c r="I462" s="158">
        <v>56</v>
      </c>
      <c r="J462" s="159" t="s">
        <v>1111</v>
      </c>
      <c r="L462" s="160">
        <f t="shared" si="74"/>
        <v>48.71844660194175</v>
      </c>
      <c r="M462" s="160">
        <f t="shared" si="75"/>
        <v>36.116504854368927</v>
      </c>
      <c r="N462" s="160">
        <f t="shared" si="76"/>
        <v>12</v>
      </c>
      <c r="P462" s="160">
        <v>103</v>
      </c>
      <c r="Q462" s="160">
        <v>22.368932038834949</v>
      </c>
      <c r="R462" s="160">
        <v>28.912621359223301</v>
      </c>
      <c r="S462" s="160">
        <v>26.097087378640776</v>
      </c>
      <c r="T462" s="160">
        <v>22.621359223300971</v>
      </c>
      <c r="U462" s="160">
        <f t="shared" si="77"/>
        <v>48.71844660194175</v>
      </c>
      <c r="W462" s="160">
        <v>103</v>
      </c>
      <c r="X462" s="160">
        <v>23.320388349514563</v>
      </c>
      <c r="Y462" s="160">
        <v>40.912621359223294</v>
      </c>
      <c r="Z462" s="160">
        <v>24.533980582524272</v>
      </c>
      <c r="AA462" s="160">
        <v>11.582524271844658</v>
      </c>
      <c r="AB462" s="160">
        <f t="shared" si="78"/>
        <v>36.116504854368927</v>
      </c>
      <c r="AD462" s="160">
        <v>36</v>
      </c>
      <c r="AE462" s="160">
        <v>50</v>
      </c>
      <c r="AF462" s="160">
        <v>39</v>
      </c>
      <c r="AG462" s="160">
        <v>6</v>
      </c>
      <c r="AH462" s="160">
        <v>6</v>
      </c>
      <c r="AI462" s="160">
        <f t="shared" si="79"/>
        <v>12</v>
      </c>
    </row>
    <row r="463" spans="1:35">
      <c r="A463" s="159" t="s">
        <v>1132</v>
      </c>
      <c r="C463" s="156">
        <v>266</v>
      </c>
      <c r="D463" s="156">
        <v>162</v>
      </c>
      <c r="E463" s="163">
        <v>0.60902255639097747</v>
      </c>
      <c r="F463" s="156">
        <v>114</v>
      </c>
      <c r="G463" s="163">
        <v>0.42857142857142855</v>
      </c>
      <c r="H463" s="157">
        <v>6001</v>
      </c>
      <c r="I463" s="158">
        <v>27</v>
      </c>
      <c r="J463" s="159" t="s">
        <v>1111</v>
      </c>
      <c r="L463" s="160">
        <f t="shared" si="74"/>
        <v>84</v>
      </c>
      <c r="M463" s="160">
        <f t="shared" si="75"/>
        <v>82.333333333333343</v>
      </c>
      <c r="N463" s="160">
        <f t="shared" si="76"/>
        <v>42</v>
      </c>
      <c r="P463" s="160">
        <v>138</v>
      </c>
      <c r="Q463" s="160">
        <v>2</v>
      </c>
      <c r="R463" s="160">
        <v>13.666666666666666</v>
      </c>
      <c r="S463" s="160">
        <v>28</v>
      </c>
      <c r="T463" s="160">
        <v>56.000000000000007</v>
      </c>
      <c r="U463" s="160">
        <f t="shared" si="77"/>
        <v>84</v>
      </c>
      <c r="W463" s="160">
        <v>138</v>
      </c>
      <c r="X463" s="160">
        <v>3.666666666666667</v>
      </c>
      <c r="Y463" s="160">
        <v>14</v>
      </c>
      <c r="Z463" s="160">
        <v>34.666666666666664</v>
      </c>
      <c r="AA463" s="160">
        <v>47.666666666666671</v>
      </c>
      <c r="AB463" s="160">
        <f t="shared" si="78"/>
        <v>82.333333333333343</v>
      </c>
      <c r="AD463" s="160">
        <v>46</v>
      </c>
      <c r="AE463" s="160">
        <v>11</v>
      </c>
      <c r="AF463" s="160">
        <v>48</v>
      </c>
      <c r="AG463" s="160">
        <v>33</v>
      </c>
      <c r="AH463" s="160">
        <v>9</v>
      </c>
      <c r="AI463" s="160">
        <f t="shared" si="79"/>
        <v>42</v>
      </c>
    </row>
    <row r="464" spans="1:35">
      <c r="A464" s="159" t="s">
        <v>1498</v>
      </c>
      <c r="C464" s="156">
        <v>315</v>
      </c>
      <c r="D464" s="156">
        <v>294</v>
      </c>
      <c r="E464" s="163">
        <v>0.93333333333333335</v>
      </c>
      <c r="F464" s="156">
        <v>289</v>
      </c>
      <c r="G464" s="163">
        <v>0.91746031746031742</v>
      </c>
      <c r="H464" s="157">
        <v>6001</v>
      </c>
      <c r="I464" s="158">
        <v>70</v>
      </c>
      <c r="J464" s="159" t="s">
        <v>1111</v>
      </c>
      <c r="L464" s="160">
        <f t="shared" si="74"/>
        <v>5.9714285714285715</v>
      </c>
      <c r="M464" s="160">
        <f t="shared" si="75"/>
        <v>11.514285714285712</v>
      </c>
      <c r="N464" s="160">
        <f t="shared" si="76"/>
        <v>0</v>
      </c>
      <c r="P464" s="160">
        <v>70</v>
      </c>
      <c r="Q464" s="160">
        <v>80.142857142857139</v>
      </c>
      <c r="R464" s="160">
        <v>14.142857142857142</v>
      </c>
      <c r="S464" s="160">
        <v>5.9714285714285715</v>
      </c>
      <c r="T464" s="160">
        <v>0</v>
      </c>
      <c r="U464" s="160">
        <f t="shared" si="77"/>
        <v>5.9714285714285715</v>
      </c>
      <c r="W464" s="160">
        <v>70</v>
      </c>
      <c r="X464" s="160">
        <v>47.2</v>
      </c>
      <c r="Y464" s="160">
        <v>41.542857142857144</v>
      </c>
      <c r="Z464" s="160">
        <v>11.514285714285712</v>
      </c>
      <c r="AA464" s="160">
        <v>0</v>
      </c>
      <c r="AB464" s="160">
        <f t="shared" si="78"/>
        <v>11.514285714285712</v>
      </c>
      <c r="AD464" s="160">
        <v>18</v>
      </c>
      <c r="AE464" s="160">
        <v>89</v>
      </c>
      <c r="AF464" s="160">
        <v>11</v>
      </c>
      <c r="AG464" s="160">
        <v>0</v>
      </c>
      <c r="AH464" s="160">
        <v>0</v>
      </c>
      <c r="AI464" s="160">
        <f t="shared" si="79"/>
        <v>0</v>
      </c>
    </row>
    <row r="465" spans="1:35">
      <c r="A465" s="159" t="s">
        <v>1501</v>
      </c>
      <c r="C465" s="156">
        <v>800</v>
      </c>
      <c r="D465" s="156">
        <v>753</v>
      </c>
      <c r="E465" s="163">
        <v>0.94125000000000003</v>
      </c>
      <c r="F465" s="156">
        <v>715</v>
      </c>
      <c r="G465" s="163">
        <v>0.89375000000000004</v>
      </c>
      <c r="H465" s="157">
        <v>6001</v>
      </c>
      <c r="I465" s="158">
        <v>13</v>
      </c>
      <c r="J465" s="159" t="s">
        <v>1111</v>
      </c>
      <c r="L465" s="160">
        <f t="shared" si="74"/>
        <v>34.457036114570364</v>
      </c>
      <c r="M465" s="160">
        <f t="shared" si="75"/>
        <v>45.021170610211712</v>
      </c>
      <c r="N465" s="160">
        <f t="shared" si="76"/>
        <v>9</v>
      </c>
      <c r="P465" s="160">
        <v>803</v>
      </c>
      <c r="Q465" s="160">
        <v>38.500622665006226</v>
      </c>
      <c r="R465" s="160">
        <v>26.712328767123289</v>
      </c>
      <c r="S465" s="160">
        <v>25.694894146948943</v>
      </c>
      <c r="T465" s="160">
        <v>8.7621419676214192</v>
      </c>
      <c r="U465" s="160">
        <f t="shared" si="77"/>
        <v>34.457036114570364</v>
      </c>
      <c r="W465" s="160">
        <v>803</v>
      </c>
      <c r="X465" s="160">
        <v>13.669987546699875</v>
      </c>
      <c r="Y465" s="160">
        <v>41.637608966376092</v>
      </c>
      <c r="Z465" s="160">
        <v>35.665006226650064</v>
      </c>
      <c r="AA465" s="160">
        <v>9.3561643835616444</v>
      </c>
      <c r="AB465" s="160">
        <f t="shared" si="78"/>
        <v>45.021170610211712</v>
      </c>
      <c r="AD465" s="160">
        <v>264</v>
      </c>
      <c r="AE465" s="160">
        <v>65</v>
      </c>
      <c r="AF465" s="160">
        <v>27</v>
      </c>
      <c r="AG465" s="160">
        <v>8</v>
      </c>
      <c r="AH465" s="160">
        <v>1</v>
      </c>
      <c r="AI465" s="160">
        <f t="shared" si="79"/>
        <v>9</v>
      </c>
    </row>
    <row r="466" spans="1:35">
      <c r="A466" s="159" t="s">
        <v>1130</v>
      </c>
      <c r="C466" s="156">
        <v>393</v>
      </c>
      <c r="D466" s="156">
        <v>82</v>
      </c>
      <c r="E466" s="163">
        <v>0.20865139949109415</v>
      </c>
      <c r="F466" s="156">
        <v>92</v>
      </c>
      <c r="G466" s="163">
        <v>0.2340966921119593</v>
      </c>
      <c r="H466" s="157">
        <v>6001</v>
      </c>
      <c r="I466" s="158">
        <v>30</v>
      </c>
      <c r="J466" s="159" t="s">
        <v>1111</v>
      </c>
      <c r="L466" s="160">
        <f t="shared" si="74"/>
        <v>90.327956989247312</v>
      </c>
      <c r="M466" s="160">
        <f t="shared" si="75"/>
        <v>87.290322580645153</v>
      </c>
      <c r="N466" s="160">
        <f t="shared" si="76"/>
        <v>69</v>
      </c>
      <c r="P466" s="160">
        <v>186</v>
      </c>
      <c r="Q466" s="160">
        <v>3</v>
      </c>
      <c r="R466" s="160">
        <v>6.672043010752688</v>
      </c>
      <c r="S466" s="160">
        <v>22.973118279569889</v>
      </c>
      <c r="T466" s="160">
        <v>67.354838709677423</v>
      </c>
      <c r="U466" s="160">
        <f t="shared" si="77"/>
        <v>90.327956989247312</v>
      </c>
      <c r="W466" s="160">
        <v>186</v>
      </c>
      <c r="X466" s="160">
        <v>2.349462365591398</v>
      </c>
      <c r="Y466" s="160">
        <v>11.026881720430108</v>
      </c>
      <c r="Z466" s="160">
        <v>33.521505376344088</v>
      </c>
      <c r="AA466" s="160">
        <v>53.768817204301072</v>
      </c>
      <c r="AB466" s="160">
        <f t="shared" si="78"/>
        <v>87.290322580645153</v>
      </c>
      <c r="AD466" s="160">
        <v>62</v>
      </c>
      <c r="AE466" s="160">
        <v>5</v>
      </c>
      <c r="AF466" s="160">
        <v>26</v>
      </c>
      <c r="AG466" s="160">
        <v>56</v>
      </c>
      <c r="AH466" s="160">
        <v>13</v>
      </c>
      <c r="AI466" s="160">
        <f t="shared" si="79"/>
        <v>69</v>
      </c>
    </row>
    <row r="467" spans="1:35">
      <c r="A467" s="159" t="s">
        <v>1116</v>
      </c>
      <c r="C467" s="156">
        <v>383</v>
      </c>
      <c r="D467" s="156">
        <v>339</v>
      </c>
      <c r="E467" s="163">
        <v>0.88511749347258484</v>
      </c>
      <c r="F467" s="156">
        <v>364</v>
      </c>
      <c r="G467" s="163">
        <v>0.95039164490861616</v>
      </c>
      <c r="H467" s="157">
        <v>6001</v>
      </c>
      <c r="I467" s="158">
        <v>57</v>
      </c>
      <c r="J467" s="159" t="s">
        <v>1111</v>
      </c>
      <c r="L467" s="160">
        <f t="shared" si="74"/>
        <v>57.202127659574472</v>
      </c>
      <c r="M467" s="160">
        <f t="shared" si="75"/>
        <v>59.069148936170208</v>
      </c>
      <c r="N467" s="160">
        <f t="shared" si="76"/>
        <v>9</v>
      </c>
      <c r="P467" s="160">
        <v>188</v>
      </c>
      <c r="Q467" s="160">
        <v>21.063829787234042</v>
      </c>
      <c r="R467" s="160">
        <v>22.037234042553191</v>
      </c>
      <c r="S467" s="160">
        <v>34.590425531914896</v>
      </c>
      <c r="T467" s="160">
        <v>22.611702127659576</v>
      </c>
      <c r="U467" s="160">
        <f t="shared" si="77"/>
        <v>57.202127659574472</v>
      </c>
      <c r="W467" s="160">
        <v>188</v>
      </c>
      <c r="X467" s="160">
        <v>11.053191489361703</v>
      </c>
      <c r="Y467" s="160">
        <v>30.180851063829785</v>
      </c>
      <c r="Z467" s="160">
        <v>43.340425531914889</v>
      </c>
      <c r="AA467" s="160">
        <v>15.728723404255319</v>
      </c>
      <c r="AB467" s="160">
        <f t="shared" si="78"/>
        <v>59.069148936170208</v>
      </c>
      <c r="AD467" s="160">
        <v>57</v>
      </c>
      <c r="AE467" s="160">
        <v>49</v>
      </c>
      <c r="AF467" s="160">
        <v>42</v>
      </c>
      <c r="AG467" s="160">
        <v>9</v>
      </c>
      <c r="AH467" s="160">
        <v>0</v>
      </c>
      <c r="AI467" s="160">
        <f t="shared" si="79"/>
        <v>9</v>
      </c>
    </row>
    <row r="468" spans="1:35">
      <c r="A468" s="159" t="s">
        <v>1499</v>
      </c>
      <c r="C468" s="156">
        <v>648</v>
      </c>
      <c r="D468" s="156">
        <v>582</v>
      </c>
      <c r="E468" s="163">
        <v>0.89814814814814814</v>
      </c>
      <c r="F468" s="156">
        <v>575</v>
      </c>
      <c r="G468" s="163">
        <v>0.88734567901234573</v>
      </c>
      <c r="H468" s="157">
        <v>6001</v>
      </c>
      <c r="I468" s="158">
        <v>62</v>
      </c>
      <c r="J468" s="159" t="s">
        <v>1111</v>
      </c>
      <c r="L468" s="160">
        <f t="shared" si="74"/>
        <v>53.336585365853651</v>
      </c>
      <c r="M468" s="160">
        <f t="shared" si="75"/>
        <v>49.811382113821132</v>
      </c>
      <c r="N468" s="160">
        <f t="shared" si="76"/>
        <v>7</v>
      </c>
      <c r="P468" s="160">
        <v>615</v>
      </c>
      <c r="Q468" s="160">
        <v>24.022764227642277</v>
      </c>
      <c r="R468" s="160">
        <v>22.985365853658536</v>
      </c>
      <c r="S468" s="160">
        <v>37.850406504065035</v>
      </c>
      <c r="T468" s="160">
        <v>15.486178861788618</v>
      </c>
      <c r="U468" s="160">
        <f t="shared" si="77"/>
        <v>53.336585365853651</v>
      </c>
      <c r="W468" s="160">
        <v>615</v>
      </c>
      <c r="X468" s="160">
        <v>8.9788617886178876</v>
      </c>
      <c r="Y468" s="160">
        <v>41.209756097560977</v>
      </c>
      <c r="Z468" s="160">
        <v>40.521951219512189</v>
      </c>
      <c r="AA468" s="160">
        <v>9.2894308943089428</v>
      </c>
      <c r="AB468" s="160">
        <f t="shared" si="78"/>
        <v>49.811382113821132</v>
      </c>
      <c r="AD468" s="160">
        <v>212</v>
      </c>
      <c r="AE468" s="160">
        <v>58</v>
      </c>
      <c r="AF468" s="160">
        <v>34</v>
      </c>
      <c r="AG468" s="160">
        <v>7</v>
      </c>
      <c r="AH468" s="160">
        <v>0</v>
      </c>
      <c r="AI468" s="160">
        <f t="shared" si="79"/>
        <v>7</v>
      </c>
    </row>
    <row r="469" spans="1:35">
      <c r="A469" s="159" t="s">
        <v>1505</v>
      </c>
      <c r="C469" s="156">
        <v>867</v>
      </c>
      <c r="D469" s="156">
        <v>519</v>
      </c>
      <c r="E469" s="163">
        <v>0.59861591695501726</v>
      </c>
      <c r="F469" s="156">
        <v>461</v>
      </c>
      <c r="G469" s="163">
        <v>0.53171856978085352</v>
      </c>
      <c r="H469" s="157">
        <v>6001</v>
      </c>
      <c r="I469" s="158">
        <v>3</v>
      </c>
      <c r="J469" s="159" t="s">
        <v>1111</v>
      </c>
      <c r="L469" s="160">
        <f t="shared" si="74"/>
        <v>65.695754716981128</v>
      </c>
      <c r="M469" s="160">
        <f t="shared" si="75"/>
        <v>73.96698113207546</v>
      </c>
      <c r="N469" s="160">
        <f t="shared" si="76"/>
        <v>24</v>
      </c>
      <c r="P469" s="160">
        <v>848</v>
      </c>
      <c r="Q469" s="160">
        <v>13.596698113207548</v>
      </c>
      <c r="R469" s="160">
        <v>20.70754716981132</v>
      </c>
      <c r="S469" s="160">
        <v>33.636792452830186</v>
      </c>
      <c r="T469" s="160">
        <v>32.058962264150942</v>
      </c>
      <c r="U469" s="160">
        <f t="shared" si="77"/>
        <v>65.695754716981128</v>
      </c>
      <c r="W469" s="160">
        <v>848</v>
      </c>
      <c r="X469" s="160">
        <v>3.0082547169811322</v>
      </c>
      <c r="Y469" s="160">
        <v>23.024764150943398</v>
      </c>
      <c r="Z469" s="160">
        <v>43.955188679245282</v>
      </c>
      <c r="AA469" s="160">
        <v>30.011792452830186</v>
      </c>
      <c r="AB469" s="160">
        <f t="shared" si="78"/>
        <v>73.96698113207546</v>
      </c>
      <c r="AD469" s="160">
        <v>282</v>
      </c>
      <c r="AE469" s="160">
        <v>29</v>
      </c>
      <c r="AF469" s="160">
        <v>48</v>
      </c>
      <c r="AG469" s="160">
        <v>21</v>
      </c>
      <c r="AH469" s="160">
        <v>3</v>
      </c>
      <c r="AI469" s="160">
        <f t="shared" si="79"/>
        <v>24</v>
      </c>
    </row>
    <row r="470" spans="1:35">
      <c r="A470" s="159" t="s">
        <v>1128</v>
      </c>
      <c r="C470" s="156">
        <v>614</v>
      </c>
      <c r="D470" s="156">
        <v>556</v>
      </c>
      <c r="E470" s="163">
        <v>0.90553745928338758</v>
      </c>
      <c r="F470" s="156">
        <v>477</v>
      </c>
      <c r="G470" s="163">
        <v>0.77687296416938112</v>
      </c>
      <c r="H470" s="157">
        <v>6001</v>
      </c>
      <c r="I470" s="158">
        <v>35</v>
      </c>
      <c r="J470" s="159" t="s">
        <v>1111</v>
      </c>
      <c r="L470" s="160">
        <f t="shared" si="74"/>
        <v>50.383647798742139</v>
      </c>
      <c r="M470" s="160">
        <f t="shared" si="75"/>
        <v>53.289308176100633</v>
      </c>
      <c r="N470" s="160">
        <f t="shared" si="76"/>
        <v>13</v>
      </c>
      <c r="P470" s="160">
        <v>318</v>
      </c>
      <c r="Q470" s="160">
        <v>22.842767295597483</v>
      </c>
      <c r="R470" s="160">
        <v>26.094339622641506</v>
      </c>
      <c r="S470" s="160">
        <v>33.553459119496857</v>
      </c>
      <c r="T470" s="160">
        <v>16.830188679245282</v>
      </c>
      <c r="U470" s="160">
        <f t="shared" si="77"/>
        <v>50.383647798742139</v>
      </c>
      <c r="W470" s="160">
        <v>318</v>
      </c>
      <c r="X470" s="160">
        <v>16.132075471698112</v>
      </c>
      <c r="Y470" s="160">
        <v>30.257861635220124</v>
      </c>
      <c r="Z470" s="160">
        <v>38.276729559748432</v>
      </c>
      <c r="AA470" s="160">
        <v>15.012578616352201</v>
      </c>
      <c r="AB470" s="160">
        <f t="shared" si="78"/>
        <v>53.289308176100633</v>
      </c>
      <c r="AD470" s="160">
        <v>106</v>
      </c>
      <c r="AE470" s="160">
        <v>42</v>
      </c>
      <c r="AF470" s="160">
        <v>44</v>
      </c>
      <c r="AG470" s="160">
        <v>11</v>
      </c>
      <c r="AH470" s="160">
        <v>2</v>
      </c>
      <c r="AI470" s="160">
        <f t="shared" si="79"/>
        <v>13</v>
      </c>
    </row>
    <row r="471" spans="1:35">
      <c r="A471" s="159" t="s">
        <v>1136</v>
      </c>
      <c r="C471" s="156">
        <v>324</v>
      </c>
      <c r="D471" s="156">
        <v>275</v>
      </c>
      <c r="E471" s="163">
        <v>0.84876543209876543</v>
      </c>
      <c r="F471" s="156">
        <v>269</v>
      </c>
      <c r="G471" s="163">
        <v>0.83024691358024694</v>
      </c>
      <c r="H471" s="157">
        <v>6001</v>
      </c>
      <c r="I471" s="158">
        <v>20</v>
      </c>
      <c r="J471" s="159" t="s">
        <v>1111</v>
      </c>
      <c r="L471" s="160">
        <f t="shared" si="74"/>
        <v>62.975460122699388</v>
      </c>
      <c r="M471" s="160">
        <f t="shared" si="75"/>
        <v>63.619631901840492</v>
      </c>
      <c r="N471" s="160">
        <f t="shared" si="76"/>
        <v>14</v>
      </c>
      <c r="P471" s="160">
        <v>163</v>
      </c>
      <c r="Q471" s="160">
        <v>13.141104294478527</v>
      </c>
      <c r="R471" s="160">
        <v>23.74846625766871</v>
      </c>
      <c r="S471" s="160">
        <v>26.104294478527606</v>
      </c>
      <c r="T471" s="160">
        <v>36.871165644171782</v>
      </c>
      <c r="U471" s="160">
        <f t="shared" si="77"/>
        <v>62.975460122699388</v>
      </c>
      <c r="W471" s="160">
        <v>163</v>
      </c>
      <c r="X471" s="160">
        <v>11.490797546012271</v>
      </c>
      <c r="Y471" s="160">
        <v>24.478527607361961</v>
      </c>
      <c r="Z471" s="160">
        <v>38.45398773006135</v>
      </c>
      <c r="AA471" s="160">
        <v>25.165644171779142</v>
      </c>
      <c r="AB471" s="160">
        <f t="shared" si="78"/>
        <v>63.619631901840492</v>
      </c>
      <c r="AD471" s="160">
        <v>51</v>
      </c>
      <c r="AE471" s="160">
        <v>47</v>
      </c>
      <c r="AF471" s="160">
        <v>39</v>
      </c>
      <c r="AG471" s="160">
        <v>12</v>
      </c>
      <c r="AH471" s="160">
        <v>2</v>
      </c>
      <c r="AI471" s="160">
        <f t="shared" si="79"/>
        <v>14</v>
      </c>
    </row>
    <row r="472" spans="1:35">
      <c r="A472" s="159" t="s">
        <v>1129</v>
      </c>
      <c r="C472" s="156">
        <v>337</v>
      </c>
      <c r="D472" s="156">
        <v>299</v>
      </c>
      <c r="E472" s="163">
        <v>0.88724035608308605</v>
      </c>
      <c r="F472" s="156">
        <v>315</v>
      </c>
      <c r="G472" s="163">
        <v>0.93471810089020768</v>
      </c>
      <c r="H472" s="157">
        <v>6001</v>
      </c>
      <c r="I472" s="158">
        <v>33</v>
      </c>
      <c r="J472" s="159" t="s">
        <v>1111</v>
      </c>
      <c r="L472" s="160">
        <f t="shared" si="74"/>
        <v>68.539393939393946</v>
      </c>
      <c r="M472" s="160">
        <f t="shared" si="75"/>
        <v>53.25454545454545</v>
      </c>
      <c r="N472" s="160">
        <f t="shared" si="76"/>
        <v>15</v>
      </c>
      <c r="P472" s="160">
        <v>165</v>
      </c>
      <c r="Q472" s="160">
        <v>13.406060606060606</v>
      </c>
      <c r="R472" s="160">
        <v>18.054545454545455</v>
      </c>
      <c r="S472" s="160">
        <v>37.357575757575759</v>
      </c>
      <c r="T472" s="160">
        <v>31.181818181818183</v>
      </c>
      <c r="U472" s="160">
        <f t="shared" si="77"/>
        <v>68.539393939393946</v>
      </c>
      <c r="W472" s="160">
        <v>165</v>
      </c>
      <c r="X472" s="160">
        <v>12.733333333333334</v>
      </c>
      <c r="Y472" s="160">
        <v>34.030303030303031</v>
      </c>
      <c r="Z472" s="160">
        <v>36.860606060606059</v>
      </c>
      <c r="AA472" s="160">
        <v>16.393939393939394</v>
      </c>
      <c r="AB472" s="160">
        <f t="shared" si="78"/>
        <v>53.25454545454545</v>
      </c>
      <c r="AD472" s="160">
        <v>53</v>
      </c>
      <c r="AE472" s="160">
        <v>49</v>
      </c>
      <c r="AF472" s="160">
        <v>36</v>
      </c>
      <c r="AG472" s="160">
        <v>15</v>
      </c>
      <c r="AH472" s="160">
        <v>0</v>
      </c>
      <c r="AI472" s="160">
        <f t="shared" si="79"/>
        <v>15</v>
      </c>
    </row>
    <row r="473" spans="1:35">
      <c r="A473" s="159" t="s">
        <v>1115</v>
      </c>
      <c r="C473" s="156">
        <v>506</v>
      </c>
      <c r="D473" s="156">
        <v>424</v>
      </c>
      <c r="E473" s="163">
        <v>0.8379446640316206</v>
      </c>
      <c r="F473" s="156">
        <v>347</v>
      </c>
      <c r="G473" s="163">
        <v>0.68577075098814233</v>
      </c>
      <c r="H473" s="157">
        <v>6001</v>
      </c>
      <c r="I473" s="158">
        <v>58</v>
      </c>
      <c r="J473" s="159" t="s">
        <v>1111</v>
      </c>
      <c r="L473" s="160">
        <f t="shared" si="74"/>
        <v>75.05725190839695</v>
      </c>
      <c r="M473" s="160">
        <f t="shared" si="75"/>
        <v>73.522900763358777</v>
      </c>
      <c r="N473" s="160">
        <f t="shared" si="76"/>
        <v>26</v>
      </c>
      <c r="P473" s="160">
        <v>262</v>
      </c>
      <c r="Q473" s="160">
        <v>9.0534351145038165</v>
      </c>
      <c r="R473" s="160">
        <v>15.492366412213741</v>
      </c>
      <c r="S473" s="160">
        <v>34.190839694656489</v>
      </c>
      <c r="T473" s="160">
        <v>40.86641221374046</v>
      </c>
      <c r="U473" s="160">
        <f t="shared" si="77"/>
        <v>75.05725190839695</v>
      </c>
      <c r="W473" s="160">
        <v>262</v>
      </c>
      <c r="X473" s="160">
        <v>6.1183206106870234</v>
      </c>
      <c r="Y473" s="160">
        <v>19.980916030534353</v>
      </c>
      <c r="Z473" s="160">
        <v>45.087786259541986</v>
      </c>
      <c r="AA473" s="160">
        <v>28.435114503816795</v>
      </c>
      <c r="AB473" s="160">
        <f t="shared" si="78"/>
        <v>73.522900763358777</v>
      </c>
      <c r="AD473" s="160">
        <v>84</v>
      </c>
      <c r="AE473" s="160">
        <v>19</v>
      </c>
      <c r="AF473" s="160">
        <v>55</v>
      </c>
      <c r="AG473" s="160">
        <v>21</v>
      </c>
      <c r="AH473" s="160">
        <v>5</v>
      </c>
      <c r="AI473" s="160">
        <f t="shared" si="79"/>
        <v>26</v>
      </c>
    </row>
    <row r="474" spans="1:35">
      <c r="A474" s="159" t="s">
        <v>1127</v>
      </c>
      <c r="C474" s="156">
        <v>342</v>
      </c>
      <c r="D474" s="156">
        <v>162</v>
      </c>
      <c r="E474" s="163">
        <v>0.47368421052631576</v>
      </c>
      <c r="F474" s="156">
        <v>162</v>
      </c>
      <c r="G474" s="163">
        <v>0.47368421052631576</v>
      </c>
      <c r="H474" s="157">
        <v>6001</v>
      </c>
      <c r="I474" s="158">
        <v>38</v>
      </c>
      <c r="J474" s="159" t="s">
        <v>1111</v>
      </c>
      <c r="L474" s="160">
        <f t="shared" si="74"/>
        <v>83.650273224043715</v>
      </c>
      <c r="M474" s="160">
        <f t="shared" si="75"/>
        <v>74.404371584699447</v>
      </c>
      <c r="N474" s="160">
        <f t="shared" si="76"/>
        <v>54</v>
      </c>
      <c r="P474" s="160">
        <v>183</v>
      </c>
      <c r="Q474" s="160">
        <v>7.9836065573770494</v>
      </c>
      <c r="R474" s="160">
        <v>8.7486338797814209</v>
      </c>
      <c r="S474" s="160">
        <v>27.142076502732237</v>
      </c>
      <c r="T474" s="160">
        <v>56.508196721311478</v>
      </c>
      <c r="U474" s="160">
        <f t="shared" si="77"/>
        <v>83.650273224043715</v>
      </c>
      <c r="W474" s="160">
        <v>183</v>
      </c>
      <c r="X474" s="160">
        <v>6.2896174863387975</v>
      </c>
      <c r="Y474" s="160">
        <v>19.005464480874316</v>
      </c>
      <c r="Z474" s="160">
        <v>33.464480874316941</v>
      </c>
      <c r="AA474" s="160">
        <v>40.939890710382514</v>
      </c>
      <c r="AB474" s="160">
        <f t="shared" si="78"/>
        <v>74.404371584699447</v>
      </c>
      <c r="AD474" s="160">
        <v>55</v>
      </c>
      <c r="AE474" s="160">
        <v>18</v>
      </c>
      <c r="AF474" s="160">
        <v>27</v>
      </c>
      <c r="AG474" s="160">
        <v>38</v>
      </c>
      <c r="AH474" s="160">
        <v>16</v>
      </c>
      <c r="AI474" s="160">
        <f t="shared" si="79"/>
        <v>54</v>
      </c>
    </row>
    <row r="475" spans="1:35">
      <c r="A475" s="159" t="s">
        <v>1502</v>
      </c>
      <c r="C475" s="156">
        <v>814</v>
      </c>
      <c r="D475" s="156">
        <v>407</v>
      </c>
      <c r="E475" s="163">
        <v>0.5</v>
      </c>
      <c r="F475" s="156">
        <v>311</v>
      </c>
      <c r="G475" s="163">
        <v>0.38206388206388209</v>
      </c>
      <c r="H475" s="157">
        <v>6001</v>
      </c>
      <c r="I475" s="158">
        <v>10</v>
      </c>
      <c r="J475" s="159" t="s">
        <v>1111</v>
      </c>
      <c r="L475" s="160">
        <f t="shared" si="74"/>
        <v>78.594488188976371</v>
      </c>
      <c r="M475" s="160">
        <f t="shared" si="75"/>
        <v>81.433070866141733</v>
      </c>
      <c r="N475" s="160">
        <f t="shared" si="76"/>
        <v>54</v>
      </c>
      <c r="P475" s="160">
        <v>762</v>
      </c>
      <c r="Q475" s="160">
        <v>8.0643044619422568</v>
      </c>
      <c r="R475" s="160">
        <v>13.00262467191601</v>
      </c>
      <c r="S475" s="160">
        <v>31.58530183727034</v>
      </c>
      <c r="T475" s="160">
        <v>47.009186351706035</v>
      </c>
      <c r="U475" s="160">
        <f t="shared" si="77"/>
        <v>78.594488188976371</v>
      </c>
      <c r="W475" s="160">
        <v>762</v>
      </c>
      <c r="X475" s="160">
        <v>2.969816272965879</v>
      </c>
      <c r="Y475" s="160">
        <v>15.889763779527559</v>
      </c>
      <c r="Z475" s="160">
        <v>33.935695538057743</v>
      </c>
      <c r="AA475" s="160">
        <v>47.49737532808399</v>
      </c>
      <c r="AB475" s="160">
        <f t="shared" si="78"/>
        <v>81.433070866141733</v>
      </c>
      <c r="AD475" s="160">
        <v>258</v>
      </c>
      <c r="AE475" s="160">
        <v>14</v>
      </c>
      <c r="AF475" s="160">
        <v>32</v>
      </c>
      <c r="AG475" s="160">
        <v>31</v>
      </c>
      <c r="AH475" s="160">
        <v>23</v>
      </c>
      <c r="AI475" s="160">
        <f t="shared" si="79"/>
        <v>54</v>
      </c>
    </row>
    <row r="476" spans="1:35">
      <c r="A476" s="159" t="s">
        <v>1120</v>
      </c>
      <c r="C476" s="156">
        <v>265</v>
      </c>
      <c r="D476" s="156">
        <v>246</v>
      </c>
      <c r="E476" s="163">
        <v>0.92830188679245285</v>
      </c>
      <c r="F476" s="156">
        <v>237</v>
      </c>
      <c r="G476" s="163">
        <v>0.89433962264150946</v>
      </c>
      <c r="H476" s="157">
        <v>6001</v>
      </c>
      <c r="I476" s="158">
        <v>50</v>
      </c>
      <c r="J476" s="159" t="s">
        <v>1111</v>
      </c>
      <c r="L476" s="160">
        <f t="shared" si="74"/>
        <v>79.330708661417319</v>
      </c>
      <c r="M476" s="160">
        <f t="shared" si="75"/>
        <v>74.677165354330711</v>
      </c>
      <c r="N476" s="160">
        <f t="shared" si="76"/>
        <v>35</v>
      </c>
      <c r="P476" s="160">
        <v>127</v>
      </c>
      <c r="Q476" s="160">
        <v>5.8267716535433074</v>
      </c>
      <c r="R476" s="160">
        <v>15.15748031496063</v>
      </c>
      <c r="S476" s="160">
        <v>36.968503937007874</v>
      </c>
      <c r="T476" s="160">
        <v>42.362204724409445</v>
      </c>
      <c r="U476" s="160">
        <f t="shared" si="77"/>
        <v>79.330708661417319</v>
      </c>
      <c r="W476" s="160">
        <v>127</v>
      </c>
      <c r="X476" s="160">
        <v>6.3307086614173222</v>
      </c>
      <c r="Y476" s="160">
        <v>18.645669291338582</v>
      </c>
      <c r="Z476" s="160">
        <v>50.354330708661422</v>
      </c>
      <c r="AA476" s="160">
        <v>24.322834645669293</v>
      </c>
      <c r="AB476" s="160">
        <f t="shared" si="78"/>
        <v>74.677165354330711</v>
      </c>
      <c r="AD476" s="160">
        <v>40</v>
      </c>
      <c r="AE476" s="160">
        <v>23</v>
      </c>
      <c r="AF476" s="160">
        <v>43</v>
      </c>
      <c r="AG476" s="160">
        <v>30</v>
      </c>
      <c r="AH476" s="160">
        <v>5</v>
      </c>
      <c r="AI476" s="160">
        <f t="shared" si="79"/>
        <v>35</v>
      </c>
    </row>
    <row r="477" spans="1:35">
      <c r="A477" s="159" t="s">
        <v>1126</v>
      </c>
      <c r="C477" s="156">
        <v>359</v>
      </c>
      <c r="D477" s="156">
        <v>344</v>
      </c>
      <c r="E477" s="163">
        <v>0.95821727019498604</v>
      </c>
      <c r="F477" s="156">
        <v>348</v>
      </c>
      <c r="G477" s="163">
        <v>0.96935933147632314</v>
      </c>
      <c r="H477" s="157">
        <v>6001</v>
      </c>
      <c r="I477" s="158">
        <v>40</v>
      </c>
      <c r="J477" s="159" t="s">
        <v>1111</v>
      </c>
      <c r="L477" s="160">
        <f t="shared" si="74"/>
        <v>59.236363636363635</v>
      </c>
      <c r="M477" s="160">
        <f t="shared" si="75"/>
        <v>52.315151515151513</v>
      </c>
      <c r="N477" s="160">
        <f t="shared" si="76"/>
        <v>16</v>
      </c>
      <c r="P477" s="160">
        <v>165</v>
      </c>
      <c r="Q477" s="160">
        <v>18.139393939393941</v>
      </c>
      <c r="R477" s="160">
        <v>22.309090909090909</v>
      </c>
      <c r="S477" s="160">
        <v>32.551515151515154</v>
      </c>
      <c r="T477" s="160">
        <v>26.684848484848484</v>
      </c>
      <c r="U477" s="160">
        <f t="shared" si="77"/>
        <v>59.236363636363635</v>
      </c>
      <c r="W477" s="160">
        <v>165</v>
      </c>
      <c r="X477" s="160">
        <v>21.254545454545454</v>
      </c>
      <c r="Y477" s="160">
        <v>26.115151515151513</v>
      </c>
      <c r="Z477" s="160">
        <v>36.090909090909086</v>
      </c>
      <c r="AA477" s="160">
        <v>16.224242424242426</v>
      </c>
      <c r="AB477" s="160">
        <f t="shared" si="78"/>
        <v>52.315151515151513</v>
      </c>
      <c r="AD477" s="160">
        <v>50</v>
      </c>
      <c r="AE477" s="160">
        <v>36</v>
      </c>
      <c r="AF477" s="160">
        <v>48</v>
      </c>
      <c r="AG477" s="160">
        <v>16</v>
      </c>
      <c r="AH477" s="160">
        <v>0</v>
      </c>
      <c r="AI477" s="160">
        <f t="shared" si="79"/>
        <v>16</v>
      </c>
    </row>
    <row r="478" spans="1:35">
      <c r="A478" s="159" t="s">
        <v>1051</v>
      </c>
      <c r="C478" s="156">
        <v>437</v>
      </c>
      <c r="D478" s="156">
        <v>431</v>
      </c>
      <c r="E478" s="163">
        <v>0.98627002288329524</v>
      </c>
      <c r="F478" s="156">
        <v>423</v>
      </c>
      <c r="G478" s="163">
        <v>0.96796338672768878</v>
      </c>
      <c r="H478" s="157">
        <v>6001</v>
      </c>
      <c r="I478" s="158">
        <v>41</v>
      </c>
      <c r="J478" s="159" t="s">
        <v>1111</v>
      </c>
      <c r="L478" s="160">
        <f t="shared" si="74"/>
        <v>57.475728155339809</v>
      </c>
      <c r="M478" s="160">
        <f t="shared" si="75"/>
        <v>55.432038834951456</v>
      </c>
      <c r="N478" s="160">
        <f t="shared" si="76"/>
        <v>6</v>
      </c>
      <c r="P478" s="160">
        <v>206</v>
      </c>
      <c r="Q478" s="160">
        <v>19.33495145631068</v>
      </c>
      <c r="R478" s="160">
        <v>22.834951456310677</v>
      </c>
      <c r="S478" s="160">
        <v>35.514563106796118</v>
      </c>
      <c r="T478" s="160">
        <v>21.961165048543691</v>
      </c>
      <c r="U478" s="160">
        <f t="shared" si="77"/>
        <v>57.475728155339809</v>
      </c>
      <c r="W478" s="160">
        <v>206</v>
      </c>
      <c r="X478" s="160">
        <v>13.067961165048544</v>
      </c>
      <c r="Y478" s="160">
        <v>31.174757281553397</v>
      </c>
      <c r="Z478" s="160">
        <v>39.946601941747574</v>
      </c>
      <c r="AA478" s="160">
        <v>15.485436893203882</v>
      </c>
      <c r="AB478" s="160">
        <f t="shared" si="78"/>
        <v>55.432038834951456</v>
      </c>
      <c r="AD478" s="160">
        <v>67</v>
      </c>
      <c r="AE478" s="160">
        <v>45</v>
      </c>
      <c r="AF478" s="160">
        <v>49</v>
      </c>
      <c r="AG478" s="160">
        <v>6</v>
      </c>
      <c r="AH478" s="160">
        <v>0</v>
      </c>
      <c r="AI478" s="160">
        <f t="shared" si="79"/>
        <v>6</v>
      </c>
    </row>
    <row r="479" spans="1:35">
      <c r="A479" s="159" t="s">
        <v>1122</v>
      </c>
      <c r="C479" s="156">
        <v>631</v>
      </c>
      <c r="D479" s="156">
        <v>487</v>
      </c>
      <c r="E479" s="163">
        <v>0.77179080824088753</v>
      </c>
      <c r="F479" s="156">
        <v>447</v>
      </c>
      <c r="G479" s="163">
        <v>0.70839936608557841</v>
      </c>
      <c r="H479" s="157">
        <v>6001</v>
      </c>
      <c r="I479" s="158">
        <v>47</v>
      </c>
      <c r="J479" s="159" t="s">
        <v>1111</v>
      </c>
      <c r="L479" s="160">
        <f t="shared" si="74"/>
        <v>65.951219512195124</v>
      </c>
      <c r="M479" s="160">
        <f t="shared" si="75"/>
        <v>62.916376306620208</v>
      </c>
      <c r="N479" s="160">
        <f t="shared" si="76"/>
        <v>13</v>
      </c>
      <c r="P479" s="160">
        <v>287</v>
      </c>
      <c r="Q479" s="160">
        <v>12.282229965156795</v>
      </c>
      <c r="R479" s="160">
        <v>22.101045296167246</v>
      </c>
      <c r="S479" s="160">
        <v>38.99651567944251</v>
      </c>
      <c r="T479" s="160">
        <v>26.954703832752614</v>
      </c>
      <c r="U479" s="160">
        <f t="shared" si="77"/>
        <v>65.951219512195124</v>
      </c>
      <c r="W479" s="160">
        <v>287</v>
      </c>
      <c r="X479" s="160">
        <v>9.3867595818815328</v>
      </c>
      <c r="Y479" s="160">
        <v>27.700348432055751</v>
      </c>
      <c r="Z479" s="160">
        <v>42.961672473867594</v>
      </c>
      <c r="AA479" s="160">
        <v>19.954703832752614</v>
      </c>
      <c r="AB479" s="160">
        <f t="shared" si="78"/>
        <v>62.916376306620208</v>
      </c>
      <c r="AD479" s="160">
        <v>96</v>
      </c>
      <c r="AE479" s="160">
        <v>43</v>
      </c>
      <c r="AF479" s="160">
        <v>45</v>
      </c>
      <c r="AG479" s="160">
        <v>13</v>
      </c>
      <c r="AH479" s="160">
        <v>0</v>
      </c>
      <c r="AI479" s="160">
        <f t="shared" si="79"/>
        <v>13</v>
      </c>
    </row>
    <row r="480" spans="1:35">
      <c r="A480" s="159" t="s">
        <v>1114</v>
      </c>
      <c r="C480" s="156">
        <v>528</v>
      </c>
      <c r="D480" s="156">
        <v>505</v>
      </c>
      <c r="E480" s="163">
        <v>0.95643939393939392</v>
      </c>
      <c r="F480" s="156">
        <v>520</v>
      </c>
      <c r="G480" s="163">
        <v>0.98484848484848486</v>
      </c>
      <c r="H480" s="157">
        <v>6001</v>
      </c>
      <c r="I480" s="158">
        <v>59</v>
      </c>
      <c r="J480" s="159" t="s">
        <v>1111</v>
      </c>
      <c r="L480" s="160">
        <f t="shared" si="74"/>
        <v>63.307692307692307</v>
      </c>
      <c r="M480" s="160">
        <f t="shared" si="75"/>
        <v>58.461538461538453</v>
      </c>
      <c r="N480" s="160">
        <f t="shared" si="76"/>
        <v>22</v>
      </c>
      <c r="P480" s="160">
        <v>260</v>
      </c>
      <c r="Q480" s="160">
        <v>17.707692307692309</v>
      </c>
      <c r="R480" s="160">
        <v>19.692307692307693</v>
      </c>
      <c r="S480" s="160">
        <v>29.523076923076921</v>
      </c>
      <c r="T480" s="160">
        <v>33.784615384615385</v>
      </c>
      <c r="U480" s="160">
        <f t="shared" si="77"/>
        <v>63.307692307692307</v>
      </c>
      <c r="W480" s="160">
        <v>260</v>
      </c>
      <c r="X480" s="160">
        <v>13.399999999999999</v>
      </c>
      <c r="Y480" s="160">
        <v>28.138461538461542</v>
      </c>
      <c r="Z480" s="160">
        <v>40.599999999999994</v>
      </c>
      <c r="AA480" s="160">
        <v>17.861538461538462</v>
      </c>
      <c r="AB480" s="160">
        <f t="shared" si="78"/>
        <v>58.461538461538453</v>
      </c>
      <c r="AD480" s="160">
        <v>76</v>
      </c>
      <c r="AE480" s="160">
        <v>18</v>
      </c>
      <c r="AF480" s="160">
        <v>59</v>
      </c>
      <c r="AG480" s="160">
        <v>22</v>
      </c>
      <c r="AH480" s="160">
        <v>0</v>
      </c>
      <c r="AI480" s="160">
        <f t="shared" si="79"/>
        <v>22</v>
      </c>
    </row>
    <row r="481" spans="1:35">
      <c r="A481" s="159" t="s">
        <v>1125</v>
      </c>
      <c r="C481" s="156">
        <v>522</v>
      </c>
      <c r="D481" s="156">
        <v>505</v>
      </c>
      <c r="E481" s="163">
        <v>0.96743295019157083</v>
      </c>
      <c r="F481" s="156">
        <v>470</v>
      </c>
      <c r="G481" s="163">
        <v>0.90038314176245215</v>
      </c>
      <c r="H481" s="157">
        <v>6001</v>
      </c>
      <c r="I481" s="158">
        <v>42</v>
      </c>
      <c r="J481" s="159" t="s">
        <v>1111</v>
      </c>
      <c r="L481" s="160">
        <f t="shared" si="74"/>
        <v>57.5</v>
      </c>
      <c r="M481" s="160">
        <f t="shared" si="75"/>
        <v>51.90625</v>
      </c>
      <c r="N481" s="160">
        <f t="shared" si="76"/>
        <v>15</v>
      </c>
      <c r="P481" s="160">
        <v>256</v>
      </c>
      <c r="Q481" s="160">
        <v>19.57421875</v>
      </c>
      <c r="R481" s="160">
        <v>23.23828125</v>
      </c>
      <c r="S481" s="160">
        <v>31.3046875</v>
      </c>
      <c r="T481" s="160">
        <v>26.1953125</v>
      </c>
      <c r="U481" s="160">
        <f t="shared" si="77"/>
        <v>57.5</v>
      </c>
      <c r="W481" s="160">
        <v>256</v>
      </c>
      <c r="X481" s="160">
        <v>19.75</v>
      </c>
      <c r="Y481" s="160">
        <v>28.65625</v>
      </c>
      <c r="Z481" s="160">
        <v>38.3515625</v>
      </c>
      <c r="AA481" s="160">
        <v>13.5546875</v>
      </c>
      <c r="AB481" s="160">
        <f t="shared" si="78"/>
        <v>51.90625</v>
      </c>
      <c r="AD481" s="160">
        <v>79</v>
      </c>
      <c r="AE481" s="160">
        <v>38</v>
      </c>
      <c r="AF481" s="160">
        <v>47</v>
      </c>
      <c r="AG481" s="160">
        <v>15</v>
      </c>
      <c r="AH481" s="160">
        <v>0</v>
      </c>
      <c r="AI481" s="160">
        <f t="shared" si="79"/>
        <v>15</v>
      </c>
    </row>
    <row r="482" spans="1:35">
      <c r="A482" s="159" t="s">
        <v>1112</v>
      </c>
      <c r="C482" s="156">
        <v>415</v>
      </c>
      <c r="D482" s="156">
        <v>397</v>
      </c>
      <c r="E482" s="163">
        <v>0.95662650602409638</v>
      </c>
      <c r="F482" s="156">
        <v>397</v>
      </c>
      <c r="G482" s="163">
        <v>0.95662650602409638</v>
      </c>
      <c r="H482" s="157">
        <v>6001</v>
      </c>
      <c r="I482" s="158">
        <v>71</v>
      </c>
      <c r="J482" s="159" t="s">
        <v>1111</v>
      </c>
      <c r="L482" s="160">
        <f t="shared" si="74"/>
        <v>54.264058679706601</v>
      </c>
      <c r="M482" s="160">
        <f t="shared" si="75"/>
        <v>39.418092909535453</v>
      </c>
      <c r="N482" s="160">
        <f t="shared" si="76"/>
        <v>7</v>
      </c>
      <c r="P482" s="160">
        <v>409</v>
      </c>
      <c r="Q482" s="160">
        <v>20.775061124694375</v>
      </c>
      <c r="R482" s="160">
        <v>24.931540342298291</v>
      </c>
      <c r="S482" s="160">
        <v>30.572127139364305</v>
      </c>
      <c r="T482" s="160">
        <v>23.691931540342296</v>
      </c>
      <c r="U482" s="160">
        <f t="shared" si="77"/>
        <v>54.264058679706601</v>
      </c>
      <c r="W482" s="160">
        <v>409</v>
      </c>
      <c r="X482" s="160">
        <v>21.381418092909534</v>
      </c>
      <c r="Y482" s="160">
        <v>39.229828850855746</v>
      </c>
      <c r="Z482" s="160">
        <v>31.970660146699267</v>
      </c>
      <c r="AA482" s="160">
        <v>7.4474327628361854</v>
      </c>
      <c r="AB482" s="160">
        <f t="shared" si="78"/>
        <v>39.418092909535453</v>
      </c>
      <c r="AD482" s="160">
        <v>127</v>
      </c>
      <c r="AE482" s="160">
        <v>51</v>
      </c>
      <c r="AF482" s="160">
        <v>42</v>
      </c>
      <c r="AG482" s="160">
        <v>7</v>
      </c>
      <c r="AH482" s="160">
        <v>0</v>
      </c>
      <c r="AI482" s="160">
        <f t="shared" si="79"/>
        <v>7</v>
      </c>
    </row>
    <row r="483" spans="1:35">
      <c r="A483" s="159" t="s">
        <v>1131</v>
      </c>
      <c r="C483" s="156">
        <v>284</v>
      </c>
      <c r="D483" s="156">
        <v>250</v>
      </c>
      <c r="E483" s="163">
        <v>0.88028169014084512</v>
      </c>
      <c r="F483" s="156">
        <v>237</v>
      </c>
      <c r="G483" s="163">
        <v>0.83450704225352113</v>
      </c>
      <c r="H483" s="157">
        <v>6001</v>
      </c>
      <c r="I483" s="158">
        <v>29</v>
      </c>
      <c r="J483" s="159" t="s">
        <v>1111</v>
      </c>
      <c r="L483" s="160">
        <f t="shared" si="74"/>
        <v>68.503816793893122</v>
      </c>
      <c r="M483" s="160">
        <f t="shared" si="75"/>
        <v>69.84732824427482</v>
      </c>
      <c r="N483" s="160">
        <f t="shared" si="76"/>
        <v>17</v>
      </c>
      <c r="P483" s="160">
        <v>131</v>
      </c>
      <c r="Q483" s="160">
        <v>14.587786259541986</v>
      </c>
      <c r="R483" s="160">
        <v>16.908396946564885</v>
      </c>
      <c r="S483" s="160">
        <v>28.76335877862595</v>
      </c>
      <c r="T483" s="160">
        <v>39.740458015267173</v>
      </c>
      <c r="U483" s="160">
        <f t="shared" si="77"/>
        <v>68.503816793893122</v>
      </c>
      <c r="W483" s="160">
        <v>131</v>
      </c>
      <c r="X483" s="160">
        <v>8.6564885496183201</v>
      </c>
      <c r="Y483" s="160">
        <v>22.145038167938928</v>
      </c>
      <c r="Z483" s="160">
        <v>44.488549618320612</v>
      </c>
      <c r="AA483" s="160">
        <v>25.358778625954201</v>
      </c>
      <c r="AB483" s="160">
        <f t="shared" si="78"/>
        <v>69.84732824427482</v>
      </c>
      <c r="AD483" s="160">
        <v>46</v>
      </c>
      <c r="AE483" s="160">
        <v>35</v>
      </c>
      <c r="AF483" s="160">
        <v>48</v>
      </c>
      <c r="AG483" s="160">
        <v>17</v>
      </c>
      <c r="AH483" s="160">
        <v>0</v>
      </c>
      <c r="AI483" s="160">
        <f t="shared" si="79"/>
        <v>17</v>
      </c>
    </row>
    <row r="484" spans="1:35">
      <c r="A484" s="159" t="s">
        <v>1124</v>
      </c>
      <c r="C484" s="156">
        <v>442</v>
      </c>
      <c r="D484" s="156">
        <v>287</v>
      </c>
      <c r="E484" s="163">
        <v>0.64932126696832582</v>
      </c>
      <c r="F484" s="156">
        <v>199</v>
      </c>
      <c r="G484" s="163">
        <v>0.45022624434389141</v>
      </c>
      <c r="H484" s="157">
        <v>6001</v>
      </c>
      <c r="I484" s="158">
        <v>43</v>
      </c>
      <c r="J484" s="159" t="s">
        <v>1111</v>
      </c>
      <c r="L484" s="160">
        <f t="shared" si="74"/>
        <v>86.083333333333329</v>
      </c>
      <c r="M484" s="160">
        <f t="shared" si="75"/>
        <v>83.928571428571431</v>
      </c>
      <c r="N484" s="160">
        <f t="shared" si="76"/>
        <v>44</v>
      </c>
      <c r="P484" s="160">
        <v>252</v>
      </c>
      <c r="Q484" s="160">
        <v>2.4761904761904763</v>
      </c>
      <c r="R484" s="160">
        <v>10.738095238095237</v>
      </c>
      <c r="S484" s="160">
        <v>27.023809523809526</v>
      </c>
      <c r="T484" s="160">
        <v>59.059523809523803</v>
      </c>
      <c r="U484" s="160">
        <f t="shared" si="77"/>
        <v>86.083333333333329</v>
      </c>
      <c r="W484" s="160">
        <v>252</v>
      </c>
      <c r="X484" s="160">
        <v>2.6309523809523809</v>
      </c>
      <c r="Y484" s="160">
        <v>13.44047619047619</v>
      </c>
      <c r="Z484" s="160">
        <v>39.44047619047619</v>
      </c>
      <c r="AA484" s="160">
        <v>44.488095238095241</v>
      </c>
      <c r="AB484" s="160">
        <f t="shared" si="78"/>
        <v>83.928571428571431</v>
      </c>
      <c r="AD484" s="160">
        <v>93</v>
      </c>
      <c r="AE484" s="160">
        <v>11</v>
      </c>
      <c r="AF484" s="160">
        <v>45</v>
      </c>
      <c r="AG484" s="160">
        <v>39</v>
      </c>
      <c r="AH484" s="160">
        <v>5</v>
      </c>
      <c r="AI484" s="160">
        <f t="shared" si="79"/>
        <v>44</v>
      </c>
    </row>
    <row r="485" spans="1:35">
      <c r="A485" s="159" t="s">
        <v>1123</v>
      </c>
      <c r="C485" s="156">
        <v>261</v>
      </c>
      <c r="D485" s="156">
        <v>241</v>
      </c>
      <c r="E485" s="163">
        <v>0.92337164750957856</v>
      </c>
      <c r="F485" s="156">
        <v>251</v>
      </c>
      <c r="G485" s="163">
        <v>0.96168582375478928</v>
      </c>
      <c r="H485" s="157">
        <v>6001</v>
      </c>
      <c r="I485" s="158">
        <v>44</v>
      </c>
      <c r="J485" s="159" t="s">
        <v>1111</v>
      </c>
      <c r="L485" s="160">
        <f t="shared" si="74"/>
        <v>30.067567567567565</v>
      </c>
      <c r="M485" s="160">
        <f t="shared" si="75"/>
        <v>26.790540540540544</v>
      </c>
      <c r="N485" s="160">
        <f t="shared" si="76"/>
        <v>6</v>
      </c>
      <c r="P485" s="160">
        <v>148</v>
      </c>
      <c r="Q485" s="160">
        <v>33.844594594594597</v>
      </c>
      <c r="R485" s="160">
        <v>36.074324324324323</v>
      </c>
      <c r="S485" s="160">
        <v>20.864864864864863</v>
      </c>
      <c r="T485" s="160">
        <v>9.2027027027027017</v>
      </c>
      <c r="U485" s="160">
        <f t="shared" si="77"/>
        <v>30.067567567567565</v>
      </c>
      <c r="W485" s="160">
        <v>148</v>
      </c>
      <c r="X485" s="160">
        <v>30.587837837837835</v>
      </c>
      <c r="Y485" s="160">
        <v>42.621621621621628</v>
      </c>
      <c r="Z485" s="160">
        <v>20.804054054054056</v>
      </c>
      <c r="AA485" s="160">
        <v>5.9864864864864868</v>
      </c>
      <c r="AB485" s="160">
        <f t="shared" si="78"/>
        <v>26.790540540540544</v>
      </c>
      <c r="AD485" s="160">
        <v>47</v>
      </c>
      <c r="AE485" s="160">
        <v>64</v>
      </c>
      <c r="AF485" s="160">
        <v>30</v>
      </c>
      <c r="AG485" s="160">
        <v>6</v>
      </c>
      <c r="AH485" s="160">
        <v>0</v>
      </c>
      <c r="AI485" s="160">
        <f t="shared" si="79"/>
        <v>6</v>
      </c>
    </row>
    <row r="486" spans="1:35">
      <c r="A486" s="159" t="s">
        <v>985</v>
      </c>
      <c r="C486" s="156">
        <v>430</v>
      </c>
      <c r="D486" s="156">
        <v>122</v>
      </c>
      <c r="E486" s="163">
        <v>0.28372093023255812</v>
      </c>
      <c r="F486" s="156">
        <v>255</v>
      </c>
      <c r="G486" s="163">
        <v>0.59302325581395354</v>
      </c>
      <c r="H486" s="157">
        <v>4301</v>
      </c>
      <c r="I486" s="158">
        <v>27</v>
      </c>
      <c r="J486" s="159" t="s">
        <v>984</v>
      </c>
      <c r="L486" s="160">
        <f t="shared" si="74"/>
        <v>78.666666666666657</v>
      </c>
      <c r="M486" s="160">
        <f t="shared" si="75"/>
        <v>74.333333333333343</v>
      </c>
      <c r="N486" s="160">
        <f t="shared" si="76"/>
        <v>64</v>
      </c>
      <c r="P486" s="160">
        <v>420</v>
      </c>
      <c r="Q486" s="160">
        <v>5.6666666666666661</v>
      </c>
      <c r="R486" s="160">
        <v>15.666666666666664</v>
      </c>
      <c r="S486" s="160">
        <v>34.333333333333329</v>
      </c>
      <c r="T486" s="160">
        <v>44.333333333333329</v>
      </c>
      <c r="U486" s="160">
        <f t="shared" si="77"/>
        <v>78.666666666666657</v>
      </c>
      <c r="W486" s="160">
        <v>420</v>
      </c>
      <c r="X486" s="160">
        <v>7.333333333333333</v>
      </c>
      <c r="Y486" s="160">
        <v>18</v>
      </c>
      <c r="Z486" s="160">
        <v>42.333333333333336</v>
      </c>
      <c r="AA486" s="160">
        <v>32</v>
      </c>
      <c r="AB486" s="160">
        <f t="shared" si="78"/>
        <v>74.333333333333343</v>
      </c>
      <c r="AD486" s="160">
        <v>140</v>
      </c>
      <c r="AE486" s="160">
        <v>4</v>
      </c>
      <c r="AF486" s="160">
        <v>31</v>
      </c>
      <c r="AG486" s="160">
        <v>57</v>
      </c>
      <c r="AH486" s="160">
        <v>7</v>
      </c>
      <c r="AI486" s="160">
        <f t="shared" si="79"/>
        <v>64</v>
      </c>
    </row>
    <row r="487" spans="1:35">
      <c r="A487" s="159" t="s">
        <v>1489</v>
      </c>
      <c r="C487" s="156">
        <v>464</v>
      </c>
      <c r="D487" s="156">
        <v>138</v>
      </c>
      <c r="E487" s="163">
        <v>0.29741379310344829</v>
      </c>
      <c r="F487" s="156">
        <v>227</v>
      </c>
      <c r="G487" s="163">
        <v>0.48922413793103448</v>
      </c>
      <c r="H487" s="157">
        <v>4301</v>
      </c>
      <c r="I487" s="158">
        <v>28</v>
      </c>
      <c r="J487" s="159" t="s">
        <v>984</v>
      </c>
      <c r="L487" s="160">
        <f t="shared" si="74"/>
        <v>74.34375</v>
      </c>
      <c r="M487" s="160">
        <f t="shared" si="75"/>
        <v>74.435267857142861</v>
      </c>
      <c r="N487" s="160">
        <f t="shared" si="76"/>
        <v>30</v>
      </c>
      <c r="P487" s="160">
        <v>448</v>
      </c>
      <c r="Q487" s="160">
        <v>10.375</v>
      </c>
      <c r="R487" s="160">
        <v>14.939732142857142</v>
      </c>
      <c r="S487" s="160">
        <v>34.301339285714285</v>
      </c>
      <c r="T487" s="160">
        <v>40.042410714285708</v>
      </c>
      <c r="U487" s="160">
        <f t="shared" si="77"/>
        <v>74.34375</v>
      </c>
      <c r="W487" s="160">
        <v>448</v>
      </c>
      <c r="X487" s="160">
        <v>3.1450892857142856</v>
      </c>
      <c r="Y487" s="160">
        <v>22.419642857142858</v>
      </c>
      <c r="Z487" s="160">
        <v>50.118303571428577</v>
      </c>
      <c r="AA487" s="160">
        <v>24.316964285714285</v>
      </c>
      <c r="AB487" s="160">
        <f t="shared" si="78"/>
        <v>74.435267857142861</v>
      </c>
      <c r="AD487" s="160">
        <v>153</v>
      </c>
      <c r="AE487" s="160">
        <v>34</v>
      </c>
      <c r="AF487" s="160">
        <v>36</v>
      </c>
      <c r="AG487" s="160">
        <v>29</v>
      </c>
      <c r="AH487" s="160">
        <v>1</v>
      </c>
      <c r="AI487" s="160">
        <f t="shared" si="79"/>
        <v>30</v>
      </c>
    </row>
    <row r="488" spans="1:35">
      <c r="A488" s="159" t="s">
        <v>1613</v>
      </c>
      <c r="C488" s="156">
        <v>267</v>
      </c>
      <c r="D488" s="156">
        <v>21</v>
      </c>
      <c r="E488" s="163">
        <v>7.8651685393258425E-2</v>
      </c>
      <c r="F488" s="156">
        <v>182</v>
      </c>
      <c r="G488" s="163">
        <v>0.68164794007490637</v>
      </c>
      <c r="H488" s="157">
        <v>4202</v>
      </c>
      <c r="I488" s="158">
        <v>8</v>
      </c>
      <c r="J488" s="159" t="s">
        <v>978</v>
      </c>
      <c r="L488" s="160">
        <f t="shared" si="74"/>
        <v>82.56</v>
      </c>
      <c r="M488" s="160">
        <f t="shared" si="75"/>
        <v>72.093333333333334</v>
      </c>
      <c r="N488" s="160">
        <f t="shared" si="76"/>
        <v>27</v>
      </c>
      <c r="P488" s="160">
        <v>75</v>
      </c>
      <c r="Q488" s="160">
        <v>5.4666666666666668</v>
      </c>
      <c r="R488" s="160">
        <v>12.48</v>
      </c>
      <c r="S488" s="160">
        <v>52.120000000000005</v>
      </c>
      <c r="T488" s="160">
        <v>30.439999999999998</v>
      </c>
      <c r="U488" s="160">
        <f t="shared" si="77"/>
        <v>82.56</v>
      </c>
      <c r="W488" s="160">
        <v>75</v>
      </c>
      <c r="X488" s="160">
        <v>4.0133333333333336</v>
      </c>
      <c r="Y488" s="160">
        <v>23.893333333333334</v>
      </c>
      <c r="Z488" s="160">
        <v>49.44</v>
      </c>
      <c r="AA488" s="160">
        <v>22.653333333333332</v>
      </c>
      <c r="AB488" s="160">
        <f t="shared" si="78"/>
        <v>72.093333333333334</v>
      </c>
      <c r="AD488" s="160">
        <v>37</v>
      </c>
      <c r="AE488" s="160">
        <v>30</v>
      </c>
      <c r="AF488" s="160">
        <v>43</v>
      </c>
      <c r="AG488" s="160">
        <v>19</v>
      </c>
      <c r="AH488" s="160">
        <v>8</v>
      </c>
      <c r="AI488" s="160">
        <f t="shared" si="79"/>
        <v>27</v>
      </c>
    </row>
    <row r="489" spans="1:35">
      <c r="A489" s="159" t="s">
        <v>979</v>
      </c>
      <c r="C489" s="156">
        <v>277</v>
      </c>
      <c r="D489" s="156">
        <v>26</v>
      </c>
      <c r="E489" s="163">
        <v>9.3862815884476536E-2</v>
      </c>
      <c r="F489" s="156">
        <v>205</v>
      </c>
      <c r="G489" s="163">
        <v>0.74007220216606495</v>
      </c>
      <c r="H489" s="157">
        <v>4202</v>
      </c>
      <c r="I489" s="158">
        <v>7</v>
      </c>
      <c r="J489" s="159" t="s">
        <v>978</v>
      </c>
      <c r="L489" s="160">
        <f t="shared" si="74"/>
        <v>79.753086419753089</v>
      </c>
      <c r="M489" s="160">
        <f t="shared" si="75"/>
        <v>72.043209876543216</v>
      </c>
      <c r="N489" s="160">
        <f t="shared" si="76"/>
        <v>70</v>
      </c>
      <c r="P489" s="160">
        <v>162</v>
      </c>
      <c r="Q489" s="160">
        <v>6.8024691358024691</v>
      </c>
      <c r="R489" s="160">
        <v>13.5</v>
      </c>
      <c r="S489" s="160">
        <v>35.913580246913583</v>
      </c>
      <c r="T489" s="160">
        <v>43.839506172839506</v>
      </c>
      <c r="U489" s="160">
        <f t="shared" si="77"/>
        <v>79.753086419753089</v>
      </c>
      <c r="W489" s="160">
        <v>162</v>
      </c>
      <c r="X489" s="160">
        <v>8.7839506172839492</v>
      </c>
      <c r="Y489" s="160">
        <v>18.987654320987655</v>
      </c>
      <c r="Z489" s="160">
        <v>41.123456790123456</v>
      </c>
      <c r="AA489" s="160">
        <v>30.919753086419753</v>
      </c>
      <c r="AB489" s="160">
        <f t="shared" si="78"/>
        <v>72.043209876543216</v>
      </c>
      <c r="AD489" s="160">
        <v>41</v>
      </c>
      <c r="AE489" s="160">
        <v>0</v>
      </c>
      <c r="AF489" s="160">
        <v>29</v>
      </c>
      <c r="AG489" s="160">
        <v>41</v>
      </c>
      <c r="AH489" s="160">
        <v>29</v>
      </c>
      <c r="AI489" s="160">
        <f t="shared" si="79"/>
        <v>70</v>
      </c>
    </row>
    <row r="490" spans="1:35">
      <c r="A490" s="159" t="s">
        <v>899</v>
      </c>
      <c r="C490" s="156">
        <v>353</v>
      </c>
      <c r="D490" s="156">
        <v>16</v>
      </c>
      <c r="E490" s="163">
        <v>4.5325779036827198E-2</v>
      </c>
      <c r="F490" s="156">
        <v>177</v>
      </c>
      <c r="G490" s="163">
        <v>0.50141643059490082</v>
      </c>
      <c r="H490" s="157">
        <v>3003</v>
      </c>
      <c r="I490" s="158">
        <v>13</v>
      </c>
      <c r="J490" s="159" t="s">
        <v>898</v>
      </c>
      <c r="L490" s="160">
        <f t="shared" si="74"/>
        <v>86.254716981132077</v>
      </c>
      <c r="M490" s="160">
        <f t="shared" si="75"/>
        <v>84.037735849056602</v>
      </c>
      <c r="N490" s="160">
        <f t="shared" si="76"/>
        <v>57</v>
      </c>
      <c r="P490" s="160">
        <v>212</v>
      </c>
      <c r="Q490" s="160">
        <v>4.8018867924528301</v>
      </c>
      <c r="R490" s="160">
        <v>8.9433962264150946</v>
      </c>
      <c r="S490" s="160">
        <v>31.443396226415096</v>
      </c>
      <c r="T490" s="160">
        <v>54.811320754716988</v>
      </c>
      <c r="U490" s="160">
        <f t="shared" ref="U490:U521" si="80">SUM(S490:T490)</f>
        <v>86.254716981132077</v>
      </c>
      <c r="W490" s="160">
        <v>212</v>
      </c>
      <c r="X490" s="160">
        <v>3.7641509433962259</v>
      </c>
      <c r="Y490" s="160">
        <v>12.40566037735849</v>
      </c>
      <c r="Z490" s="160">
        <v>45.952830188679243</v>
      </c>
      <c r="AA490" s="160">
        <v>38.084905660377359</v>
      </c>
      <c r="AB490" s="160">
        <f t="shared" ref="AB490:AB521" si="81">SUM(Z490:AA490)</f>
        <v>84.037735849056602</v>
      </c>
      <c r="AD490" s="160">
        <v>58</v>
      </c>
      <c r="AE490" s="160">
        <v>5</v>
      </c>
      <c r="AF490" s="160">
        <v>38</v>
      </c>
      <c r="AG490" s="160">
        <v>55</v>
      </c>
      <c r="AH490" s="160">
        <v>2</v>
      </c>
      <c r="AI490" s="160">
        <f t="shared" si="79"/>
        <v>57</v>
      </c>
    </row>
    <row r="491" spans="1:35">
      <c r="A491" s="159" t="s">
        <v>1588</v>
      </c>
      <c r="C491" s="156">
        <v>343</v>
      </c>
      <c r="D491" s="156">
        <v>14</v>
      </c>
      <c r="E491" s="163">
        <v>4.0816326530612242E-2</v>
      </c>
      <c r="F491" s="156">
        <v>153</v>
      </c>
      <c r="G491" s="163">
        <v>0.44606413994169097</v>
      </c>
      <c r="H491" s="157">
        <v>3003</v>
      </c>
      <c r="I491" s="158">
        <v>14</v>
      </c>
      <c r="J491" s="159" t="s">
        <v>898</v>
      </c>
      <c r="L491" s="160">
        <f t="shared" si="74"/>
        <v>69.927272727272722</v>
      </c>
      <c r="M491" s="160">
        <f t="shared" si="75"/>
        <v>74.127272727272725</v>
      </c>
      <c r="N491" s="160">
        <f t="shared" si="76"/>
        <v>33</v>
      </c>
      <c r="P491" s="160">
        <v>110</v>
      </c>
      <c r="Q491" s="160">
        <v>12.509090909090908</v>
      </c>
      <c r="R491" s="160">
        <v>17.563636363636363</v>
      </c>
      <c r="S491" s="160">
        <v>38.945454545454545</v>
      </c>
      <c r="T491" s="160">
        <v>30.981818181818181</v>
      </c>
      <c r="U491" s="160">
        <f t="shared" si="80"/>
        <v>69.927272727272722</v>
      </c>
      <c r="W491" s="160">
        <v>110</v>
      </c>
      <c r="X491" s="160">
        <v>0.87272727272727268</v>
      </c>
      <c r="Y491" s="160">
        <v>25.563636363636363</v>
      </c>
      <c r="Z491" s="160">
        <v>58.254545454545458</v>
      </c>
      <c r="AA491" s="160">
        <v>15.872727272727273</v>
      </c>
      <c r="AB491" s="160">
        <f t="shared" si="81"/>
        <v>74.127272727272725</v>
      </c>
      <c r="AD491" s="160">
        <v>48</v>
      </c>
      <c r="AE491" s="160">
        <v>21</v>
      </c>
      <c r="AF491" s="160">
        <v>46</v>
      </c>
      <c r="AG491" s="160">
        <v>31</v>
      </c>
      <c r="AH491" s="160">
        <v>2</v>
      </c>
      <c r="AI491" s="160">
        <f t="shared" si="79"/>
        <v>33</v>
      </c>
    </row>
    <row r="492" spans="1:35">
      <c r="A492" s="159" t="s">
        <v>915</v>
      </c>
      <c r="C492" s="156">
        <v>659</v>
      </c>
      <c r="D492" s="156">
        <v>410</v>
      </c>
      <c r="E492" s="163">
        <v>0.62215477996965096</v>
      </c>
      <c r="F492" s="156">
        <v>484</v>
      </c>
      <c r="G492" s="163">
        <v>0.73444613050075869</v>
      </c>
      <c r="H492" s="157">
        <v>1402</v>
      </c>
      <c r="I492" s="158">
        <v>6</v>
      </c>
      <c r="J492" s="159" t="s">
        <v>743</v>
      </c>
      <c r="L492" s="160">
        <f t="shared" si="74"/>
        <v>66.210256410256406</v>
      </c>
      <c r="M492" s="160">
        <f t="shared" si="75"/>
        <v>63.307692307692307</v>
      </c>
      <c r="N492" s="160">
        <f t="shared" si="76"/>
        <v>54.395522388059703</v>
      </c>
      <c r="P492" s="160">
        <v>780</v>
      </c>
      <c r="Q492" s="160">
        <v>15.03846153846154</v>
      </c>
      <c r="R492" s="160">
        <v>19.137179487179488</v>
      </c>
      <c r="S492" s="160">
        <v>31.439743589743589</v>
      </c>
      <c r="T492" s="160">
        <v>34.77051282051282</v>
      </c>
      <c r="U492" s="160">
        <f t="shared" si="80"/>
        <v>66.210256410256406</v>
      </c>
      <c r="W492" s="160">
        <v>780</v>
      </c>
      <c r="X492" s="160">
        <v>10.235897435897437</v>
      </c>
      <c r="Y492" s="160">
        <v>26.689743589743589</v>
      </c>
      <c r="Z492" s="160">
        <v>39.437179487179485</v>
      </c>
      <c r="AA492" s="160">
        <v>23.870512820512818</v>
      </c>
      <c r="AB492" s="160">
        <f t="shared" si="81"/>
        <v>63.307692307692307</v>
      </c>
      <c r="AD492" s="160">
        <v>268</v>
      </c>
      <c r="AE492" s="160">
        <v>17.246268656716417</v>
      </c>
      <c r="AF492" s="160">
        <v>28.35820895522388</v>
      </c>
      <c r="AG492" s="160">
        <v>42.64179104477612</v>
      </c>
      <c r="AH492" s="160">
        <v>11.753731343283581</v>
      </c>
      <c r="AI492" s="160">
        <f t="shared" si="79"/>
        <v>54.395522388059703</v>
      </c>
    </row>
    <row r="493" spans="1:35">
      <c r="A493" s="159" t="s">
        <v>744</v>
      </c>
      <c r="C493" s="156">
        <v>840</v>
      </c>
      <c r="D493" s="156">
        <v>498</v>
      </c>
      <c r="E493" s="163">
        <v>0.59285714285714286</v>
      </c>
      <c r="F493" s="156">
        <v>602</v>
      </c>
      <c r="G493" s="163">
        <v>0.71666666666666667</v>
      </c>
      <c r="H493" s="157">
        <v>1402</v>
      </c>
      <c r="I493" s="158">
        <v>7</v>
      </c>
      <c r="J493" s="159" t="s">
        <v>743</v>
      </c>
      <c r="L493" s="160">
        <f t="shared" si="74"/>
        <v>72</v>
      </c>
      <c r="M493" s="160">
        <f t="shared" si="75"/>
        <v>51</v>
      </c>
      <c r="N493" s="160">
        <f t="shared" si="76"/>
        <v>0</v>
      </c>
      <c r="P493" s="160">
        <v>226</v>
      </c>
      <c r="Q493" s="160">
        <v>10</v>
      </c>
      <c r="R493" s="160">
        <v>18</v>
      </c>
      <c r="S493" s="160">
        <v>37</v>
      </c>
      <c r="T493" s="160">
        <v>35</v>
      </c>
      <c r="U493" s="160">
        <f t="shared" si="80"/>
        <v>72</v>
      </c>
      <c r="W493" s="160">
        <v>226</v>
      </c>
      <c r="X493" s="160">
        <v>21</v>
      </c>
      <c r="Y493" s="160">
        <v>28</v>
      </c>
      <c r="Z493" s="160">
        <v>24</v>
      </c>
      <c r="AA493" s="160">
        <v>27</v>
      </c>
      <c r="AB493" s="160">
        <f t="shared" si="81"/>
        <v>51</v>
      </c>
      <c r="AD493" s="160">
        <v>0</v>
      </c>
      <c r="AE493" s="160">
        <v>0</v>
      </c>
      <c r="AF493" s="160">
        <v>0</v>
      </c>
      <c r="AG493" s="160">
        <v>0</v>
      </c>
      <c r="AH493" s="160">
        <v>0</v>
      </c>
      <c r="AI493" s="160">
        <f t="shared" si="79"/>
        <v>0</v>
      </c>
    </row>
    <row r="494" spans="1:35">
      <c r="A494" s="159" t="s">
        <v>1548</v>
      </c>
      <c r="C494" s="156">
        <v>650</v>
      </c>
      <c r="D494" s="156">
        <v>374</v>
      </c>
      <c r="E494" s="163">
        <v>0.57538461538461538</v>
      </c>
      <c r="F494" s="156">
        <v>420</v>
      </c>
      <c r="G494" s="163">
        <v>0.64615384615384619</v>
      </c>
      <c r="H494" s="157">
        <v>1402</v>
      </c>
      <c r="I494" s="158">
        <v>8</v>
      </c>
      <c r="J494" s="159" t="s">
        <v>743</v>
      </c>
      <c r="L494" s="160">
        <f t="shared" si="74"/>
        <v>61.915887850467286</v>
      </c>
      <c r="M494" s="160">
        <f t="shared" si="75"/>
        <v>68.056074766355138</v>
      </c>
      <c r="N494" s="160">
        <f t="shared" si="76"/>
        <v>37</v>
      </c>
      <c r="P494" s="160">
        <v>428</v>
      </c>
      <c r="Q494" s="160">
        <v>22.682242990654206</v>
      </c>
      <c r="R494" s="160">
        <v>14.915887850467289</v>
      </c>
      <c r="S494" s="160">
        <v>43.626168224299064</v>
      </c>
      <c r="T494" s="160">
        <v>18.289719626168225</v>
      </c>
      <c r="U494" s="160">
        <f t="shared" si="80"/>
        <v>61.915887850467286</v>
      </c>
      <c r="W494" s="160">
        <v>428</v>
      </c>
      <c r="X494" s="160">
        <v>8.05607476635514</v>
      </c>
      <c r="Y494" s="160">
        <v>23.88785046728972</v>
      </c>
      <c r="Z494" s="160">
        <v>44.598130841121495</v>
      </c>
      <c r="AA494" s="160">
        <v>23.457943925233643</v>
      </c>
      <c r="AB494" s="160">
        <f t="shared" si="81"/>
        <v>68.056074766355138</v>
      </c>
      <c r="AD494" s="160">
        <v>208</v>
      </c>
      <c r="AE494" s="160">
        <v>26</v>
      </c>
      <c r="AF494" s="160">
        <v>37</v>
      </c>
      <c r="AG494" s="160">
        <v>33</v>
      </c>
      <c r="AH494" s="160">
        <v>4</v>
      </c>
      <c r="AI494" s="160">
        <f t="shared" si="79"/>
        <v>37</v>
      </c>
    </row>
    <row r="495" spans="1:35">
      <c r="A495" s="159" t="s">
        <v>901</v>
      </c>
      <c r="C495" s="156">
        <v>862</v>
      </c>
      <c r="D495" s="156">
        <v>325</v>
      </c>
      <c r="E495" s="163">
        <v>0.37703016241299303</v>
      </c>
      <c r="F495" s="156">
        <v>639</v>
      </c>
      <c r="G495" s="163">
        <v>0.74129930394431554</v>
      </c>
      <c r="H495" s="157">
        <v>3004</v>
      </c>
      <c r="I495" s="158">
        <v>21</v>
      </c>
      <c r="J495" s="159" t="s">
        <v>900</v>
      </c>
      <c r="L495" s="160">
        <f t="shared" si="74"/>
        <v>76.419871794871796</v>
      </c>
      <c r="M495" s="160">
        <f t="shared" si="75"/>
        <v>69.355769230769226</v>
      </c>
      <c r="N495" s="160">
        <f t="shared" si="76"/>
        <v>0</v>
      </c>
      <c r="P495" s="160">
        <v>312</v>
      </c>
      <c r="Q495" s="160">
        <v>4.9358974358974361</v>
      </c>
      <c r="R495" s="160">
        <v>18.128205128205128</v>
      </c>
      <c r="S495" s="160">
        <v>26.676282051282051</v>
      </c>
      <c r="T495" s="160">
        <v>49.743589743589745</v>
      </c>
      <c r="U495" s="160">
        <f t="shared" si="80"/>
        <v>76.419871794871796</v>
      </c>
      <c r="W495" s="160">
        <v>312</v>
      </c>
      <c r="X495" s="160">
        <v>11.160256410256411</v>
      </c>
      <c r="Y495" s="160">
        <v>19</v>
      </c>
      <c r="Z495" s="160">
        <v>38.839743589743591</v>
      </c>
      <c r="AA495" s="160">
        <v>30.516025641025642</v>
      </c>
      <c r="AB495" s="160">
        <f t="shared" si="81"/>
        <v>69.355769230769226</v>
      </c>
      <c r="AD495" s="160">
        <v>0</v>
      </c>
      <c r="AE495" s="160">
        <v>0</v>
      </c>
      <c r="AF495" s="160">
        <v>0</v>
      </c>
      <c r="AG495" s="160">
        <v>0</v>
      </c>
      <c r="AH495" s="160">
        <v>0</v>
      </c>
      <c r="AI495" s="160">
        <f t="shared" si="79"/>
        <v>0</v>
      </c>
    </row>
    <row r="496" spans="1:35">
      <c r="A496" s="159" t="s">
        <v>1589</v>
      </c>
      <c r="C496" s="156">
        <v>362</v>
      </c>
      <c r="D496" s="156">
        <v>143</v>
      </c>
      <c r="E496" s="163">
        <v>0.39502762430939226</v>
      </c>
      <c r="F496" s="156">
        <v>239</v>
      </c>
      <c r="G496" s="163">
        <v>0.66022099447513816</v>
      </c>
      <c r="H496" s="157">
        <v>3004</v>
      </c>
      <c r="I496" s="158">
        <v>22</v>
      </c>
      <c r="J496" s="159" t="s">
        <v>900</v>
      </c>
      <c r="L496" s="160">
        <f t="shared" si="74"/>
        <v>73.760563380281681</v>
      </c>
      <c r="M496" s="160">
        <f t="shared" si="75"/>
        <v>67.295774647887328</v>
      </c>
      <c r="N496" s="160">
        <f t="shared" si="76"/>
        <v>44</v>
      </c>
      <c r="P496" s="160">
        <v>355</v>
      </c>
      <c r="Q496" s="160">
        <v>11.042253521126762</v>
      </c>
      <c r="R496" s="160">
        <v>14.647887323943664</v>
      </c>
      <c r="S496" s="160">
        <v>34.704225352112672</v>
      </c>
      <c r="T496" s="160">
        <v>39.056338028169009</v>
      </c>
      <c r="U496" s="160">
        <f t="shared" si="80"/>
        <v>73.760563380281681</v>
      </c>
      <c r="W496" s="160">
        <v>355</v>
      </c>
      <c r="X496" s="160">
        <v>5.352112676056338</v>
      </c>
      <c r="Y496" s="160">
        <v>27.352112676056336</v>
      </c>
      <c r="Z496" s="160">
        <v>42.098591549295776</v>
      </c>
      <c r="AA496" s="160">
        <v>25.197183098591552</v>
      </c>
      <c r="AB496" s="160">
        <f t="shared" si="81"/>
        <v>67.295774647887328</v>
      </c>
      <c r="AD496" s="160">
        <v>160</v>
      </c>
      <c r="AE496" s="160">
        <v>26</v>
      </c>
      <c r="AF496" s="160">
        <v>30</v>
      </c>
      <c r="AG496" s="160">
        <v>33</v>
      </c>
      <c r="AH496" s="160">
        <v>11</v>
      </c>
      <c r="AI496" s="160">
        <f t="shared" si="79"/>
        <v>44</v>
      </c>
    </row>
    <row r="497" spans="1:35">
      <c r="A497" s="159" t="s">
        <v>1413</v>
      </c>
      <c r="C497" s="156">
        <v>304</v>
      </c>
      <c r="D497" s="156">
        <v>123</v>
      </c>
      <c r="E497" s="163">
        <v>0.40460526315789475</v>
      </c>
      <c r="F497" s="156">
        <v>234</v>
      </c>
      <c r="G497" s="163">
        <v>0.76973684210526316</v>
      </c>
      <c r="H497" s="157">
        <v>3004</v>
      </c>
      <c r="I497" s="158">
        <v>25</v>
      </c>
      <c r="J497" s="159" t="s">
        <v>900</v>
      </c>
      <c r="L497" s="160">
        <f t="shared" si="74"/>
        <v>80.606557377049171</v>
      </c>
      <c r="M497" s="160">
        <f t="shared" si="75"/>
        <v>76.803278688524586</v>
      </c>
      <c r="N497" s="160">
        <f t="shared" si="76"/>
        <v>26</v>
      </c>
      <c r="P497" s="160">
        <v>305</v>
      </c>
      <c r="Q497" s="160">
        <v>7.2459016393442619</v>
      </c>
      <c r="R497" s="160">
        <v>11.672131147540984</v>
      </c>
      <c r="S497" s="160">
        <v>32.622950819672127</v>
      </c>
      <c r="T497" s="160">
        <v>47.983606557377051</v>
      </c>
      <c r="U497" s="160">
        <f t="shared" si="80"/>
        <v>80.606557377049171</v>
      </c>
      <c r="W497" s="160">
        <v>305</v>
      </c>
      <c r="X497" s="160">
        <v>4.5245901639344259</v>
      </c>
      <c r="Y497" s="160">
        <v>18.721311475409834</v>
      </c>
      <c r="Z497" s="160">
        <v>46.803278688524586</v>
      </c>
      <c r="AA497" s="160">
        <v>30</v>
      </c>
      <c r="AB497" s="160">
        <f t="shared" si="81"/>
        <v>76.803278688524586</v>
      </c>
      <c r="AD497" s="160">
        <v>160</v>
      </c>
      <c r="AE497" s="160">
        <v>24</v>
      </c>
      <c r="AF497" s="160">
        <v>50</v>
      </c>
      <c r="AG497" s="160">
        <v>25</v>
      </c>
      <c r="AH497" s="160">
        <v>1</v>
      </c>
      <c r="AI497" s="160">
        <f t="shared" si="79"/>
        <v>26</v>
      </c>
    </row>
    <row r="498" spans="1:35">
      <c r="A498" s="159" t="s">
        <v>852</v>
      </c>
      <c r="C498" s="156">
        <v>195</v>
      </c>
      <c r="D498" s="156">
        <v>2</v>
      </c>
      <c r="E498" s="163">
        <v>1.0256410256410256E-2</v>
      </c>
      <c r="F498" s="156">
        <v>127</v>
      </c>
      <c r="G498" s="163">
        <v>0.6512820512820513</v>
      </c>
      <c r="H498" s="157">
        <v>2501</v>
      </c>
      <c r="I498" s="158">
        <v>1</v>
      </c>
      <c r="J498" s="159" t="s">
        <v>851</v>
      </c>
      <c r="L498" s="160">
        <f t="shared" si="74"/>
        <v>79.035087719298247</v>
      </c>
      <c r="M498" s="160">
        <f t="shared" si="75"/>
        <v>81.368421052631575</v>
      </c>
      <c r="N498" s="160">
        <f t="shared" si="76"/>
        <v>56</v>
      </c>
      <c r="P498" s="160">
        <v>114</v>
      </c>
      <c r="Q498" s="160">
        <v>6.3684210526315788</v>
      </c>
      <c r="R498" s="160">
        <v>14.929824561403507</v>
      </c>
      <c r="S498" s="160">
        <v>21.912280701754387</v>
      </c>
      <c r="T498" s="160">
        <v>57.122807017543856</v>
      </c>
      <c r="U498" s="160">
        <f t="shared" si="80"/>
        <v>79.035087719298247</v>
      </c>
      <c r="W498" s="160">
        <v>114</v>
      </c>
      <c r="X498" s="160">
        <v>6.9649122807017543</v>
      </c>
      <c r="Y498" s="160">
        <v>11.333333333333334</v>
      </c>
      <c r="Z498" s="160">
        <v>36.701754385964911</v>
      </c>
      <c r="AA498" s="160">
        <v>44.666666666666664</v>
      </c>
      <c r="AB498" s="160">
        <f t="shared" si="81"/>
        <v>81.368421052631575</v>
      </c>
      <c r="AD498" s="160">
        <v>25</v>
      </c>
      <c r="AE498" s="160">
        <v>8</v>
      </c>
      <c r="AF498" s="160">
        <v>36</v>
      </c>
      <c r="AG498" s="160">
        <v>52</v>
      </c>
      <c r="AH498" s="160">
        <v>4</v>
      </c>
      <c r="AI498" s="160">
        <f t="shared" si="79"/>
        <v>56</v>
      </c>
    </row>
    <row r="499" spans="1:35">
      <c r="A499" s="159" t="s">
        <v>1576</v>
      </c>
      <c r="C499" s="156">
        <v>201</v>
      </c>
      <c r="D499" s="156">
        <v>8</v>
      </c>
      <c r="E499" s="163">
        <v>3.9800995024875621E-2</v>
      </c>
      <c r="F499" s="156">
        <v>121</v>
      </c>
      <c r="G499" s="163">
        <v>0.60199004975124382</v>
      </c>
      <c r="H499" s="157">
        <v>2501</v>
      </c>
      <c r="I499" s="158">
        <v>2</v>
      </c>
      <c r="J499" s="159" t="s">
        <v>851</v>
      </c>
      <c r="L499" s="160">
        <f t="shared" si="74"/>
        <v>84.129032258064512</v>
      </c>
      <c r="M499" s="160">
        <f t="shared" si="75"/>
        <v>78.870967741935488</v>
      </c>
      <c r="N499" s="160">
        <f t="shared" si="76"/>
        <v>62</v>
      </c>
      <c r="P499" s="160">
        <v>62</v>
      </c>
      <c r="Q499" s="160">
        <v>4.935483870967742</v>
      </c>
      <c r="R499" s="160">
        <v>10.935483870967742</v>
      </c>
      <c r="S499" s="160">
        <v>30.612903225806448</v>
      </c>
      <c r="T499" s="160">
        <v>53.516129032258064</v>
      </c>
      <c r="U499" s="160">
        <f t="shared" si="80"/>
        <v>84.129032258064512</v>
      </c>
      <c r="W499" s="160">
        <v>62</v>
      </c>
      <c r="X499" s="160">
        <v>1.4516129032258065</v>
      </c>
      <c r="Y499" s="160">
        <v>19.193548387096772</v>
      </c>
      <c r="Z499" s="160">
        <v>46.58064516129032</v>
      </c>
      <c r="AA499" s="160">
        <v>32.29032258064516</v>
      </c>
      <c r="AB499" s="160">
        <f t="shared" si="81"/>
        <v>78.870967741935488</v>
      </c>
      <c r="AD499" s="160">
        <v>32</v>
      </c>
      <c r="AE499" s="160">
        <v>13</v>
      </c>
      <c r="AF499" s="160">
        <v>25</v>
      </c>
      <c r="AG499" s="160">
        <v>56</v>
      </c>
      <c r="AH499" s="160">
        <v>6</v>
      </c>
      <c r="AI499" s="160">
        <f t="shared" si="79"/>
        <v>62</v>
      </c>
    </row>
    <row r="500" spans="1:35">
      <c r="A500" s="159" t="s">
        <v>1020</v>
      </c>
      <c r="C500" s="156">
        <v>367</v>
      </c>
      <c r="D500" s="156">
        <v>27</v>
      </c>
      <c r="E500" s="163">
        <v>7.3569482288828342E-2</v>
      </c>
      <c r="F500" s="156">
        <v>249</v>
      </c>
      <c r="G500" s="163">
        <v>0.67847411444141692</v>
      </c>
      <c r="H500" s="157">
        <v>4712</v>
      </c>
      <c r="I500" s="158">
        <v>43</v>
      </c>
      <c r="J500" s="159" t="s">
        <v>1019</v>
      </c>
      <c r="L500" s="160">
        <f t="shared" si="74"/>
        <v>78.103896103896105</v>
      </c>
      <c r="M500" s="160">
        <f t="shared" si="75"/>
        <v>72.467532467532465</v>
      </c>
      <c r="N500" s="160">
        <f t="shared" si="76"/>
        <v>0</v>
      </c>
      <c r="P500" s="160">
        <v>154</v>
      </c>
      <c r="Q500" s="160">
        <v>5.5259740259740262</v>
      </c>
      <c r="R500" s="160">
        <v>16.370129870129869</v>
      </c>
      <c r="S500" s="160">
        <v>36</v>
      </c>
      <c r="T500" s="160">
        <v>42.103896103896105</v>
      </c>
      <c r="U500" s="160">
        <f t="shared" si="80"/>
        <v>78.103896103896105</v>
      </c>
      <c r="W500" s="160">
        <v>154</v>
      </c>
      <c r="X500" s="160">
        <v>7.3181818181818183</v>
      </c>
      <c r="Y500" s="160">
        <v>20.740259740259738</v>
      </c>
      <c r="Z500" s="160">
        <v>45.785714285714292</v>
      </c>
      <c r="AA500" s="160">
        <v>26.68181818181818</v>
      </c>
      <c r="AB500" s="160">
        <f t="shared" si="81"/>
        <v>72.467532467532465</v>
      </c>
      <c r="AD500" s="160">
        <v>0</v>
      </c>
      <c r="AE500" s="160">
        <v>0</v>
      </c>
      <c r="AF500" s="160">
        <v>0</v>
      </c>
      <c r="AG500" s="160">
        <v>0</v>
      </c>
      <c r="AH500" s="160">
        <v>0</v>
      </c>
      <c r="AI500" s="160">
        <f t="shared" si="79"/>
        <v>0</v>
      </c>
    </row>
    <row r="501" spans="1:35">
      <c r="A501" s="159" t="s">
        <v>1430</v>
      </c>
      <c r="C501" s="156">
        <v>340</v>
      </c>
      <c r="D501" s="156">
        <v>27</v>
      </c>
      <c r="E501" s="163">
        <v>7.9411764705882348E-2</v>
      </c>
      <c r="F501" s="156">
        <v>214</v>
      </c>
      <c r="G501" s="163">
        <v>0.62941176470588234</v>
      </c>
      <c r="H501" s="157">
        <v>4712</v>
      </c>
      <c r="I501" s="158">
        <v>45</v>
      </c>
      <c r="J501" s="159" t="s">
        <v>1019</v>
      </c>
      <c r="L501" s="160">
        <f t="shared" si="74"/>
        <v>62.370481927710848</v>
      </c>
      <c r="M501" s="160">
        <f t="shared" si="75"/>
        <v>66.445783132530124</v>
      </c>
      <c r="N501" s="160">
        <f t="shared" si="76"/>
        <v>29.074534161490682</v>
      </c>
      <c r="P501" s="160">
        <v>332</v>
      </c>
      <c r="Q501" s="160">
        <v>15.659638554216867</v>
      </c>
      <c r="R501" s="160">
        <v>21.978915662650603</v>
      </c>
      <c r="S501" s="160">
        <v>37.009036144578317</v>
      </c>
      <c r="T501" s="160">
        <v>25.361445783132531</v>
      </c>
      <c r="U501" s="160">
        <f t="shared" si="80"/>
        <v>62.370481927710848</v>
      </c>
      <c r="W501" s="160">
        <v>332</v>
      </c>
      <c r="X501" s="160">
        <v>6.581325301204819</v>
      </c>
      <c r="Y501" s="160">
        <v>26.96987951807229</v>
      </c>
      <c r="Z501" s="160">
        <v>41.385542168674696</v>
      </c>
      <c r="AA501" s="160">
        <v>25.060240963855421</v>
      </c>
      <c r="AB501" s="160">
        <f t="shared" si="81"/>
        <v>66.445783132530124</v>
      </c>
      <c r="AD501" s="160">
        <v>161</v>
      </c>
      <c r="AE501" s="160">
        <v>24.937888198757761</v>
      </c>
      <c r="AF501" s="160">
        <v>46.484472049689444</v>
      </c>
      <c r="AG501" s="160">
        <v>24.565217391304348</v>
      </c>
      <c r="AH501" s="160">
        <v>4.5093167701863353</v>
      </c>
      <c r="AI501" s="160">
        <f t="shared" si="79"/>
        <v>29.074534161490682</v>
      </c>
    </row>
    <row r="502" spans="1:35">
      <c r="A502" s="159" t="s">
        <v>1250</v>
      </c>
      <c r="C502" s="156">
        <v>338</v>
      </c>
      <c r="D502" s="156">
        <v>21</v>
      </c>
      <c r="E502" s="163">
        <v>6.2130177514792898E-2</v>
      </c>
      <c r="F502" s="156">
        <v>204</v>
      </c>
      <c r="G502" s="163">
        <v>0.60355029585798814</v>
      </c>
      <c r="H502" s="157">
        <v>6606</v>
      </c>
      <c r="I502" s="158">
        <v>60</v>
      </c>
      <c r="J502" s="159" t="s">
        <v>1249</v>
      </c>
      <c r="L502" s="160">
        <f t="shared" si="74"/>
        <v>79.969230769230762</v>
      </c>
      <c r="M502" s="160">
        <f t="shared" si="75"/>
        <v>75.123076923076923</v>
      </c>
      <c r="N502" s="160">
        <f t="shared" si="76"/>
        <v>0</v>
      </c>
      <c r="P502" s="160">
        <v>130</v>
      </c>
      <c r="Q502" s="160">
        <v>3.0307692307692307</v>
      </c>
      <c r="R502" s="160">
        <v>16.484615384615381</v>
      </c>
      <c r="S502" s="160">
        <v>29.423076923076923</v>
      </c>
      <c r="T502" s="160">
        <v>50.546153846153842</v>
      </c>
      <c r="U502" s="160">
        <f t="shared" si="80"/>
        <v>79.969230769230762</v>
      </c>
      <c r="W502" s="160">
        <v>130</v>
      </c>
      <c r="X502" s="160">
        <v>7.9384615384615387</v>
      </c>
      <c r="Y502" s="160">
        <v>16.938461538461539</v>
      </c>
      <c r="Z502" s="160">
        <v>34.369230769230768</v>
      </c>
      <c r="AA502" s="160">
        <v>40.753846153846155</v>
      </c>
      <c r="AB502" s="160">
        <f t="shared" si="81"/>
        <v>75.123076923076923</v>
      </c>
      <c r="AD502" s="160">
        <v>0</v>
      </c>
      <c r="AE502" s="160">
        <v>0</v>
      </c>
      <c r="AF502" s="160">
        <v>0</v>
      </c>
      <c r="AG502" s="160">
        <v>0</v>
      </c>
      <c r="AH502" s="160">
        <v>0</v>
      </c>
      <c r="AI502" s="160">
        <f t="shared" si="79"/>
        <v>0</v>
      </c>
    </row>
    <row r="503" spans="1:35">
      <c r="A503" s="159" t="s">
        <v>1446</v>
      </c>
      <c r="C503" s="156">
        <v>306</v>
      </c>
      <c r="D503" s="156">
        <v>7</v>
      </c>
      <c r="E503" s="163">
        <v>2.2875816993464051E-2</v>
      </c>
      <c r="F503" s="156">
        <v>173</v>
      </c>
      <c r="G503" s="163">
        <v>0.565359477124183</v>
      </c>
      <c r="H503" s="157">
        <v>6606</v>
      </c>
      <c r="I503" s="158">
        <v>61</v>
      </c>
      <c r="J503" s="159" t="s">
        <v>1249</v>
      </c>
      <c r="L503" s="160">
        <f t="shared" si="74"/>
        <v>75.099315068493155</v>
      </c>
      <c r="M503" s="160">
        <f t="shared" si="75"/>
        <v>70.253424657534254</v>
      </c>
      <c r="N503" s="160">
        <f t="shared" si="76"/>
        <v>55.80503144654088</v>
      </c>
      <c r="P503" s="160">
        <v>292</v>
      </c>
      <c r="Q503" s="160">
        <v>12.787671232876711</v>
      </c>
      <c r="R503" s="160">
        <v>11.835616438356164</v>
      </c>
      <c r="S503" s="160">
        <v>28.523972602739725</v>
      </c>
      <c r="T503" s="160">
        <v>46.57534246575343</v>
      </c>
      <c r="U503" s="160">
        <f t="shared" si="80"/>
        <v>75.099315068493155</v>
      </c>
      <c r="W503" s="160">
        <v>292</v>
      </c>
      <c r="X503" s="160">
        <v>7.5890410958904111</v>
      </c>
      <c r="Y503" s="160">
        <v>21.934931506849313</v>
      </c>
      <c r="Z503" s="160">
        <v>38.5</v>
      </c>
      <c r="AA503" s="160">
        <v>31.753424657534246</v>
      </c>
      <c r="AB503" s="160">
        <f t="shared" si="81"/>
        <v>70.253424657534254</v>
      </c>
      <c r="AD503" s="160">
        <v>159</v>
      </c>
      <c r="AE503" s="160">
        <v>14.490566037735849</v>
      </c>
      <c r="AF503" s="160">
        <v>29.786163522012579</v>
      </c>
      <c r="AG503" s="160">
        <v>46.477987421383645</v>
      </c>
      <c r="AH503" s="160">
        <v>9.3270440251572317</v>
      </c>
      <c r="AI503" s="160">
        <f t="shared" si="79"/>
        <v>55.80503144654088</v>
      </c>
    </row>
    <row r="504" spans="1:35">
      <c r="A504" s="159" t="s">
        <v>804</v>
      </c>
      <c r="C504" s="156">
        <v>593</v>
      </c>
      <c r="D504" s="156">
        <v>253</v>
      </c>
      <c r="E504" s="163">
        <v>0.42664418212478922</v>
      </c>
      <c r="F504" s="156">
        <v>341</v>
      </c>
      <c r="G504" s="163">
        <v>0.57504215851602025</v>
      </c>
      <c r="H504" s="157">
        <v>1804</v>
      </c>
      <c r="I504" s="158">
        <v>12</v>
      </c>
      <c r="J504" s="159" t="s">
        <v>803</v>
      </c>
      <c r="L504" s="160">
        <f t="shared" si="74"/>
        <v>94</v>
      </c>
      <c r="M504" s="160">
        <f t="shared" si="75"/>
        <v>74</v>
      </c>
      <c r="N504" s="160">
        <f t="shared" si="76"/>
        <v>0</v>
      </c>
      <c r="P504" s="160">
        <v>302</v>
      </c>
      <c r="Q504" s="160">
        <v>2</v>
      </c>
      <c r="R504" s="160">
        <v>4</v>
      </c>
      <c r="S504" s="160">
        <v>36</v>
      </c>
      <c r="T504" s="160">
        <v>58</v>
      </c>
      <c r="U504" s="160">
        <f t="shared" si="80"/>
        <v>94</v>
      </c>
      <c r="W504" s="160">
        <v>302</v>
      </c>
      <c r="X504" s="160">
        <v>8</v>
      </c>
      <c r="Y504" s="160">
        <v>18</v>
      </c>
      <c r="Z504" s="160">
        <v>39</v>
      </c>
      <c r="AA504" s="160">
        <v>35</v>
      </c>
      <c r="AB504" s="160">
        <f t="shared" si="81"/>
        <v>74</v>
      </c>
      <c r="AD504" s="160">
        <v>0</v>
      </c>
      <c r="AE504" s="160">
        <v>0</v>
      </c>
      <c r="AF504" s="160">
        <v>0</v>
      </c>
      <c r="AG504" s="160">
        <v>0</v>
      </c>
      <c r="AH504" s="160">
        <v>0</v>
      </c>
      <c r="AI504" s="160">
        <f t="shared" si="79"/>
        <v>0</v>
      </c>
    </row>
    <row r="505" spans="1:35">
      <c r="A505" s="159" t="s">
        <v>1370</v>
      </c>
      <c r="C505" s="156">
        <v>622</v>
      </c>
      <c r="D505" s="156">
        <v>273</v>
      </c>
      <c r="E505" s="163">
        <v>0.43890675241157556</v>
      </c>
      <c r="F505" s="156">
        <v>353</v>
      </c>
      <c r="G505" s="163">
        <v>0.567524115755627</v>
      </c>
      <c r="H505" s="157">
        <v>1804</v>
      </c>
      <c r="I505" s="158">
        <v>17</v>
      </c>
      <c r="J505" s="159" t="s">
        <v>803</v>
      </c>
      <c r="L505" s="160">
        <f t="shared" si="74"/>
        <v>76.091492776886042</v>
      </c>
      <c r="M505" s="160">
        <f t="shared" si="75"/>
        <v>78.060995184590695</v>
      </c>
      <c r="N505" s="160">
        <f t="shared" si="76"/>
        <v>40</v>
      </c>
      <c r="P505" s="160">
        <v>623</v>
      </c>
      <c r="Q505" s="160">
        <v>9.9695024077046543</v>
      </c>
      <c r="R505" s="160">
        <v>13.939004815409309</v>
      </c>
      <c r="S505" s="160">
        <v>31.332263242375603</v>
      </c>
      <c r="T505" s="160">
        <v>44.759229534510439</v>
      </c>
      <c r="U505" s="160">
        <f t="shared" si="80"/>
        <v>76.091492776886042</v>
      </c>
      <c r="W505" s="160">
        <v>623</v>
      </c>
      <c r="X505" s="160">
        <v>4.0304975922953457</v>
      </c>
      <c r="Y505" s="160">
        <v>18.393258426966291</v>
      </c>
      <c r="Z505" s="160">
        <v>45.939004815409312</v>
      </c>
      <c r="AA505" s="160">
        <v>32.121990369181376</v>
      </c>
      <c r="AB505" s="160">
        <f t="shared" si="81"/>
        <v>78.060995184590695</v>
      </c>
      <c r="AD505" s="160">
        <v>302</v>
      </c>
      <c r="AE505" s="160">
        <v>16</v>
      </c>
      <c r="AF505" s="160">
        <v>43</v>
      </c>
      <c r="AG505" s="160">
        <v>37</v>
      </c>
      <c r="AH505" s="160">
        <v>3</v>
      </c>
      <c r="AI505" s="160">
        <f t="shared" si="79"/>
        <v>40</v>
      </c>
    </row>
    <row r="506" spans="1:35">
      <c r="A506" s="159" t="s">
        <v>1715</v>
      </c>
      <c r="C506" s="156">
        <v>678</v>
      </c>
      <c r="D506" s="156">
        <v>296</v>
      </c>
      <c r="E506" s="163">
        <v>0.43657817109144542</v>
      </c>
      <c r="F506" s="156">
        <v>335</v>
      </c>
      <c r="G506" s="163">
        <v>0.49410029498525071</v>
      </c>
      <c r="H506" s="157">
        <v>1804</v>
      </c>
      <c r="I506" s="158">
        <v>14</v>
      </c>
      <c r="J506" s="159" t="s">
        <v>803</v>
      </c>
      <c r="L506" s="160">
        <f t="shared" si="74"/>
        <v>68</v>
      </c>
      <c r="M506" s="160">
        <f t="shared" si="75"/>
        <v>82</v>
      </c>
      <c r="N506" s="160">
        <f t="shared" si="76"/>
        <v>0</v>
      </c>
      <c r="P506" s="160">
        <v>328</v>
      </c>
      <c r="Q506" s="160">
        <v>16</v>
      </c>
      <c r="R506" s="160">
        <v>16</v>
      </c>
      <c r="S506" s="160">
        <v>48</v>
      </c>
      <c r="T506" s="160">
        <v>20</v>
      </c>
      <c r="U506" s="160">
        <f t="shared" si="80"/>
        <v>68</v>
      </c>
      <c r="W506" s="160">
        <v>328</v>
      </c>
      <c r="X506" s="160">
        <v>5</v>
      </c>
      <c r="Y506" s="160">
        <v>13</v>
      </c>
      <c r="Z506" s="160">
        <v>45</v>
      </c>
      <c r="AA506" s="160">
        <v>37</v>
      </c>
      <c r="AB506" s="160">
        <f t="shared" si="81"/>
        <v>82</v>
      </c>
      <c r="AD506" s="160">
        <v>0</v>
      </c>
      <c r="AE506" s="160">
        <v>0</v>
      </c>
      <c r="AF506" s="160">
        <v>0</v>
      </c>
      <c r="AG506" s="160">
        <v>0</v>
      </c>
      <c r="AH506" s="160">
        <v>0</v>
      </c>
      <c r="AI506" s="160">
        <f t="shared" si="79"/>
        <v>0</v>
      </c>
    </row>
    <row r="507" spans="1:35">
      <c r="A507" s="159" t="s">
        <v>1474</v>
      </c>
      <c r="C507" s="156">
        <v>602</v>
      </c>
      <c r="D507" s="156">
        <v>292</v>
      </c>
      <c r="E507" s="163">
        <v>0.4850498338870432</v>
      </c>
      <c r="F507" s="156">
        <v>326</v>
      </c>
      <c r="G507" s="163">
        <v>0.5415282392026578</v>
      </c>
      <c r="H507" s="157">
        <v>1804</v>
      </c>
      <c r="I507" s="158">
        <v>16</v>
      </c>
      <c r="J507" s="159" t="s">
        <v>803</v>
      </c>
      <c r="L507" s="160">
        <f t="shared" si="74"/>
        <v>71.493288590604038</v>
      </c>
      <c r="M507" s="160">
        <f t="shared" si="75"/>
        <v>68.479865771812086</v>
      </c>
      <c r="N507" s="160">
        <f t="shared" si="76"/>
        <v>32</v>
      </c>
      <c r="P507" s="160">
        <v>596</v>
      </c>
      <c r="Q507" s="160">
        <v>9.026845637583893</v>
      </c>
      <c r="R507" s="160">
        <v>19.479865771812079</v>
      </c>
      <c r="S507" s="160">
        <v>42.013422818791952</v>
      </c>
      <c r="T507" s="160">
        <v>29.479865771812079</v>
      </c>
      <c r="U507" s="160">
        <f t="shared" si="80"/>
        <v>71.493288590604038</v>
      </c>
      <c r="W507" s="160">
        <v>596</v>
      </c>
      <c r="X507" s="160">
        <v>3.0134228187919465</v>
      </c>
      <c r="Y507" s="160">
        <v>28.506711409395976</v>
      </c>
      <c r="Z507" s="160">
        <v>48</v>
      </c>
      <c r="AA507" s="160">
        <v>20.479865771812079</v>
      </c>
      <c r="AB507" s="160">
        <f t="shared" si="81"/>
        <v>68.479865771812086</v>
      </c>
      <c r="AD507" s="160">
        <v>302</v>
      </c>
      <c r="AE507" s="160">
        <v>29</v>
      </c>
      <c r="AF507" s="160">
        <v>39</v>
      </c>
      <c r="AG507" s="160">
        <v>29</v>
      </c>
      <c r="AH507" s="160">
        <v>3</v>
      </c>
      <c r="AI507" s="160">
        <f t="shared" si="79"/>
        <v>32</v>
      </c>
    </row>
    <row r="508" spans="1:35">
      <c r="A508" s="159" t="s">
        <v>1074</v>
      </c>
      <c r="C508" s="156">
        <v>343</v>
      </c>
      <c r="D508" s="156">
        <v>115</v>
      </c>
      <c r="E508" s="163">
        <v>0.33527696793002915</v>
      </c>
      <c r="F508" s="156">
        <v>267</v>
      </c>
      <c r="G508" s="163">
        <v>0.77842565597667635</v>
      </c>
      <c r="H508" s="157">
        <v>5604</v>
      </c>
      <c r="I508" s="158">
        <v>15</v>
      </c>
      <c r="J508" s="159" t="s">
        <v>1073</v>
      </c>
      <c r="L508" s="160">
        <f t="shared" si="74"/>
        <v>80.985781990521332</v>
      </c>
      <c r="M508" s="160">
        <f t="shared" si="75"/>
        <v>65.654028436018962</v>
      </c>
      <c r="N508" s="160">
        <f t="shared" si="76"/>
        <v>56</v>
      </c>
      <c r="P508" s="160">
        <v>211</v>
      </c>
      <c r="Q508" s="160">
        <v>7.7203791469194316</v>
      </c>
      <c r="R508" s="160">
        <v>11.540284360189574</v>
      </c>
      <c r="S508" s="160">
        <v>27.028436018957343</v>
      </c>
      <c r="T508" s="160">
        <v>53.957345971563981</v>
      </c>
      <c r="U508" s="160">
        <f t="shared" si="80"/>
        <v>80.985781990521332</v>
      </c>
      <c r="W508" s="160">
        <v>211</v>
      </c>
      <c r="X508" s="160">
        <v>11.104265402843602</v>
      </c>
      <c r="Y508" s="160">
        <v>23.241706161137444</v>
      </c>
      <c r="Z508" s="160">
        <v>39.573459715639814</v>
      </c>
      <c r="AA508" s="160">
        <v>26.080568720379148</v>
      </c>
      <c r="AB508" s="160">
        <f t="shared" si="81"/>
        <v>65.654028436018962</v>
      </c>
      <c r="AD508" s="160">
        <v>52</v>
      </c>
      <c r="AE508" s="160">
        <v>12</v>
      </c>
      <c r="AF508" s="160">
        <v>33</v>
      </c>
      <c r="AG508" s="160">
        <v>50</v>
      </c>
      <c r="AH508" s="160">
        <v>6</v>
      </c>
      <c r="AI508" s="160">
        <f t="shared" si="79"/>
        <v>56</v>
      </c>
    </row>
    <row r="509" spans="1:35">
      <c r="A509" s="159" t="s">
        <v>1650</v>
      </c>
      <c r="C509" s="156">
        <v>257</v>
      </c>
      <c r="D509" s="156">
        <v>83</v>
      </c>
      <c r="E509" s="163">
        <v>0.32295719844357978</v>
      </c>
      <c r="F509" s="156">
        <v>185</v>
      </c>
      <c r="G509" s="163">
        <v>0.71984435797665369</v>
      </c>
      <c r="H509" s="157">
        <v>5604</v>
      </c>
      <c r="I509" s="158">
        <v>17</v>
      </c>
      <c r="J509" s="159" t="s">
        <v>1073</v>
      </c>
      <c r="L509" s="160">
        <f t="shared" si="74"/>
        <v>74.088888888888889</v>
      </c>
      <c r="M509" s="160">
        <f t="shared" si="75"/>
        <v>77.311111111111117</v>
      </c>
      <c r="N509" s="160">
        <f t="shared" si="76"/>
        <v>37</v>
      </c>
      <c r="P509" s="160">
        <v>90</v>
      </c>
      <c r="Q509" s="160">
        <v>19.93333333333333</v>
      </c>
      <c r="R509" s="160">
        <v>5.4666666666666668</v>
      </c>
      <c r="S509" s="160">
        <v>42.955555555555556</v>
      </c>
      <c r="T509" s="160">
        <v>31.133333333333333</v>
      </c>
      <c r="U509" s="160">
        <f t="shared" si="80"/>
        <v>74.088888888888889</v>
      </c>
      <c r="W509" s="160">
        <v>90</v>
      </c>
      <c r="X509" s="160">
        <v>3.0222222222222221</v>
      </c>
      <c r="Y509" s="160">
        <v>18.666666666666668</v>
      </c>
      <c r="Z509" s="160">
        <v>53.022222222222226</v>
      </c>
      <c r="AA509" s="160">
        <v>24.288888888888891</v>
      </c>
      <c r="AB509" s="160">
        <f t="shared" si="81"/>
        <v>77.311111111111117</v>
      </c>
      <c r="AD509" s="160">
        <v>46</v>
      </c>
      <c r="AE509" s="160">
        <v>28</v>
      </c>
      <c r="AF509" s="160">
        <v>35</v>
      </c>
      <c r="AG509" s="160">
        <v>33</v>
      </c>
      <c r="AH509" s="160">
        <v>4</v>
      </c>
      <c r="AI509" s="160">
        <f t="shared" si="79"/>
        <v>37</v>
      </c>
    </row>
    <row r="510" spans="1:35">
      <c r="A510" s="159" t="s">
        <v>880</v>
      </c>
      <c r="C510" s="156">
        <v>388</v>
      </c>
      <c r="D510" s="156">
        <v>15</v>
      </c>
      <c r="E510" s="163">
        <v>3.8659793814432991E-2</v>
      </c>
      <c r="F510" s="156">
        <v>275</v>
      </c>
      <c r="G510" s="163">
        <v>0.70876288659793818</v>
      </c>
      <c r="H510" s="157">
        <v>2803</v>
      </c>
      <c r="I510" s="158">
        <v>16</v>
      </c>
      <c r="J510" s="159" t="s">
        <v>879</v>
      </c>
      <c r="L510" s="160">
        <f t="shared" si="74"/>
        <v>72.518018018018026</v>
      </c>
      <c r="M510" s="160">
        <f t="shared" si="75"/>
        <v>72.288288288288285</v>
      </c>
      <c r="N510" s="160">
        <f t="shared" si="76"/>
        <v>46</v>
      </c>
      <c r="P510" s="160">
        <v>222</v>
      </c>
      <c r="Q510" s="160">
        <v>10.783783783783784</v>
      </c>
      <c r="R510" s="160">
        <v>16.945945945945944</v>
      </c>
      <c r="S510" s="160">
        <v>32.28378378378379</v>
      </c>
      <c r="T510" s="160">
        <v>40.234234234234236</v>
      </c>
      <c r="U510" s="160">
        <f t="shared" si="80"/>
        <v>72.518018018018026</v>
      </c>
      <c r="W510" s="160">
        <v>222</v>
      </c>
      <c r="X510" s="160">
        <v>8.0720720720720713</v>
      </c>
      <c r="Y510" s="160">
        <v>19.63963963963964</v>
      </c>
      <c r="Z510" s="160">
        <v>39.626126126126124</v>
      </c>
      <c r="AA510" s="160">
        <v>32.662162162162161</v>
      </c>
      <c r="AB510" s="160">
        <f t="shared" si="81"/>
        <v>72.288288288288285</v>
      </c>
      <c r="AD510" s="160">
        <v>47</v>
      </c>
      <c r="AE510" s="160">
        <v>13</v>
      </c>
      <c r="AF510" s="160">
        <v>40</v>
      </c>
      <c r="AG510" s="160">
        <v>40</v>
      </c>
      <c r="AH510" s="160">
        <v>6</v>
      </c>
      <c r="AI510" s="160">
        <f t="shared" si="79"/>
        <v>46</v>
      </c>
    </row>
    <row r="511" spans="1:35">
      <c r="A511" s="159" t="s">
        <v>1582</v>
      </c>
      <c r="C511" s="156">
        <v>343</v>
      </c>
      <c r="D511" s="156">
        <v>5</v>
      </c>
      <c r="E511" s="163">
        <v>1.4577259475218658E-2</v>
      </c>
      <c r="F511" s="156">
        <v>195</v>
      </c>
      <c r="G511" s="163">
        <v>0.56851311953352768</v>
      </c>
      <c r="H511" s="157">
        <v>2803</v>
      </c>
      <c r="I511" s="158">
        <v>17</v>
      </c>
      <c r="J511" s="159" t="s">
        <v>879</v>
      </c>
      <c r="L511" s="160">
        <f t="shared" si="74"/>
        <v>71.788990825688074</v>
      </c>
      <c r="M511" s="160">
        <f t="shared" si="75"/>
        <v>78.458715596330279</v>
      </c>
      <c r="N511" s="160">
        <f t="shared" si="76"/>
        <v>53</v>
      </c>
      <c r="P511" s="160">
        <v>109</v>
      </c>
      <c r="Q511" s="160">
        <v>16.431192660550458</v>
      </c>
      <c r="R511" s="160">
        <v>12.26605504587156</v>
      </c>
      <c r="S511" s="160">
        <v>36.917431192660544</v>
      </c>
      <c r="T511" s="160">
        <v>34.871559633027523</v>
      </c>
      <c r="U511" s="160">
        <f t="shared" si="80"/>
        <v>71.788990825688074</v>
      </c>
      <c r="W511" s="160">
        <v>109</v>
      </c>
      <c r="X511" s="160">
        <v>5.5412844036697253</v>
      </c>
      <c r="Y511" s="160">
        <v>16.486238532110093</v>
      </c>
      <c r="Z511" s="160">
        <v>43.137614678899084</v>
      </c>
      <c r="AA511" s="160">
        <v>35.321100917431195</v>
      </c>
      <c r="AB511" s="160">
        <f t="shared" si="81"/>
        <v>78.458715596330279</v>
      </c>
      <c r="AD511" s="160">
        <v>56</v>
      </c>
      <c r="AE511" s="160">
        <v>16</v>
      </c>
      <c r="AF511" s="160">
        <v>30</v>
      </c>
      <c r="AG511" s="160">
        <v>48</v>
      </c>
      <c r="AH511" s="160">
        <v>5</v>
      </c>
      <c r="AI511" s="160">
        <f t="shared" si="79"/>
        <v>53</v>
      </c>
    </row>
    <row r="512" spans="1:35">
      <c r="A512" s="159" t="s">
        <v>1062</v>
      </c>
      <c r="C512" s="156">
        <v>270</v>
      </c>
      <c r="D512" s="156">
        <v>255</v>
      </c>
      <c r="E512" s="163">
        <v>0.94444444444444442</v>
      </c>
      <c r="F512" s="156">
        <v>263</v>
      </c>
      <c r="G512" s="163">
        <v>0.97407407407407409</v>
      </c>
      <c r="H512" s="157">
        <v>5404</v>
      </c>
      <c r="I512" s="158">
        <v>30</v>
      </c>
      <c r="J512" s="159" t="s">
        <v>1061</v>
      </c>
      <c r="L512" s="160">
        <f t="shared" si="74"/>
        <v>57.80263157894737</v>
      </c>
      <c r="M512" s="160">
        <f t="shared" si="75"/>
        <v>46.026315789473685</v>
      </c>
      <c r="N512" s="160">
        <f t="shared" si="76"/>
        <v>17</v>
      </c>
      <c r="P512" s="160">
        <v>152</v>
      </c>
      <c r="Q512" s="160">
        <v>12.618421052631579</v>
      </c>
      <c r="R512" s="160">
        <v>29.578947368421055</v>
      </c>
      <c r="S512" s="160">
        <v>33.98026315789474</v>
      </c>
      <c r="T512" s="160">
        <v>23.82236842105263</v>
      </c>
      <c r="U512" s="160">
        <f t="shared" si="80"/>
        <v>57.80263157894737</v>
      </c>
      <c r="W512" s="160">
        <v>152</v>
      </c>
      <c r="X512" s="160">
        <v>17.973684210526315</v>
      </c>
      <c r="Y512" s="160">
        <v>36.23026315789474</v>
      </c>
      <c r="Z512" s="160">
        <v>37.421052631578952</v>
      </c>
      <c r="AA512" s="160">
        <v>8.6052631578947363</v>
      </c>
      <c r="AB512" s="160">
        <f t="shared" si="81"/>
        <v>46.026315789473685</v>
      </c>
      <c r="AD512" s="160">
        <v>35</v>
      </c>
      <c r="AE512" s="160">
        <v>26</v>
      </c>
      <c r="AF512" s="160">
        <v>57</v>
      </c>
      <c r="AG512" s="160">
        <v>17</v>
      </c>
      <c r="AH512" s="160">
        <v>0</v>
      </c>
      <c r="AI512" s="160">
        <f t="shared" si="79"/>
        <v>17</v>
      </c>
    </row>
    <row r="513" spans="1:35">
      <c r="A513" s="159" t="s">
        <v>1646</v>
      </c>
      <c r="C513" s="156">
        <v>275</v>
      </c>
      <c r="D513" s="156">
        <v>258</v>
      </c>
      <c r="E513" s="163">
        <v>0.93818181818181823</v>
      </c>
      <c r="F513" s="156">
        <v>266</v>
      </c>
      <c r="G513" s="163">
        <v>0.96727272727272728</v>
      </c>
      <c r="H513" s="157">
        <v>5404</v>
      </c>
      <c r="I513" s="158">
        <v>32</v>
      </c>
      <c r="J513" s="159" t="s">
        <v>1061</v>
      </c>
      <c r="L513" s="160">
        <f t="shared" si="74"/>
        <v>26.176470588235297</v>
      </c>
      <c r="M513" s="160">
        <f t="shared" si="75"/>
        <v>41.352941176470594</v>
      </c>
      <c r="N513" s="160">
        <f t="shared" si="76"/>
        <v>7</v>
      </c>
      <c r="P513" s="160">
        <v>85</v>
      </c>
      <c r="Q513" s="160">
        <v>43.705882352941174</v>
      </c>
      <c r="R513" s="160">
        <v>30.588235294117645</v>
      </c>
      <c r="S513" s="160">
        <v>17.882352941176471</v>
      </c>
      <c r="T513" s="160">
        <v>8.2941176470588243</v>
      </c>
      <c r="U513" s="160">
        <f t="shared" si="80"/>
        <v>26.176470588235297</v>
      </c>
      <c r="W513" s="160">
        <v>85</v>
      </c>
      <c r="X513" s="160">
        <v>14.294117647058822</v>
      </c>
      <c r="Y513" s="160">
        <v>44.82352941176471</v>
      </c>
      <c r="Z513" s="160">
        <v>37.82352941176471</v>
      </c>
      <c r="AA513" s="160">
        <v>3.5294117647058822</v>
      </c>
      <c r="AB513" s="160">
        <f t="shared" si="81"/>
        <v>41.352941176470594</v>
      </c>
      <c r="AD513" s="160">
        <v>45</v>
      </c>
      <c r="AE513" s="160">
        <v>67</v>
      </c>
      <c r="AF513" s="160">
        <v>27</v>
      </c>
      <c r="AG513" s="160">
        <v>7</v>
      </c>
      <c r="AH513" s="160">
        <v>0</v>
      </c>
      <c r="AI513" s="160">
        <f t="shared" si="79"/>
        <v>7</v>
      </c>
    </row>
    <row r="514" spans="1:35">
      <c r="A514" s="159" t="s">
        <v>838</v>
      </c>
      <c r="C514" s="156">
        <v>403</v>
      </c>
      <c r="D514" s="156">
        <v>49</v>
      </c>
      <c r="E514" s="163">
        <v>0.12158808933002481</v>
      </c>
      <c r="F514" s="156">
        <v>243</v>
      </c>
      <c r="G514" s="163">
        <v>0.60297766749379655</v>
      </c>
      <c r="H514" s="157">
        <v>2305</v>
      </c>
      <c r="I514" s="158">
        <v>25</v>
      </c>
      <c r="J514" s="159" t="s">
        <v>837</v>
      </c>
      <c r="L514" s="160">
        <f t="shared" si="74"/>
        <v>63.318749999999994</v>
      </c>
      <c r="M514" s="160">
        <f t="shared" si="75"/>
        <v>61.987500000000004</v>
      </c>
      <c r="N514" s="160">
        <f t="shared" si="76"/>
        <v>0</v>
      </c>
      <c r="P514" s="160">
        <v>160</v>
      </c>
      <c r="Q514" s="160">
        <v>10.074999999999999</v>
      </c>
      <c r="R514" s="160">
        <v>26.606249999999999</v>
      </c>
      <c r="S514" s="160">
        <v>39.962499999999999</v>
      </c>
      <c r="T514" s="160">
        <v>23.356249999999999</v>
      </c>
      <c r="U514" s="160">
        <f t="shared" si="80"/>
        <v>63.318749999999994</v>
      </c>
      <c r="W514" s="160">
        <v>160</v>
      </c>
      <c r="X514" s="160">
        <v>10.95</v>
      </c>
      <c r="Y514" s="160">
        <v>26.556249999999999</v>
      </c>
      <c r="Z514" s="160">
        <v>48.012500000000003</v>
      </c>
      <c r="AA514" s="160">
        <v>13.975000000000001</v>
      </c>
      <c r="AB514" s="160">
        <f t="shared" si="81"/>
        <v>61.987500000000004</v>
      </c>
      <c r="AD514" s="160">
        <v>0</v>
      </c>
      <c r="AE514" s="160">
        <v>0</v>
      </c>
      <c r="AF514" s="160">
        <v>0</v>
      </c>
      <c r="AG514" s="160">
        <v>0</v>
      </c>
      <c r="AH514" s="160">
        <v>0</v>
      </c>
      <c r="AI514" s="160">
        <f t="shared" si="79"/>
        <v>0</v>
      </c>
    </row>
    <row r="515" spans="1:35">
      <c r="A515" s="159" t="s">
        <v>1404</v>
      </c>
      <c r="C515" s="156">
        <v>321</v>
      </c>
      <c r="D515" s="156">
        <v>30</v>
      </c>
      <c r="E515" s="163">
        <v>9.3457943925233641E-2</v>
      </c>
      <c r="F515" s="156">
        <v>169</v>
      </c>
      <c r="G515" s="163">
        <v>0.52647975077881615</v>
      </c>
      <c r="H515" s="157">
        <v>2305</v>
      </c>
      <c r="I515" s="158">
        <v>27</v>
      </c>
      <c r="J515" s="159" t="s">
        <v>837</v>
      </c>
      <c r="L515" s="160">
        <f t="shared" ref="L515:L578" si="82">U515</f>
        <v>69.905362776025243</v>
      </c>
      <c r="M515" s="160">
        <f t="shared" ref="M515:M578" si="83">AB515</f>
        <v>72.772870662460562</v>
      </c>
      <c r="N515" s="160">
        <f t="shared" ref="N515:N578" si="84">AI515</f>
        <v>46.5</v>
      </c>
      <c r="P515" s="160">
        <v>317</v>
      </c>
      <c r="Q515" s="160">
        <v>10.195583596214512</v>
      </c>
      <c r="R515" s="160">
        <v>19.627760252365931</v>
      </c>
      <c r="S515" s="160">
        <v>44.981072555205046</v>
      </c>
      <c r="T515" s="160">
        <v>24.92429022082019</v>
      </c>
      <c r="U515" s="160">
        <f t="shared" si="80"/>
        <v>69.905362776025243</v>
      </c>
      <c r="W515" s="160">
        <v>317</v>
      </c>
      <c r="X515" s="160">
        <v>2.2555205047318614</v>
      </c>
      <c r="Y515" s="160">
        <v>24.700315457413254</v>
      </c>
      <c r="Z515" s="160">
        <v>48.85804416403785</v>
      </c>
      <c r="AA515" s="160">
        <v>23.914826498422713</v>
      </c>
      <c r="AB515" s="160">
        <f t="shared" si="81"/>
        <v>72.772870662460562</v>
      </c>
      <c r="AD515" s="160">
        <v>156</v>
      </c>
      <c r="AE515" s="160">
        <v>11</v>
      </c>
      <c r="AF515" s="160">
        <v>42.5</v>
      </c>
      <c r="AG515" s="160">
        <v>46.5</v>
      </c>
      <c r="AH515" s="160">
        <v>0</v>
      </c>
      <c r="AI515" s="160">
        <f t="shared" si="79"/>
        <v>46.5</v>
      </c>
    </row>
    <row r="516" spans="1:35">
      <c r="A516" s="159" t="s">
        <v>1187</v>
      </c>
      <c r="C516" s="156">
        <v>234</v>
      </c>
      <c r="D516" s="156">
        <v>4</v>
      </c>
      <c r="E516" s="163">
        <v>1.7094017094017096E-2</v>
      </c>
      <c r="F516" s="156">
        <v>179</v>
      </c>
      <c r="G516" s="163">
        <v>0.7649572649572649</v>
      </c>
      <c r="H516" s="157">
        <v>6102</v>
      </c>
      <c r="I516" s="158">
        <v>5</v>
      </c>
      <c r="J516" s="159" t="s">
        <v>1186</v>
      </c>
      <c r="L516" s="160">
        <f t="shared" si="82"/>
        <v>63.658914728682177</v>
      </c>
      <c r="M516" s="160">
        <f t="shared" si="83"/>
        <v>67.736434108527135</v>
      </c>
      <c r="N516" s="160">
        <f t="shared" si="84"/>
        <v>37</v>
      </c>
      <c r="P516" s="160">
        <v>129</v>
      </c>
      <c r="Q516" s="160">
        <v>12.364341085271317</v>
      </c>
      <c r="R516" s="160">
        <v>23.97674418604651</v>
      </c>
      <c r="S516" s="160">
        <v>34.798449612403104</v>
      </c>
      <c r="T516" s="160">
        <v>28.86046511627907</v>
      </c>
      <c r="U516" s="160">
        <f t="shared" si="80"/>
        <v>63.658914728682177</v>
      </c>
      <c r="W516" s="160">
        <v>129</v>
      </c>
      <c r="X516" s="160">
        <v>10.240310077519378</v>
      </c>
      <c r="Y516" s="160">
        <v>22.31782945736434</v>
      </c>
      <c r="Z516" s="160">
        <v>48.984496124031011</v>
      </c>
      <c r="AA516" s="160">
        <v>18.751937984496124</v>
      </c>
      <c r="AB516" s="160">
        <f t="shared" si="81"/>
        <v>67.736434108527135</v>
      </c>
      <c r="AD516" s="160">
        <v>32</v>
      </c>
      <c r="AE516" s="160">
        <v>9</v>
      </c>
      <c r="AF516" s="160">
        <v>53</v>
      </c>
      <c r="AG516" s="160">
        <v>34</v>
      </c>
      <c r="AH516" s="160">
        <v>3</v>
      </c>
      <c r="AI516" s="160">
        <f t="shared" si="79"/>
        <v>37</v>
      </c>
    </row>
    <row r="517" spans="1:35">
      <c r="A517" s="159" t="s">
        <v>1669</v>
      </c>
      <c r="C517" s="156">
        <v>231</v>
      </c>
      <c r="D517" s="156">
        <v>0</v>
      </c>
      <c r="E517" s="163">
        <v>0</v>
      </c>
      <c r="F517" s="156">
        <v>161</v>
      </c>
      <c r="G517" s="163">
        <v>0.69696969696969702</v>
      </c>
      <c r="H517" s="157">
        <v>6102</v>
      </c>
      <c r="I517" s="158">
        <v>6</v>
      </c>
      <c r="J517" s="159" t="s">
        <v>1186</v>
      </c>
      <c r="L517" s="160">
        <f t="shared" si="82"/>
        <v>62.731343283582092</v>
      </c>
      <c r="M517" s="160">
        <f t="shared" si="83"/>
        <v>65.731343283582092</v>
      </c>
      <c r="N517" s="160">
        <f t="shared" si="84"/>
        <v>17</v>
      </c>
      <c r="P517" s="160">
        <v>67</v>
      </c>
      <c r="Q517" s="160">
        <v>19.656716417910449</v>
      </c>
      <c r="R517" s="160">
        <v>18.089552238805972</v>
      </c>
      <c r="S517" s="160">
        <v>47.64179104477612</v>
      </c>
      <c r="T517" s="160">
        <v>15.08955223880597</v>
      </c>
      <c r="U517" s="160">
        <f t="shared" si="80"/>
        <v>62.731343283582092</v>
      </c>
      <c r="W517" s="160">
        <v>67</v>
      </c>
      <c r="X517" s="160">
        <v>5.8656716417910451</v>
      </c>
      <c r="Y517" s="160">
        <v>28.402985074626862</v>
      </c>
      <c r="Z517" s="160">
        <v>37.343283582089555</v>
      </c>
      <c r="AA517" s="160">
        <v>28.388059701492537</v>
      </c>
      <c r="AB517" s="160">
        <f t="shared" si="81"/>
        <v>65.731343283582092</v>
      </c>
      <c r="AD517" s="160">
        <v>35</v>
      </c>
      <c r="AE517" s="160">
        <v>34</v>
      </c>
      <c r="AF517" s="160">
        <v>49</v>
      </c>
      <c r="AG517" s="160">
        <v>11</v>
      </c>
      <c r="AH517" s="160">
        <v>6</v>
      </c>
      <c r="AI517" s="160">
        <f t="shared" si="79"/>
        <v>17</v>
      </c>
    </row>
    <row r="518" spans="1:35">
      <c r="A518" s="159" t="s">
        <v>1352</v>
      </c>
      <c r="C518" s="156">
        <v>361</v>
      </c>
      <c r="D518" s="156">
        <v>63</v>
      </c>
      <c r="E518" s="163">
        <v>0.17451523545706371</v>
      </c>
      <c r="F518" s="156">
        <v>246</v>
      </c>
      <c r="G518" s="163">
        <v>0.68144044321329644</v>
      </c>
      <c r="H518" s="157">
        <v>7403</v>
      </c>
      <c r="I518" s="158">
        <v>12</v>
      </c>
      <c r="J518" s="159" t="s">
        <v>1351</v>
      </c>
      <c r="L518" s="160">
        <f t="shared" si="82"/>
        <v>82.319047619047623</v>
      </c>
      <c r="M518" s="160">
        <f t="shared" si="83"/>
        <v>79.361904761904754</v>
      </c>
      <c r="N518" s="160">
        <f t="shared" si="84"/>
        <v>72</v>
      </c>
      <c r="P518" s="160">
        <v>210</v>
      </c>
      <c r="Q518" s="160">
        <v>6.5523809523809522</v>
      </c>
      <c r="R518" s="160">
        <v>10.857142857142858</v>
      </c>
      <c r="S518" s="160">
        <v>30.542857142857141</v>
      </c>
      <c r="T518" s="160">
        <v>51.776190476190479</v>
      </c>
      <c r="U518" s="160">
        <f t="shared" si="80"/>
        <v>82.319047619047623</v>
      </c>
      <c r="W518" s="160">
        <v>210</v>
      </c>
      <c r="X518" s="160">
        <v>5.6571428571428575</v>
      </c>
      <c r="Y518" s="160">
        <v>14.757142857142856</v>
      </c>
      <c r="Z518" s="160">
        <v>41.847619047619048</v>
      </c>
      <c r="AA518" s="160">
        <v>37.514285714285712</v>
      </c>
      <c r="AB518" s="160">
        <f t="shared" si="81"/>
        <v>79.361904761904754</v>
      </c>
      <c r="AD518" s="160">
        <v>47</v>
      </c>
      <c r="AE518" s="160">
        <v>11</v>
      </c>
      <c r="AF518" s="160">
        <v>17</v>
      </c>
      <c r="AG518" s="160">
        <v>57</v>
      </c>
      <c r="AH518" s="160">
        <v>15</v>
      </c>
      <c r="AI518" s="160">
        <f t="shared" si="79"/>
        <v>72</v>
      </c>
    </row>
    <row r="519" spans="1:35">
      <c r="A519" s="159" t="s">
        <v>1708</v>
      </c>
      <c r="C519" s="156">
        <v>295</v>
      </c>
      <c r="D519" s="156">
        <v>50</v>
      </c>
      <c r="E519" s="163">
        <v>0.16949152542372881</v>
      </c>
      <c r="F519" s="156">
        <v>174</v>
      </c>
      <c r="G519" s="163">
        <v>0.5898305084745763</v>
      </c>
      <c r="H519" s="157">
        <v>7403</v>
      </c>
      <c r="I519" s="158">
        <v>13</v>
      </c>
      <c r="J519" s="159" t="s">
        <v>1351</v>
      </c>
      <c r="L519" s="160">
        <f t="shared" si="82"/>
        <v>83.054545454545448</v>
      </c>
      <c r="M519" s="160">
        <f t="shared" si="83"/>
        <v>76.74545454545455</v>
      </c>
      <c r="N519" s="160">
        <f t="shared" si="84"/>
        <v>15</v>
      </c>
      <c r="P519" s="160">
        <v>110</v>
      </c>
      <c r="Q519" s="160">
        <v>9.9454545454545453</v>
      </c>
      <c r="R519" s="160">
        <v>7</v>
      </c>
      <c r="S519" s="160">
        <v>47.581818181818178</v>
      </c>
      <c r="T519" s="160">
        <v>35.472727272727269</v>
      </c>
      <c r="U519" s="160">
        <f t="shared" si="80"/>
        <v>83.054545454545448</v>
      </c>
      <c r="W519" s="160">
        <v>110</v>
      </c>
      <c r="X519" s="160">
        <v>4.9818181818181815</v>
      </c>
      <c r="Y519" s="160">
        <v>18.781818181818181</v>
      </c>
      <c r="Z519" s="160">
        <v>51.218181818181819</v>
      </c>
      <c r="AA519" s="160">
        <v>25.527272727272727</v>
      </c>
      <c r="AB519" s="160">
        <f t="shared" si="81"/>
        <v>76.74545454545455</v>
      </c>
      <c r="AD519" s="160">
        <v>54</v>
      </c>
      <c r="AE519" s="160">
        <v>30</v>
      </c>
      <c r="AF519" s="160">
        <v>56</v>
      </c>
      <c r="AG519" s="160">
        <v>13</v>
      </c>
      <c r="AH519" s="160">
        <v>2</v>
      </c>
      <c r="AI519" s="160">
        <f t="shared" si="79"/>
        <v>15</v>
      </c>
    </row>
    <row r="520" spans="1:35">
      <c r="A520" s="159" t="s">
        <v>816</v>
      </c>
      <c r="C520" s="156">
        <v>638</v>
      </c>
      <c r="D520" s="156">
        <v>329</v>
      </c>
      <c r="E520" s="163">
        <v>0.51567398119122254</v>
      </c>
      <c r="F520" s="156">
        <v>508</v>
      </c>
      <c r="G520" s="163">
        <v>0.79623824451410663</v>
      </c>
      <c r="H520" s="157">
        <v>2105</v>
      </c>
      <c r="I520" s="158">
        <v>26</v>
      </c>
      <c r="J520" s="159" t="s">
        <v>815</v>
      </c>
      <c r="L520" s="160">
        <f t="shared" si="82"/>
        <v>68.866279069767444</v>
      </c>
      <c r="M520" s="160">
        <f t="shared" si="83"/>
        <v>62.319767441860463</v>
      </c>
      <c r="N520" s="160">
        <f t="shared" si="84"/>
        <v>35</v>
      </c>
      <c r="P520" s="160">
        <v>344</v>
      </c>
      <c r="Q520" s="160">
        <v>11.773255813953488</v>
      </c>
      <c r="R520" s="160">
        <v>19.061046511627907</v>
      </c>
      <c r="S520" s="160">
        <v>27.113372093023251</v>
      </c>
      <c r="T520" s="160">
        <v>41.752906976744185</v>
      </c>
      <c r="U520" s="160">
        <f t="shared" si="80"/>
        <v>68.866279069767444</v>
      </c>
      <c r="W520" s="160">
        <v>344</v>
      </c>
      <c r="X520" s="160">
        <v>7.2994186046511622</v>
      </c>
      <c r="Y520" s="160">
        <v>30.709302325581397</v>
      </c>
      <c r="Z520" s="160">
        <v>38.741279069767444</v>
      </c>
      <c r="AA520" s="160">
        <v>23.578488372093023</v>
      </c>
      <c r="AB520" s="160">
        <f t="shared" si="81"/>
        <v>62.319767441860463</v>
      </c>
      <c r="AD520" s="160">
        <v>103</v>
      </c>
      <c r="AE520" s="160">
        <v>20</v>
      </c>
      <c r="AF520" s="160">
        <v>45</v>
      </c>
      <c r="AG520" s="160">
        <v>31</v>
      </c>
      <c r="AH520" s="160">
        <v>4</v>
      </c>
      <c r="AI520" s="160">
        <f t="shared" si="79"/>
        <v>35</v>
      </c>
    </row>
    <row r="521" spans="1:35">
      <c r="A521" s="159" t="s">
        <v>1569</v>
      </c>
      <c r="C521" s="156">
        <v>535</v>
      </c>
      <c r="D521" s="156">
        <v>262</v>
      </c>
      <c r="E521" s="163">
        <v>0.48971962616822429</v>
      </c>
      <c r="F521" s="156">
        <v>382</v>
      </c>
      <c r="G521" s="163">
        <v>0.71401869158878506</v>
      </c>
      <c r="H521" s="157">
        <v>2105</v>
      </c>
      <c r="I521" s="158">
        <v>28</v>
      </c>
      <c r="J521" s="159" t="s">
        <v>815</v>
      </c>
      <c r="L521" s="160">
        <f t="shared" si="82"/>
        <v>54.714285714285708</v>
      </c>
      <c r="M521" s="160">
        <f t="shared" si="83"/>
        <v>56.488095238095241</v>
      </c>
      <c r="N521" s="160">
        <f t="shared" si="84"/>
        <v>12</v>
      </c>
      <c r="P521" s="160">
        <v>168</v>
      </c>
      <c r="Q521" s="160">
        <v>20.404761904761905</v>
      </c>
      <c r="R521" s="160">
        <v>24.761904761904759</v>
      </c>
      <c r="S521" s="160">
        <v>38.202380952380949</v>
      </c>
      <c r="T521" s="160">
        <v>16.511904761904763</v>
      </c>
      <c r="U521" s="160">
        <f t="shared" si="80"/>
        <v>54.714285714285708</v>
      </c>
      <c r="W521" s="160">
        <v>168</v>
      </c>
      <c r="X521" s="160">
        <v>10.44047619047619</v>
      </c>
      <c r="Y521" s="160">
        <v>33.071428571428569</v>
      </c>
      <c r="Z521" s="160">
        <v>43.285714285714292</v>
      </c>
      <c r="AA521" s="160">
        <v>13.202380952380953</v>
      </c>
      <c r="AB521" s="160">
        <f t="shared" si="81"/>
        <v>56.488095238095241</v>
      </c>
      <c r="AD521" s="160">
        <v>94</v>
      </c>
      <c r="AE521" s="160">
        <v>52</v>
      </c>
      <c r="AF521" s="160">
        <v>36</v>
      </c>
      <c r="AG521" s="160">
        <v>12</v>
      </c>
      <c r="AH521" s="160">
        <v>0</v>
      </c>
      <c r="AI521" s="160">
        <f t="shared" si="79"/>
        <v>12</v>
      </c>
    </row>
    <row r="522" spans="1:35">
      <c r="A522" s="159" t="s">
        <v>926</v>
      </c>
      <c r="C522" s="156">
        <v>328</v>
      </c>
      <c r="D522" s="156">
        <v>14</v>
      </c>
      <c r="E522" s="163">
        <v>4.2682926829268296E-2</v>
      </c>
      <c r="F522" s="156">
        <v>226</v>
      </c>
      <c r="G522" s="163">
        <v>0.68902439024390238</v>
      </c>
      <c r="H522" s="157">
        <v>3302</v>
      </c>
      <c r="I522" s="158">
        <v>5</v>
      </c>
      <c r="J522" s="159" t="s">
        <v>924</v>
      </c>
      <c r="L522" s="160">
        <f t="shared" si="82"/>
        <v>83.388571428571424</v>
      </c>
      <c r="M522" s="160">
        <f t="shared" si="83"/>
        <v>79.988571428571419</v>
      </c>
      <c r="N522" s="160">
        <f t="shared" si="84"/>
        <v>50</v>
      </c>
      <c r="P522" s="160">
        <v>175</v>
      </c>
      <c r="Q522" s="160">
        <v>2.3942857142857141</v>
      </c>
      <c r="R522" s="160">
        <v>14.462857142857143</v>
      </c>
      <c r="S522" s="160">
        <v>40.53142857142857</v>
      </c>
      <c r="T522" s="160">
        <v>42.857142857142861</v>
      </c>
      <c r="U522" s="160">
        <f>SUM(S522:T522)</f>
        <v>83.388571428571424</v>
      </c>
      <c r="W522" s="160">
        <v>175</v>
      </c>
      <c r="X522" s="160">
        <v>5.08</v>
      </c>
      <c r="Y522" s="160">
        <v>14.954285714285714</v>
      </c>
      <c r="Z522" s="160">
        <v>49.737142857142857</v>
      </c>
      <c r="AA522" s="160">
        <v>30.251428571428569</v>
      </c>
      <c r="AB522" s="160">
        <f>SUM(Z522:AA522)</f>
        <v>79.988571428571419</v>
      </c>
      <c r="AD522" s="160">
        <v>34</v>
      </c>
      <c r="AE522" s="160">
        <v>9</v>
      </c>
      <c r="AF522" s="160">
        <v>41</v>
      </c>
      <c r="AG522" s="160">
        <v>38</v>
      </c>
      <c r="AH522" s="160">
        <v>12</v>
      </c>
      <c r="AI522" s="160">
        <f t="shared" si="79"/>
        <v>50</v>
      </c>
    </row>
    <row r="523" spans="1:35">
      <c r="A523" s="159" t="s">
        <v>1599</v>
      </c>
      <c r="C523" s="156">
        <v>422</v>
      </c>
      <c r="D523" s="156">
        <v>16</v>
      </c>
      <c r="E523" s="163">
        <v>3.7914691943127965E-2</v>
      </c>
      <c r="F523" s="156">
        <v>222</v>
      </c>
      <c r="G523" s="163">
        <v>0.52606635071090047</v>
      </c>
      <c r="H523" s="157">
        <v>3302</v>
      </c>
      <c r="I523" s="158">
        <v>6</v>
      </c>
      <c r="J523" s="159" t="s">
        <v>924</v>
      </c>
      <c r="L523" s="160">
        <f t="shared" si="82"/>
        <v>68.15862068965518</v>
      </c>
      <c r="M523" s="160">
        <f t="shared" si="83"/>
        <v>84.372413793103448</v>
      </c>
      <c r="N523" s="160">
        <f t="shared" si="84"/>
        <v>49</v>
      </c>
      <c r="P523" s="160">
        <v>145</v>
      </c>
      <c r="Q523" s="160">
        <v>10.248275862068965</v>
      </c>
      <c r="R523" s="160">
        <v>21.531034482758621</v>
      </c>
      <c r="S523" s="160">
        <v>47.593103448275862</v>
      </c>
      <c r="T523" s="160">
        <v>20.565517241379311</v>
      </c>
      <c r="U523" s="160">
        <f>SUM(S523:T523)</f>
        <v>68.15862068965518</v>
      </c>
      <c r="W523" s="160">
        <v>145</v>
      </c>
      <c r="X523" s="160">
        <v>3</v>
      </c>
      <c r="Y523" s="160">
        <v>13.158620689655171</v>
      </c>
      <c r="Z523" s="160">
        <v>49.124137931034483</v>
      </c>
      <c r="AA523" s="160">
        <v>35.248275862068965</v>
      </c>
      <c r="AB523" s="160">
        <f>SUM(Z523:AA523)</f>
        <v>84.372413793103448</v>
      </c>
      <c r="AD523" s="160">
        <v>68</v>
      </c>
      <c r="AE523" s="160">
        <v>9</v>
      </c>
      <c r="AF523" s="160">
        <v>43</v>
      </c>
      <c r="AG523" s="160">
        <v>43</v>
      </c>
      <c r="AH523" s="160">
        <v>6</v>
      </c>
      <c r="AI523" s="160">
        <f t="shared" ref="AI523:AI586" si="85">SUM(AG523:AH523)</f>
        <v>49</v>
      </c>
    </row>
    <row r="524" spans="1:35">
      <c r="A524" s="159" t="s">
        <v>925</v>
      </c>
      <c r="C524" s="156">
        <v>166</v>
      </c>
      <c r="D524" s="156">
        <v>6</v>
      </c>
      <c r="E524" s="163">
        <v>3.614457831325301E-2</v>
      </c>
      <c r="F524" s="156">
        <v>84</v>
      </c>
      <c r="G524" s="163">
        <v>0.50602409638554213</v>
      </c>
      <c r="H524" s="157">
        <v>3302</v>
      </c>
      <c r="I524" s="158">
        <v>10</v>
      </c>
      <c r="J524" s="159" t="s">
        <v>924</v>
      </c>
      <c r="L524" s="160">
        <f t="shared" si="82"/>
        <v>93.241379310344826</v>
      </c>
      <c r="M524" s="160">
        <f t="shared" si="83"/>
        <v>92.965517241379331</v>
      </c>
      <c r="N524" s="160">
        <f t="shared" si="84"/>
        <v>92</v>
      </c>
      <c r="P524" s="160">
        <v>87</v>
      </c>
      <c r="Q524" s="160">
        <v>2.367816091954023</v>
      </c>
      <c r="R524" s="160">
        <v>4.6436781609195403</v>
      </c>
      <c r="S524" s="160">
        <v>9.3448275862068968</v>
      </c>
      <c r="T524" s="160">
        <v>83.896551724137936</v>
      </c>
      <c r="U524" s="160">
        <f>SUM(S524:T524)</f>
        <v>93.241379310344826</v>
      </c>
      <c r="W524" s="160">
        <v>87</v>
      </c>
      <c r="X524" s="160">
        <v>1.264367816091954</v>
      </c>
      <c r="Y524" s="160">
        <v>5.7701149425287355</v>
      </c>
      <c r="Z524" s="160">
        <v>33.206896551724142</v>
      </c>
      <c r="AA524" s="160">
        <v>59.758620689655181</v>
      </c>
      <c r="AB524" s="160">
        <f>SUM(Z524:AA524)</f>
        <v>92.965517241379331</v>
      </c>
      <c r="AD524" s="160">
        <v>26</v>
      </c>
      <c r="AE524" s="160">
        <v>0</v>
      </c>
      <c r="AF524" s="160">
        <v>8</v>
      </c>
      <c r="AG524" s="160">
        <v>77</v>
      </c>
      <c r="AH524" s="160">
        <v>15</v>
      </c>
      <c r="AI524" s="160">
        <f t="shared" si="85"/>
        <v>92</v>
      </c>
    </row>
    <row r="525" spans="1:35">
      <c r="A525" s="159" t="s">
        <v>1083</v>
      </c>
      <c r="C525" s="156">
        <v>453</v>
      </c>
      <c r="D525" s="156">
        <v>19</v>
      </c>
      <c r="E525" s="163">
        <v>4.194260485651214E-2</v>
      </c>
      <c r="F525" s="156">
        <v>280</v>
      </c>
      <c r="G525" s="163">
        <v>0.61810154525386318</v>
      </c>
      <c r="H525" s="157">
        <v>5703</v>
      </c>
      <c r="I525" s="158">
        <v>10</v>
      </c>
      <c r="J525" s="159" t="s">
        <v>1082</v>
      </c>
      <c r="L525" s="160" t="str">
        <f t="shared" si="82"/>
        <v>xx</v>
      </c>
      <c r="M525" s="160" t="str">
        <f t="shared" si="83"/>
        <v>xx</v>
      </c>
      <c r="N525" s="160">
        <f t="shared" si="84"/>
        <v>66</v>
      </c>
      <c r="P525" s="160">
        <v>452</v>
      </c>
      <c r="Q525" s="160" t="s">
        <v>1</v>
      </c>
      <c r="R525" s="160" t="s">
        <v>1</v>
      </c>
      <c r="S525" s="160" t="s">
        <v>1</v>
      </c>
      <c r="T525" s="160" t="s">
        <v>1</v>
      </c>
      <c r="U525" s="160" t="s">
        <v>1</v>
      </c>
      <c r="W525" s="160">
        <v>452</v>
      </c>
      <c r="X525" s="160" t="s">
        <v>1</v>
      </c>
      <c r="Y525" s="160" t="s">
        <v>1</v>
      </c>
      <c r="Z525" s="160" t="s">
        <v>1</v>
      </c>
      <c r="AA525" s="160" t="s">
        <v>1</v>
      </c>
      <c r="AB525" s="160" t="s">
        <v>1</v>
      </c>
      <c r="AD525" s="160">
        <v>153</v>
      </c>
      <c r="AE525" s="160">
        <v>5</v>
      </c>
      <c r="AF525" s="160">
        <v>29</v>
      </c>
      <c r="AG525" s="160">
        <v>59</v>
      </c>
      <c r="AH525" s="160">
        <v>7</v>
      </c>
      <c r="AI525" s="160">
        <f t="shared" si="85"/>
        <v>66</v>
      </c>
    </row>
    <row r="526" spans="1:35">
      <c r="A526" s="159" t="s">
        <v>1653</v>
      </c>
      <c r="C526" s="156">
        <v>316</v>
      </c>
      <c r="D526" s="156">
        <v>27</v>
      </c>
      <c r="E526" s="163">
        <v>8.5443037974683542E-2</v>
      </c>
      <c r="F526" s="156">
        <v>193</v>
      </c>
      <c r="G526" s="163">
        <v>0.61075949367088611</v>
      </c>
      <c r="H526" s="157">
        <v>5703</v>
      </c>
      <c r="I526" s="158">
        <v>11</v>
      </c>
      <c r="J526" s="159" t="s">
        <v>1082</v>
      </c>
      <c r="L526" s="160">
        <f t="shared" si="82"/>
        <v>74.516556291390728</v>
      </c>
      <c r="M526" s="160">
        <f t="shared" si="83"/>
        <v>80.543046357615907</v>
      </c>
      <c r="N526" s="160">
        <f t="shared" si="84"/>
        <v>44</v>
      </c>
      <c r="P526" s="160">
        <v>302</v>
      </c>
      <c r="Q526" s="160">
        <v>10.741721854304636</v>
      </c>
      <c r="R526" s="160">
        <v>15.198675496688743</v>
      </c>
      <c r="S526" s="160">
        <v>40.827814569536422</v>
      </c>
      <c r="T526" s="160">
        <v>33.688741721854306</v>
      </c>
      <c r="U526" s="160">
        <f t="shared" ref="U526:U531" si="86">SUM(S526:T526)</f>
        <v>74.516556291390728</v>
      </c>
      <c r="W526" s="160">
        <v>302</v>
      </c>
      <c r="X526" s="160">
        <v>1.9139072847682117</v>
      </c>
      <c r="Y526" s="160">
        <v>17.543046357615893</v>
      </c>
      <c r="Z526" s="160">
        <v>46.172185430463578</v>
      </c>
      <c r="AA526" s="160">
        <v>34.370860927152322</v>
      </c>
      <c r="AB526" s="160">
        <f t="shared" ref="AB526:AB531" si="87">SUM(Z526:AA526)</f>
        <v>80.543046357615907</v>
      </c>
      <c r="AD526" s="160">
        <v>164</v>
      </c>
      <c r="AE526" s="160">
        <v>16</v>
      </c>
      <c r="AF526" s="160">
        <v>40</v>
      </c>
      <c r="AG526" s="160">
        <v>35</v>
      </c>
      <c r="AH526" s="160">
        <v>9</v>
      </c>
      <c r="AI526" s="160">
        <f t="shared" si="85"/>
        <v>44</v>
      </c>
    </row>
    <row r="527" spans="1:35">
      <c r="A527" s="159" t="s">
        <v>1496</v>
      </c>
      <c r="C527" s="156">
        <v>153</v>
      </c>
      <c r="D527" s="156">
        <v>8</v>
      </c>
      <c r="E527" s="163">
        <v>5.2287581699346407E-2</v>
      </c>
      <c r="F527" s="156">
        <v>99</v>
      </c>
      <c r="G527" s="163">
        <v>0.6470588235294118</v>
      </c>
      <c r="H527" s="157">
        <v>5703</v>
      </c>
      <c r="I527" s="158">
        <v>13</v>
      </c>
      <c r="J527" s="159" t="s">
        <v>1082</v>
      </c>
      <c r="L527" s="160">
        <f t="shared" si="82"/>
        <v>82</v>
      </c>
      <c r="M527" s="160">
        <f t="shared" si="83"/>
        <v>75</v>
      </c>
      <c r="N527" s="160">
        <f t="shared" si="84"/>
        <v>0</v>
      </c>
      <c r="P527" s="160">
        <v>155</v>
      </c>
      <c r="Q527" s="160">
        <v>5</v>
      </c>
      <c r="R527" s="160">
        <v>12</v>
      </c>
      <c r="S527" s="160">
        <v>26</v>
      </c>
      <c r="T527" s="160">
        <v>56</v>
      </c>
      <c r="U527" s="160">
        <f t="shared" si="86"/>
        <v>82</v>
      </c>
      <c r="W527" s="160">
        <v>155</v>
      </c>
      <c r="X527" s="160">
        <v>6</v>
      </c>
      <c r="Y527" s="160">
        <v>19</v>
      </c>
      <c r="Z527" s="160">
        <v>35</v>
      </c>
      <c r="AA527" s="160">
        <v>40</v>
      </c>
      <c r="AB527" s="160">
        <f t="shared" si="87"/>
        <v>75</v>
      </c>
      <c r="AD527" s="160">
        <v>0</v>
      </c>
      <c r="AE527" s="160">
        <v>0</v>
      </c>
      <c r="AF527" s="160">
        <v>0</v>
      </c>
      <c r="AG527" s="160">
        <v>0</v>
      </c>
      <c r="AH527" s="160">
        <v>0</v>
      </c>
      <c r="AI527" s="160">
        <f t="shared" si="85"/>
        <v>0</v>
      </c>
    </row>
    <row r="528" spans="1:35">
      <c r="A528" s="159" t="s">
        <v>918</v>
      </c>
      <c r="C528" s="156">
        <v>282</v>
      </c>
      <c r="D528" s="156">
        <v>11</v>
      </c>
      <c r="E528" s="163">
        <v>3.9007092198581561E-2</v>
      </c>
      <c r="F528" s="156">
        <v>198</v>
      </c>
      <c r="G528" s="163">
        <v>0.7021276595744681</v>
      </c>
      <c r="H528" s="157">
        <v>3211</v>
      </c>
      <c r="I528" s="158">
        <v>22</v>
      </c>
      <c r="J528" s="159" t="s">
        <v>917</v>
      </c>
      <c r="L528" s="160">
        <f t="shared" si="82"/>
        <v>86.506578947368411</v>
      </c>
      <c r="M528" s="160">
        <f t="shared" si="83"/>
        <v>67.58552631578948</v>
      </c>
      <c r="N528" s="160">
        <f t="shared" si="84"/>
        <v>82</v>
      </c>
      <c r="P528" s="160">
        <v>152</v>
      </c>
      <c r="Q528" s="160">
        <v>3.8092105263157894</v>
      </c>
      <c r="R528" s="160">
        <v>9.9342105263157894</v>
      </c>
      <c r="S528" s="160">
        <v>37.57236842105263</v>
      </c>
      <c r="T528" s="160">
        <v>48.934210526315788</v>
      </c>
      <c r="U528" s="160">
        <f t="shared" si="86"/>
        <v>86.506578947368411</v>
      </c>
      <c r="W528" s="160">
        <v>152</v>
      </c>
      <c r="X528" s="160">
        <v>7.9934210526315796</v>
      </c>
      <c r="Y528" s="160">
        <v>24.467105263157894</v>
      </c>
      <c r="Z528" s="160">
        <v>39.243421052631575</v>
      </c>
      <c r="AA528" s="160">
        <v>28.342105263157897</v>
      </c>
      <c r="AB528" s="160">
        <f t="shared" si="87"/>
        <v>67.58552631578948</v>
      </c>
      <c r="AD528" s="160">
        <v>33</v>
      </c>
      <c r="AE528" s="160">
        <v>6</v>
      </c>
      <c r="AF528" s="160">
        <v>12</v>
      </c>
      <c r="AG528" s="160">
        <v>64</v>
      </c>
      <c r="AH528" s="160">
        <v>18</v>
      </c>
      <c r="AI528" s="160">
        <f t="shared" si="85"/>
        <v>82</v>
      </c>
    </row>
    <row r="529" spans="1:35">
      <c r="A529" s="159" t="s">
        <v>1596</v>
      </c>
      <c r="C529" s="156">
        <v>230</v>
      </c>
      <c r="D529" s="156">
        <v>4</v>
      </c>
      <c r="E529" s="163">
        <v>1.7391304347826087E-2</v>
      </c>
      <c r="F529" s="156">
        <v>134</v>
      </c>
      <c r="G529" s="163">
        <v>0.58260869565217388</v>
      </c>
      <c r="H529" s="157">
        <v>3211</v>
      </c>
      <c r="I529" s="158">
        <v>35</v>
      </c>
      <c r="J529" s="159" t="s">
        <v>917</v>
      </c>
      <c r="L529" s="160">
        <f t="shared" si="82"/>
        <v>67.071428571428569</v>
      </c>
      <c r="M529" s="160">
        <f t="shared" si="83"/>
        <v>69.178571428571431</v>
      </c>
      <c r="N529" s="160">
        <f t="shared" si="84"/>
        <v>26</v>
      </c>
      <c r="P529" s="160">
        <v>84</v>
      </c>
      <c r="Q529" s="160">
        <v>10.583333333333334</v>
      </c>
      <c r="R529" s="160">
        <v>22.345238095238095</v>
      </c>
      <c r="S529" s="160">
        <v>41.952380952380949</v>
      </c>
      <c r="T529" s="160">
        <v>25.11904761904762</v>
      </c>
      <c r="U529" s="160">
        <f t="shared" si="86"/>
        <v>67.071428571428569</v>
      </c>
      <c r="W529" s="160">
        <v>84</v>
      </c>
      <c r="X529" s="160">
        <v>6.1428571428571432</v>
      </c>
      <c r="Y529" s="160">
        <v>25.19047619047619</v>
      </c>
      <c r="Z529" s="160">
        <v>44.107142857142861</v>
      </c>
      <c r="AA529" s="160">
        <v>25.071428571428569</v>
      </c>
      <c r="AB529" s="160">
        <f t="shared" si="87"/>
        <v>69.178571428571431</v>
      </c>
      <c r="AD529" s="160">
        <v>43</v>
      </c>
      <c r="AE529" s="160">
        <v>21</v>
      </c>
      <c r="AF529" s="160">
        <v>53</v>
      </c>
      <c r="AG529" s="160">
        <v>19</v>
      </c>
      <c r="AH529" s="160">
        <v>7</v>
      </c>
      <c r="AI529" s="160">
        <f t="shared" si="85"/>
        <v>26</v>
      </c>
    </row>
    <row r="530" spans="1:35">
      <c r="A530" s="159" t="s">
        <v>908</v>
      </c>
      <c r="C530" s="156">
        <v>184</v>
      </c>
      <c r="D530" s="156">
        <v>148</v>
      </c>
      <c r="E530" s="163">
        <v>0.80434782608695654</v>
      </c>
      <c r="F530" s="156">
        <v>164</v>
      </c>
      <c r="G530" s="163">
        <v>0.89130434782608692</v>
      </c>
      <c r="H530" s="157">
        <v>3104</v>
      </c>
      <c r="I530" s="158">
        <v>5</v>
      </c>
      <c r="J530" s="159" t="s">
        <v>906</v>
      </c>
      <c r="L530" s="160">
        <f t="shared" si="82"/>
        <v>66.71875</v>
      </c>
      <c r="M530" s="160">
        <f t="shared" si="83"/>
        <v>62.25</v>
      </c>
      <c r="N530" s="160">
        <f t="shared" si="84"/>
        <v>26</v>
      </c>
      <c r="P530" s="160">
        <v>96</v>
      </c>
      <c r="Q530" s="160">
        <v>11.46875</v>
      </c>
      <c r="R530" s="160">
        <v>21.8125</v>
      </c>
      <c r="S530" s="160">
        <v>39.625</v>
      </c>
      <c r="T530" s="160">
        <v>27.09375</v>
      </c>
      <c r="U530" s="160">
        <f t="shared" si="86"/>
        <v>66.71875</v>
      </c>
      <c r="W530" s="160">
        <v>96</v>
      </c>
      <c r="X530" s="160">
        <v>8.125</v>
      </c>
      <c r="Y530" s="160">
        <v>29.0625</v>
      </c>
      <c r="Z530" s="160">
        <v>42.46875</v>
      </c>
      <c r="AA530" s="160">
        <v>19.78125</v>
      </c>
      <c r="AB530" s="160">
        <f t="shared" si="87"/>
        <v>62.25</v>
      </c>
      <c r="AD530" s="160">
        <v>27</v>
      </c>
      <c r="AE530" s="160">
        <v>26</v>
      </c>
      <c r="AF530" s="160">
        <v>48</v>
      </c>
      <c r="AG530" s="160">
        <v>26</v>
      </c>
      <c r="AH530" s="160">
        <v>0</v>
      </c>
      <c r="AI530" s="160">
        <f t="shared" si="85"/>
        <v>26</v>
      </c>
    </row>
    <row r="531" spans="1:35">
      <c r="A531" s="159" t="s">
        <v>1593</v>
      </c>
      <c r="C531" s="156">
        <v>172</v>
      </c>
      <c r="D531" s="156">
        <v>128</v>
      </c>
      <c r="E531" s="163">
        <v>0.7441860465116279</v>
      </c>
      <c r="F531" s="156">
        <v>145</v>
      </c>
      <c r="G531" s="163">
        <v>0.84302325581395354</v>
      </c>
      <c r="H531" s="157">
        <v>3104</v>
      </c>
      <c r="I531" s="158">
        <v>6</v>
      </c>
      <c r="J531" s="159" t="s">
        <v>906</v>
      </c>
      <c r="L531" s="160">
        <f t="shared" si="82"/>
        <v>54</v>
      </c>
      <c r="M531" s="160">
        <f t="shared" si="83"/>
        <v>77.5</v>
      </c>
      <c r="N531" s="160">
        <f t="shared" si="84"/>
        <v>0</v>
      </c>
      <c r="P531" s="160">
        <v>48</v>
      </c>
      <c r="Q531" s="160">
        <v>12.5</v>
      </c>
      <c r="R531" s="160">
        <v>33.5</v>
      </c>
      <c r="S531" s="160">
        <v>41.5</v>
      </c>
      <c r="T531" s="160">
        <v>12.5</v>
      </c>
      <c r="U531" s="160">
        <f t="shared" si="86"/>
        <v>54</v>
      </c>
      <c r="W531" s="160">
        <v>48</v>
      </c>
      <c r="X531" s="160">
        <v>4</v>
      </c>
      <c r="Y531" s="160">
        <v>18.5</v>
      </c>
      <c r="Z531" s="160">
        <v>62.5</v>
      </c>
      <c r="AA531" s="160">
        <v>15</v>
      </c>
      <c r="AB531" s="160">
        <f t="shared" si="87"/>
        <v>77.5</v>
      </c>
      <c r="AD531" s="160">
        <v>24</v>
      </c>
      <c r="AE531" s="160">
        <v>54</v>
      </c>
      <c r="AF531" s="160">
        <v>46</v>
      </c>
      <c r="AG531" s="160">
        <v>0</v>
      </c>
      <c r="AH531" s="160">
        <v>0</v>
      </c>
      <c r="AI531" s="160">
        <f t="shared" si="85"/>
        <v>0</v>
      </c>
    </row>
    <row r="532" spans="1:35">
      <c r="A532" s="159" t="s">
        <v>907</v>
      </c>
      <c r="C532" s="156">
        <v>90</v>
      </c>
      <c r="D532" s="156">
        <v>70</v>
      </c>
      <c r="E532" s="163">
        <v>0.77777777777777779</v>
      </c>
      <c r="F532" s="156">
        <v>81</v>
      </c>
      <c r="G532" s="163">
        <v>0.9</v>
      </c>
      <c r="H532" s="157">
        <v>3104</v>
      </c>
      <c r="I532" s="158">
        <v>21</v>
      </c>
      <c r="J532" s="159" t="s">
        <v>906</v>
      </c>
      <c r="L532" s="160" t="str">
        <f t="shared" si="82"/>
        <v>xx</v>
      </c>
      <c r="M532" s="160" t="str">
        <f t="shared" si="83"/>
        <v>xx</v>
      </c>
      <c r="N532" s="160">
        <f t="shared" si="84"/>
        <v>17</v>
      </c>
      <c r="P532" s="160">
        <v>35</v>
      </c>
      <c r="Q532" s="160" t="s">
        <v>1</v>
      </c>
      <c r="R532" s="160" t="s">
        <v>1</v>
      </c>
      <c r="S532" s="160" t="s">
        <v>1</v>
      </c>
      <c r="T532" s="160" t="s">
        <v>1</v>
      </c>
      <c r="U532" s="160" t="s">
        <v>1</v>
      </c>
      <c r="W532" s="160">
        <v>35</v>
      </c>
      <c r="X532" s="160" t="s">
        <v>1</v>
      </c>
      <c r="Y532" s="160" t="s">
        <v>1</v>
      </c>
      <c r="Z532" s="160" t="s">
        <v>1</v>
      </c>
      <c r="AA532" s="160" t="s">
        <v>1</v>
      </c>
      <c r="AB532" s="160" t="s">
        <v>1</v>
      </c>
      <c r="AD532" s="160">
        <v>12</v>
      </c>
      <c r="AE532" s="160">
        <v>58</v>
      </c>
      <c r="AF532" s="160">
        <v>25</v>
      </c>
      <c r="AG532" s="160">
        <v>17</v>
      </c>
      <c r="AH532" s="160">
        <v>0</v>
      </c>
      <c r="AI532" s="160">
        <f t="shared" si="85"/>
        <v>17</v>
      </c>
    </row>
    <row r="533" spans="1:35">
      <c r="A533" s="159" t="s">
        <v>1592</v>
      </c>
      <c r="C533" s="156">
        <v>58</v>
      </c>
      <c r="D533" s="156">
        <v>43</v>
      </c>
      <c r="E533" s="163">
        <v>0.74137931034482762</v>
      </c>
      <c r="F533" s="156">
        <v>50</v>
      </c>
      <c r="G533" s="163">
        <v>0.86206896551724133</v>
      </c>
      <c r="H533" s="157">
        <v>3104</v>
      </c>
      <c r="I533" s="158">
        <v>22</v>
      </c>
      <c r="J533" s="159" t="s">
        <v>906</v>
      </c>
      <c r="L533" s="160" t="str">
        <f t="shared" si="82"/>
        <v>xx</v>
      </c>
      <c r="M533" s="160" t="str">
        <f t="shared" si="83"/>
        <v>xx</v>
      </c>
      <c r="N533" s="160">
        <f t="shared" si="84"/>
        <v>7</v>
      </c>
      <c r="P533" s="160">
        <v>15</v>
      </c>
      <c r="Q533" s="160" t="s">
        <v>1</v>
      </c>
      <c r="R533" s="160" t="s">
        <v>1</v>
      </c>
      <c r="S533" s="160" t="s">
        <v>1</v>
      </c>
      <c r="T533" s="160" t="s">
        <v>1</v>
      </c>
      <c r="U533" s="160" t="s">
        <v>1</v>
      </c>
      <c r="W533" s="160">
        <v>15</v>
      </c>
      <c r="X533" s="160" t="s">
        <v>1</v>
      </c>
      <c r="Y533" s="160" t="s">
        <v>1</v>
      </c>
      <c r="Z533" s="160" t="s">
        <v>1</v>
      </c>
      <c r="AA533" s="160" t="s">
        <v>1</v>
      </c>
      <c r="AB533" s="160" t="s">
        <v>1</v>
      </c>
      <c r="AD533" s="160">
        <v>15</v>
      </c>
      <c r="AE533" s="160">
        <v>87</v>
      </c>
      <c r="AF533" s="160">
        <v>7</v>
      </c>
      <c r="AG533" s="160">
        <v>7</v>
      </c>
      <c r="AH533" s="160">
        <v>0</v>
      </c>
      <c r="AI533" s="160">
        <f t="shared" si="85"/>
        <v>7</v>
      </c>
    </row>
    <row r="534" spans="1:35">
      <c r="A534" s="159" t="s">
        <v>820</v>
      </c>
      <c r="C534" s="156">
        <v>502</v>
      </c>
      <c r="D534" s="156">
        <v>187</v>
      </c>
      <c r="E534" s="163">
        <v>0.37250996015936255</v>
      </c>
      <c r="F534" s="156">
        <v>279</v>
      </c>
      <c r="G534" s="163">
        <v>0.55577689243027883</v>
      </c>
      <c r="H534" s="157">
        <v>2203</v>
      </c>
      <c r="I534" s="158">
        <v>14</v>
      </c>
      <c r="J534" s="159" t="s">
        <v>819</v>
      </c>
      <c r="L534" s="160">
        <f t="shared" si="82"/>
        <v>79.319672131147541</v>
      </c>
      <c r="M534" s="160">
        <f t="shared" si="83"/>
        <v>75.680327868852459</v>
      </c>
      <c r="N534" s="160">
        <f t="shared" si="84"/>
        <v>50</v>
      </c>
      <c r="P534" s="160">
        <v>488</v>
      </c>
      <c r="Q534" s="160">
        <v>5.8442622950819674</v>
      </c>
      <c r="R534" s="160">
        <v>14.836065573770492</v>
      </c>
      <c r="S534" s="160">
        <v>31.278688524590166</v>
      </c>
      <c r="T534" s="160">
        <v>48.040983606557376</v>
      </c>
      <c r="U534" s="160">
        <f t="shared" ref="U534:U565" si="88">SUM(S534:T534)</f>
        <v>79.319672131147541</v>
      </c>
      <c r="W534" s="160">
        <v>488</v>
      </c>
      <c r="X534" s="160">
        <v>5.557377049180328</v>
      </c>
      <c r="Y534" s="160">
        <v>18.762295081967213</v>
      </c>
      <c r="Z534" s="160">
        <v>44.959016393442624</v>
      </c>
      <c r="AA534" s="160">
        <v>30.721311475409838</v>
      </c>
      <c r="AB534" s="160">
        <f t="shared" ref="AB534:AB565" si="89">SUM(Z534:AA534)</f>
        <v>75.680327868852459</v>
      </c>
      <c r="AD534" s="160">
        <v>156</v>
      </c>
      <c r="AE534" s="160">
        <v>6</v>
      </c>
      <c r="AF534" s="160">
        <v>44</v>
      </c>
      <c r="AG534" s="160">
        <v>46</v>
      </c>
      <c r="AH534" s="160">
        <v>4</v>
      </c>
      <c r="AI534" s="160">
        <f t="shared" si="85"/>
        <v>50</v>
      </c>
    </row>
    <row r="535" spans="1:35">
      <c r="A535" s="159" t="s">
        <v>1476</v>
      </c>
      <c r="C535" s="156">
        <v>497</v>
      </c>
      <c r="D535" s="156">
        <v>163</v>
      </c>
      <c r="E535" s="163">
        <v>0.32796780684104626</v>
      </c>
      <c r="F535" s="156">
        <v>236</v>
      </c>
      <c r="G535" s="163">
        <v>0.47484909456740443</v>
      </c>
      <c r="H535" s="157">
        <v>2203</v>
      </c>
      <c r="I535" s="158">
        <v>11</v>
      </c>
      <c r="J535" s="159" t="s">
        <v>819</v>
      </c>
      <c r="L535" s="160">
        <f t="shared" si="82"/>
        <v>83.687872763419492</v>
      </c>
      <c r="M535" s="160">
        <f t="shared" si="83"/>
        <v>78.936381709741568</v>
      </c>
      <c r="N535" s="160">
        <f t="shared" si="84"/>
        <v>41</v>
      </c>
      <c r="P535" s="160">
        <v>503</v>
      </c>
      <c r="Q535" s="160">
        <v>6.3280318091451289</v>
      </c>
      <c r="R535" s="160">
        <v>9.9840954274353884</v>
      </c>
      <c r="S535" s="160">
        <v>34.312127236580523</v>
      </c>
      <c r="T535" s="160">
        <v>49.375745526838969</v>
      </c>
      <c r="U535" s="160">
        <f t="shared" si="88"/>
        <v>83.687872763419492</v>
      </c>
      <c r="W535" s="160">
        <v>503</v>
      </c>
      <c r="X535" s="160">
        <v>4.6401590457256461</v>
      </c>
      <c r="Y535" s="160">
        <v>17.079522862823062</v>
      </c>
      <c r="Z535" s="160">
        <v>47.7037773359841</v>
      </c>
      <c r="AA535" s="160">
        <v>31.232604373757461</v>
      </c>
      <c r="AB535" s="160">
        <f t="shared" si="89"/>
        <v>78.936381709741568</v>
      </c>
      <c r="AD535" s="160">
        <v>173</v>
      </c>
      <c r="AE535" s="160">
        <v>20</v>
      </c>
      <c r="AF535" s="160">
        <v>39</v>
      </c>
      <c r="AG535" s="160">
        <v>36</v>
      </c>
      <c r="AH535" s="160">
        <v>5</v>
      </c>
      <c r="AI535" s="160">
        <f t="shared" si="85"/>
        <v>41</v>
      </c>
    </row>
    <row r="536" spans="1:35">
      <c r="A536" s="159" t="s">
        <v>1031</v>
      </c>
      <c r="C536" s="156">
        <v>275</v>
      </c>
      <c r="D536" s="156">
        <v>7</v>
      </c>
      <c r="E536" s="163">
        <v>2.5454545454545455E-2</v>
      </c>
      <c r="F536" s="156">
        <v>183</v>
      </c>
      <c r="G536" s="163">
        <v>0.66545454545454541</v>
      </c>
      <c r="H536" s="157">
        <v>4902</v>
      </c>
      <c r="I536" s="158">
        <v>6</v>
      </c>
      <c r="J536" s="159" t="s">
        <v>1030</v>
      </c>
      <c r="L536" s="160">
        <f t="shared" si="82"/>
        <v>76.738372093023258</v>
      </c>
      <c r="M536" s="160">
        <f t="shared" si="83"/>
        <v>76.773255813953483</v>
      </c>
      <c r="N536" s="160">
        <f t="shared" si="84"/>
        <v>60</v>
      </c>
      <c r="P536" s="160">
        <v>172</v>
      </c>
      <c r="Q536" s="160">
        <v>5.808139534883721</v>
      </c>
      <c r="R536" s="160">
        <v>17.465116279069768</v>
      </c>
      <c r="S536" s="160">
        <v>36.069767441860463</v>
      </c>
      <c r="T536" s="160">
        <v>40.668604651162788</v>
      </c>
      <c r="U536" s="160">
        <f t="shared" si="88"/>
        <v>76.738372093023258</v>
      </c>
      <c r="W536" s="160">
        <v>172</v>
      </c>
      <c r="X536" s="160">
        <v>5.854651162790697</v>
      </c>
      <c r="Y536" s="160">
        <v>17.372093023255815</v>
      </c>
      <c r="Z536" s="160">
        <v>48.22674418604651</v>
      </c>
      <c r="AA536" s="160">
        <v>28.546511627906977</v>
      </c>
      <c r="AB536" s="160">
        <f t="shared" si="89"/>
        <v>76.773255813953483</v>
      </c>
      <c r="AD536" s="160">
        <v>43</v>
      </c>
      <c r="AE536" s="160">
        <v>7</v>
      </c>
      <c r="AF536" s="160">
        <v>33</v>
      </c>
      <c r="AG536" s="160">
        <v>44</v>
      </c>
      <c r="AH536" s="160">
        <v>16</v>
      </c>
      <c r="AI536" s="160">
        <f t="shared" si="85"/>
        <v>60</v>
      </c>
    </row>
    <row r="537" spans="1:35">
      <c r="A537" s="159" t="s">
        <v>1631</v>
      </c>
      <c r="C537" s="156">
        <v>259</v>
      </c>
      <c r="D537" s="156">
        <v>11</v>
      </c>
      <c r="E537" s="163">
        <v>4.2471042471042469E-2</v>
      </c>
      <c r="F537" s="156">
        <v>154</v>
      </c>
      <c r="G537" s="163">
        <v>0.59459459459459463</v>
      </c>
      <c r="H537" s="157">
        <v>4902</v>
      </c>
      <c r="I537" s="158">
        <v>7</v>
      </c>
      <c r="J537" s="159" t="s">
        <v>1030</v>
      </c>
      <c r="L537" s="160">
        <f t="shared" si="82"/>
        <v>70.087912087912088</v>
      </c>
      <c r="M537" s="160">
        <f t="shared" si="83"/>
        <v>68.065934065934073</v>
      </c>
      <c r="N537" s="160">
        <f t="shared" si="84"/>
        <v>52</v>
      </c>
      <c r="P537" s="160">
        <v>91</v>
      </c>
      <c r="Q537" s="160">
        <v>16.890109890109891</v>
      </c>
      <c r="R537" s="160">
        <v>13.021978021978022</v>
      </c>
      <c r="S537" s="160">
        <v>48.043956043956044</v>
      </c>
      <c r="T537" s="160">
        <v>22.043956043956044</v>
      </c>
      <c r="U537" s="160">
        <f t="shared" si="88"/>
        <v>70.087912087912088</v>
      </c>
      <c r="W537" s="160">
        <v>91</v>
      </c>
      <c r="X537" s="160">
        <v>1.0109890109890109</v>
      </c>
      <c r="Y537" s="160">
        <v>30.923076923076923</v>
      </c>
      <c r="Z537" s="160">
        <v>52.516483516483518</v>
      </c>
      <c r="AA537" s="160">
        <v>15.549450549450549</v>
      </c>
      <c r="AB537" s="160">
        <f t="shared" si="89"/>
        <v>68.065934065934073</v>
      </c>
      <c r="AD537" s="160">
        <v>46</v>
      </c>
      <c r="AE537" s="160">
        <v>11</v>
      </c>
      <c r="AF537" s="160">
        <v>37</v>
      </c>
      <c r="AG537" s="160">
        <v>50</v>
      </c>
      <c r="AH537" s="160">
        <v>2</v>
      </c>
      <c r="AI537" s="160">
        <f t="shared" si="85"/>
        <v>52</v>
      </c>
    </row>
    <row r="538" spans="1:35">
      <c r="A538" s="159" t="s">
        <v>1363</v>
      </c>
      <c r="C538" s="156">
        <v>328</v>
      </c>
      <c r="D538" s="156">
        <v>13</v>
      </c>
      <c r="E538" s="163">
        <v>3.9634146341463415E-2</v>
      </c>
      <c r="F538" s="156">
        <v>186</v>
      </c>
      <c r="G538" s="163">
        <v>0.56707317073170727</v>
      </c>
      <c r="H538" s="157">
        <v>303</v>
      </c>
      <c r="I538" s="158">
        <v>16</v>
      </c>
      <c r="J538" s="159" t="s">
        <v>647</v>
      </c>
      <c r="L538" s="160">
        <f t="shared" si="82"/>
        <v>88</v>
      </c>
      <c r="M538" s="160">
        <f t="shared" si="83"/>
        <v>84</v>
      </c>
      <c r="N538" s="160">
        <f t="shared" si="84"/>
        <v>0</v>
      </c>
      <c r="P538" s="160">
        <v>321</v>
      </c>
      <c r="Q538" s="160">
        <v>5</v>
      </c>
      <c r="R538" s="160">
        <v>6</v>
      </c>
      <c r="S538" s="160">
        <v>25</v>
      </c>
      <c r="T538" s="160">
        <v>63</v>
      </c>
      <c r="U538" s="160">
        <f t="shared" si="88"/>
        <v>88</v>
      </c>
      <c r="W538" s="160">
        <v>321</v>
      </c>
      <c r="X538" s="160">
        <v>2</v>
      </c>
      <c r="Y538" s="160">
        <v>15</v>
      </c>
      <c r="Z538" s="160">
        <v>40</v>
      </c>
      <c r="AA538" s="160">
        <v>44</v>
      </c>
      <c r="AB538" s="160">
        <f t="shared" si="89"/>
        <v>84</v>
      </c>
      <c r="AD538" s="160">
        <v>0</v>
      </c>
      <c r="AE538" s="160">
        <v>0</v>
      </c>
      <c r="AF538" s="160">
        <v>0</v>
      </c>
      <c r="AG538" s="160">
        <v>0</v>
      </c>
      <c r="AH538" s="160">
        <v>0</v>
      </c>
      <c r="AI538" s="160">
        <f t="shared" si="85"/>
        <v>0</v>
      </c>
    </row>
    <row r="539" spans="1:35">
      <c r="A539" s="159" t="s">
        <v>1713</v>
      </c>
      <c r="C539" s="156">
        <v>302</v>
      </c>
      <c r="D539" s="156">
        <v>31</v>
      </c>
      <c r="E539" s="163">
        <v>0.10264900662251655</v>
      </c>
      <c r="F539" s="156">
        <v>164</v>
      </c>
      <c r="G539" s="163">
        <v>0.54304635761589404</v>
      </c>
      <c r="H539" s="157">
        <v>303</v>
      </c>
      <c r="I539" s="158">
        <v>19</v>
      </c>
      <c r="J539" s="159" t="s">
        <v>647</v>
      </c>
      <c r="L539" s="160">
        <f t="shared" si="82"/>
        <v>79</v>
      </c>
      <c r="M539" s="160">
        <f t="shared" si="83"/>
        <v>87</v>
      </c>
      <c r="N539" s="160">
        <f t="shared" si="84"/>
        <v>0</v>
      </c>
      <c r="P539" s="160">
        <v>291</v>
      </c>
      <c r="Q539" s="160">
        <v>11</v>
      </c>
      <c r="R539" s="160">
        <v>10</v>
      </c>
      <c r="S539" s="160">
        <v>45</v>
      </c>
      <c r="T539" s="160">
        <v>34</v>
      </c>
      <c r="U539" s="160">
        <f t="shared" si="88"/>
        <v>79</v>
      </c>
      <c r="W539" s="160">
        <v>291</v>
      </c>
      <c r="X539" s="160">
        <v>2</v>
      </c>
      <c r="Y539" s="160">
        <v>11</v>
      </c>
      <c r="Z539" s="160">
        <v>54</v>
      </c>
      <c r="AA539" s="160">
        <v>33</v>
      </c>
      <c r="AB539" s="160">
        <f t="shared" si="89"/>
        <v>87</v>
      </c>
      <c r="AD539" s="160">
        <v>0</v>
      </c>
      <c r="AE539" s="160">
        <v>0</v>
      </c>
      <c r="AF539" s="160">
        <v>0</v>
      </c>
      <c r="AG539" s="160">
        <v>0</v>
      </c>
      <c r="AH539" s="160">
        <v>0</v>
      </c>
      <c r="AI539" s="160">
        <f t="shared" si="85"/>
        <v>0</v>
      </c>
    </row>
    <row r="540" spans="1:35">
      <c r="A540" s="159" t="s">
        <v>648</v>
      </c>
      <c r="C540" s="156">
        <v>932</v>
      </c>
      <c r="D540" s="156">
        <v>90</v>
      </c>
      <c r="E540" s="163">
        <v>9.6566523605150209E-2</v>
      </c>
      <c r="F540" s="156">
        <v>556</v>
      </c>
      <c r="G540" s="163">
        <v>0.59656652360515017</v>
      </c>
      <c r="H540" s="157">
        <v>303</v>
      </c>
      <c r="I540" s="158">
        <v>13</v>
      </c>
      <c r="J540" s="159" t="s">
        <v>647</v>
      </c>
      <c r="L540" s="160">
        <f t="shared" si="82"/>
        <v>89</v>
      </c>
      <c r="M540" s="160">
        <f t="shared" si="83"/>
        <v>78</v>
      </c>
      <c r="N540" s="160">
        <f t="shared" si="84"/>
        <v>0</v>
      </c>
      <c r="P540" s="160">
        <v>270</v>
      </c>
      <c r="Q540" s="160">
        <v>3</v>
      </c>
      <c r="R540" s="160">
        <v>8</v>
      </c>
      <c r="S540" s="160">
        <v>24</v>
      </c>
      <c r="T540" s="160">
        <v>65</v>
      </c>
      <c r="U540" s="160">
        <f t="shared" si="88"/>
        <v>89</v>
      </c>
      <c r="W540" s="160">
        <v>270</v>
      </c>
      <c r="X540" s="160">
        <v>10</v>
      </c>
      <c r="Y540" s="160">
        <v>13</v>
      </c>
      <c r="Z540" s="160">
        <v>36</v>
      </c>
      <c r="AA540" s="160">
        <v>42</v>
      </c>
      <c r="AB540" s="160">
        <f t="shared" si="89"/>
        <v>78</v>
      </c>
      <c r="AD540" s="160">
        <v>0</v>
      </c>
      <c r="AE540" s="160">
        <v>0</v>
      </c>
      <c r="AF540" s="160">
        <v>0</v>
      </c>
      <c r="AG540" s="160">
        <v>0</v>
      </c>
      <c r="AH540" s="160">
        <v>0</v>
      </c>
      <c r="AI540" s="160">
        <f t="shared" si="85"/>
        <v>0</v>
      </c>
    </row>
    <row r="541" spans="1:35">
      <c r="A541" s="159" t="s">
        <v>1384</v>
      </c>
      <c r="C541" s="156">
        <v>910</v>
      </c>
      <c r="D541" s="156">
        <v>64</v>
      </c>
      <c r="E541" s="163">
        <v>7.032967032967033E-2</v>
      </c>
      <c r="F541" s="156">
        <v>486</v>
      </c>
      <c r="G541" s="163">
        <v>0.53406593406593406</v>
      </c>
      <c r="H541" s="157">
        <v>303</v>
      </c>
      <c r="I541" s="158">
        <v>14</v>
      </c>
      <c r="J541" s="159" t="s">
        <v>647</v>
      </c>
      <c r="L541" s="160">
        <f t="shared" si="82"/>
        <v>83.371111111111105</v>
      </c>
      <c r="M541" s="160">
        <f t="shared" si="83"/>
        <v>77.324444444444453</v>
      </c>
      <c r="N541" s="160">
        <f t="shared" si="84"/>
        <v>53.015384615384619</v>
      </c>
      <c r="P541" s="160">
        <v>900</v>
      </c>
      <c r="Q541" s="160">
        <v>5.0011111111111113</v>
      </c>
      <c r="R541" s="160">
        <v>11.627777777777776</v>
      </c>
      <c r="S541" s="160">
        <v>33.19777777777778</v>
      </c>
      <c r="T541" s="160">
        <v>50.173333333333332</v>
      </c>
      <c r="U541" s="160">
        <f t="shared" si="88"/>
        <v>83.371111111111105</v>
      </c>
      <c r="W541" s="160">
        <v>900</v>
      </c>
      <c r="X541" s="160">
        <v>2.3488888888888892</v>
      </c>
      <c r="Y541" s="160">
        <v>20.351111111111113</v>
      </c>
      <c r="Z541" s="160">
        <v>44.92</v>
      </c>
      <c r="AA541" s="160">
        <v>32.404444444444444</v>
      </c>
      <c r="AB541" s="160">
        <f t="shared" si="89"/>
        <v>77.324444444444453</v>
      </c>
      <c r="AD541" s="160">
        <v>585</v>
      </c>
      <c r="AE541" s="160">
        <v>8.9965811965811966</v>
      </c>
      <c r="AF541" s="160">
        <v>38.487179487179489</v>
      </c>
      <c r="AG541" s="160">
        <v>43.514529914529916</v>
      </c>
      <c r="AH541" s="160">
        <v>9.5008547008547009</v>
      </c>
      <c r="AI541" s="160">
        <f t="shared" si="85"/>
        <v>53.015384615384619</v>
      </c>
    </row>
    <row r="542" spans="1:35">
      <c r="A542" s="159" t="s">
        <v>873</v>
      </c>
      <c r="C542" s="156">
        <v>351</v>
      </c>
      <c r="D542" s="156">
        <v>56</v>
      </c>
      <c r="E542" s="163">
        <v>0.15954415954415954</v>
      </c>
      <c r="F542" s="156">
        <v>284</v>
      </c>
      <c r="G542" s="163">
        <v>0.80911680911680917</v>
      </c>
      <c r="H542" s="157">
        <v>2607</v>
      </c>
      <c r="I542" s="158">
        <v>46</v>
      </c>
      <c r="J542" s="159" t="s">
        <v>872</v>
      </c>
      <c r="L542" s="160">
        <f t="shared" si="82"/>
        <v>63.222797927461137</v>
      </c>
      <c r="M542" s="160">
        <f t="shared" si="83"/>
        <v>60.911917098445592</v>
      </c>
      <c r="N542" s="160">
        <f t="shared" si="84"/>
        <v>61</v>
      </c>
      <c r="P542" s="160">
        <v>193</v>
      </c>
      <c r="Q542" s="160">
        <v>12.984455958549223</v>
      </c>
      <c r="R542" s="160">
        <v>24.098445595854919</v>
      </c>
      <c r="S542" s="160">
        <v>36.927461139896373</v>
      </c>
      <c r="T542" s="160">
        <v>26.295336787564764</v>
      </c>
      <c r="U542" s="160">
        <f t="shared" si="88"/>
        <v>63.222797927461137</v>
      </c>
      <c r="W542" s="160">
        <v>193</v>
      </c>
      <c r="X542" s="160">
        <v>9.3316062176165815</v>
      </c>
      <c r="Y542" s="160">
        <v>30</v>
      </c>
      <c r="Z542" s="160">
        <v>45.025906735751292</v>
      </c>
      <c r="AA542" s="160">
        <v>15.8860103626943</v>
      </c>
      <c r="AB542" s="160">
        <f t="shared" si="89"/>
        <v>60.911917098445592</v>
      </c>
      <c r="AD542" s="160">
        <v>41</v>
      </c>
      <c r="AE542" s="160">
        <v>17</v>
      </c>
      <c r="AF542" s="160">
        <v>22</v>
      </c>
      <c r="AG542" s="160">
        <v>54</v>
      </c>
      <c r="AH542" s="160">
        <v>7</v>
      </c>
      <c r="AI542" s="160">
        <f t="shared" si="85"/>
        <v>61</v>
      </c>
    </row>
    <row r="543" spans="1:35">
      <c r="A543" s="159" t="s">
        <v>1580</v>
      </c>
      <c r="C543" s="156">
        <v>261</v>
      </c>
      <c r="D543" s="156">
        <v>47</v>
      </c>
      <c r="E543" s="163">
        <v>0.18007662835249041</v>
      </c>
      <c r="F543" s="156">
        <v>186</v>
      </c>
      <c r="G543" s="163">
        <v>0.71264367816091956</v>
      </c>
      <c r="H543" s="157">
        <v>2607</v>
      </c>
      <c r="I543" s="158">
        <v>47</v>
      </c>
      <c r="J543" s="159" t="s">
        <v>872</v>
      </c>
      <c r="L543" s="160">
        <f t="shared" si="82"/>
        <v>59.061728395061728</v>
      </c>
      <c r="M543" s="160">
        <f t="shared" si="83"/>
        <v>63.160493827160494</v>
      </c>
      <c r="N543" s="160">
        <f t="shared" si="84"/>
        <v>41</v>
      </c>
      <c r="P543" s="160">
        <v>81</v>
      </c>
      <c r="Q543" s="160">
        <v>20.888888888888889</v>
      </c>
      <c r="R543" s="160">
        <v>19.913580246913579</v>
      </c>
      <c r="S543" s="160">
        <v>43.160493827160494</v>
      </c>
      <c r="T543" s="160">
        <v>15.901234567901234</v>
      </c>
      <c r="U543" s="160">
        <f t="shared" si="88"/>
        <v>59.061728395061728</v>
      </c>
      <c r="W543" s="160">
        <v>81</v>
      </c>
      <c r="X543" s="160">
        <v>12.407407407407408</v>
      </c>
      <c r="Y543" s="160">
        <v>24.864197530864196</v>
      </c>
      <c r="Z543" s="160">
        <v>39.753086419753089</v>
      </c>
      <c r="AA543" s="160">
        <v>23.407407407407405</v>
      </c>
      <c r="AB543" s="160">
        <f t="shared" si="89"/>
        <v>63.160493827160494</v>
      </c>
      <c r="AD543" s="160">
        <v>46</v>
      </c>
      <c r="AE543" s="160">
        <v>15</v>
      </c>
      <c r="AF543" s="160">
        <v>43</v>
      </c>
      <c r="AG543" s="160">
        <v>30</v>
      </c>
      <c r="AH543" s="160">
        <v>11</v>
      </c>
      <c r="AI543" s="160">
        <f t="shared" si="85"/>
        <v>41</v>
      </c>
    </row>
    <row r="544" spans="1:35">
      <c r="A544" s="159" t="s">
        <v>1267</v>
      </c>
      <c r="C544" s="156">
        <v>640</v>
      </c>
      <c r="D544" s="156">
        <v>19</v>
      </c>
      <c r="E544" s="163">
        <v>2.9687499999999999E-2</v>
      </c>
      <c r="F544" s="156">
        <v>433</v>
      </c>
      <c r="G544" s="163">
        <v>0.67656249999999996</v>
      </c>
      <c r="H544" s="157">
        <v>6901</v>
      </c>
      <c r="I544" s="158">
        <v>5</v>
      </c>
      <c r="J544" s="159" t="s">
        <v>1264</v>
      </c>
      <c r="L544" s="160">
        <f t="shared" si="82"/>
        <v>88.615384615384613</v>
      </c>
      <c r="M544" s="160">
        <f t="shared" si="83"/>
        <v>82.705128205128204</v>
      </c>
      <c r="N544" s="160">
        <f t="shared" si="84"/>
        <v>58</v>
      </c>
      <c r="P544" s="160">
        <v>312</v>
      </c>
      <c r="Q544" s="160">
        <v>4.8974358974358978</v>
      </c>
      <c r="R544" s="160">
        <v>6.4871794871794872</v>
      </c>
      <c r="S544" s="160">
        <v>35.775641025641022</v>
      </c>
      <c r="T544" s="160">
        <v>52.839743589743591</v>
      </c>
      <c r="U544" s="160">
        <f t="shared" si="88"/>
        <v>88.615384615384613</v>
      </c>
      <c r="W544" s="160">
        <v>312</v>
      </c>
      <c r="X544" s="160">
        <v>4.2179487179487181</v>
      </c>
      <c r="Y544" s="160">
        <v>13.448717948717949</v>
      </c>
      <c r="Z544" s="160">
        <v>38.785256410256409</v>
      </c>
      <c r="AA544" s="160">
        <v>43.919871794871796</v>
      </c>
      <c r="AB544" s="160">
        <f t="shared" si="89"/>
        <v>82.705128205128204</v>
      </c>
      <c r="AD544" s="160">
        <v>116</v>
      </c>
      <c r="AE544" s="160">
        <v>6</v>
      </c>
      <c r="AF544" s="160">
        <v>36</v>
      </c>
      <c r="AG544" s="160">
        <v>51</v>
      </c>
      <c r="AH544" s="160">
        <v>7</v>
      </c>
      <c r="AI544" s="160">
        <f t="shared" si="85"/>
        <v>58</v>
      </c>
    </row>
    <row r="545" spans="1:35">
      <c r="A545" s="159" t="s">
        <v>1520</v>
      </c>
      <c r="C545" s="156">
        <v>304</v>
      </c>
      <c r="D545" s="156">
        <v>10</v>
      </c>
      <c r="E545" s="163">
        <v>3.2894736842105261E-2</v>
      </c>
      <c r="F545" s="156">
        <v>166</v>
      </c>
      <c r="G545" s="163">
        <v>0.54605263157894735</v>
      </c>
      <c r="H545" s="157">
        <v>6901</v>
      </c>
      <c r="I545" s="158">
        <v>6</v>
      </c>
      <c r="J545" s="159" t="s">
        <v>1264</v>
      </c>
      <c r="L545" s="160">
        <f t="shared" si="82"/>
        <v>85.282392026578066</v>
      </c>
      <c r="M545" s="160">
        <f t="shared" si="83"/>
        <v>87.355481727574755</v>
      </c>
      <c r="N545" s="160">
        <f t="shared" si="84"/>
        <v>68</v>
      </c>
      <c r="P545" s="160">
        <v>301</v>
      </c>
      <c r="Q545" s="160">
        <v>5.6777408637873759</v>
      </c>
      <c r="R545" s="160">
        <v>9.7109634551495017</v>
      </c>
      <c r="S545" s="160">
        <v>35.704318936877073</v>
      </c>
      <c r="T545" s="160">
        <v>49.578073089700993</v>
      </c>
      <c r="U545" s="160">
        <f t="shared" si="88"/>
        <v>85.282392026578066</v>
      </c>
      <c r="W545" s="160">
        <v>301</v>
      </c>
      <c r="X545" s="160">
        <v>3.3289036544850497</v>
      </c>
      <c r="Y545" s="160">
        <v>9.6578073089700993</v>
      </c>
      <c r="Z545" s="160">
        <v>45.006644518272424</v>
      </c>
      <c r="AA545" s="160">
        <v>42.348837209302324</v>
      </c>
      <c r="AB545" s="160">
        <f t="shared" si="89"/>
        <v>87.355481727574755</v>
      </c>
      <c r="AD545" s="160">
        <v>99</v>
      </c>
      <c r="AE545" s="160">
        <v>5</v>
      </c>
      <c r="AF545" s="160">
        <v>27</v>
      </c>
      <c r="AG545" s="160">
        <v>52</v>
      </c>
      <c r="AH545" s="160">
        <v>16</v>
      </c>
      <c r="AI545" s="160">
        <f t="shared" si="85"/>
        <v>68</v>
      </c>
    </row>
    <row r="546" spans="1:35">
      <c r="A546" s="159" t="s">
        <v>1266</v>
      </c>
      <c r="C546" s="156">
        <v>114</v>
      </c>
      <c r="D546" s="156">
        <v>2</v>
      </c>
      <c r="E546" s="163">
        <v>1.7543859649122806E-2</v>
      </c>
      <c r="F546" s="156">
        <v>81</v>
      </c>
      <c r="G546" s="163">
        <v>0.71052631578947367</v>
      </c>
      <c r="H546" s="157">
        <v>6901</v>
      </c>
      <c r="I546" s="158">
        <v>11</v>
      </c>
      <c r="J546" s="159" t="s">
        <v>1264</v>
      </c>
      <c r="L546" s="160">
        <f t="shared" si="82"/>
        <v>89.596491228070178</v>
      </c>
      <c r="M546" s="160">
        <f t="shared" si="83"/>
        <v>91.070175438596493</v>
      </c>
      <c r="N546" s="160">
        <f t="shared" si="84"/>
        <v>80</v>
      </c>
      <c r="P546" s="160">
        <v>57</v>
      </c>
      <c r="Q546" s="160">
        <v>5.192982456140351</v>
      </c>
      <c r="R546" s="160">
        <v>5.2105263157894743</v>
      </c>
      <c r="S546" s="160">
        <v>24.631578947368425</v>
      </c>
      <c r="T546" s="160">
        <v>64.964912280701753</v>
      </c>
      <c r="U546" s="160">
        <f t="shared" si="88"/>
        <v>89.596491228070178</v>
      </c>
      <c r="W546" s="160">
        <v>57</v>
      </c>
      <c r="X546" s="160">
        <v>3.4912280701754383</v>
      </c>
      <c r="Y546" s="160">
        <v>5.192982456140351</v>
      </c>
      <c r="Z546" s="160">
        <v>50.701754385964911</v>
      </c>
      <c r="AA546" s="160">
        <v>40.368421052631582</v>
      </c>
      <c r="AB546" s="160">
        <f t="shared" si="89"/>
        <v>91.070175438596493</v>
      </c>
      <c r="AD546" s="160">
        <v>20</v>
      </c>
      <c r="AE546" s="160">
        <v>0</v>
      </c>
      <c r="AF546" s="160">
        <v>20</v>
      </c>
      <c r="AG546" s="160">
        <v>70</v>
      </c>
      <c r="AH546" s="160">
        <v>10</v>
      </c>
      <c r="AI546" s="160">
        <f t="shared" si="85"/>
        <v>80</v>
      </c>
    </row>
    <row r="547" spans="1:35">
      <c r="A547" s="159" t="s">
        <v>1691</v>
      </c>
      <c r="C547" s="156">
        <v>89</v>
      </c>
      <c r="D547" s="156">
        <v>3</v>
      </c>
      <c r="E547" s="163">
        <v>3.3707865168539325E-2</v>
      </c>
      <c r="F547" s="156">
        <v>61</v>
      </c>
      <c r="G547" s="163">
        <v>0.6853932584269663</v>
      </c>
      <c r="H547" s="157">
        <v>6901</v>
      </c>
      <c r="I547" s="158">
        <v>12</v>
      </c>
      <c r="J547" s="159" t="s">
        <v>1264</v>
      </c>
      <c r="L547" s="160">
        <f t="shared" si="82"/>
        <v>69</v>
      </c>
      <c r="M547" s="160">
        <f t="shared" si="83"/>
        <v>72.5</v>
      </c>
      <c r="N547" s="160">
        <f t="shared" si="84"/>
        <v>31</v>
      </c>
      <c r="P547" s="160">
        <v>32</v>
      </c>
      <c r="Q547" s="160">
        <v>25</v>
      </c>
      <c r="R547" s="160">
        <v>6</v>
      </c>
      <c r="S547" s="160">
        <v>50</v>
      </c>
      <c r="T547" s="160">
        <v>19</v>
      </c>
      <c r="U547" s="160">
        <f t="shared" si="88"/>
        <v>69</v>
      </c>
      <c r="W547" s="160">
        <v>32</v>
      </c>
      <c r="X547" s="160">
        <v>9.5</v>
      </c>
      <c r="Y547" s="160">
        <v>19</v>
      </c>
      <c r="Z547" s="160">
        <v>47</v>
      </c>
      <c r="AA547" s="160">
        <v>25.5</v>
      </c>
      <c r="AB547" s="160">
        <f t="shared" si="89"/>
        <v>72.5</v>
      </c>
      <c r="AD547" s="160">
        <v>16</v>
      </c>
      <c r="AE547" s="160">
        <v>13</v>
      </c>
      <c r="AF547" s="160">
        <v>56</v>
      </c>
      <c r="AG547" s="160">
        <v>31</v>
      </c>
      <c r="AH547" s="160">
        <v>0</v>
      </c>
      <c r="AI547" s="160">
        <f t="shared" si="85"/>
        <v>31</v>
      </c>
    </row>
    <row r="548" spans="1:35">
      <c r="A548" s="159" t="s">
        <v>1265</v>
      </c>
      <c r="C548" s="156">
        <v>100</v>
      </c>
      <c r="D548" s="156">
        <v>9</v>
      </c>
      <c r="E548" s="163">
        <v>0.09</v>
      </c>
      <c r="F548" s="156">
        <v>80</v>
      </c>
      <c r="G548" s="163">
        <v>0.8</v>
      </c>
      <c r="H548" s="157">
        <v>6901</v>
      </c>
      <c r="I548" s="158">
        <v>15</v>
      </c>
      <c r="J548" s="159" t="s">
        <v>1264</v>
      </c>
      <c r="L548" s="160">
        <f t="shared" si="82"/>
        <v>77.033333333333331</v>
      </c>
      <c r="M548" s="160">
        <f t="shared" si="83"/>
        <v>83.11666666666666</v>
      </c>
      <c r="N548" s="160">
        <f t="shared" si="84"/>
        <v>77</v>
      </c>
      <c r="P548" s="160">
        <v>60</v>
      </c>
      <c r="Q548" s="160">
        <v>6.7333333333333334</v>
      </c>
      <c r="R548" s="160">
        <v>16.783333333333331</v>
      </c>
      <c r="S548" s="160">
        <v>33.449999999999996</v>
      </c>
      <c r="T548" s="160">
        <v>43.583333333333336</v>
      </c>
      <c r="U548" s="160">
        <f t="shared" si="88"/>
        <v>77.033333333333331</v>
      </c>
      <c r="W548" s="160">
        <v>60</v>
      </c>
      <c r="X548" s="160">
        <v>3.4833333333333334</v>
      </c>
      <c r="Y548" s="160">
        <v>13.183333333333334</v>
      </c>
      <c r="Z548" s="160">
        <v>40.049999999999997</v>
      </c>
      <c r="AA548" s="160">
        <v>43.066666666666663</v>
      </c>
      <c r="AB548" s="160">
        <f t="shared" si="89"/>
        <v>83.11666666666666</v>
      </c>
      <c r="AD548" s="160">
        <v>13</v>
      </c>
      <c r="AE548" s="160">
        <v>8</v>
      </c>
      <c r="AF548" s="160">
        <v>15</v>
      </c>
      <c r="AG548" s="160">
        <v>69</v>
      </c>
      <c r="AH548" s="160">
        <v>8</v>
      </c>
      <c r="AI548" s="160">
        <f t="shared" si="85"/>
        <v>77</v>
      </c>
    </row>
    <row r="549" spans="1:35">
      <c r="A549" s="159" t="s">
        <v>1690</v>
      </c>
      <c r="C549" s="156">
        <v>92</v>
      </c>
      <c r="D549" s="156">
        <v>2</v>
      </c>
      <c r="E549" s="163">
        <v>2.1739130434782608E-2</v>
      </c>
      <c r="F549" s="156">
        <v>63</v>
      </c>
      <c r="G549" s="163">
        <v>0.68478260869565222</v>
      </c>
      <c r="H549" s="157">
        <v>6901</v>
      </c>
      <c r="I549" s="158">
        <v>16</v>
      </c>
      <c r="J549" s="159" t="s">
        <v>1264</v>
      </c>
      <c r="L549" s="160">
        <f t="shared" si="82"/>
        <v>62.628571428571419</v>
      </c>
      <c r="M549" s="160">
        <f t="shared" si="83"/>
        <v>71.05714285714285</v>
      </c>
      <c r="N549" s="160">
        <f t="shared" si="84"/>
        <v>31</v>
      </c>
      <c r="P549" s="160">
        <v>35</v>
      </c>
      <c r="Q549" s="160">
        <v>14.285714285714286</v>
      </c>
      <c r="R549" s="160">
        <v>23.085714285714285</v>
      </c>
      <c r="S549" s="160">
        <v>45.371428571428567</v>
      </c>
      <c r="T549" s="160">
        <v>17.257142857142856</v>
      </c>
      <c r="U549" s="160">
        <f t="shared" si="88"/>
        <v>62.628571428571419</v>
      </c>
      <c r="W549" s="160">
        <v>35</v>
      </c>
      <c r="X549" s="160">
        <v>6.1142857142857139</v>
      </c>
      <c r="Y549" s="160">
        <v>22.828571428571429</v>
      </c>
      <c r="Z549" s="160">
        <v>39.971428571428568</v>
      </c>
      <c r="AA549" s="160">
        <v>31.085714285714285</v>
      </c>
      <c r="AB549" s="160">
        <f t="shared" si="89"/>
        <v>71.05714285714285</v>
      </c>
      <c r="AD549" s="160">
        <v>13</v>
      </c>
      <c r="AE549" s="160">
        <v>15</v>
      </c>
      <c r="AF549" s="160">
        <v>54</v>
      </c>
      <c r="AG549" s="160">
        <v>23</v>
      </c>
      <c r="AH549" s="160">
        <v>8</v>
      </c>
      <c r="AI549" s="160">
        <f t="shared" si="85"/>
        <v>31</v>
      </c>
    </row>
    <row r="550" spans="1:35">
      <c r="A550" s="159" t="s">
        <v>782</v>
      </c>
      <c r="C550" s="156">
        <v>265</v>
      </c>
      <c r="D550" s="156">
        <v>15</v>
      </c>
      <c r="E550" s="163">
        <v>5.6603773584905662E-2</v>
      </c>
      <c r="F550" s="156">
        <v>207</v>
      </c>
      <c r="G550" s="163">
        <v>0.78113207547169816</v>
      </c>
      <c r="H550" s="157">
        <v>1703</v>
      </c>
      <c r="I550" s="158">
        <v>12</v>
      </c>
      <c r="J550" s="159" t="s">
        <v>781</v>
      </c>
      <c r="L550" s="160">
        <f t="shared" si="82"/>
        <v>78.5</v>
      </c>
      <c r="M550" s="160">
        <f t="shared" si="83"/>
        <v>74</v>
      </c>
      <c r="N550" s="160">
        <f t="shared" si="84"/>
        <v>0</v>
      </c>
      <c r="P550" s="160">
        <v>110</v>
      </c>
      <c r="Q550" s="160">
        <v>5.5</v>
      </c>
      <c r="R550" s="160">
        <v>16.5</v>
      </c>
      <c r="S550" s="160">
        <v>29.5</v>
      </c>
      <c r="T550" s="160">
        <v>49</v>
      </c>
      <c r="U550" s="160">
        <f t="shared" si="88"/>
        <v>78.5</v>
      </c>
      <c r="W550" s="160">
        <v>110</v>
      </c>
      <c r="X550" s="160">
        <v>8</v>
      </c>
      <c r="Y550" s="160">
        <v>17</v>
      </c>
      <c r="Z550" s="160">
        <v>32.5</v>
      </c>
      <c r="AA550" s="160">
        <v>41.5</v>
      </c>
      <c r="AB550" s="160">
        <f t="shared" si="89"/>
        <v>74</v>
      </c>
      <c r="AD550" s="160">
        <v>0</v>
      </c>
      <c r="AE550" s="160">
        <v>0</v>
      </c>
      <c r="AF550" s="160">
        <v>0</v>
      </c>
      <c r="AG550" s="160">
        <v>0</v>
      </c>
      <c r="AH550" s="160">
        <v>0</v>
      </c>
      <c r="AI550" s="160">
        <f t="shared" si="85"/>
        <v>0</v>
      </c>
    </row>
    <row r="551" spans="1:35">
      <c r="A551" s="159" t="s">
        <v>1395</v>
      </c>
      <c r="C551" s="156">
        <v>203</v>
      </c>
      <c r="D551" s="156">
        <v>8</v>
      </c>
      <c r="E551" s="163">
        <v>3.9408866995073892E-2</v>
      </c>
      <c r="F551" s="156">
        <v>146</v>
      </c>
      <c r="G551" s="163">
        <v>0.71921182266009853</v>
      </c>
      <c r="H551" s="157">
        <v>1703</v>
      </c>
      <c r="I551" s="158">
        <v>22</v>
      </c>
      <c r="J551" s="159" t="s">
        <v>781</v>
      </c>
      <c r="L551" s="160">
        <f t="shared" si="82"/>
        <v>81.585714285714289</v>
      </c>
      <c r="M551" s="160">
        <f t="shared" si="83"/>
        <v>78.804761904761904</v>
      </c>
      <c r="N551" s="160">
        <f t="shared" si="84"/>
        <v>60.242105263157896</v>
      </c>
      <c r="P551" s="160">
        <v>210</v>
      </c>
      <c r="Q551" s="160">
        <v>8.2999999999999989</v>
      </c>
      <c r="R551" s="160">
        <v>10.404761904761905</v>
      </c>
      <c r="S551" s="160">
        <v>36.271428571428572</v>
      </c>
      <c r="T551" s="160">
        <v>45.314285714285717</v>
      </c>
      <c r="U551" s="160">
        <f t="shared" si="88"/>
        <v>81.585714285714289</v>
      </c>
      <c r="W551" s="160">
        <v>210</v>
      </c>
      <c r="X551" s="160">
        <v>2.8047619047619046</v>
      </c>
      <c r="Y551" s="160">
        <v>18.19047619047619</v>
      </c>
      <c r="Z551" s="160">
        <v>44.247619047619054</v>
      </c>
      <c r="AA551" s="160">
        <v>34.557142857142857</v>
      </c>
      <c r="AB551" s="160">
        <f t="shared" si="89"/>
        <v>78.804761904761904</v>
      </c>
      <c r="AD551" s="160">
        <v>95</v>
      </c>
      <c r="AE551" s="160">
        <v>16.821052631578947</v>
      </c>
      <c r="AF551" s="160">
        <v>22.93684210526316</v>
      </c>
      <c r="AG551" s="160">
        <v>54.10526315789474</v>
      </c>
      <c r="AH551" s="160">
        <v>6.1368421052631579</v>
      </c>
      <c r="AI551" s="160">
        <f t="shared" si="85"/>
        <v>60.242105263157896</v>
      </c>
    </row>
    <row r="552" spans="1:35">
      <c r="A552" s="159" t="s">
        <v>840</v>
      </c>
      <c r="C552" s="156">
        <v>295</v>
      </c>
      <c r="D552" s="156">
        <v>16</v>
      </c>
      <c r="E552" s="163">
        <v>5.4237288135593219E-2</v>
      </c>
      <c r="F552" s="156">
        <v>181</v>
      </c>
      <c r="G552" s="163">
        <v>0.61355932203389829</v>
      </c>
      <c r="H552" s="157">
        <v>2306</v>
      </c>
      <c r="I552" s="158">
        <v>29</v>
      </c>
      <c r="J552" s="159" t="s">
        <v>839</v>
      </c>
      <c r="L552" s="160">
        <f t="shared" si="82"/>
        <v>79.1875</v>
      </c>
      <c r="M552" s="160">
        <f t="shared" si="83"/>
        <v>86.736111111111114</v>
      </c>
      <c r="N552" s="160">
        <f t="shared" si="84"/>
        <v>51</v>
      </c>
      <c r="P552" s="160">
        <v>144</v>
      </c>
      <c r="Q552" s="160">
        <v>8.4236111111111107</v>
      </c>
      <c r="R552" s="160">
        <v>12.388888888888889</v>
      </c>
      <c r="S552" s="160">
        <v>22.347222222222221</v>
      </c>
      <c r="T552" s="160">
        <v>56.840277777777786</v>
      </c>
      <c r="U552" s="160">
        <f t="shared" si="88"/>
        <v>79.1875</v>
      </c>
      <c r="W552" s="160">
        <v>144</v>
      </c>
      <c r="X552" s="160">
        <v>5.4375</v>
      </c>
      <c r="Y552" s="160">
        <v>7.7430555555555554</v>
      </c>
      <c r="Z552" s="160">
        <v>34.6875</v>
      </c>
      <c r="AA552" s="160">
        <v>52.048611111111114</v>
      </c>
      <c r="AB552" s="160">
        <f t="shared" si="89"/>
        <v>86.736111111111114</v>
      </c>
      <c r="AD552" s="160">
        <v>47</v>
      </c>
      <c r="AE552" s="160">
        <v>9</v>
      </c>
      <c r="AF552" s="160">
        <v>40</v>
      </c>
      <c r="AG552" s="160">
        <v>40</v>
      </c>
      <c r="AH552" s="160">
        <v>11</v>
      </c>
      <c r="AI552" s="160">
        <f t="shared" si="85"/>
        <v>51</v>
      </c>
    </row>
    <row r="553" spans="1:35">
      <c r="A553" s="159" t="s">
        <v>1573</v>
      </c>
      <c r="C553" s="156">
        <v>211</v>
      </c>
      <c r="D553" s="156">
        <v>5</v>
      </c>
      <c r="E553" s="163">
        <v>2.3696682464454975E-2</v>
      </c>
      <c r="F553" s="156">
        <v>117</v>
      </c>
      <c r="G553" s="163">
        <v>0.5545023696682464</v>
      </c>
      <c r="H553" s="157">
        <v>2306</v>
      </c>
      <c r="I553" s="158">
        <v>30</v>
      </c>
      <c r="J553" s="159" t="s">
        <v>839</v>
      </c>
      <c r="L553" s="160">
        <f t="shared" si="82"/>
        <v>77.378378378378386</v>
      </c>
      <c r="M553" s="160">
        <f t="shared" si="83"/>
        <v>78.405405405405403</v>
      </c>
      <c r="N553" s="160">
        <f t="shared" si="84"/>
        <v>41</v>
      </c>
      <c r="P553" s="160">
        <v>74</v>
      </c>
      <c r="Q553" s="160">
        <v>11.162162162162161</v>
      </c>
      <c r="R553" s="160">
        <v>12.54054054054054</v>
      </c>
      <c r="S553" s="160">
        <v>40.702702702702702</v>
      </c>
      <c r="T553" s="160">
        <v>36.675675675675677</v>
      </c>
      <c r="U553" s="160">
        <f t="shared" si="88"/>
        <v>77.378378378378386</v>
      </c>
      <c r="W553" s="160">
        <v>74</v>
      </c>
      <c r="X553" s="160">
        <v>4.0810810810810807</v>
      </c>
      <c r="Y553" s="160">
        <v>18.054054054054053</v>
      </c>
      <c r="Z553" s="160">
        <v>51.567567567567565</v>
      </c>
      <c r="AA553" s="160">
        <v>26.837837837837839</v>
      </c>
      <c r="AB553" s="160">
        <f t="shared" si="89"/>
        <v>78.405405405405403</v>
      </c>
      <c r="AD553" s="160">
        <v>34</v>
      </c>
      <c r="AE553" s="160">
        <v>15</v>
      </c>
      <c r="AF553" s="160">
        <v>44</v>
      </c>
      <c r="AG553" s="160">
        <v>32</v>
      </c>
      <c r="AH553" s="160">
        <v>9</v>
      </c>
      <c r="AI553" s="160">
        <f t="shared" si="85"/>
        <v>41</v>
      </c>
    </row>
    <row r="554" spans="1:35">
      <c r="A554" s="159" t="s">
        <v>784</v>
      </c>
      <c r="C554" s="156">
        <v>137</v>
      </c>
      <c r="D554" s="156">
        <v>3</v>
      </c>
      <c r="E554" s="163">
        <v>2.1897810218978103E-2</v>
      </c>
      <c r="F554" s="156">
        <v>105</v>
      </c>
      <c r="G554" s="163">
        <v>0.76642335766423353</v>
      </c>
      <c r="H554" s="157">
        <v>1704</v>
      </c>
      <c r="I554" s="158">
        <v>16</v>
      </c>
      <c r="J554" s="159" t="s">
        <v>783</v>
      </c>
      <c r="L554" s="160">
        <f t="shared" si="82"/>
        <v>67.34</v>
      </c>
      <c r="M554" s="160">
        <f t="shared" si="83"/>
        <v>61.72</v>
      </c>
      <c r="N554" s="160">
        <f t="shared" si="84"/>
        <v>0</v>
      </c>
      <c r="P554" s="160">
        <v>50</v>
      </c>
      <c r="Q554" s="160">
        <v>12.239999999999998</v>
      </c>
      <c r="R554" s="160">
        <v>19.880000000000003</v>
      </c>
      <c r="S554" s="160">
        <v>29.78</v>
      </c>
      <c r="T554" s="160">
        <v>37.56</v>
      </c>
      <c r="U554" s="160">
        <f t="shared" si="88"/>
        <v>67.34</v>
      </c>
      <c r="W554" s="160">
        <v>50</v>
      </c>
      <c r="X554" s="160">
        <v>26.36</v>
      </c>
      <c r="Y554" s="160">
        <v>11.920000000000002</v>
      </c>
      <c r="Z554" s="160">
        <v>39.86</v>
      </c>
      <c r="AA554" s="160">
        <v>21.86</v>
      </c>
      <c r="AB554" s="160">
        <f t="shared" si="89"/>
        <v>61.72</v>
      </c>
      <c r="AD554" s="160">
        <v>0</v>
      </c>
      <c r="AE554" s="160">
        <v>0</v>
      </c>
      <c r="AF554" s="160">
        <v>0</v>
      </c>
      <c r="AG554" s="160">
        <v>0</v>
      </c>
      <c r="AH554" s="160">
        <v>0</v>
      </c>
      <c r="AI554" s="160">
        <f t="shared" si="85"/>
        <v>0</v>
      </c>
    </row>
    <row r="555" spans="1:35">
      <c r="A555" s="159" t="s">
        <v>1396</v>
      </c>
      <c r="C555" s="156">
        <v>70</v>
      </c>
      <c r="D555" s="156">
        <v>1</v>
      </c>
      <c r="E555" s="163">
        <v>1.4285714285714285E-2</v>
      </c>
      <c r="F555" s="156">
        <v>51</v>
      </c>
      <c r="G555" s="163">
        <v>0.72857142857142854</v>
      </c>
      <c r="H555" s="157">
        <v>1704</v>
      </c>
      <c r="I555" s="158">
        <v>22</v>
      </c>
      <c r="J555" s="159" t="s">
        <v>783</v>
      </c>
      <c r="L555" s="160">
        <f t="shared" si="82"/>
        <v>57.123287671232873</v>
      </c>
      <c r="M555" s="160">
        <f t="shared" si="83"/>
        <v>65.945205479452056</v>
      </c>
      <c r="N555" s="160">
        <f t="shared" si="84"/>
        <v>40</v>
      </c>
      <c r="P555" s="160">
        <v>73</v>
      </c>
      <c r="Q555" s="160">
        <v>13.520547945205481</v>
      </c>
      <c r="R555" s="160">
        <v>28.767123287671232</v>
      </c>
      <c r="S555" s="160">
        <v>38.232876712328768</v>
      </c>
      <c r="T555" s="160">
        <v>18.890410958904109</v>
      </c>
      <c r="U555" s="160">
        <f t="shared" si="88"/>
        <v>57.123287671232873</v>
      </c>
      <c r="W555" s="160">
        <v>73</v>
      </c>
      <c r="X555" s="160">
        <v>4.0547945205479454</v>
      </c>
      <c r="Y555" s="160">
        <v>30</v>
      </c>
      <c r="Z555" s="160">
        <v>44.123287671232873</v>
      </c>
      <c r="AA555" s="160">
        <v>21.821917808219176</v>
      </c>
      <c r="AB555" s="160">
        <f t="shared" si="89"/>
        <v>65.945205479452056</v>
      </c>
      <c r="AD555" s="160">
        <v>30</v>
      </c>
      <c r="AE555" s="160">
        <v>17</v>
      </c>
      <c r="AF555" s="160">
        <v>43</v>
      </c>
      <c r="AG555" s="160">
        <v>37</v>
      </c>
      <c r="AH555" s="160">
        <v>3</v>
      </c>
      <c r="AI555" s="160">
        <f t="shared" si="85"/>
        <v>40</v>
      </c>
    </row>
    <row r="556" spans="1:35">
      <c r="A556" s="159" t="s">
        <v>1560</v>
      </c>
      <c r="C556" s="156">
        <v>98</v>
      </c>
      <c r="D556" s="156">
        <v>5</v>
      </c>
      <c r="E556" s="163">
        <v>5.1020408163265307E-2</v>
      </c>
      <c r="F556" s="156">
        <v>70</v>
      </c>
      <c r="G556" s="163">
        <v>0.7142857142857143</v>
      </c>
      <c r="H556" s="157">
        <v>1704</v>
      </c>
      <c r="I556" s="158">
        <v>18</v>
      </c>
      <c r="J556" s="159" t="s">
        <v>783</v>
      </c>
      <c r="L556" s="160">
        <f t="shared" si="82"/>
        <v>62.515151515151516</v>
      </c>
      <c r="M556" s="160">
        <f t="shared" si="83"/>
        <v>59.348484848484851</v>
      </c>
      <c r="N556" s="160">
        <f t="shared" si="84"/>
        <v>38</v>
      </c>
      <c r="P556" s="160">
        <v>66</v>
      </c>
      <c r="Q556" s="160">
        <v>22.893939393939394</v>
      </c>
      <c r="R556" s="160">
        <v>15.121212121212121</v>
      </c>
      <c r="S556" s="160">
        <v>44.121212121212125</v>
      </c>
      <c r="T556" s="160">
        <v>18.393939393939394</v>
      </c>
      <c r="U556" s="160">
        <f t="shared" si="88"/>
        <v>62.515151515151516</v>
      </c>
      <c r="W556" s="160">
        <v>66</v>
      </c>
      <c r="X556" s="160">
        <v>13.530303030303031</v>
      </c>
      <c r="Y556" s="160">
        <v>27.590909090909093</v>
      </c>
      <c r="Z556" s="160">
        <v>41.121212121212125</v>
      </c>
      <c r="AA556" s="160">
        <v>18.227272727272727</v>
      </c>
      <c r="AB556" s="160">
        <f t="shared" si="89"/>
        <v>59.348484848484851</v>
      </c>
      <c r="AD556" s="160">
        <v>31</v>
      </c>
      <c r="AE556" s="160">
        <v>19</v>
      </c>
      <c r="AF556" s="160">
        <v>42</v>
      </c>
      <c r="AG556" s="160">
        <v>35</v>
      </c>
      <c r="AH556" s="160">
        <v>3</v>
      </c>
      <c r="AI556" s="160">
        <f t="shared" si="85"/>
        <v>38</v>
      </c>
    </row>
    <row r="557" spans="1:35">
      <c r="A557" s="159" t="s">
        <v>1070</v>
      </c>
      <c r="C557" s="156">
        <v>275</v>
      </c>
      <c r="D557" s="156">
        <v>32</v>
      </c>
      <c r="E557" s="163">
        <v>0.11636363636363636</v>
      </c>
      <c r="F557" s="156">
        <v>155</v>
      </c>
      <c r="G557" s="163">
        <v>0.5636363636363636</v>
      </c>
      <c r="H557" s="157">
        <v>5504</v>
      </c>
      <c r="I557" s="158">
        <v>14</v>
      </c>
      <c r="J557" s="159" t="s">
        <v>1069</v>
      </c>
      <c r="L557" s="160">
        <f t="shared" si="82"/>
        <v>69.523809523809518</v>
      </c>
      <c r="M557" s="160">
        <f t="shared" si="83"/>
        <v>68.176870748299322</v>
      </c>
      <c r="N557" s="160">
        <f t="shared" si="84"/>
        <v>66</v>
      </c>
      <c r="P557" s="160">
        <v>147</v>
      </c>
      <c r="Q557" s="160">
        <v>8.8367346938775491</v>
      </c>
      <c r="R557" s="160">
        <v>21.829931972789119</v>
      </c>
      <c r="S557" s="160">
        <v>31.965986394557824</v>
      </c>
      <c r="T557" s="160">
        <v>37.557823129251702</v>
      </c>
      <c r="U557" s="160">
        <f t="shared" si="88"/>
        <v>69.523809523809518</v>
      </c>
      <c r="W557" s="160">
        <v>147</v>
      </c>
      <c r="X557" s="160">
        <v>7.353741496598639</v>
      </c>
      <c r="Y557" s="160">
        <v>24.469387755102041</v>
      </c>
      <c r="Z557" s="160">
        <v>37.374149659863946</v>
      </c>
      <c r="AA557" s="160">
        <v>30.802721088435373</v>
      </c>
      <c r="AB557" s="160">
        <f t="shared" si="89"/>
        <v>68.176870748299322</v>
      </c>
      <c r="AD557" s="160">
        <v>35</v>
      </c>
      <c r="AE557" s="160">
        <v>6</v>
      </c>
      <c r="AF557" s="160">
        <v>29</v>
      </c>
      <c r="AG557" s="160">
        <v>57</v>
      </c>
      <c r="AH557" s="160">
        <v>9</v>
      </c>
      <c r="AI557" s="160">
        <f t="shared" si="85"/>
        <v>66</v>
      </c>
    </row>
    <row r="558" spans="1:35">
      <c r="A558" s="159" t="s">
        <v>1649</v>
      </c>
      <c r="C558" s="156">
        <v>256</v>
      </c>
      <c r="D558" s="156">
        <v>33</v>
      </c>
      <c r="E558" s="163">
        <v>0.12890625</v>
      </c>
      <c r="F558" s="156">
        <v>125</v>
      </c>
      <c r="G558" s="163">
        <v>0.48828125</v>
      </c>
      <c r="H558" s="157">
        <v>5504</v>
      </c>
      <c r="I558" s="158">
        <v>15</v>
      </c>
      <c r="J558" s="159" t="s">
        <v>1069</v>
      </c>
      <c r="L558" s="160">
        <f t="shared" si="82"/>
        <v>61.583333333333329</v>
      </c>
      <c r="M558" s="160">
        <f t="shared" si="83"/>
        <v>62.333333333333329</v>
      </c>
      <c r="N558" s="160">
        <f t="shared" si="84"/>
        <v>26</v>
      </c>
      <c r="P558" s="160">
        <v>72</v>
      </c>
      <c r="Q558" s="160">
        <v>24.75</v>
      </c>
      <c r="R558" s="160">
        <v>13.666666666666668</v>
      </c>
      <c r="S558" s="160">
        <v>48.75</v>
      </c>
      <c r="T558" s="160">
        <v>12.833333333333332</v>
      </c>
      <c r="U558" s="160">
        <f t="shared" si="88"/>
        <v>61.583333333333329</v>
      </c>
      <c r="W558" s="160">
        <v>72</v>
      </c>
      <c r="X558" s="160">
        <v>11.25</v>
      </c>
      <c r="Y558" s="160">
        <v>26.416666666666664</v>
      </c>
      <c r="Z558" s="160">
        <v>49.916666666666664</v>
      </c>
      <c r="AA558" s="160">
        <v>12.416666666666668</v>
      </c>
      <c r="AB558" s="160">
        <f t="shared" si="89"/>
        <v>62.333333333333329</v>
      </c>
      <c r="AD558" s="160">
        <v>42</v>
      </c>
      <c r="AE558" s="160">
        <v>26</v>
      </c>
      <c r="AF558" s="160">
        <v>48</v>
      </c>
      <c r="AG558" s="160">
        <v>26</v>
      </c>
      <c r="AH558" s="160">
        <v>0</v>
      </c>
      <c r="AI558" s="160">
        <f t="shared" si="85"/>
        <v>26</v>
      </c>
    </row>
    <row r="559" spans="1:35">
      <c r="A559" s="159" t="s">
        <v>1372</v>
      </c>
      <c r="C559" s="156">
        <v>424</v>
      </c>
      <c r="D559" s="156">
        <v>189</v>
      </c>
      <c r="E559" s="163">
        <v>0.44575471698113206</v>
      </c>
      <c r="F559" s="156">
        <v>288</v>
      </c>
      <c r="G559" s="163">
        <v>0.67924528301886788</v>
      </c>
      <c r="H559" s="157">
        <v>3105</v>
      </c>
      <c r="I559" s="158">
        <v>9</v>
      </c>
      <c r="J559" s="159" t="s">
        <v>909</v>
      </c>
      <c r="L559" s="160">
        <f t="shared" si="82"/>
        <v>77.34782608695653</v>
      </c>
      <c r="M559" s="160">
        <f t="shared" si="83"/>
        <v>70.130434782608688</v>
      </c>
      <c r="N559" s="160">
        <f t="shared" si="84"/>
        <v>65</v>
      </c>
      <c r="P559" s="160">
        <v>276</v>
      </c>
      <c r="Q559" s="160">
        <v>11.369565217391305</v>
      </c>
      <c r="R559" s="160">
        <v>11.282608695652174</v>
      </c>
      <c r="S559" s="160">
        <v>30.652173913043477</v>
      </c>
      <c r="T559" s="160">
        <v>46.695652173913047</v>
      </c>
      <c r="U559" s="160">
        <f t="shared" si="88"/>
        <v>77.34782608695653</v>
      </c>
      <c r="W559" s="160">
        <v>276</v>
      </c>
      <c r="X559" s="160">
        <v>6.9130434782608692</v>
      </c>
      <c r="Y559" s="160">
        <v>23.956521739130434</v>
      </c>
      <c r="Z559" s="160">
        <v>41.978260869565219</v>
      </c>
      <c r="AA559" s="160">
        <v>28.152173913043477</v>
      </c>
      <c r="AB559" s="160">
        <f t="shared" si="89"/>
        <v>70.130434782608688</v>
      </c>
      <c r="AD559" s="160">
        <v>150</v>
      </c>
      <c r="AE559" s="160">
        <v>11</v>
      </c>
      <c r="AF559" s="160">
        <v>25</v>
      </c>
      <c r="AG559" s="160">
        <v>55</v>
      </c>
      <c r="AH559" s="160">
        <v>10</v>
      </c>
      <c r="AI559" s="160">
        <f t="shared" si="85"/>
        <v>65</v>
      </c>
    </row>
    <row r="560" spans="1:35">
      <c r="A560" s="159" t="s">
        <v>1594</v>
      </c>
      <c r="C560" s="156">
        <v>450</v>
      </c>
      <c r="D560" s="156">
        <v>173</v>
      </c>
      <c r="E560" s="163">
        <v>0.38444444444444442</v>
      </c>
      <c r="F560" s="156">
        <v>289</v>
      </c>
      <c r="G560" s="163">
        <v>0.64222222222222225</v>
      </c>
      <c r="H560" s="157">
        <v>3105</v>
      </c>
      <c r="I560" s="158">
        <v>10</v>
      </c>
      <c r="J560" s="159" t="s">
        <v>909</v>
      </c>
      <c r="L560" s="160">
        <f t="shared" si="82"/>
        <v>66.481228668941981</v>
      </c>
      <c r="M560" s="160">
        <f t="shared" si="83"/>
        <v>67.525597269624569</v>
      </c>
      <c r="N560" s="160">
        <f t="shared" si="84"/>
        <v>20</v>
      </c>
      <c r="P560" s="160">
        <v>293</v>
      </c>
      <c r="Q560" s="160">
        <v>16.518771331058019</v>
      </c>
      <c r="R560" s="160">
        <v>16.501706484641637</v>
      </c>
      <c r="S560" s="160">
        <v>36.508532423208194</v>
      </c>
      <c r="T560" s="160">
        <v>29.972696245733786</v>
      </c>
      <c r="U560" s="160">
        <f t="shared" si="88"/>
        <v>66.481228668941981</v>
      </c>
      <c r="W560" s="160">
        <v>293</v>
      </c>
      <c r="X560" s="160">
        <v>5.9965870307167233</v>
      </c>
      <c r="Y560" s="160">
        <v>26.477815699658702</v>
      </c>
      <c r="Z560" s="160">
        <v>40.498293515358355</v>
      </c>
      <c r="AA560" s="160">
        <v>27.02730375426621</v>
      </c>
      <c r="AB560" s="160">
        <f t="shared" si="89"/>
        <v>67.525597269624569</v>
      </c>
      <c r="AD560" s="160">
        <v>146</v>
      </c>
      <c r="AE560" s="160">
        <v>38</v>
      </c>
      <c r="AF560" s="160">
        <v>42</v>
      </c>
      <c r="AG560" s="160">
        <v>17</v>
      </c>
      <c r="AH560" s="160">
        <v>3</v>
      </c>
      <c r="AI560" s="160">
        <f t="shared" si="85"/>
        <v>20</v>
      </c>
    </row>
    <row r="561" spans="1:35">
      <c r="A561" s="159" t="s">
        <v>910</v>
      </c>
      <c r="C561" s="156">
        <v>621</v>
      </c>
      <c r="D561" s="156">
        <v>302</v>
      </c>
      <c r="E561" s="163">
        <v>0.48631239935587761</v>
      </c>
      <c r="F561" s="156">
        <v>432</v>
      </c>
      <c r="G561" s="163">
        <v>0.69565217391304346</v>
      </c>
      <c r="H561" s="157">
        <v>3105</v>
      </c>
      <c r="I561" s="158">
        <v>12</v>
      </c>
      <c r="J561" s="159" t="s">
        <v>909</v>
      </c>
      <c r="L561" s="160">
        <f t="shared" si="82"/>
        <v>87</v>
      </c>
      <c r="M561" s="160">
        <f t="shared" si="83"/>
        <v>79</v>
      </c>
      <c r="N561" s="160">
        <f t="shared" si="84"/>
        <v>0</v>
      </c>
      <c r="P561" s="160">
        <v>119</v>
      </c>
      <c r="Q561" s="160">
        <v>3</v>
      </c>
      <c r="R561" s="160">
        <v>10</v>
      </c>
      <c r="S561" s="160">
        <v>30</v>
      </c>
      <c r="T561" s="160">
        <v>57</v>
      </c>
      <c r="U561" s="160">
        <f t="shared" si="88"/>
        <v>87</v>
      </c>
      <c r="W561" s="160">
        <v>119</v>
      </c>
      <c r="X561" s="160">
        <v>11</v>
      </c>
      <c r="Y561" s="160">
        <v>10</v>
      </c>
      <c r="Z561" s="160">
        <v>35</v>
      </c>
      <c r="AA561" s="160">
        <v>44</v>
      </c>
      <c r="AB561" s="160">
        <f t="shared" si="89"/>
        <v>79</v>
      </c>
      <c r="AD561" s="160">
        <v>0</v>
      </c>
      <c r="AE561" s="160">
        <v>0</v>
      </c>
      <c r="AF561" s="160">
        <v>0</v>
      </c>
      <c r="AG561" s="160">
        <v>0</v>
      </c>
      <c r="AH561" s="160">
        <v>0</v>
      </c>
      <c r="AI561" s="160">
        <f t="shared" si="85"/>
        <v>0</v>
      </c>
    </row>
    <row r="562" spans="1:35">
      <c r="A562" s="159" t="s">
        <v>749</v>
      </c>
      <c r="C562" s="156">
        <v>226</v>
      </c>
      <c r="D562" s="156">
        <v>14</v>
      </c>
      <c r="E562" s="163">
        <v>6.1946902654867256E-2</v>
      </c>
      <c r="F562" s="156">
        <v>162</v>
      </c>
      <c r="G562" s="163">
        <v>0.7168141592920354</v>
      </c>
      <c r="H562" s="157">
        <v>1503</v>
      </c>
      <c r="I562" s="158">
        <v>16</v>
      </c>
      <c r="J562" s="159" t="s">
        <v>748</v>
      </c>
      <c r="L562" s="160">
        <f t="shared" si="82"/>
        <v>86.504201680672281</v>
      </c>
      <c r="M562" s="160">
        <f t="shared" si="83"/>
        <v>75.82352941176471</v>
      </c>
      <c r="N562" s="160">
        <f t="shared" si="84"/>
        <v>66</v>
      </c>
      <c r="P562" s="160">
        <v>119</v>
      </c>
      <c r="Q562" s="160">
        <v>5.9411764705882355</v>
      </c>
      <c r="R562" s="160">
        <v>7.5546218487394956</v>
      </c>
      <c r="S562" s="160">
        <v>33.672268907563023</v>
      </c>
      <c r="T562" s="160">
        <v>52.831932773109251</v>
      </c>
      <c r="U562" s="160">
        <f t="shared" si="88"/>
        <v>86.504201680672281</v>
      </c>
      <c r="W562" s="160">
        <v>119</v>
      </c>
      <c r="X562" s="160">
        <v>8.302521008403362</v>
      </c>
      <c r="Y562" s="160">
        <v>16.184873949579831</v>
      </c>
      <c r="Z562" s="160">
        <v>32.756302521008408</v>
      </c>
      <c r="AA562" s="160">
        <v>43.067226890756302</v>
      </c>
      <c r="AB562" s="160">
        <f t="shared" si="89"/>
        <v>75.82352941176471</v>
      </c>
      <c r="AD562" s="160">
        <v>32</v>
      </c>
      <c r="AE562" s="160">
        <v>0</v>
      </c>
      <c r="AF562" s="160">
        <v>34</v>
      </c>
      <c r="AG562" s="160">
        <v>63</v>
      </c>
      <c r="AH562" s="160">
        <v>3</v>
      </c>
      <c r="AI562" s="160">
        <f t="shared" si="85"/>
        <v>66</v>
      </c>
    </row>
    <row r="563" spans="1:35">
      <c r="A563" s="159" t="s">
        <v>1470</v>
      </c>
      <c r="C563" s="156">
        <v>119</v>
      </c>
      <c r="D563" s="156">
        <v>12</v>
      </c>
      <c r="E563" s="163">
        <v>0.10084033613445378</v>
      </c>
      <c r="F563" s="156">
        <v>78</v>
      </c>
      <c r="G563" s="163">
        <v>0.65546218487394958</v>
      </c>
      <c r="H563" s="157">
        <v>1503</v>
      </c>
      <c r="I563" s="158">
        <v>18</v>
      </c>
      <c r="J563" s="159" t="s">
        <v>748</v>
      </c>
      <c r="L563" s="160">
        <f t="shared" si="82"/>
        <v>76.723214285714278</v>
      </c>
      <c r="M563" s="160">
        <f t="shared" si="83"/>
        <v>76.758928571428569</v>
      </c>
      <c r="N563" s="160">
        <f t="shared" si="84"/>
        <v>25</v>
      </c>
      <c r="P563" s="160">
        <v>112</v>
      </c>
      <c r="Q563" s="160">
        <v>7.8125</v>
      </c>
      <c r="R563" s="160">
        <v>15.178571428571427</v>
      </c>
      <c r="S563" s="160">
        <v>48.946428571428569</v>
      </c>
      <c r="T563" s="160">
        <v>27.776785714285715</v>
      </c>
      <c r="U563" s="160">
        <f t="shared" si="88"/>
        <v>76.723214285714278</v>
      </c>
      <c r="W563" s="160">
        <v>112</v>
      </c>
      <c r="X563" s="160">
        <v>1.0714285714285714</v>
      </c>
      <c r="Y563" s="160">
        <v>22.526785714285715</v>
      </c>
      <c r="Z563" s="160">
        <v>52.571428571428569</v>
      </c>
      <c r="AA563" s="160">
        <v>24.1875</v>
      </c>
      <c r="AB563" s="160">
        <f t="shared" si="89"/>
        <v>76.758928571428569</v>
      </c>
      <c r="AD563" s="160">
        <v>37</v>
      </c>
      <c r="AE563" s="160">
        <v>14</v>
      </c>
      <c r="AF563" s="160">
        <v>62</v>
      </c>
      <c r="AG563" s="160">
        <v>22</v>
      </c>
      <c r="AH563" s="160">
        <v>3</v>
      </c>
      <c r="AI563" s="160">
        <f t="shared" si="85"/>
        <v>25</v>
      </c>
    </row>
    <row r="564" spans="1:35">
      <c r="A564" s="159" t="s">
        <v>770</v>
      </c>
      <c r="C564" s="156">
        <v>357</v>
      </c>
      <c r="D564" s="156">
        <v>166</v>
      </c>
      <c r="E564" s="163">
        <v>0.46498599439775912</v>
      </c>
      <c r="F564" s="156">
        <v>216</v>
      </c>
      <c r="G564" s="163">
        <v>0.60504201680672265</v>
      </c>
      <c r="H564" s="157">
        <v>1611</v>
      </c>
      <c r="I564" s="158">
        <v>45</v>
      </c>
      <c r="J564" s="159" t="s">
        <v>769</v>
      </c>
      <c r="L564" s="160">
        <f t="shared" si="82"/>
        <v>83.059490084985839</v>
      </c>
      <c r="M564" s="160">
        <f t="shared" si="83"/>
        <v>80.127478753541084</v>
      </c>
      <c r="N564" s="160">
        <f t="shared" si="84"/>
        <v>51</v>
      </c>
      <c r="P564" s="160">
        <v>353</v>
      </c>
      <c r="Q564" s="160">
        <v>7.4220963172804533</v>
      </c>
      <c r="R564" s="160">
        <v>8.8328611898017009</v>
      </c>
      <c r="S564" s="160">
        <v>29.263456090651559</v>
      </c>
      <c r="T564" s="160">
        <v>53.796033994334273</v>
      </c>
      <c r="U564" s="160">
        <f t="shared" si="88"/>
        <v>83.059490084985839</v>
      </c>
      <c r="W564" s="160">
        <v>353</v>
      </c>
      <c r="X564" s="160">
        <v>7.3002832861189804</v>
      </c>
      <c r="Y564" s="160">
        <v>12.580736543909348</v>
      </c>
      <c r="Z564" s="160">
        <v>41.322946175637391</v>
      </c>
      <c r="AA564" s="160">
        <v>38.804532577903686</v>
      </c>
      <c r="AB564" s="160">
        <f t="shared" si="89"/>
        <v>80.127478753541084</v>
      </c>
      <c r="AD564" s="160">
        <v>114</v>
      </c>
      <c r="AE564" s="160">
        <v>13</v>
      </c>
      <c r="AF564" s="160">
        <v>36</v>
      </c>
      <c r="AG564" s="160">
        <v>46</v>
      </c>
      <c r="AH564" s="160">
        <v>5</v>
      </c>
      <c r="AI564" s="160">
        <f t="shared" si="85"/>
        <v>51</v>
      </c>
    </row>
    <row r="565" spans="1:35">
      <c r="A565" s="159" t="s">
        <v>771</v>
      </c>
      <c r="C565" s="156">
        <v>394</v>
      </c>
      <c r="D565" s="156">
        <v>157</v>
      </c>
      <c r="E565" s="163">
        <v>0.39847715736040606</v>
      </c>
      <c r="F565" s="156">
        <v>237</v>
      </c>
      <c r="G565" s="163">
        <v>0.60152284263959388</v>
      </c>
      <c r="H565" s="157">
        <v>1611</v>
      </c>
      <c r="I565" s="158">
        <v>43</v>
      </c>
      <c r="J565" s="159" t="s">
        <v>769</v>
      </c>
      <c r="L565" s="160">
        <f t="shared" si="82"/>
        <v>84.441798941798936</v>
      </c>
      <c r="M565" s="160">
        <f t="shared" si="83"/>
        <v>81.341269841269849</v>
      </c>
      <c r="N565" s="160">
        <f t="shared" si="84"/>
        <v>61</v>
      </c>
      <c r="P565" s="160">
        <v>378</v>
      </c>
      <c r="Q565" s="160">
        <v>4.9497354497354493</v>
      </c>
      <c r="R565" s="160">
        <v>10.949735449735449</v>
      </c>
      <c r="S565" s="160">
        <v>27.941798941798943</v>
      </c>
      <c r="T565" s="160">
        <v>56.5</v>
      </c>
      <c r="U565" s="160">
        <f t="shared" si="88"/>
        <v>84.441798941798936</v>
      </c>
      <c r="W565" s="160">
        <v>378</v>
      </c>
      <c r="X565" s="160">
        <v>3.7063492063492065</v>
      </c>
      <c r="Y565" s="160">
        <v>15.608465608465607</v>
      </c>
      <c r="Z565" s="160">
        <v>39.465608465608469</v>
      </c>
      <c r="AA565" s="160">
        <v>41.87566137566138</v>
      </c>
      <c r="AB565" s="160">
        <f t="shared" si="89"/>
        <v>81.341269841269849</v>
      </c>
      <c r="AD565" s="160">
        <v>119</v>
      </c>
      <c r="AE565" s="160">
        <v>3</v>
      </c>
      <c r="AF565" s="160">
        <v>36</v>
      </c>
      <c r="AG565" s="160">
        <v>50</v>
      </c>
      <c r="AH565" s="160">
        <v>11</v>
      </c>
      <c r="AI565" s="160">
        <f t="shared" si="85"/>
        <v>61</v>
      </c>
    </row>
    <row r="566" spans="1:35">
      <c r="A566" s="159" t="s">
        <v>1557</v>
      </c>
      <c r="C566" s="156">
        <v>683</v>
      </c>
      <c r="D566" s="156">
        <v>251</v>
      </c>
      <c r="E566" s="163">
        <v>0.36749633967789164</v>
      </c>
      <c r="F566" s="156">
        <v>355</v>
      </c>
      <c r="G566" s="163">
        <v>0.51976573938506587</v>
      </c>
      <c r="H566" s="157">
        <v>1611</v>
      </c>
      <c r="I566" s="158">
        <v>41</v>
      </c>
      <c r="J566" s="159" t="s">
        <v>769</v>
      </c>
      <c r="L566" s="160">
        <f t="shared" si="82"/>
        <v>67.850678733031671</v>
      </c>
      <c r="M566" s="160">
        <f t="shared" si="83"/>
        <v>73.520361990950221</v>
      </c>
      <c r="N566" s="160">
        <f t="shared" si="84"/>
        <v>42</v>
      </c>
      <c r="P566" s="160">
        <v>442</v>
      </c>
      <c r="Q566" s="160">
        <v>16.095022624434389</v>
      </c>
      <c r="R566" s="160">
        <v>16.547511312217196</v>
      </c>
      <c r="S566" s="160">
        <v>37.054298642533936</v>
      </c>
      <c r="T566" s="160">
        <v>30.796380090497738</v>
      </c>
      <c r="U566" s="160">
        <f t="shared" ref="U566:U595" si="90">SUM(S566:T566)</f>
        <v>67.850678733031671</v>
      </c>
      <c r="W566" s="160">
        <v>442</v>
      </c>
      <c r="X566" s="160">
        <v>5</v>
      </c>
      <c r="Y566" s="160">
        <v>20.986425339366516</v>
      </c>
      <c r="Z566" s="160">
        <v>44.520361990950221</v>
      </c>
      <c r="AA566" s="160">
        <v>29</v>
      </c>
      <c r="AB566" s="160">
        <f t="shared" ref="AB566:AB595" si="91">SUM(Z566:AA566)</f>
        <v>73.520361990950221</v>
      </c>
      <c r="AD566" s="160">
        <v>218</v>
      </c>
      <c r="AE566" s="160">
        <v>25</v>
      </c>
      <c r="AF566" s="160">
        <v>33</v>
      </c>
      <c r="AG566" s="160">
        <v>32</v>
      </c>
      <c r="AH566" s="160">
        <v>10</v>
      </c>
      <c r="AI566" s="160">
        <f t="shared" si="85"/>
        <v>42</v>
      </c>
    </row>
    <row r="567" spans="1:35">
      <c r="A567" s="159" t="s">
        <v>1472</v>
      </c>
      <c r="C567" s="156">
        <v>236</v>
      </c>
      <c r="D567" s="156">
        <v>95</v>
      </c>
      <c r="E567" s="163">
        <v>0.40254237288135591</v>
      </c>
      <c r="F567" s="156">
        <v>140</v>
      </c>
      <c r="G567" s="163">
        <v>0.59322033898305082</v>
      </c>
      <c r="H567" s="157">
        <v>1611</v>
      </c>
      <c r="I567" s="158">
        <v>46</v>
      </c>
      <c r="J567" s="159" t="s">
        <v>769</v>
      </c>
      <c r="L567" s="160">
        <f t="shared" si="82"/>
        <v>87</v>
      </c>
      <c r="M567" s="160">
        <f t="shared" si="83"/>
        <v>84</v>
      </c>
      <c r="N567" s="160">
        <f t="shared" si="84"/>
        <v>0</v>
      </c>
      <c r="P567" s="160">
        <v>233</v>
      </c>
      <c r="Q567" s="160">
        <v>6</v>
      </c>
      <c r="R567" s="160">
        <v>7</v>
      </c>
      <c r="S567" s="160">
        <v>29</v>
      </c>
      <c r="T567" s="160">
        <v>58</v>
      </c>
      <c r="U567" s="160">
        <f t="shared" si="90"/>
        <v>87</v>
      </c>
      <c r="W567" s="160">
        <v>233</v>
      </c>
      <c r="X567" s="160">
        <v>1</v>
      </c>
      <c r="Y567" s="160">
        <v>14</v>
      </c>
      <c r="Z567" s="160">
        <v>39</v>
      </c>
      <c r="AA567" s="160">
        <v>45</v>
      </c>
      <c r="AB567" s="160">
        <f t="shared" si="91"/>
        <v>84</v>
      </c>
      <c r="AD567" s="160">
        <v>0</v>
      </c>
      <c r="AE567" s="160">
        <v>0</v>
      </c>
      <c r="AF567" s="160">
        <v>0</v>
      </c>
      <c r="AG567" s="160">
        <v>0</v>
      </c>
      <c r="AH567" s="160">
        <v>0</v>
      </c>
      <c r="AI567" s="160">
        <f t="shared" si="85"/>
        <v>0</v>
      </c>
    </row>
    <row r="568" spans="1:35">
      <c r="A568" s="159" t="s">
        <v>1035</v>
      </c>
      <c r="C568" s="156">
        <v>215</v>
      </c>
      <c r="D568" s="156">
        <v>97</v>
      </c>
      <c r="E568" s="163">
        <v>0.4511627906976744</v>
      </c>
      <c r="F568" s="156">
        <v>176</v>
      </c>
      <c r="G568" s="163">
        <v>0.81860465116279069</v>
      </c>
      <c r="H568" s="157">
        <v>5008</v>
      </c>
      <c r="I568" s="158">
        <v>13</v>
      </c>
      <c r="J568" s="159" t="s">
        <v>1034</v>
      </c>
      <c r="L568" s="160">
        <f t="shared" si="82"/>
        <v>84.512195121951223</v>
      </c>
      <c r="M568" s="160">
        <f t="shared" si="83"/>
        <v>78.723577235772353</v>
      </c>
      <c r="N568" s="160">
        <f t="shared" si="84"/>
        <v>35</v>
      </c>
      <c r="P568" s="160">
        <v>123</v>
      </c>
      <c r="Q568" s="160">
        <v>4.845528455284553</v>
      </c>
      <c r="R568" s="160">
        <v>10.422764227642277</v>
      </c>
      <c r="S568" s="160">
        <v>33.276422764227647</v>
      </c>
      <c r="T568" s="160">
        <v>51.235772357723576</v>
      </c>
      <c r="U568" s="160">
        <f t="shared" si="90"/>
        <v>84.512195121951223</v>
      </c>
      <c r="W568" s="160">
        <v>123</v>
      </c>
      <c r="X568" s="160">
        <v>4.7886178861788622</v>
      </c>
      <c r="Y568" s="160">
        <v>16.268292682926827</v>
      </c>
      <c r="Z568" s="160">
        <v>51.30894308943089</v>
      </c>
      <c r="AA568" s="160">
        <v>27.414634146341463</v>
      </c>
      <c r="AB568" s="160">
        <f t="shared" si="91"/>
        <v>78.723577235772353</v>
      </c>
      <c r="AD568" s="160">
        <v>35</v>
      </c>
      <c r="AE568" s="160">
        <v>6</v>
      </c>
      <c r="AF568" s="160">
        <v>60</v>
      </c>
      <c r="AG568" s="160">
        <v>29</v>
      </c>
      <c r="AH568" s="160">
        <v>6</v>
      </c>
      <c r="AI568" s="160">
        <f t="shared" si="85"/>
        <v>35</v>
      </c>
    </row>
    <row r="569" spans="1:35">
      <c r="A569" s="159" t="s">
        <v>1632</v>
      </c>
      <c r="C569" s="156">
        <v>184</v>
      </c>
      <c r="D569" s="156">
        <v>89</v>
      </c>
      <c r="E569" s="163">
        <v>0.48369565217391303</v>
      </c>
      <c r="F569" s="156">
        <v>114</v>
      </c>
      <c r="G569" s="163">
        <v>0.61956521739130432</v>
      </c>
      <c r="H569" s="157">
        <v>5008</v>
      </c>
      <c r="I569" s="158">
        <v>14</v>
      </c>
      <c r="J569" s="159" t="s">
        <v>1034</v>
      </c>
      <c r="L569" s="160">
        <f t="shared" si="82"/>
        <v>63.615384615384613</v>
      </c>
      <c r="M569" s="160">
        <f t="shared" si="83"/>
        <v>55.692307692307693</v>
      </c>
      <c r="N569" s="160">
        <f t="shared" si="84"/>
        <v>18</v>
      </c>
      <c r="P569" s="160">
        <v>52</v>
      </c>
      <c r="Q569" s="160">
        <v>15.307692307692307</v>
      </c>
      <c r="R569" s="160">
        <v>21</v>
      </c>
      <c r="S569" s="160">
        <v>44.153846153846153</v>
      </c>
      <c r="T569" s="160">
        <v>19.46153846153846</v>
      </c>
      <c r="U569" s="160">
        <f t="shared" si="90"/>
        <v>63.615384615384613</v>
      </c>
      <c r="W569" s="160">
        <v>52</v>
      </c>
      <c r="X569" s="160">
        <v>9.6153846153846168</v>
      </c>
      <c r="Y569" s="160">
        <v>34.692307692307693</v>
      </c>
      <c r="Z569" s="160">
        <v>50.07692307692308</v>
      </c>
      <c r="AA569" s="160">
        <v>5.615384615384615</v>
      </c>
      <c r="AB569" s="160">
        <f t="shared" si="91"/>
        <v>55.692307692307693</v>
      </c>
      <c r="AD569" s="160">
        <v>28</v>
      </c>
      <c r="AE569" s="160">
        <v>25</v>
      </c>
      <c r="AF569" s="160">
        <v>57</v>
      </c>
      <c r="AG569" s="160">
        <v>18</v>
      </c>
      <c r="AH569" s="160">
        <v>0</v>
      </c>
      <c r="AI569" s="160">
        <f t="shared" si="85"/>
        <v>18</v>
      </c>
    </row>
    <row r="570" spans="1:35">
      <c r="A570" s="159" t="s">
        <v>930</v>
      </c>
      <c r="C570" s="156">
        <v>478</v>
      </c>
      <c r="D570" s="156">
        <v>247</v>
      </c>
      <c r="E570" s="163">
        <v>0.51673640167364021</v>
      </c>
      <c r="F570" s="156">
        <v>403</v>
      </c>
      <c r="G570" s="163">
        <v>0.84309623430962344</v>
      </c>
      <c r="H570" s="157">
        <v>3403</v>
      </c>
      <c r="I570" s="158">
        <v>11</v>
      </c>
      <c r="J570" s="159" t="s">
        <v>929</v>
      </c>
      <c r="L570" s="160">
        <f t="shared" si="82"/>
        <v>74</v>
      </c>
      <c r="M570" s="160">
        <f t="shared" si="83"/>
        <v>57</v>
      </c>
      <c r="N570" s="160">
        <f t="shared" si="84"/>
        <v>0</v>
      </c>
      <c r="P570" s="160">
        <v>115</v>
      </c>
      <c r="Q570" s="160">
        <v>5</v>
      </c>
      <c r="R570" s="160">
        <v>21</v>
      </c>
      <c r="S570" s="160">
        <v>34</v>
      </c>
      <c r="T570" s="160">
        <v>40</v>
      </c>
      <c r="U570" s="160">
        <f t="shared" si="90"/>
        <v>74</v>
      </c>
      <c r="W570" s="160">
        <v>115</v>
      </c>
      <c r="X570" s="160">
        <v>21</v>
      </c>
      <c r="Y570" s="160">
        <v>22</v>
      </c>
      <c r="Z570" s="160">
        <v>30</v>
      </c>
      <c r="AA570" s="160">
        <v>27</v>
      </c>
      <c r="AB570" s="160">
        <f t="shared" si="91"/>
        <v>57</v>
      </c>
      <c r="AD570" s="160">
        <v>0</v>
      </c>
      <c r="AE570" s="160">
        <v>0</v>
      </c>
      <c r="AF570" s="160">
        <v>0</v>
      </c>
      <c r="AG570" s="160">
        <v>0</v>
      </c>
      <c r="AH570" s="160">
        <v>0</v>
      </c>
      <c r="AI570" s="160">
        <f t="shared" si="85"/>
        <v>0</v>
      </c>
    </row>
    <row r="571" spans="1:35">
      <c r="A571" s="159" t="s">
        <v>1373</v>
      </c>
      <c r="C571" s="156">
        <v>281</v>
      </c>
      <c r="D571" s="156">
        <v>127</v>
      </c>
      <c r="E571" s="163">
        <v>0.45195729537366547</v>
      </c>
      <c r="F571" s="156">
        <v>213</v>
      </c>
      <c r="G571" s="163">
        <v>0.75800711743772242</v>
      </c>
      <c r="H571" s="157">
        <v>3403</v>
      </c>
      <c r="I571" s="158">
        <v>10</v>
      </c>
      <c r="J571" s="159" t="s">
        <v>929</v>
      </c>
      <c r="L571" s="160">
        <f t="shared" si="82"/>
        <v>92.011834319526628</v>
      </c>
      <c r="M571" s="160">
        <f t="shared" si="83"/>
        <v>72.023668639053255</v>
      </c>
      <c r="N571" s="160">
        <f t="shared" si="84"/>
        <v>71</v>
      </c>
      <c r="P571" s="160">
        <v>169</v>
      </c>
      <c r="Q571" s="160">
        <v>1.4970414201183431</v>
      </c>
      <c r="R571" s="160">
        <v>6.4911242603550292</v>
      </c>
      <c r="S571" s="160">
        <v>37.473372781065088</v>
      </c>
      <c r="T571" s="160">
        <v>54.53846153846154</v>
      </c>
      <c r="U571" s="160">
        <f t="shared" si="90"/>
        <v>92.011834319526628</v>
      </c>
      <c r="W571" s="160">
        <v>169</v>
      </c>
      <c r="X571" s="160">
        <v>0.49704142011834318</v>
      </c>
      <c r="Y571" s="160">
        <v>27.479289940828401</v>
      </c>
      <c r="Z571" s="160">
        <v>45.017751479289942</v>
      </c>
      <c r="AA571" s="160">
        <v>27.005917159763314</v>
      </c>
      <c r="AB571" s="160">
        <f t="shared" si="91"/>
        <v>72.023668639053255</v>
      </c>
      <c r="AD571" s="160">
        <v>85</v>
      </c>
      <c r="AE571" s="160">
        <v>2</v>
      </c>
      <c r="AF571" s="160">
        <v>27</v>
      </c>
      <c r="AG571" s="160">
        <v>53</v>
      </c>
      <c r="AH571" s="160">
        <v>18</v>
      </c>
      <c r="AI571" s="160">
        <f t="shared" si="85"/>
        <v>71</v>
      </c>
    </row>
    <row r="572" spans="1:35">
      <c r="A572" s="159" t="s">
        <v>1600</v>
      </c>
      <c r="C572" s="156">
        <v>246</v>
      </c>
      <c r="D572" s="156">
        <v>97</v>
      </c>
      <c r="E572" s="163">
        <v>0.39430894308943087</v>
      </c>
      <c r="F572" s="156">
        <v>173</v>
      </c>
      <c r="G572" s="163">
        <v>0.7032520325203252</v>
      </c>
      <c r="H572" s="157">
        <v>3403</v>
      </c>
      <c r="I572" s="158">
        <v>12</v>
      </c>
      <c r="J572" s="159" t="s">
        <v>929</v>
      </c>
      <c r="L572" s="160">
        <f t="shared" si="82"/>
        <v>69.506437768240346</v>
      </c>
      <c r="M572" s="160">
        <f t="shared" si="83"/>
        <v>69.987124463519308</v>
      </c>
      <c r="N572" s="160">
        <f t="shared" si="84"/>
        <v>15</v>
      </c>
      <c r="P572" s="160">
        <v>233</v>
      </c>
      <c r="Q572" s="160">
        <v>13.484978540772531</v>
      </c>
      <c r="R572" s="160">
        <v>17.008583690987123</v>
      </c>
      <c r="S572" s="160">
        <v>45.97424892703863</v>
      </c>
      <c r="T572" s="160">
        <v>23.532188841201716</v>
      </c>
      <c r="U572" s="160">
        <f t="shared" si="90"/>
        <v>69.506437768240346</v>
      </c>
      <c r="W572" s="160">
        <v>233</v>
      </c>
      <c r="X572" s="160">
        <v>5.4892703862660941</v>
      </c>
      <c r="Y572" s="160">
        <v>24.523605150214593</v>
      </c>
      <c r="Z572" s="160">
        <v>49.493562231759654</v>
      </c>
      <c r="AA572" s="160">
        <v>20.493562231759654</v>
      </c>
      <c r="AB572" s="160">
        <f t="shared" si="91"/>
        <v>69.987124463519308</v>
      </c>
      <c r="AD572" s="160">
        <v>117</v>
      </c>
      <c r="AE572" s="160">
        <v>39</v>
      </c>
      <c r="AF572" s="160">
        <v>46</v>
      </c>
      <c r="AG572" s="160">
        <v>12</v>
      </c>
      <c r="AH572" s="160">
        <v>3</v>
      </c>
      <c r="AI572" s="160">
        <f t="shared" si="85"/>
        <v>15</v>
      </c>
    </row>
    <row r="573" spans="1:35">
      <c r="A573" s="159" t="s">
        <v>650</v>
      </c>
      <c r="C573" s="156">
        <v>246</v>
      </c>
      <c r="D573" s="156">
        <v>3</v>
      </c>
      <c r="E573" s="163">
        <v>1.2195121951219513E-2</v>
      </c>
      <c r="F573" s="156">
        <v>203</v>
      </c>
      <c r="G573" s="163">
        <v>0.82520325203252032</v>
      </c>
      <c r="H573" s="157">
        <v>304</v>
      </c>
      <c r="I573" s="158">
        <v>21</v>
      </c>
      <c r="J573" s="159" t="s">
        <v>649</v>
      </c>
      <c r="L573" s="160">
        <f t="shared" si="82"/>
        <v>82.406666666666666</v>
      </c>
      <c r="M573" s="160">
        <f t="shared" si="83"/>
        <v>89.9</v>
      </c>
      <c r="N573" s="160">
        <f t="shared" si="84"/>
        <v>48</v>
      </c>
      <c r="P573" s="160">
        <v>150</v>
      </c>
      <c r="Q573" s="160">
        <v>2.76</v>
      </c>
      <c r="R573" s="160">
        <v>14.526666666666664</v>
      </c>
      <c r="S573" s="160">
        <v>28.493333333333332</v>
      </c>
      <c r="T573" s="160">
        <v>53.913333333333334</v>
      </c>
      <c r="U573" s="160">
        <f t="shared" si="90"/>
        <v>82.406666666666666</v>
      </c>
      <c r="W573" s="160">
        <v>150</v>
      </c>
      <c r="X573" s="160">
        <v>2.4533333333333331</v>
      </c>
      <c r="Y573" s="160">
        <v>7.4533333333333331</v>
      </c>
      <c r="Z573" s="160">
        <v>46.466666666666669</v>
      </c>
      <c r="AA573" s="160">
        <v>43.433333333333337</v>
      </c>
      <c r="AB573" s="160">
        <f t="shared" si="91"/>
        <v>89.9</v>
      </c>
      <c r="AD573" s="160">
        <v>29</v>
      </c>
      <c r="AE573" s="160">
        <v>10</v>
      </c>
      <c r="AF573" s="160">
        <v>41</v>
      </c>
      <c r="AG573" s="160">
        <v>45</v>
      </c>
      <c r="AH573" s="160">
        <v>3</v>
      </c>
      <c r="AI573" s="160">
        <f t="shared" si="85"/>
        <v>48</v>
      </c>
    </row>
    <row r="574" spans="1:35">
      <c r="A574" s="159" t="s">
        <v>1531</v>
      </c>
      <c r="C574" s="156">
        <v>219</v>
      </c>
      <c r="D574" s="156">
        <v>19</v>
      </c>
      <c r="E574" s="163">
        <v>8.6757990867579904E-2</v>
      </c>
      <c r="F574" s="156">
        <v>171</v>
      </c>
      <c r="G574" s="163">
        <v>0.78082191780821919</v>
      </c>
      <c r="H574" s="157">
        <v>304</v>
      </c>
      <c r="I574" s="158">
        <v>22</v>
      </c>
      <c r="J574" s="159" t="s">
        <v>649</v>
      </c>
      <c r="L574" s="160">
        <f t="shared" si="82"/>
        <v>65.199999999999989</v>
      </c>
      <c r="M574" s="160">
        <f t="shared" si="83"/>
        <v>76.599999999999994</v>
      </c>
      <c r="N574" s="160">
        <f t="shared" si="84"/>
        <v>54</v>
      </c>
      <c r="P574" s="160">
        <v>65</v>
      </c>
      <c r="Q574" s="160">
        <v>16.600000000000001</v>
      </c>
      <c r="R574" s="160">
        <v>18.2</v>
      </c>
      <c r="S574" s="160">
        <v>43.4</v>
      </c>
      <c r="T574" s="160">
        <v>21.799999999999997</v>
      </c>
      <c r="U574" s="160">
        <f t="shared" si="90"/>
        <v>65.199999999999989</v>
      </c>
      <c r="W574" s="160">
        <v>65</v>
      </c>
      <c r="X574" s="160">
        <v>7.6</v>
      </c>
      <c r="Y574" s="160">
        <v>15.399999999999999</v>
      </c>
      <c r="Z574" s="160">
        <v>47.599999999999994</v>
      </c>
      <c r="AA574" s="160">
        <v>29</v>
      </c>
      <c r="AB574" s="160">
        <f t="shared" si="91"/>
        <v>76.599999999999994</v>
      </c>
      <c r="AD574" s="160">
        <v>39</v>
      </c>
      <c r="AE574" s="160">
        <v>15</v>
      </c>
      <c r="AF574" s="160">
        <v>31</v>
      </c>
      <c r="AG574" s="160">
        <v>49</v>
      </c>
      <c r="AH574" s="160">
        <v>5</v>
      </c>
      <c r="AI574" s="160">
        <f t="shared" si="85"/>
        <v>54</v>
      </c>
    </row>
    <row r="575" spans="1:35">
      <c r="A575" s="159" t="s">
        <v>1277</v>
      </c>
      <c r="C575" s="156">
        <v>216</v>
      </c>
      <c r="D575" s="156">
        <v>53</v>
      </c>
      <c r="E575" s="163">
        <v>0.24537037037037038</v>
      </c>
      <c r="F575" s="156">
        <v>115</v>
      </c>
      <c r="G575" s="163">
        <v>0.53240740740740744</v>
      </c>
      <c r="H575" s="157">
        <v>7006</v>
      </c>
      <c r="I575" s="158">
        <v>35</v>
      </c>
      <c r="J575" s="159" t="s">
        <v>1276</v>
      </c>
      <c r="L575" s="160">
        <f t="shared" si="82"/>
        <v>68.902985074626869</v>
      </c>
      <c r="M575" s="160">
        <f t="shared" si="83"/>
        <v>71.529850746268664</v>
      </c>
      <c r="N575" s="160">
        <f t="shared" si="84"/>
        <v>10</v>
      </c>
      <c r="P575" s="160">
        <v>134</v>
      </c>
      <c r="Q575" s="160">
        <v>13.507462686567164</v>
      </c>
      <c r="R575" s="160">
        <v>17.970149253731343</v>
      </c>
      <c r="S575" s="160">
        <v>28.5</v>
      </c>
      <c r="T575" s="160">
        <v>40.402985074626869</v>
      </c>
      <c r="U575" s="160">
        <f t="shared" si="90"/>
        <v>68.902985074626869</v>
      </c>
      <c r="W575" s="160">
        <v>134</v>
      </c>
      <c r="X575" s="160">
        <v>8.2761194029850742</v>
      </c>
      <c r="Y575" s="160">
        <v>20.17910447761194</v>
      </c>
      <c r="Z575" s="160">
        <v>43.962686567164177</v>
      </c>
      <c r="AA575" s="160">
        <v>27.567164179104481</v>
      </c>
      <c r="AB575" s="160">
        <f t="shared" si="91"/>
        <v>71.529850746268664</v>
      </c>
      <c r="AD575" s="160">
        <v>39</v>
      </c>
      <c r="AE575" s="160">
        <v>46</v>
      </c>
      <c r="AF575" s="160">
        <v>44</v>
      </c>
      <c r="AG575" s="160">
        <v>10</v>
      </c>
      <c r="AH575" s="160">
        <v>0</v>
      </c>
      <c r="AI575" s="160">
        <f t="shared" si="85"/>
        <v>10</v>
      </c>
    </row>
    <row r="576" spans="1:35">
      <c r="A576" s="159" t="s">
        <v>1694</v>
      </c>
      <c r="C576" s="156">
        <v>211</v>
      </c>
      <c r="D576" s="156">
        <v>63</v>
      </c>
      <c r="E576" s="163">
        <v>0.29857819905213268</v>
      </c>
      <c r="F576" s="156">
        <v>87</v>
      </c>
      <c r="G576" s="163">
        <v>0.41232227488151657</v>
      </c>
      <c r="H576" s="157">
        <v>7006</v>
      </c>
      <c r="I576" s="158">
        <v>36</v>
      </c>
      <c r="J576" s="159" t="s">
        <v>1276</v>
      </c>
      <c r="L576" s="160">
        <f t="shared" si="82"/>
        <v>69.765625</v>
      </c>
      <c r="M576" s="160">
        <f t="shared" si="83"/>
        <v>70.28125</v>
      </c>
      <c r="N576" s="160">
        <f t="shared" si="84"/>
        <v>19</v>
      </c>
      <c r="P576" s="160">
        <v>64</v>
      </c>
      <c r="Q576" s="160">
        <v>15.78125</v>
      </c>
      <c r="R576" s="160">
        <v>13.9375</v>
      </c>
      <c r="S576" s="160">
        <v>37.34375</v>
      </c>
      <c r="T576" s="160">
        <v>32.421875</v>
      </c>
      <c r="U576" s="160">
        <f t="shared" si="90"/>
        <v>69.765625</v>
      </c>
      <c r="W576" s="160">
        <v>64</v>
      </c>
      <c r="X576" s="160">
        <v>4.453125</v>
      </c>
      <c r="Y576" s="160">
        <v>24.78125</v>
      </c>
      <c r="Z576" s="160">
        <v>53.34375</v>
      </c>
      <c r="AA576" s="160">
        <v>16.9375</v>
      </c>
      <c r="AB576" s="160">
        <f t="shared" si="91"/>
        <v>70.28125</v>
      </c>
      <c r="AD576" s="160">
        <v>31</v>
      </c>
      <c r="AE576" s="160">
        <v>32</v>
      </c>
      <c r="AF576" s="160">
        <v>48</v>
      </c>
      <c r="AG576" s="160">
        <v>16</v>
      </c>
      <c r="AH576" s="160">
        <v>3</v>
      </c>
      <c r="AI576" s="160">
        <f t="shared" si="85"/>
        <v>19</v>
      </c>
    </row>
    <row r="577" spans="1:35">
      <c r="A577" s="159" t="s">
        <v>1153</v>
      </c>
      <c r="C577" s="156">
        <v>333</v>
      </c>
      <c r="D577" s="156">
        <v>254</v>
      </c>
      <c r="E577" s="163">
        <v>0.76276276276276278</v>
      </c>
      <c r="F577" s="156">
        <v>304</v>
      </c>
      <c r="G577" s="163">
        <v>0.91291291291291288</v>
      </c>
      <c r="H577" s="157">
        <v>6002</v>
      </c>
      <c r="I577" s="158">
        <v>50</v>
      </c>
      <c r="J577" s="159" t="s">
        <v>1140</v>
      </c>
      <c r="L577" s="160">
        <f t="shared" si="82"/>
        <v>66.598765432098759</v>
      </c>
      <c r="M577" s="160">
        <f t="shared" si="83"/>
        <v>58.228395061728399</v>
      </c>
      <c r="N577" s="160">
        <f t="shared" si="84"/>
        <v>32</v>
      </c>
      <c r="P577" s="160">
        <v>162</v>
      </c>
      <c r="Q577" s="160">
        <v>8.567901234567902</v>
      </c>
      <c r="R577" s="160">
        <v>24.537037037037038</v>
      </c>
      <c r="S577" s="160">
        <v>28.314814814814817</v>
      </c>
      <c r="T577" s="160">
        <v>38.283950617283949</v>
      </c>
      <c r="U577" s="160">
        <f t="shared" si="90"/>
        <v>66.598765432098759</v>
      </c>
      <c r="W577" s="160">
        <v>162</v>
      </c>
      <c r="X577" s="160">
        <v>9.0864197530864192</v>
      </c>
      <c r="Y577" s="160">
        <v>33.037037037037038</v>
      </c>
      <c r="Z577" s="160">
        <v>38.932098765432102</v>
      </c>
      <c r="AA577" s="160">
        <v>19.296296296296298</v>
      </c>
      <c r="AB577" s="160">
        <f t="shared" si="91"/>
        <v>58.228395061728399</v>
      </c>
      <c r="AD577" s="160">
        <v>57</v>
      </c>
      <c r="AE577" s="160">
        <v>25</v>
      </c>
      <c r="AF577" s="160">
        <v>44</v>
      </c>
      <c r="AG577" s="160">
        <v>25</v>
      </c>
      <c r="AH577" s="160">
        <v>7</v>
      </c>
      <c r="AI577" s="160">
        <f t="shared" si="85"/>
        <v>32</v>
      </c>
    </row>
    <row r="578" spans="1:35">
      <c r="A578" s="159" t="s">
        <v>1152</v>
      </c>
      <c r="C578" s="156">
        <v>126</v>
      </c>
      <c r="D578" s="156">
        <v>109</v>
      </c>
      <c r="E578" s="163">
        <v>0.86507936507936511</v>
      </c>
      <c r="F578" s="156">
        <v>118</v>
      </c>
      <c r="G578" s="163">
        <v>0.93650793650793651</v>
      </c>
      <c r="H578" s="157">
        <v>6002</v>
      </c>
      <c r="I578" s="158">
        <v>53</v>
      </c>
      <c r="J578" s="159" t="s">
        <v>1140</v>
      </c>
      <c r="L578" s="160">
        <f t="shared" si="82"/>
        <v>48.873015873015873</v>
      </c>
      <c r="M578" s="160">
        <f t="shared" si="83"/>
        <v>45.650793650793652</v>
      </c>
      <c r="N578" s="160">
        <f t="shared" si="84"/>
        <v>4</v>
      </c>
      <c r="P578" s="160">
        <v>63</v>
      </c>
      <c r="Q578" s="160">
        <v>22.301587301587304</v>
      </c>
      <c r="R578" s="160">
        <v>28.460317460317459</v>
      </c>
      <c r="S578" s="160">
        <v>45.761904761904759</v>
      </c>
      <c r="T578" s="160">
        <v>3.1111111111111107</v>
      </c>
      <c r="U578" s="160">
        <f t="shared" si="90"/>
        <v>48.873015873015873</v>
      </c>
      <c r="W578" s="160">
        <v>63</v>
      </c>
      <c r="X578" s="160">
        <v>19.222222222222225</v>
      </c>
      <c r="Y578" s="160">
        <v>35.126984126984127</v>
      </c>
      <c r="Z578" s="160">
        <v>37.904761904761905</v>
      </c>
      <c r="AA578" s="160">
        <v>7.746031746031746</v>
      </c>
      <c r="AB578" s="160">
        <f t="shared" si="91"/>
        <v>45.650793650793652</v>
      </c>
      <c r="AD578" s="160">
        <v>23</v>
      </c>
      <c r="AE578" s="160">
        <v>30</v>
      </c>
      <c r="AF578" s="160">
        <v>65</v>
      </c>
      <c r="AG578" s="160">
        <v>0</v>
      </c>
      <c r="AH578" s="160">
        <v>4</v>
      </c>
      <c r="AI578" s="160">
        <f t="shared" si="85"/>
        <v>4</v>
      </c>
    </row>
    <row r="579" spans="1:35">
      <c r="A579" s="159" t="s">
        <v>1151</v>
      </c>
      <c r="C579" s="156">
        <v>332</v>
      </c>
      <c r="D579" s="156">
        <v>314</v>
      </c>
      <c r="E579" s="163">
        <v>0.94578313253012047</v>
      </c>
      <c r="F579" s="156">
        <v>325</v>
      </c>
      <c r="G579" s="163">
        <v>0.97891566265060237</v>
      </c>
      <c r="H579" s="157">
        <v>6002</v>
      </c>
      <c r="I579" s="158">
        <v>54</v>
      </c>
      <c r="J579" s="159" t="s">
        <v>1140</v>
      </c>
      <c r="L579" s="160">
        <f t="shared" ref="L579:L642" si="92">U579</f>
        <v>43.5</v>
      </c>
      <c r="M579" s="160">
        <f t="shared" ref="M579:M642" si="93">AB579</f>
        <v>40.835443037974684</v>
      </c>
      <c r="N579" s="160">
        <f t="shared" ref="N579:N642" si="94">AI579</f>
        <v>14</v>
      </c>
      <c r="P579" s="160">
        <v>158</v>
      </c>
      <c r="Q579" s="160">
        <v>25.753164556962027</v>
      </c>
      <c r="R579" s="160">
        <v>30.405063291139243</v>
      </c>
      <c r="S579" s="160">
        <v>28.525316455696203</v>
      </c>
      <c r="T579" s="160">
        <v>14.974683544303797</v>
      </c>
      <c r="U579" s="160">
        <f t="shared" si="90"/>
        <v>43.5</v>
      </c>
      <c r="W579" s="160">
        <v>158</v>
      </c>
      <c r="X579" s="160">
        <v>13.531645569620252</v>
      </c>
      <c r="Y579" s="160">
        <v>45.24683544303798</v>
      </c>
      <c r="Z579" s="160">
        <v>31.537974683544302</v>
      </c>
      <c r="AA579" s="160">
        <v>9.2974683544303804</v>
      </c>
      <c r="AB579" s="160">
        <f t="shared" si="91"/>
        <v>40.835443037974684</v>
      </c>
      <c r="AD579" s="160">
        <v>43</v>
      </c>
      <c r="AE579" s="160">
        <v>40</v>
      </c>
      <c r="AF579" s="160">
        <v>47</v>
      </c>
      <c r="AG579" s="160">
        <v>14</v>
      </c>
      <c r="AH579" s="160">
        <v>0</v>
      </c>
      <c r="AI579" s="160">
        <f t="shared" si="85"/>
        <v>14</v>
      </c>
    </row>
    <row r="580" spans="1:35">
      <c r="A580" s="159" t="s">
        <v>1150</v>
      </c>
      <c r="C580" s="156">
        <v>468</v>
      </c>
      <c r="D580" s="156">
        <v>142</v>
      </c>
      <c r="E580" s="163">
        <v>0.3034188034188034</v>
      </c>
      <c r="F580" s="156">
        <v>167</v>
      </c>
      <c r="G580" s="163">
        <v>0.35683760683760685</v>
      </c>
      <c r="H580" s="157">
        <v>6002</v>
      </c>
      <c r="I580" s="158">
        <v>55</v>
      </c>
      <c r="J580" s="159" t="s">
        <v>1140</v>
      </c>
      <c r="L580" s="160">
        <f t="shared" si="92"/>
        <v>83.259911894273131</v>
      </c>
      <c r="M580" s="160">
        <f t="shared" si="93"/>
        <v>83.656387665198238</v>
      </c>
      <c r="N580" s="160">
        <f t="shared" si="94"/>
        <v>71</v>
      </c>
      <c r="P580" s="160">
        <v>227</v>
      </c>
      <c r="Q580" s="160">
        <v>7.8722466960352424</v>
      </c>
      <c r="R580" s="160">
        <v>8.823788546255507</v>
      </c>
      <c r="S580" s="160">
        <v>27.651982378854626</v>
      </c>
      <c r="T580" s="160">
        <v>55.607929515418505</v>
      </c>
      <c r="U580" s="160">
        <f t="shared" si="90"/>
        <v>83.259911894273131</v>
      </c>
      <c r="W580" s="160">
        <v>227</v>
      </c>
      <c r="X580" s="160">
        <v>4.4757709251101323</v>
      </c>
      <c r="Y580" s="160">
        <v>11.56387665198238</v>
      </c>
      <c r="Z580" s="160">
        <v>38.220264317180614</v>
      </c>
      <c r="AA580" s="160">
        <v>45.436123348017624</v>
      </c>
      <c r="AB580" s="160">
        <f t="shared" si="91"/>
        <v>83.656387665198238</v>
      </c>
      <c r="AD580" s="160">
        <v>79</v>
      </c>
      <c r="AE580" s="160">
        <v>8</v>
      </c>
      <c r="AF580" s="160">
        <v>22</v>
      </c>
      <c r="AG580" s="160">
        <v>61</v>
      </c>
      <c r="AH580" s="160">
        <v>10</v>
      </c>
      <c r="AI580" s="160">
        <f t="shared" si="85"/>
        <v>71</v>
      </c>
    </row>
    <row r="581" spans="1:35">
      <c r="A581" s="159" t="s">
        <v>1149</v>
      </c>
      <c r="C581" s="156">
        <v>170</v>
      </c>
      <c r="D581" s="156">
        <v>151</v>
      </c>
      <c r="E581" s="163">
        <v>0.88823529411764701</v>
      </c>
      <c r="F581" s="156">
        <v>165</v>
      </c>
      <c r="G581" s="163">
        <v>0.97058823529411764</v>
      </c>
      <c r="H581" s="157">
        <v>6002</v>
      </c>
      <c r="I581" s="158">
        <v>56</v>
      </c>
      <c r="J581" s="159" t="s">
        <v>1140</v>
      </c>
      <c r="L581" s="160">
        <f t="shared" si="92"/>
        <v>62.418918918918919</v>
      </c>
      <c r="M581" s="160">
        <f t="shared" si="93"/>
        <v>64.770270270270274</v>
      </c>
      <c r="N581" s="160">
        <f t="shared" si="94"/>
        <v>38</v>
      </c>
      <c r="P581" s="160">
        <v>74</v>
      </c>
      <c r="Q581" s="160">
        <v>15.108108108108109</v>
      </c>
      <c r="R581" s="160">
        <v>23.081081081081081</v>
      </c>
      <c r="S581" s="160">
        <v>24.445945945945947</v>
      </c>
      <c r="T581" s="160">
        <v>37.972972972972975</v>
      </c>
      <c r="U581" s="160">
        <f t="shared" si="90"/>
        <v>62.418918918918919</v>
      </c>
      <c r="W581" s="160">
        <v>74</v>
      </c>
      <c r="X581" s="160">
        <v>5.2162162162162158</v>
      </c>
      <c r="Y581" s="160">
        <v>29.621621621621621</v>
      </c>
      <c r="Z581" s="160">
        <v>40.391891891891895</v>
      </c>
      <c r="AA581" s="160">
        <v>24.378378378378379</v>
      </c>
      <c r="AB581" s="160">
        <f t="shared" si="91"/>
        <v>64.770270270270274</v>
      </c>
      <c r="AD581" s="160">
        <v>21</v>
      </c>
      <c r="AE581" s="160">
        <v>14</v>
      </c>
      <c r="AF581" s="160">
        <v>48</v>
      </c>
      <c r="AG581" s="160">
        <v>38</v>
      </c>
      <c r="AH581" s="160">
        <v>0</v>
      </c>
      <c r="AI581" s="160">
        <f t="shared" si="85"/>
        <v>38</v>
      </c>
    </row>
    <row r="582" spans="1:35">
      <c r="A582" s="159" t="s">
        <v>1148</v>
      </c>
      <c r="C582" s="156">
        <v>588</v>
      </c>
      <c r="D582" s="156">
        <v>185</v>
      </c>
      <c r="E582" s="163">
        <v>0.31462585034013607</v>
      </c>
      <c r="F582" s="156">
        <v>195</v>
      </c>
      <c r="G582" s="163">
        <v>0.33163265306122447</v>
      </c>
      <c r="H582" s="157">
        <v>6002</v>
      </c>
      <c r="I582" s="158">
        <v>57</v>
      </c>
      <c r="J582" s="159" t="s">
        <v>1140</v>
      </c>
      <c r="L582" s="160">
        <f t="shared" si="92"/>
        <v>80.296928327645048</v>
      </c>
      <c r="M582" s="160">
        <f t="shared" si="93"/>
        <v>75.675767918088738</v>
      </c>
      <c r="N582" s="160">
        <f t="shared" si="94"/>
        <v>45</v>
      </c>
      <c r="P582" s="160">
        <v>293</v>
      </c>
      <c r="Q582" s="160">
        <v>7.3651877133105801</v>
      </c>
      <c r="R582" s="160">
        <v>12</v>
      </c>
      <c r="S582" s="160">
        <v>30.047781569965871</v>
      </c>
      <c r="T582" s="160">
        <v>50.249146757679185</v>
      </c>
      <c r="U582" s="160">
        <f t="shared" si="90"/>
        <v>80.296928327645048</v>
      </c>
      <c r="W582" s="160">
        <v>293</v>
      </c>
      <c r="X582" s="160">
        <v>2.675767918088737</v>
      </c>
      <c r="Y582" s="160">
        <v>21.310580204778159</v>
      </c>
      <c r="Z582" s="160">
        <v>38.730375426621166</v>
      </c>
      <c r="AA582" s="160">
        <v>36.945392491467572</v>
      </c>
      <c r="AB582" s="160">
        <f t="shared" si="91"/>
        <v>75.675767918088738</v>
      </c>
      <c r="AD582" s="160">
        <v>99</v>
      </c>
      <c r="AE582" s="160">
        <v>14</v>
      </c>
      <c r="AF582" s="160">
        <v>40</v>
      </c>
      <c r="AG582" s="160">
        <v>43</v>
      </c>
      <c r="AH582" s="160">
        <v>2</v>
      </c>
      <c r="AI582" s="160">
        <f t="shared" si="85"/>
        <v>45</v>
      </c>
    </row>
    <row r="583" spans="1:35">
      <c r="A583" s="159" t="s">
        <v>1147</v>
      </c>
      <c r="C583" s="156">
        <v>416</v>
      </c>
      <c r="D583" s="156">
        <v>132</v>
      </c>
      <c r="E583" s="163">
        <v>0.31730769230769229</v>
      </c>
      <c r="F583" s="156">
        <v>155</v>
      </c>
      <c r="G583" s="163">
        <v>0.37259615384615385</v>
      </c>
      <c r="H583" s="157">
        <v>6002</v>
      </c>
      <c r="I583" s="158">
        <v>58</v>
      </c>
      <c r="J583" s="159" t="s">
        <v>1140</v>
      </c>
      <c r="L583" s="160">
        <f t="shared" si="92"/>
        <v>90.184079601990049</v>
      </c>
      <c r="M583" s="160">
        <f t="shared" si="93"/>
        <v>90.641791044776113</v>
      </c>
      <c r="N583" s="160">
        <f t="shared" si="94"/>
        <v>91</v>
      </c>
      <c r="P583" s="160">
        <v>201</v>
      </c>
      <c r="Q583" s="160">
        <v>4.8159203980099505</v>
      </c>
      <c r="R583" s="160">
        <v>4.6517412935323383</v>
      </c>
      <c r="S583" s="160">
        <v>26.706467661691541</v>
      </c>
      <c r="T583" s="160">
        <v>63.477611940298509</v>
      </c>
      <c r="U583" s="160">
        <f t="shared" si="90"/>
        <v>90.184079601990049</v>
      </c>
      <c r="W583" s="160">
        <v>201</v>
      </c>
      <c r="X583" s="160">
        <v>1.9651741293532339</v>
      </c>
      <c r="Y583" s="160">
        <v>7.3930348258706466</v>
      </c>
      <c r="Z583" s="160">
        <v>41.129353233830848</v>
      </c>
      <c r="AA583" s="160">
        <v>49.512437810945272</v>
      </c>
      <c r="AB583" s="160">
        <f t="shared" si="91"/>
        <v>90.641791044776113</v>
      </c>
      <c r="AD583" s="160">
        <v>70</v>
      </c>
      <c r="AE583" s="160">
        <v>0</v>
      </c>
      <c r="AF583" s="160">
        <v>9</v>
      </c>
      <c r="AG583" s="160">
        <v>47</v>
      </c>
      <c r="AH583" s="160">
        <v>44</v>
      </c>
      <c r="AI583" s="160">
        <f t="shared" si="85"/>
        <v>91</v>
      </c>
    </row>
    <row r="584" spans="1:35">
      <c r="A584" s="159" t="s">
        <v>1665</v>
      </c>
      <c r="C584" s="156">
        <v>709</v>
      </c>
      <c r="D584" s="156">
        <v>304</v>
      </c>
      <c r="E584" s="163">
        <v>0.42877291960507757</v>
      </c>
      <c r="F584" s="156">
        <v>313</v>
      </c>
      <c r="G584" s="163">
        <v>0.44146685472496472</v>
      </c>
      <c r="H584" s="157">
        <v>6002</v>
      </c>
      <c r="I584" s="158">
        <v>70</v>
      </c>
      <c r="J584" s="159" t="s">
        <v>1140</v>
      </c>
      <c r="L584" s="160">
        <f t="shared" si="92"/>
        <v>68.375176304654445</v>
      </c>
      <c r="M584" s="160">
        <f t="shared" si="93"/>
        <v>78.499294781382218</v>
      </c>
      <c r="N584" s="160">
        <f t="shared" si="94"/>
        <v>30</v>
      </c>
      <c r="P584" s="160">
        <v>709</v>
      </c>
      <c r="Q584" s="160">
        <v>15.166431593794076</v>
      </c>
      <c r="R584" s="160">
        <v>15.458392101551482</v>
      </c>
      <c r="S584" s="160">
        <v>33.499294781382225</v>
      </c>
      <c r="T584" s="160">
        <v>34.875881523272213</v>
      </c>
      <c r="U584" s="160">
        <f t="shared" si="90"/>
        <v>68.375176304654445</v>
      </c>
      <c r="W584" s="160">
        <v>709</v>
      </c>
      <c r="X584" s="160">
        <v>2.4583921015514809</v>
      </c>
      <c r="Y584" s="160">
        <v>18.583921015514811</v>
      </c>
      <c r="Z584" s="160">
        <v>40.874471086036671</v>
      </c>
      <c r="AA584" s="160">
        <v>37.624823695345555</v>
      </c>
      <c r="AB584" s="160">
        <f t="shared" si="91"/>
        <v>78.499294781382218</v>
      </c>
      <c r="AD584" s="160">
        <v>325</v>
      </c>
      <c r="AE584" s="160">
        <v>32</v>
      </c>
      <c r="AF584" s="160">
        <v>38</v>
      </c>
      <c r="AG584" s="160">
        <v>25</v>
      </c>
      <c r="AH584" s="160">
        <v>5</v>
      </c>
      <c r="AI584" s="160">
        <f t="shared" si="85"/>
        <v>30</v>
      </c>
    </row>
    <row r="585" spans="1:35">
      <c r="A585" s="159" t="s">
        <v>1146</v>
      </c>
      <c r="C585" s="156">
        <v>257</v>
      </c>
      <c r="D585" s="156">
        <v>235</v>
      </c>
      <c r="E585" s="163">
        <v>0.91439688715953304</v>
      </c>
      <c r="F585" s="156">
        <v>247</v>
      </c>
      <c r="G585" s="163">
        <v>0.96108949416342415</v>
      </c>
      <c r="H585" s="157">
        <v>6002</v>
      </c>
      <c r="I585" s="158">
        <v>60</v>
      </c>
      <c r="J585" s="159" t="s">
        <v>1140</v>
      </c>
      <c r="L585" s="160">
        <f t="shared" si="92"/>
        <v>34.241379310344826</v>
      </c>
      <c r="M585" s="160">
        <f t="shared" si="93"/>
        <v>45.025862068965516</v>
      </c>
      <c r="N585" s="160">
        <f t="shared" si="94"/>
        <v>11</v>
      </c>
      <c r="P585" s="160">
        <v>116</v>
      </c>
      <c r="Q585" s="160">
        <v>37.362068965517238</v>
      </c>
      <c r="R585" s="160">
        <v>28.801724137931036</v>
      </c>
      <c r="S585" s="160">
        <v>18.681034482758619</v>
      </c>
      <c r="T585" s="160">
        <v>15.560344827586206</v>
      </c>
      <c r="U585" s="160">
        <f t="shared" si="90"/>
        <v>34.241379310344826</v>
      </c>
      <c r="W585" s="160">
        <v>116</v>
      </c>
      <c r="X585" s="160">
        <v>16.603448275862071</v>
      </c>
      <c r="Y585" s="160">
        <v>38.775862068965523</v>
      </c>
      <c r="Z585" s="160">
        <v>34.525862068965516</v>
      </c>
      <c r="AA585" s="160">
        <v>10.5</v>
      </c>
      <c r="AB585" s="160">
        <f t="shared" si="91"/>
        <v>45.025862068965516</v>
      </c>
      <c r="AD585" s="160">
        <v>47</v>
      </c>
      <c r="AE585" s="160">
        <v>47</v>
      </c>
      <c r="AF585" s="160">
        <v>43</v>
      </c>
      <c r="AG585" s="160">
        <v>11</v>
      </c>
      <c r="AH585" s="160">
        <v>0</v>
      </c>
      <c r="AI585" s="160">
        <f t="shared" si="85"/>
        <v>11</v>
      </c>
    </row>
    <row r="586" spans="1:35">
      <c r="A586" s="159" t="s">
        <v>1145</v>
      </c>
      <c r="C586" s="156">
        <v>164</v>
      </c>
      <c r="D586" s="156">
        <v>152</v>
      </c>
      <c r="E586" s="163">
        <v>0.92682926829268297</v>
      </c>
      <c r="F586" s="156">
        <v>156</v>
      </c>
      <c r="G586" s="163">
        <v>0.95121951219512191</v>
      </c>
      <c r="H586" s="157">
        <v>6002</v>
      </c>
      <c r="I586" s="158">
        <v>61</v>
      </c>
      <c r="J586" s="159" t="s">
        <v>1140</v>
      </c>
      <c r="L586" s="160">
        <f t="shared" si="92"/>
        <v>81.974683544303801</v>
      </c>
      <c r="M586" s="160">
        <f t="shared" si="93"/>
        <v>73.088607594936704</v>
      </c>
      <c r="N586" s="160">
        <f t="shared" si="94"/>
        <v>44</v>
      </c>
      <c r="P586" s="160">
        <v>79</v>
      </c>
      <c r="Q586" s="160">
        <v>8.962025316455696</v>
      </c>
      <c r="R586" s="160">
        <v>9.0632911392405049</v>
      </c>
      <c r="S586" s="160">
        <v>41.594936708860757</v>
      </c>
      <c r="T586" s="160">
        <v>40.379746835443044</v>
      </c>
      <c r="U586" s="160">
        <f t="shared" si="90"/>
        <v>81.974683544303801</v>
      </c>
      <c r="W586" s="160">
        <v>79</v>
      </c>
      <c r="X586" s="160">
        <v>7.4177215189873413</v>
      </c>
      <c r="Y586" s="160">
        <v>19.139240506329113</v>
      </c>
      <c r="Z586" s="160">
        <v>41.468354430379748</v>
      </c>
      <c r="AA586" s="160">
        <v>31.62025316455696</v>
      </c>
      <c r="AB586" s="160">
        <f t="shared" si="91"/>
        <v>73.088607594936704</v>
      </c>
      <c r="AD586" s="160">
        <v>25</v>
      </c>
      <c r="AE586" s="160">
        <v>12</v>
      </c>
      <c r="AF586" s="160">
        <v>44</v>
      </c>
      <c r="AG586" s="160">
        <v>44</v>
      </c>
      <c r="AH586" s="160">
        <v>0</v>
      </c>
      <c r="AI586" s="160">
        <f t="shared" si="85"/>
        <v>44</v>
      </c>
    </row>
    <row r="587" spans="1:35">
      <c r="A587" s="159" t="s">
        <v>1144</v>
      </c>
      <c r="C587" s="156">
        <v>406</v>
      </c>
      <c r="D587" s="156">
        <v>365</v>
      </c>
      <c r="E587" s="163">
        <v>0.89901477832512311</v>
      </c>
      <c r="F587" s="156">
        <v>385</v>
      </c>
      <c r="G587" s="163">
        <v>0.94827586206896552</v>
      </c>
      <c r="H587" s="157">
        <v>6002</v>
      </c>
      <c r="I587" s="158">
        <v>63</v>
      </c>
      <c r="J587" s="159" t="s">
        <v>1140</v>
      </c>
      <c r="L587" s="160">
        <f t="shared" si="92"/>
        <v>54.279187817258887</v>
      </c>
      <c r="M587" s="160">
        <f t="shared" si="93"/>
        <v>51.593908629441628</v>
      </c>
      <c r="N587" s="160">
        <f t="shared" si="94"/>
        <v>29</v>
      </c>
      <c r="P587" s="160">
        <v>197</v>
      </c>
      <c r="Q587" s="160">
        <v>18.873096446700508</v>
      </c>
      <c r="R587" s="160">
        <v>26.847715736040605</v>
      </c>
      <c r="S587" s="160">
        <v>32.55329949238579</v>
      </c>
      <c r="T587" s="160">
        <v>21.725888324873097</v>
      </c>
      <c r="U587" s="160">
        <f t="shared" si="90"/>
        <v>54.279187817258887</v>
      </c>
      <c r="W587" s="160">
        <v>197</v>
      </c>
      <c r="X587" s="160">
        <v>12.18781725888325</v>
      </c>
      <c r="Y587" s="160">
        <v>35.939086294416242</v>
      </c>
      <c r="Z587" s="160">
        <v>36.142131979695435</v>
      </c>
      <c r="AA587" s="160">
        <v>15.451776649746193</v>
      </c>
      <c r="AB587" s="160">
        <f t="shared" si="91"/>
        <v>51.593908629441628</v>
      </c>
      <c r="AD587" s="160">
        <v>55</v>
      </c>
      <c r="AE587" s="160">
        <v>24</v>
      </c>
      <c r="AF587" s="160">
        <v>47</v>
      </c>
      <c r="AG587" s="160">
        <v>20</v>
      </c>
      <c r="AH587" s="160">
        <v>9</v>
      </c>
      <c r="AI587" s="160">
        <f t="shared" ref="AI587:AI650" si="95">SUM(AG587:AH587)</f>
        <v>29</v>
      </c>
    </row>
    <row r="588" spans="1:35">
      <c r="A588" s="159" t="s">
        <v>1143</v>
      </c>
      <c r="C588" s="156">
        <v>313</v>
      </c>
      <c r="D588" s="156">
        <v>221</v>
      </c>
      <c r="E588" s="163">
        <v>0.70607028753993606</v>
      </c>
      <c r="F588" s="156">
        <v>260</v>
      </c>
      <c r="G588" s="163">
        <v>0.83067092651757191</v>
      </c>
      <c r="H588" s="157">
        <v>6002</v>
      </c>
      <c r="I588" s="158">
        <v>64</v>
      </c>
      <c r="J588" s="159" t="s">
        <v>1140</v>
      </c>
      <c r="L588" s="160">
        <f t="shared" si="92"/>
        <v>72.258992805755398</v>
      </c>
      <c r="M588" s="160">
        <f t="shared" si="93"/>
        <v>63.143884892086326</v>
      </c>
      <c r="N588" s="160">
        <f t="shared" si="94"/>
        <v>43</v>
      </c>
      <c r="P588" s="160">
        <v>139</v>
      </c>
      <c r="Q588" s="160">
        <v>11.74820143884892</v>
      </c>
      <c r="R588" s="160">
        <v>16.669064748201439</v>
      </c>
      <c r="S588" s="160">
        <v>31.129496402877699</v>
      </c>
      <c r="T588" s="160">
        <v>41.129496402877699</v>
      </c>
      <c r="U588" s="160">
        <f t="shared" si="90"/>
        <v>72.258992805755398</v>
      </c>
      <c r="W588" s="160">
        <v>139</v>
      </c>
      <c r="X588" s="160">
        <v>13.129496402877697</v>
      </c>
      <c r="Y588" s="160">
        <v>23.726618705035971</v>
      </c>
      <c r="Z588" s="160">
        <v>45.820143884892083</v>
      </c>
      <c r="AA588" s="160">
        <v>17.323741007194243</v>
      </c>
      <c r="AB588" s="160">
        <f t="shared" si="91"/>
        <v>63.143884892086326</v>
      </c>
      <c r="AD588" s="160">
        <v>46</v>
      </c>
      <c r="AE588" s="160">
        <v>13</v>
      </c>
      <c r="AF588" s="160">
        <v>43</v>
      </c>
      <c r="AG588" s="160">
        <v>39</v>
      </c>
      <c r="AH588" s="160">
        <v>4</v>
      </c>
      <c r="AI588" s="160">
        <f t="shared" si="95"/>
        <v>43</v>
      </c>
    </row>
    <row r="589" spans="1:35">
      <c r="A589" s="159" t="s">
        <v>1142</v>
      </c>
      <c r="C589" s="156">
        <v>354</v>
      </c>
      <c r="D589" s="156">
        <v>288</v>
      </c>
      <c r="E589" s="163">
        <v>0.81355932203389836</v>
      </c>
      <c r="F589" s="156">
        <v>295</v>
      </c>
      <c r="G589" s="163">
        <v>0.83333333333333337</v>
      </c>
      <c r="H589" s="157">
        <v>6002</v>
      </c>
      <c r="I589" s="158">
        <v>65</v>
      </c>
      <c r="J589" s="159" t="s">
        <v>1140</v>
      </c>
      <c r="L589" s="160">
        <f t="shared" si="92"/>
        <v>53.303030303030305</v>
      </c>
      <c r="M589" s="160">
        <f t="shared" si="93"/>
        <v>59.927272727272729</v>
      </c>
      <c r="N589" s="160">
        <f t="shared" si="94"/>
        <v>29</v>
      </c>
      <c r="P589" s="160">
        <v>165</v>
      </c>
      <c r="Q589" s="160">
        <v>18.775757575757577</v>
      </c>
      <c r="R589" s="160">
        <v>27.624242424242425</v>
      </c>
      <c r="S589" s="160">
        <v>26.084848484848486</v>
      </c>
      <c r="T589" s="160">
        <v>27.218181818181819</v>
      </c>
      <c r="U589" s="160">
        <f t="shared" si="90"/>
        <v>53.303030303030305</v>
      </c>
      <c r="W589" s="160">
        <v>165</v>
      </c>
      <c r="X589" s="160">
        <v>9.6545454545454543</v>
      </c>
      <c r="Y589" s="160">
        <v>30.418181818181814</v>
      </c>
      <c r="Z589" s="160">
        <v>40.121212121212125</v>
      </c>
      <c r="AA589" s="160">
        <v>19.806060606060605</v>
      </c>
      <c r="AB589" s="160">
        <f t="shared" si="91"/>
        <v>59.927272727272729</v>
      </c>
      <c r="AD589" s="160">
        <v>49</v>
      </c>
      <c r="AE589" s="160">
        <v>29</v>
      </c>
      <c r="AF589" s="160">
        <v>43</v>
      </c>
      <c r="AG589" s="160">
        <v>29</v>
      </c>
      <c r="AH589" s="160">
        <v>0</v>
      </c>
      <c r="AI589" s="160">
        <f t="shared" si="95"/>
        <v>29</v>
      </c>
    </row>
    <row r="590" spans="1:35">
      <c r="A590" s="159" t="s">
        <v>1506</v>
      </c>
      <c r="C590" s="156">
        <v>627</v>
      </c>
      <c r="D590" s="156">
        <v>412</v>
      </c>
      <c r="E590" s="163">
        <v>0.65709728867623607</v>
      </c>
      <c r="F590" s="156">
        <v>444</v>
      </c>
      <c r="G590" s="163">
        <v>0.70813397129186606</v>
      </c>
      <c r="H590" s="157">
        <v>6002</v>
      </c>
      <c r="I590" s="158">
        <v>59</v>
      </c>
      <c r="J590" s="159" t="s">
        <v>1140</v>
      </c>
      <c r="L590" s="160">
        <f t="shared" si="92"/>
        <v>60</v>
      </c>
      <c r="M590" s="160">
        <f t="shared" si="93"/>
        <v>55</v>
      </c>
      <c r="N590" s="160">
        <f t="shared" si="94"/>
        <v>0</v>
      </c>
      <c r="P590" s="160">
        <v>611</v>
      </c>
      <c r="Q590" s="160">
        <v>14</v>
      </c>
      <c r="R590" s="160">
        <v>26</v>
      </c>
      <c r="S590" s="160">
        <v>26</v>
      </c>
      <c r="T590" s="160">
        <v>34</v>
      </c>
      <c r="U590" s="160">
        <f t="shared" si="90"/>
        <v>60</v>
      </c>
      <c r="W590" s="160">
        <v>611</v>
      </c>
      <c r="X590" s="160">
        <v>8</v>
      </c>
      <c r="Y590" s="160">
        <v>37</v>
      </c>
      <c r="Z590" s="160">
        <v>33</v>
      </c>
      <c r="AA590" s="160">
        <v>22</v>
      </c>
      <c r="AB590" s="160">
        <f t="shared" si="91"/>
        <v>55</v>
      </c>
      <c r="AD590" s="160">
        <v>0</v>
      </c>
      <c r="AE590" s="160">
        <v>0</v>
      </c>
      <c r="AF590" s="160">
        <v>0</v>
      </c>
      <c r="AG590" s="160">
        <v>0</v>
      </c>
      <c r="AH590" s="160">
        <v>0</v>
      </c>
      <c r="AI590" s="160">
        <f t="shared" si="95"/>
        <v>0</v>
      </c>
    </row>
    <row r="591" spans="1:35">
      <c r="A591" s="159" t="s">
        <v>1663</v>
      </c>
      <c r="C591" s="156">
        <v>456</v>
      </c>
      <c r="D591" s="156">
        <v>412</v>
      </c>
      <c r="E591" s="163">
        <v>0.90350877192982459</v>
      </c>
      <c r="F591" s="156">
        <v>408</v>
      </c>
      <c r="G591" s="163">
        <v>0.89473684210526316</v>
      </c>
      <c r="H591" s="157">
        <v>6002</v>
      </c>
      <c r="I591" s="158">
        <v>702</v>
      </c>
      <c r="J591" s="159" t="s">
        <v>1140</v>
      </c>
      <c r="L591" s="160">
        <f t="shared" si="92"/>
        <v>47.485393258426967</v>
      </c>
      <c r="M591" s="160">
        <f t="shared" si="93"/>
        <v>47.226966292134833</v>
      </c>
      <c r="N591" s="160">
        <f t="shared" si="94"/>
        <v>15</v>
      </c>
      <c r="P591" s="160">
        <v>445</v>
      </c>
      <c r="Q591" s="160">
        <v>30.802247191011233</v>
      </c>
      <c r="R591" s="160">
        <v>21.7123595505618</v>
      </c>
      <c r="S591" s="160">
        <v>36.242696629213484</v>
      </c>
      <c r="T591" s="160">
        <v>11.242696629213484</v>
      </c>
      <c r="U591" s="160">
        <f t="shared" si="90"/>
        <v>47.485393258426967</v>
      </c>
      <c r="W591" s="160">
        <v>445</v>
      </c>
      <c r="X591" s="160">
        <v>12.226966292134833</v>
      </c>
      <c r="Y591" s="160">
        <v>40.015730337078651</v>
      </c>
      <c r="Z591" s="160">
        <v>35.2876404494382</v>
      </c>
      <c r="AA591" s="160">
        <v>11.939325842696629</v>
      </c>
      <c r="AB591" s="160">
        <f t="shared" si="91"/>
        <v>47.226966292134833</v>
      </c>
      <c r="AD591" s="160">
        <v>236</v>
      </c>
      <c r="AE591" s="160">
        <v>60</v>
      </c>
      <c r="AF591" s="160">
        <v>25</v>
      </c>
      <c r="AG591" s="160">
        <v>14</v>
      </c>
      <c r="AH591" s="160">
        <v>1</v>
      </c>
      <c r="AI591" s="160">
        <f t="shared" si="95"/>
        <v>15</v>
      </c>
    </row>
    <row r="592" spans="1:35">
      <c r="A592" s="159" t="s">
        <v>1664</v>
      </c>
      <c r="C592" s="156">
        <v>146</v>
      </c>
      <c r="D592" s="156">
        <v>130</v>
      </c>
      <c r="E592" s="163">
        <v>0.8904109589041096</v>
      </c>
      <c r="F592" s="156">
        <v>133</v>
      </c>
      <c r="G592" s="163">
        <v>0.91095890410958902</v>
      </c>
      <c r="H592" s="157">
        <v>6002</v>
      </c>
      <c r="I592" s="158">
        <v>77</v>
      </c>
      <c r="J592" s="159" t="s">
        <v>1140</v>
      </c>
      <c r="L592" s="160">
        <f t="shared" si="92"/>
        <v>34.25925925925926</v>
      </c>
      <c r="M592" s="160">
        <f t="shared" si="93"/>
        <v>45.379629629629626</v>
      </c>
      <c r="N592" s="160">
        <f t="shared" si="94"/>
        <v>6</v>
      </c>
      <c r="P592" s="160">
        <v>108</v>
      </c>
      <c r="Q592" s="160">
        <v>39.916666666666671</v>
      </c>
      <c r="R592" s="160">
        <v>25.824074074074076</v>
      </c>
      <c r="S592" s="160">
        <v>27.712962962962962</v>
      </c>
      <c r="T592" s="160">
        <v>6.5462962962962958</v>
      </c>
      <c r="U592" s="160">
        <f t="shared" si="90"/>
        <v>34.25925925925926</v>
      </c>
      <c r="W592" s="160">
        <v>108</v>
      </c>
      <c r="X592" s="160">
        <v>11.092592592592592</v>
      </c>
      <c r="Y592" s="160">
        <v>43.527777777777771</v>
      </c>
      <c r="Z592" s="160">
        <v>39.925925925925924</v>
      </c>
      <c r="AA592" s="160">
        <v>5.4537037037037042</v>
      </c>
      <c r="AB592" s="160">
        <f t="shared" si="91"/>
        <v>45.379629629629626</v>
      </c>
      <c r="AD592" s="160">
        <v>49</v>
      </c>
      <c r="AE592" s="160">
        <v>73</v>
      </c>
      <c r="AF592" s="160">
        <v>20</v>
      </c>
      <c r="AG592" s="160">
        <v>6</v>
      </c>
      <c r="AH592" s="160">
        <v>0</v>
      </c>
      <c r="AI592" s="160">
        <f t="shared" si="95"/>
        <v>6</v>
      </c>
    </row>
    <row r="593" spans="1:35">
      <c r="A593" s="159" t="s">
        <v>1141</v>
      </c>
      <c r="C593" s="156">
        <v>327</v>
      </c>
      <c r="D593" s="156">
        <v>326</v>
      </c>
      <c r="E593" s="163">
        <v>0.99694189602446481</v>
      </c>
      <c r="F593" s="156">
        <v>319</v>
      </c>
      <c r="G593" s="163">
        <v>0.97553516819571862</v>
      </c>
      <c r="H593" s="157">
        <v>6002</v>
      </c>
      <c r="I593" s="158">
        <v>69</v>
      </c>
      <c r="J593" s="159" t="s">
        <v>1140</v>
      </c>
      <c r="L593" s="160">
        <f t="shared" si="92"/>
        <v>44.709923664122137</v>
      </c>
      <c r="M593" s="160">
        <f t="shared" si="93"/>
        <v>52.312977099236647</v>
      </c>
      <c r="N593" s="160">
        <f t="shared" si="94"/>
        <v>8</v>
      </c>
      <c r="P593" s="160">
        <v>131</v>
      </c>
      <c r="Q593" s="160">
        <v>19.36641221374046</v>
      </c>
      <c r="R593" s="160">
        <v>36.603053435114504</v>
      </c>
      <c r="S593" s="160">
        <v>27.702290076335878</v>
      </c>
      <c r="T593" s="160">
        <v>17.007633587786259</v>
      </c>
      <c r="U593" s="160">
        <f t="shared" si="90"/>
        <v>44.709923664122137</v>
      </c>
      <c r="W593" s="160">
        <v>131</v>
      </c>
      <c r="X593" s="160">
        <v>13.770992366412214</v>
      </c>
      <c r="Y593" s="160">
        <v>34.221374045801525</v>
      </c>
      <c r="Z593" s="160">
        <v>43.916030534351151</v>
      </c>
      <c r="AA593" s="160">
        <v>8.3969465648854964</v>
      </c>
      <c r="AB593" s="160">
        <f t="shared" si="91"/>
        <v>52.312977099236647</v>
      </c>
      <c r="AD593" s="160">
        <v>40</v>
      </c>
      <c r="AE593" s="160">
        <v>40</v>
      </c>
      <c r="AF593" s="160">
        <v>53</v>
      </c>
      <c r="AG593" s="160">
        <v>8</v>
      </c>
      <c r="AH593" s="160">
        <v>0</v>
      </c>
      <c r="AI593" s="160">
        <f t="shared" si="95"/>
        <v>8</v>
      </c>
    </row>
    <row r="594" spans="1:35">
      <c r="A594" s="159" t="s">
        <v>698</v>
      </c>
      <c r="C594" s="156">
        <v>244</v>
      </c>
      <c r="D594" s="156">
        <v>13</v>
      </c>
      <c r="E594" s="163">
        <v>5.3278688524590161E-2</v>
      </c>
      <c r="F594" s="156">
        <v>189</v>
      </c>
      <c r="G594" s="163">
        <v>0.77459016393442626</v>
      </c>
      <c r="H594" s="157">
        <v>504</v>
      </c>
      <c r="I594" s="158">
        <v>22</v>
      </c>
      <c r="J594" s="159" t="s">
        <v>697</v>
      </c>
      <c r="L594" s="160">
        <f t="shared" si="92"/>
        <v>85.053691275167779</v>
      </c>
      <c r="M594" s="160">
        <f t="shared" si="93"/>
        <v>86.597315436241615</v>
      </c>
      <c r="N594" s="160">
        <f t="shared" si="94"/>
        <v>54</v>
      </c>
      <c r="P594" s="160">
        <v>149</v>
      </c>
      <c r="Q594" s="160">
        <v>5.9194630872483227</v>
      </c>
      <c r="R594" s="160">
        <v>9.5838926174496635</v>
      </c>
      <c r="S594" s="160">
        <v>30.463087248322147</v>
      </c>
      <c r="T594" s="160">
        <v>54.590604026845632</v>
      </c>
      <c r="U594" s="160">
        <f t="shared" si="90"/>
        <v>85.053691275167779</v>
      </c>
      <c r="W594" s="160">
        <v>149</v>
      </c>
      <c r="X594" s="160">
        <v>4.7315436241610742</v>
      </c>
      <c r="Y594" s="160">
        <v>8.8993288590604038</v>
      </c>
      <c r="Z594" s="160">
        <v>45.859060402684563</v>
      </c>
      <c r="AA594" s="160">
        <v>40.738255033557046</v>
      </c>
      <c r="AB594" s="160">
        <f t="shared" si="91"/>
        <v>86.597315436241615</v>
      </c>
      <c r="AD594" s="160">
        <v>33</v>
      </c>
      <c r="AE594" s="160">
        <v>3</v>
      </c>
      <c r="AF594" s="160">
        <v>42</v>
      </c>
      <c r="AG594" s="160">
        <v>48</v>
      </c>
      <c r="AH594" s="160">
        <v>6</v>
      </c>
      <c r="AI594" s="160">
        <f t="shared" si="95"/>
        <v>54</v>
      </c>
    </row>
    <row r="595" spans="1:35">
      <c r="A595" s="159" t="s">
        <v>1536</v>
      </c>
      <c r="C595" s="156">
        <v>185</v>
      </c>
      <c r="D595" s="156">
        <v>8</v>
      </c>
      <c r="E595" s="163">
        <v>4.3243243243243246E-2</v>
      </c>
      <c r="F595" s="156">
        <v>125</v>
      </c>
      <c r="G595" s="163">
        <v>0.67567567567567566</v>
      </c>
      <c r="H595" s="157">
        <v>504</v>
      </c>
      <c r="I595" s="158">
        <v>23</v>
      </c>
      <c r="J595" s="159" t="s">
        <v>697</v>
      </c>
      <c r="L595" s="160">
        <f t="shared" si="92"/>
        <v>63.75</v>
      </c>
      <c r="M595" s="160">
        <f t="shared" si="93"/>
        <v>74.9375</v>
      </c>
      <c r="N595" s="160">
        <f t="shared" si="94"/>
        <v>33</v>
      </c>
      <c r="P595" s="160">
        <v>64</v>
      </c>
      <c r="Q595" s="160">
        <v>23.625</v>
      </c>
      <c r="R595" s="160">
        <v>12.625</v>
      </c>
      <c r="S595" s="160">
        <v>44.875</v>
      </c>
      <c r="T595" s="160">
        <v>18.875</v>
      </c>
      <c r="U595" s="160">
        <f t="shared" si="90"/>
        <v>63.75</v>
      </c>
      <c r="W595" s="160">
        <v>64</v>
      </c>
      <c r="X595" s="160">
        <v>6.25</v>
      </c>
      <c r="Y595" s="160">
        <v>18.8125</v>
      </c>
      <c r="Z595" s="160">
        <v>59.25</v>
      </c>
      <c r="AA595" s="160">
        <v>15.6875</v>
      </c>
      <c r="AB595" s="160">
        <f t="shared" si="91"/>
        <v>74.9375</v>
      </c>
      <c r="AD595" s="160">
        <v>28</v>
      </c>
      <c r="AE595" s="160">
        <v>18</v>
      </c>
      <c r="AF595" s="160">
        <v>50</v>
      </c>
      <c r="AG595" s="160">
        <v>29</v>
      </c>
      <c r="AH595" s="160">
        <v>4</v>
      </c>
      <c r="AI595" s="160">
        <f t="shared" si="95"/>
        <v>33</v>
      </c>
    </row>
    <row r="596" spans="1:35">
      <c r="A596" s="159" t="s">
        <v>1627</v>
      </c>
      <c r="C596" s="156">
        <v>115</v>
      </c>
      <c r="D596" s="156">
        <v>30</v>
      </c>
      <c r="E596" s="163">
        <v>0.2608695652173913</v>
      </c>
      <c r="F596" s="156">
        <v>54</v>
      </c>
      <c r="G596" s="163">
        <v>0.46956521739130436</v>
      </c>
      <c r="H596" s="157">
        <v>4740</v>
      </c>
      <c r="I596" s="158">
        <v>703</v>
      </c>
      <c r="J596" s="159" t="s">
        <v>15</v>
      </c>
      <c r="L596" s="160" t="str">
        <f t="shared" si="92"/>
        <v>xx</v>
      </c>
      <c r="M596" s="160" t="str">
        <f t="shared" si="93"/>
        <v>xx</v>
      </c>
      <c r="N596" s="160">
        <f t="shared" si="94"/>
        <v>0</v>
      </c>
      <c r="P596" s="160">
        <v>17</v>
      </c>
      <c r="Q596" s="160" t="s">
        <v>1</v>
      </c>
      <c r="R596" s="160" t="s">
        <v>1</v>
      </c>
      <c r="S596" s="160" t="s">
        <v>1</v>
      </c>
      <c r="T596" s="160" t="s">
        <v>1</v>
      </c>
      <c r="U596" s="160" t="s">
        <v>1</v>
      </c>
      <c r="W596" s="160">
        <v>17</v>
      </c>
      <c r="X596" s="160" t="s">
        <v>1</v>
      </c>
      <c r="Y596" s="160" t="s">
        <v>1</v>
      </c>
      <c r="Z596" s="160" t="s">
        <v>1</v>
      </c>
      <c r="AA596" s="160" t="s">
        <v>1</v>
      </c>
      <c r="AB596" s="160" t="s">
        <v>1</v>
      </c>
      <c r="AD596" s="160">
        <v>0</v>
      </c>
      <c r="AE596" s="160" t="s">
        <v>1</v>
      </c>
      <c r="AF596" s="160" t="s">
        <v>1</v>
      </c>
      <c r="AG596" s="160" t="s">
        <v>1</v>
      </c>
      <c r="AH596" s="160" t="s">
        <v>1</v>
      </c>
      <c r="AI596" s="160">
        <f t="shared" si="95"/>
        <v>0</v>
      </c>
    </row>
    <row r="597" spans="1:35">
      <c r="A597" s="159" t="s">
        <v>1022</v>
      </c>
      <c r="C597" s="156">
        <v>507</v>
      </c>
      <c r="D597" s="156">
        <v>322</v>
      </c>
      <c r="E597" s="163">
        <v>0.63510848126232744</v>
      </c>
      <c r="F597" s="156">
        <v>507</v>
      </c>
      <c r="G597" s="163">
        <v>1</v>
      </c>
      <c r="H597" s="157">
        <v>4713</v>
      </c>
      <c r="I597" s="158">
        <v>702</v>
      </c>
      <c r="J597" s="159" t="s">
        <v>1021</v>
      </c>
      <c r="L597" s="160">
        <f t="shared" si="92"/>
        <v>60.064814814814824</v>
      </c>
      <c r="M597" s="160">
        <f t="shared" si="93"/>
        <v>56.413580246913568</v>
      </c>
      <c r="N597" s="160">
        <f t="shared" si="94"/>
        <v>14.107142857142858</v>
      </c>
      <c r="P597" s="160">
        <v>324</v>
      </c>
      <c r="Q597" s="160">
        <v>18.333333333333336</v>
      </c>
      <c r="R597" s="160">
        <v>22.080246913580243</v>
      </c>
      <c r="S597" s="160">
        <v>35.95987654320988</v>
      </c>
      <c r="T597" s="160">
        <v>24.10493827160494</v>
      </c>
      <c r="U597" s="160">
        <f t="shared" ref="U597:U608" si="96">SUM(S597:T597)</f>
        <v>60.064814814814824</v>
      </c>
      <c r="W597" s="160">
        <v>324</v>
      </c>
      <c r="X597" s="160">
        <v>10.3641975308642</v>
      </c>
      <c r="Y597" s="160">
        <v>33.179012345679013</v>
      </c>
      <c r="Z597" s="160">
        <v>39.061728395061721</v>
      </c>
      <c r="AA597" s="160">
        <v>17.351851851851851</v>
      </c>
      <c r="AB597" s="160">
        <f t="shared" ref="AB597:AB608" si="97">SUM(Z597:AA597)</f>
        <v>56.413580246913568</v>
      </c>
      <c r="AD597" s="160">
        <v>112</v>
      </c>
      <c r="AE597" s="160">
        <v>36.428571428571431</v>
      </c>
      <c r="AF597" s="160">
        <v>48.946428571428569</v>
      </c>
      <c r="AG597" s="160">
        <v>14.107142857142858</v>
      </c>
      <c r="AH597" s="160">
        <v>0</v>
      </c>
      <c r="AI597" s="160">
        <f t="shared" si="95"/>
        <v>14.107142857142858</v>
      </c>
    </row>
    <row r="598" spans="1:35">
      <c r="A598" s="159" t="s">
        <v>1023</v>
      </c>
      <c r="C598" s="156">
        <v>201</v>
      </c>
      <c r="D598" s="156">
        <v>183</v>
      </c>
      <c r="E598" s="163">
        <v>0.91044776119402981</v>
      </c>
      <c r="F598" s="156">
        <v>201</v>
      </c>
      <c r="G598" s="163">
        <v>1</v>
      </c>
      <c r="H598" s="157">
        <v>4713</v>
      </c>
      <c r="I598" s="158">
        <v>47</v>
      </c>
      <c r="J598" s="159" t="s">
        <v>1021</v>
      </c>
      <c r="L598" s="160">
        <f t="shared" si="92"/>
        <v>59</v>
      </c>
      <c r="M598" s="160">
        <f t="shared" si="93"/>
        <v>46.238341968911911</v>
      </c>
      <c r="N598" s="160">
        <f t="shared" si="94"/>
        <v>33</v>
      </c>
      <c r="P598" s="160">
        <v>193</v>
      </c>
      <c r="Q598" s="160">
        <v>10.134715025906736</v>
      </c>
      <c r="R598" s="160">
        <v>30.580310880829014</v>
      </c>
      <c r="S598" s="160">
        <v>40.430051813471501</v>
      </c>
      <c r="T598" s="160">
        <v>18.569948186528496</v>
      </c>
      <c r="U598" s="160">
        <f t="shared" si="96"/>
        <v>59</v>
      </c>
      <c r="W598" s="160">
        <v>193</v>
      </c>
      <c r="X598" s="160">
        <v>17.7720207253886</v>
      </c>
      <c r="Y598" s="160">
        <v>36.419689119170982</v>
      </c>
      <c r="Z598" s="160">
        <v>39.388601036269428</v>
      </c>
      <c r="AA598" s="160">
        <v>6.8497409326424865</v>
      </c>
      <c r="AB598" s="160">
        <f t="shared" si="97"/>
        <v>46.238341968911911</v>
      </c>
      <c r="AD598" s="160">
        <v>55</v>
      </c>
      <c r="AE598" s="160">
        <v>20</v>
      </c>
      <c r="AF598" s="160">
        <v>47</v>
      </c>
      <c r="AG598" s="160">
        <v>33</v>
      </c>
      <c r="AH598" s="160">
        <v>0</v>
      </c>
      <c r="AI598" s="160">
        <f t="shared" si="95"/>
        <v>33</v>
      </c>
    </row>
    <row r="599" spans="1:35">
      <c r="A599" s="159" t="s">
        <v>1493</v>
      </c>
      <c r="C599" s="156">
        <v>155</v>
      </c>
      <c r="D599" s="156">
        <v>150</v>
      </c>
      <c r="E599" s="163">
        <v>0.967741935483871</v>
      </c>
      <c r="F599" s="156">
        <v>155</v>
      </c>
      <c r="G599" s="163">
        <v>1</v>
      </c>
      <c r="H599" s="157">
        <v>4713</v>
      </c>
      <c r="I599" s="158">
        <v>50</v>
      </c>
      <c r="J599" s="159" t="s">
        <v>1021</v>
      </c>
      <c r="L599" s="160">
        <f t="shared" si="92"/>
        <v>18.711656441717789</v>
      </c>
      <c r="M599" s="160">
        <f t="shared" si="93"/>
        <v>39.036809815950917</v>
      </c>
      <c r="N599" s="160">
        <f t="shared" si="94"/>
        <v>2</v>
      </c>
      <c r="P599" s="160">
        <v>163</v>
      </c>
      <c r="Q599" s="160">
        <v>53.368098159509202</v>
      </c>
      <c r="R599" s="160">
        <v>28.282208588957054</v>
      </c>
      <c r="S599" s="160">
        <v>15.423312883435582</v>
      </c>
      <c r="T599" s="160">
        <v>3.2883435582822083</v>
      </c>
      <c r="U599" s="160">
        <f t="shared" si="96"/>
        <v>18.711656441717789</v>
      </c>
      <c r="W599" s="160">
        <v>163</v>
      </c>
      <c r="X599" s="160">
        <v>13.128834355828221</v>
      </c>
      <c r="Y599" s="160">
        <v>47.834355828220858</v>
      </c>
      <c r="Z599" s="160">
        <v>35.392638036809814</v>
      </c>
      <c r="AA599" s="160">
        <v>3.6441717791411046</v>
      </c>
      <c r="AB599" s="160">
        <f t="shared" si="97"/>
        <v>39.036809815950917</v>
      </c>
      <c r="AD599" s="160">
        <v>60</v>
      </c>
      <c r="AE599" s="160">
        <v>75</v>
      </c>
      <c r="AF599" s="160">
        <v>23</v>
      </c>
      <c r="AG599" s="160">
        <v>2</v>
      </c>
      <c r="AH599" s="160">
        <v>0</v>
      </c>
      <c r="AI599" s="160">
        <f t="shared" si="95"/>
        <v>2</v>
      </c>
    </row>
    <row r="600" spans="1:35">
      <c r="A600" s="159" t="s">
        <v>1091</v>
      </c>
      <c r="C600" s="156">
        <v>239</v>
      </c>
      <c r="D600" s="156">
        <v>14</v>
      </c>
      <c r="E600" s="163">
        <v>5.8577405857740586E-2</v>
      </c>
      <c r="F600" s="156">
        <v>190</v>
      </c>
      <c r="G600" s="163">
        <v>0.79497907949790791</v>
      </c>
      <c r="H600" s="157">
        <v>5706</v>
      </c>
      <c r="I600" s="158">
        <v>1</v>
      </c>
      <c r="J600" s="159" t="s">
        <v>1089</v>
      </c>
      <c r="L600" s="160">
        <f t="shared" si="92"/>
        <v>83.601503759398497</v>
      </c>
      <c r="M600" s="160">
        <f t="shared" si="93"/>
        <v>81.142857142857139</v>
      </c>
      <c r="N600" s="160">
        <f t="shared" si="94"/>
        <v>33</v>
      </c>
      <c r="P600" s="160">
        <v>133</v>
      </c>
      <c r="Q600" s="160">
        <v>6.2105263157894735</v>
      </c>
      <c r="R600" s="160">
        <v>10.255639097744361</v>
      </c>
      <c r="S600" s="160">
        <v>33.796992481203006</v>
      </c>
      <c r="T600" s="160">
        <v>49.804511278195491</v>
      </c>
      <c r="U600" s="160">
        <f t="shared" si="96"/>
        <v>83.601503759398497</v>
      </c>
      <c r="W600" s="160">
        <v>133</v>
      </c>
      <c r="X600" s="160">
        <v>5.1729323308270674</v>
      </c>
      <c r="Y600" s="160">
        <v>13.443609022556391</v>
      </c>
      <c r="Z600" s="160">
        <v>47.421052631578945</v>
      </c>
      <c r="AA600" s="160">
        <v>33.721804511278194</v>
      </c>
      <c r="AB600" s="160">
        <f t="shared" si="97"/>
        <v>81.142857142857139</v>
      </c>
      <c r="AD600" s="160">
        <v>30</v>
      </c>
      <c r="AE600" s="160">
        <v>10</v>
      </c>
      <c r="AF600" s="160">
        <v>57</v>
      </c>
      <c r="AG600" s="160">
        <v>33</v>
      </c>
      <c r="AH600" s="160">
        <v>0</v>
      </c>
      <c r="AI600" s="160">
        <f t="shared" si="95"/>
        <v>33</v>
      </c>
    </row>
    <row r="601" spans="1:35">
      <c r="A601" s="159" t="s">
        <v>1658</v>
      </c>
      <c r="C601" s="156">
        <v>219</v>
      </c>
      <c r="D601" s="156">
        <v>14</v>
      </c>
      <c r="E601" s="163">
        <v>6.3926940639269403E-2</v>
      </c>
      <c r="F601" s="156">
        <v>148</v>
      </c>
      <c r="G601" s="163">
        <v>0.67579908675799083</v>
      </c>
      <c r="H601" s="157">
        <v>5706</v>
      </c>
      <c r="I601" s="158">
        <v>2</v>
      </c>
      <c r="J601" s="159" t="s">
        <v>1089</v>
      </c>
      <c r="L601" s="160">
        <f t="shared" si="92"/>
        <v>70.917647058823533</v>
      </c>
      <c r="M601" s="160">
        <f t="shared" si="93"/>
        <v>74.964705882352945</v>
      </c>
      <c r="N601" s="160">
        <f t="shared" si="94"/>
        <v>46</v>
      </c>
      <c r="P601" s="160">
        <v>85</v>
      </c>
      <c r="Q601" s="160">
        <v>16.376470588235293</v>
      </c>
      <c r="R601" s="160">
        <v>12.705882352941176</v>
      </c>
      <c r="S601" s="160">
        <v>49.670588235294119</v>
      </c>
      <c r="T601" s="160">
        <v>21.247058823529414</v>
      </c>
      <c r="U601" s="160">
        <f t="shared" si="96"/>
        <v>70.917647058823533</v>
      </c>
      <c r="W601" s="160">
        <v>85</v>
      </c>
      <c r="X601" s="160">
        <v>5.8352941176470585</v>
      </c>
      <c r="Y601" s="160">
        <v>18.658823529411762</v>
      </c>
      <c r="Z601" s="160">
        <v>45.752941176470586</v>
      </c>
      <c r="AA601" s="160">
        <v>29.211764705882352</v>
      </c>
      <c r="AB601" s="160">
        <f t="shared" si="97"/>
        <v>74.964705882352945</v>
      </c>
      <c r="AD601" s="160">
        <v>46</v>
      </c>
      <c r="AE601" s="160">
        <v>15</v>
      </c>
      <c r="AF601" s="160">
        <v>39</v>
      </c>
      <c r="AG601" s="160">
        <v>37</v>
      </c>
      <c r="AH601" s="160">
        <v>9</v>
      </c>
      <c r="AI601" s="160">
        <f t="shared" si="95"/>
        <v>46</v>
      </c>
    </row>
    <row r="602" spans="1:35">
      <c r="A602" s="159" t="s">
        <v>1090</v>
      </c>
      <c r="C602" s="156">
        <v>120</v>
      </c>
      <c r="D602" s="156">
        <v>17</v>
      </c>
      <c r="E602" s="163">
        <v>0.14166666666666666</v>
      </c>
      <c r="F602" s="156">
        <v>107</v>
      </c>
      <c r="G602" s="163">
        <v>0.89166666666666672</v>
      </c>
      <c r="H602" s="157">
        <v>5706</v>
      </c>
      <c r="I602" s="158">
        <v>10</v>
      </c>
      <c r="J602" s="159" t="s">
        <v>1089</v>
      </c>
      <c r="L602" s="160">
        <f t="shared" si="92"/>
        <v>89.465116279069775</v>
      </c>
      <c r="M602" s="160">
        <f t="shared" si="93"/>
        <v>75.511627906976742</v>
      </c>
      <c r="N602" s="160">
        <f t="shared" si="94"/>
        <v>50</v>
      </c>
      <c r="P602" s="160">
        <v>86</v>
      </c>
      <c r="Q602" s="160">
        <v>0</v>
      </c>
      <c r="R602" s="160">
        <v>10.534883720930232</v>
      </c>
      <c r="S602" s="160">
        <v>33.616279069767437</v>
      </c>
      <c r="T602" s="160">
        <v>55.848837209302332</v>
      </c>
      <c r="U602" s="160">
        <f t="shared" si="96"/>
        <v>89.465116279069775</v>
      </c>
      <c r="W602" s="160">
        <v>86</v>
      </c>
      <c r="X602" s="160">
        <v>5.8604651162790695</v>
      </c>
      <c r="Y602" s="160">
        <v>18.627906976744185</v>
      </c>
      <c r="Z602" s="160">
        <v>40.546511627906973</v>
      </c>
      <c r="AA602" s="160">
        <v>34.965116279069768</v>
      </c>
      <c r="AB602" s="160">
        <f t="shared" si="97"/>
        <v>75.511627906976742</v>
      </c>
      <c r="AD602" s="160">
        <v>22</v>
      </c>
      <c r="AE602" s="160">
        <v>9</v>
      </c>
      <c r="AF602" s="160">
        <v>41</v>
      </c>
      <c r="AG602" s="160">
        <v>45</v>
      </c>
      <c r="AH602" s="160">
        <v>5</v>
      </c>
      <c r="AI602" s="160">
        <f t="shared" si="95"/>
        <v>50</v>
      </c>
    </row>
    <row r="603" spans="1:35">
      <c r="A603" s="159" t="s">
        <v>1657</v>
      </c>
      <c r="C603" s="156">
        <v>102</v>
      </c>
      <c r="D603" s="156">
        <v>10</v>
      </c>
      <c r="E603" s="163">
        <v>9.8039215686274508E-2</v>
      </c>
      <c r="F603" s="156">
        <v>67</v>
      </c>
      <c r="G603" s="163">
        <v>0.65686274509803921</v>
      </c>
      <c r="H603" s="157">
        <v>5706</v>
      </c>
      <c r="I603" s="158">
        <v>11</v>
      </c>
      <c r="J603" s="159" t="s">
        <v>1089</v>
      </c>
      <c r="L603" s="160">
        <f t="shared" si="92"/>
        <v>55.750000000000007</v>
      </c>
      <c r="M603" s="160">
        <f t="shared" si="93"/>
        <v>72.25</v>
      </c>
      <c r="N603" s="160">
        <f t="shared" si="94"/>
        <v>41</v>
      </c>
      <c r="P603" s="160">
        <v>36</v>
      </c>
      <c r="Q603" s="160">
        <v>22.361111111111111</v>
      </c>
      <c r="R603" s="160">
        <v>22.416666666666668</v>
      </c>
      <c r="S603" s="160">
        <v>33.416666666666671</v>
      </c>
      <c r="T603" s="160">
        <v>22.333333333333336</v>
      </c>
      <c r="U603" s="160">
        <f t="shared" si="96"/>
        <v>55.750000000000007</v>
      </c>
      <c r="W603" s="160">
        <v>36</v>
      </c>
      <c r="X603" s="160">
        <v>2.8333333333333335</v>
      </c>
      <c r="Y603" s="160">
        <v>25.388888888888889</v>
      </c>
      <c r="Z603" s="160">
        <v>58.277777777777779</v>
      </c>
      <c r="AA603" s="160">
        <v>13.972222222222223</v>
      </c>
      <c r="AB603" s="160">
        <f t="shared" si="97"/>
        <v>72.25</v>
      </c>
      <c r="AD603" s="160">
        <v>17</v>
      </c>
      <c r="AE603" s="160">
        <v>18</v>
      </c>
      <c r="AF603" s="160">
        <v>41</v>
      </c>
      <c r="AG603" s="160">
        <v>29</v>
      </c>
      <c r="AH603" s="160">
        <v>12</v>
      </c>
      <c r="AI603" s="160">
        <f t="shared" si="95"/>
        <v>41</v>
      </c>
    </row>
    <row r="604" spans="1:35">
      <c r="A604" s="159" t="s">
        <v>903</v>
      </c>
      <c r="C604" s="156">
        <v>277</v>
      </c>
      <c r="D604" s="156">
        <v>20</v>
      </c>
      <c r="E604" s="163">
        <v>7.2202166064981949E-2</v>
      </c>
      <c r="F604" s="156">
        <v>127</v>
      </c>
      <c r="G604" s="163">
        <v>0.4584837545126354</v>
      </c>
      <c r="H604" s="157">
        <v>3005</v>
      </c>
      <c r="I604" s="158">
        <v>29</v>
      </c>
      <c r="J604" s="159" t="s">
        <v>902</v>
      </c>
      <c r="L604" s="160">
        <f t="shared" si="92"/>
        <v>76.736486486486484</v>
      </c>
      <c r="M604" s="160">
        <f t="shared" si="93"/>
        <v>81.047297297297305</v>
      </c>
      <c r="N604" s="160">
        <f t="shared" si="94"/>
        <v>58</v>
      </c>
      <c r="P604" s="160">
        <v>148</v>
      </c>
      <c r="Q604" s="160">
        <v>8.8175675675675684</v>
      </c>
      <c r="R604" s="160">
        <v>14.716216216216216</v>
      </c>
      <c r="S604" s="160">
        <v>31.891891891891891</v>
      </c>
      <c r="T604" s="160">
        <v>44.844594594594597</v>
      </c>
      <c r="U604" s="160">
        <f t="shared" si="96"/>
        <v>76.736486486486484</v>
      </c>
      <c r="W604" s="160">
        <v>148</v>
      </c>
      <c r="X604" s="160">
        <v>6.25</v>
      </c>
      <c r="Y604" s="160">
        <v>12.695945945945944</v>
      </c>
      <c r="Z604" s="160">
        <v>45.797297297297305</v>
      </c>
      <c r="AA604" s="160">
        <v>35.25</v>
      </c>
      <c r="AB604" s="160">
        <f t="shared" si="97"/>
        <v>81.047297297297305</v>
      </c>
      <c r="AD604" s="160">
        <v>38</v>
      </c>
      <c r="AE604" s="160">
        <v>5</v>
      </c>
      <c r="AF604" s="160">
        <v>37</v>
      </c>
      <c r="AG604" s="160">
        <v>47</v>
      </c>
      <c r="AH604" s="160">
        <v>11</v>
      </c>
      <c r="AI604" s="160">
        <f t="shared" si="95"/>
        <v>58</v>
      </c>
    </row>
    <row r="605" spans="1:35">
      <c r="A605" s="159" t="s">
        <v>1590</v>
      </c>
      <c r="C605" s="156">
        <v>194</v>
      </c>
      <c r="D605" s="156">
        <v>3</v>
      </c>
      <c r="E605" s="163">
        <v>1.5463917525773196E-2</v>
      </c>
      <c r="F605" s="156">
        <v>85</v>
      </c>
      <c r="G605" s="163">
        <v>0.43814432989690721</v>
      </c>
      <c r="H605" s="157">
        <v>3005</v>
      </c>
      <c r="I605" s="158">
        <v>30</v>
      </c>
      <c r="J605" s="159" t="s">
        <v>902</v>
      </c>
      <c r="L605" s="160">
        <f t="shared" si="92"/>
        <v>67.125</v>
      </c>
      <c r="M605" s="160">
        <f t="shared" si="93"/>
        <v>71.986111111111114</v>
      </c>
      <c r="N605" s="160">
        <f t="shared" si="94"/>
        <v>23</v>
      </c>
      <c r="P605" s="160">
        <v>72</v>
      </c>
      <c r="Q605" s="160">
        <v>16.722222222222221</v>
      </c>
      <c r="R605" s="160">
        <v>16.722222222222221</v>
      </c>
      <c r="S605" s="160">
        <v>45.833333333333336</v>
      </c>
      <c r="T605" s="160">
        <v>21.291666666666668</v>
      </c>
      <c r="U605" s="160">
        <f t="shared" si="96"/>
        <v>67.125</v>
      </c>
      <c r="W605" s="160">
        <v>72</v>
      </c>
      <c r="X605" s="160">
        <v>4.3055555555555554</v>
      </c>
      <c r="Y605" s="160">
        <v>23.569444444444443</v>
      </c>
      <c r="Z605" s="160">
        <v>51.430555555555557</v>
      </c>
      <c r="AA605" s="160">
        <v>20.555555555555557</v>
      </c>
      <c r="AB605" s="160">
        <f t="shared" si="97"/>
        <v>71.986111111111114</v>
      </c>
      <c r="AD605" s="160">
        <v>31</v>
      </c>
      <c r="AE605" s="160">
        <v>26</v>
      </c>
      <c r="AF605" s="160">
        <v>52</v>
      </c>
      <c r="AG605" s="160">
        <v>23</v>
      </c>
      <c r="AH605" s="160">
        <v>0</v>
      </c>
      <c r="AI605" s="160">
        <f t="shared" si="95"/>
        <v>23</v>
      </c>
    </row>
    <row r="606" spans="1:35">
      <c r="A606" s="159" t="s">
        <v>1219</v>
      </c>
      <c r="C606" s="156">
        <v>125</v>
      </c>
      <c r="D606" s="156">
        <v>7</v>
      </c>
      <c r="E606" s="163">
        <v>5.6000000000000001E-2</v>
      </c>
      <c r="F606" s="156">
        <v>103</v>
      </c>
      <c r="G606" s="163">
        <v>0.82399999999999995</v>
      </c>
      <c r="H606" s="157">
        <v>6505</v>
      </c>
      <c r="I606" s="158">
        <v>12</v>
      </c>
      <c r="J606" s="159" t="s">
        <v>1217</v>
      </c>
      <c r="L606" s="160">
        <f t="shared" si="92"/>
        <v>84.484375</v>
      </c>
      <c r="M606" s="160">
        <f t="shared" si="93"/>
        <v>74.953125</v>
      </c>
      <c r="N606" s="160">
        <f t="shared" si="94"/>
        <v>33</v>
      </c>
      <c r="P606" s="160">
        <v>64</v>
      </c>
      <c r="Q606" s="160">
        <v>1.5625</v>
      </c>
      <c r="R606" s="160">
        <v>13.953125</v>
      </c>
      <c r="S606" s="160">
        <v>32.6875</v>
      </c>
      <c r="T606" s="160">
        <v>51.796875</v>
      </c>
      <c r="U606" s="160">
        <f t="shared" si="96"/>
        <v>84.484375</v>
      </c>
      <c r="W606" s="160">
        <v>64</v>
      </c>
      <c r="X606" s="160">
        <v>1.546875</v>
      </c>
      <c r="Y606" s="160">
        <v>23.328125</v>
      </c>
      <c r="Z606" s="160">
        <v>45.296875</v>
      </c>
      <c r="AA606" s="160">
        <v>29.65625</v>
      </c>
      <c r="AB606" s="160">
        <f t="shared" si="97"/>
        <v>74.953125</v>
      </c>
      <c r="AD606" s="160">
        <v>15</v>
      </c>
      <c r="AE606" s="160">
        <v>0</v>
      </c>
      <c r="AF606" s="160">
        <v>67</v>
      </c>
      <c r="AG606" s="160">
        <v>33</v>
      </c>
      <c r="AH606" s="160">
        <v>0</v>
      </c>
      <c r="AI606" s="160">
        <f t="shared" si="95"/>
        <v>33</v>
      </c>
    </row>
    <row r="607" spans="1:35">
      <c r="A607" s="159" t="s">
        <v>1676</v>
      </c>
      <c r="C607" s="156">
        <v>133</v>
      </c>
      <c r="D607" s="156">
        <v>17</v>
      </c>
      <c r="E607" s="163">
        <v>0.12781954887218044</v>
      </c>
      <c r="F607" s="156">
        <v>114</v>
      </c>
      <c r="G607" s="163">
        <v>0.8571428571428571</v>
      </c>
      <c r="H607" s="157">
        <v>6505</v>
      </c>
      <c r="I607" s="158">
        <v>11</v>
      </c>
      <c r="J607" s="159" t="s">
        <v>1217</v>
      </c>
      <c r="L607" s="160">
        <f t="shared" si="92"/>
        <v>65.94736842105263</v>
      </c>
      <c r="M607" s="160">
        <f t="shared" si="93"/>
        <v>68.526315789473685</v>
      </c>
      <c r="N607" s="160">
        <f t="shared" si="94"/>
        <v>25</v>
      </c>
      <c r="P607" s="160">
        <v>38</v>
      </c>
      <c r="Q607" s="160">
        <v>16.105263157894736</v>
      </c>
      <c r="R607" s="160">
        <v>18.526315789473685</v>
      </c>
      <c r="S607" s="160">
        <v>42</v>
      </c>
      <c r="T607" s="160">
        <v>23.947368421052634</v>
      </c>
      <c r="U607" s="160">
        <f t="shared" si="96"/>
        <v>65.94736842105263</v>
      </c>
      <c r="W607" s="160">
        <v>38</v>
      </c>
      <c r="X607" s="160">
        <v>0</v>
      </c>
      <c r="Y607" s="160">
        <v>31.473684210526315</v>
      </c>
      <c r="Z607" s="160">
        <v>42.157894736842103</v>
      </c>
      <c r="AA607" s="160">
        <v>26.368421052631579</v>
      </c>
      <c r="AB607" s="160">
        <f t="shared" si="97"/>
        <v>68.526315789473685</v>
      </c>
      <c r="AD607" s="160">
        <v>16</v>
      </c>
      <c r="AE607" s="160">
        <v>19</v>
      </c>
      <c r="AF607" s="160">
        <v>56</v>
      </c>
      <c r="AG607" s="160">
        <v>25</v>
      </c>
      <c r="AH607" s="160">
        <v>0</v>
      </c>
      <c r="AI607" s="160">
        <f t="shared" si="95"/>
        <v>25</v>
      </c>
    </row>
    <row r="608" spans="1:35">
      <c r="A608" s="159" t="s">
        <v>1220</v>
      </c>
      <c r="C608" s="156">
        <v>98</v>
      </c>
      <c r="D608" s="156">
        <v>11</v>
      </c>
      <c r="E608" s="163">
        <v>0.11224489795918367</v>
      </c>
      <c r="F608" s="156">
        <v>85</v>
      </c>
      <c r="G608" s="163">
        <v>0.86734693877551017</v>
      </c>
      <c r="H608" s="157">
        <v>6505</v>
      </c>
      <c r="I608" s="158">
        <v>9</v>
      </c>
      <c r="J608" s="159" t="s">
        <v>1217</v>
      </c>
      <c r="L608" s="160">
        <f t="shared" si="92"/>
        <v>67.607142857142861</v>
      </c>
      <c r="M608" s="160">
        <f t="shared" si="93"/>
        <v>73.607142857142861</v>
      </c>
      <c r="N608" s="160">
        <f t="shared" si="94"/>
        <v>64</v>
      </c>
      <c r="P608" s="160">
        <v>56</v>
      </c>
      <c r="Q608" s="160">
        <v>0</v>
      </c>
      <c r="R608" s="160">
        <v>32.392857142857139</v>
      </c>
      <c r="S608" s="160">
        <v>33.857142857142861</v>
      </c>
      <c r="T608" s="160">
        <v>33.75</v>
      </c>
      <c r="U608" s="160">
        <f t="shared" si="96"/>
        <v>67.607142857142861</v>
      </c>
      <c r="W608" s="160">
        <v>56</v>
      </c>
      <c r="X608" s="160">
        <v>3.7142857142857144</v>
      </c>
      <c r="Y608" s="160">
        <v>22.964285714285715</v>
      </c>
      <c r="Z608" s="160">
        <v>50.25</v>
      </c>
      <c r="AA608" s="160">
        <v>23.357142857142861</v>
      </c>
      <c r="AB608" s="160">
        <f t="shared" si="97"/>
        <v>73.607142857142861</v>
      </c>
      <c r="AD608" s="160">
        <v>11</v>
      </c>
      <c r="AE608" s="160">
        <v>0</v>
      </c>
      <c r="AF608" s="160">
        <v>36</v>
      </c>
      <c r="AG608" s="160">
        <v>55</v>
      </c>
      <c r="AH608" s="160">
        <v>9</v>
      </c>
      <c r="AI608" s="160">
        <f t="shared" si="95"/>
        <v>64</v>
      </c>
    </row>
    <row r="609" spans="1:35">
      <c r="A609" s="159" t="s">
        <v>1677</v>
      </c>
      <c r="C609" s="156">
        <v>93</v>
      </c>
      <c r="D609" s="156">
        <v>2</v>
      </c>
      <c r="E609" s="163">
        <v>2.1505376344086023E-2</v>
      </c>
      <c r="F609" s="156">
        <v>66</v>
      </c>
      <c r="G609" s="163">
        <v>0.70967741935483875</v>
      </c>
      <c r="H609" s="157">
        <v>6505</v>
      </c>
      <c r="I609" s="158">
        <v>10</v>
      </c>
      <c r="J609" s="159" t="s">
        <v>1217</v>
      </c>
      <c r="L609" s="160" t="str">
        <f t="shared" si="92"/>
        <v>xx</v>
      </c>
      <c r="M609" s="160" t="str">
        <f t="shared" si="93"/>
        <v>xx</v>
      </c>
      <c r="N609" s="160">
        <f t="shared" si="94"/>
        <v>13</v>
      </c>
      <c r="P609" s="160">
        <v>23</v>
      </c>
      <c r="Q609" s="160" t="s">
        <v>1</v>
      </c>
      <c r="R609" s="160" t="s">
        <v>1</v>
      </c>
      <c r="S609" s="160" t="s">
        <v>1</v>
      </c>
      <c r="T609" s="160" t="s">
        <v>1</v>
      </c>
      <c r="U609" s="160" t="s">
        <v>1</v>
      </c>
      <c r="W609" s="160">
        <v>23</v>
      </c>
      <c r="X609" s="160" t="s">
        <v>1</v>
      </c>
      <c r="Y609" s="160" t="s">
        <v>1</v>
      </c>
      <c r="Z609" s="160" t="s">
        <v>1</v>
      </c>
      <c r="AA609" s="160" t="s">
        <v>1</v>
      </c>
      <c r="AB609" s="160" t="s">
        <v>1</v>
      </c>
      <c r="AD609" s="160">
        <v>23</v>
      </c>
      <c r="AE609" s="160">
        <v>22</v>
      </c>
      <c r="AF609" s="160">
        <v>65</v>
      </c>
      <c r="AG609" s="160">
        <v>13</v>
      </c>
      <c r="AH609" s="160">
        <v>0</v>
      </c>
      <c r="AI609" s="160">
        <f t="shared" si="95"/>
        <v>13</v>
      </c>
    </row>
    <row r="610" spans="1:35">
      <c r="A610" s="159" t="s">
        <v>1218</v>
      </c>
      <c r="C610" s="156">
        <v>137</v>
      </c>
      <c r="D610" s="156">
        <v>0</v>
      </c>
      <c r="E610" s="163">
        <v>0</v>
      </c>
      <c r="F610" s="156">
        <v>102</v>
      </c>
      <c r="G610" s="163">
        <v>0.74452554744525545</v>
      </c>
      <c r="H610" s="157">
        <v>6505</v>
      </c>
      <c r="I610" s="158">
        <v>13</v>
      </c>
      <c r="J610" s="159" t="s">
        <v>1217</v>
      </c>
      <c r="L610" s="160">
        <f t="shared" si="92"/>
        <v>71.28947368421052</v>
      </c>
      <c r="M610" s="160">
        <f t="shared" si="93"/>
        <v>63.43421052631578</v>
      </c>
      <c r="N610" s="160">
        <f t="shared" si="94"/>
        <v>41</v>
      </c>
      <c r="P610" s="160">
        <v>76</v>
      </c>
      <c r="Q610" s="160">
        <v>14.44736842105263</v>
      </c>
      <c r="R610" s="160">
        <v>14.842105263157894</v>
      </c>
      <c r="S610" s="160">
        <v>27.763157894736839</v>
      </c>
      <c r="T610" s="160">
        <v>43.526315789473685</v>
      </c>
      <c r="U610" s="160">
        <f t="shared" ref="U610:U641" si="98">SUM(S610:T610)</f>
        <v>71.28947368421052</v>
      </c>
      <c r="W610" s="160">
        <v>76</v>
      </c>
      <c r="X610" s="160">
        <v>13.223684210526315</v>
      </c>
      <c r="Y610" s="160">
        <v>23.69736842105263</v>
      </c>
      <c r="Z610" s="160">
        <v>38.34210526315789</v>
      </c>
      <c r="AA610" s="160">
        <v>25.092105263157894</v>
      </c>
      <c r="AB610" s="160">
        <f t="shared" ref="AB610:AB641" si="99">SUM(Z610:AA610)</f>
        <v>63.43421052631578</v>
      </c>
      <c r="AD610" s="160">
        <v>17</v>
      </c>
      <c r="AE610" s="160">
        <v>18</v>
      </c>
      <c r="AF610" s="160">
        <v>41</v>
      </c>
      <c r="AG610" s="160">
        <v>35</v>
      </c>
      <c r="AH610" s="160">
        <v>6</v>
      </c>
      <c r="AI610" s="160">
        <f t="shared" si="95"/>
        <v>41</v>
      </c>
    </row>
    <row r="611" spans="1:35">
      <c r="A611" s="159" t="s">
        <v>1675</v>
      </c>
      <c r="C611" s="156">
        <v>102</v>
      </c>
      <c r="D611" s="156">
        <v>0</v>
      </c>
      <c r="E611" s="163">
        <v>0</v>
      </c>
      <c r="F611" s="156">
        <v>65</v>
      </c>
      <c r="G611" s="163">
        <v>0.63725490196078427</v>
      </c>
      <c r="H611" s="157">
        <v>6505</v>
      </c>
      <c r="I611" s="158">
        <v>14</v>
      </c>
      <c r="J611" s="159" t="s">
        <v>1217</v>
      </c>
      <c r="L611" s="160">
        <f t="shared" si="92"/>
        <v>61.931818181818187</v>
      </c>
      <c r="M611" s="160">
        <f t="shared" si="93"/>
        <v>79.545454545454561</v>
      </c>
      <c r="N611" s="160">
        <f t="shared" si="94"/>
        <v>45</v>
      </c>
      <c r="P611" s="160">
        <v>44</v>
      </c>
      <c r="Q611" s="160">
        <v>25.227272727272727</v>
      </c>
      <c r="R611" s="160">
        <v>13.840909090909092</v>
      </c>
      <c r="S611" s="160">
        <v>36.56818181818182</v>
      </c>
      <c r="T611" s="160">
        <v>25.363636363636363</v>
      </c>
      <c r="U611" s="160">
        <f t="shared" si="98"/>
        <v>61.931818181818187</v>
      </c>
      <c r="W611" s="160">
        <v>44</v>
      </c>
      <c r="X611" s="160">
        <v>4.6363636363636367</v>
      </c>
      <c r="Y611" s="160">
        <v>15.818181818181818</v>
      </c>
      <c r="Z611" s="160">
        <v>50.20454545454546</v>
      </c>
      <c r="AA611" s="160">
        <v>29.340909090909093</v>
      </c>
      <c r="AB611" s="160">
        <f t="shared" si="99"/>
        <v>79.545454545454561</v>
      </c>
      <c r="AD611" s="160">
        <v>27</v>
      </c>
      <c r="AE611" s="160">
        <v>19</v>
      </c>
      <c r="AF611" s="160">
        <v>37</v>
      </c>
      <c r="AG611" s="160">
        <v>41</v>
      </c>
      <c r="AH611" s="160">
        <v>4</v>
      </c>
      <c r="AI611" s="160">
        <f t="shared" si="95"/>
        <v>45</v>
      </c>
    </row>
    <row r="612" spans="1:35">
      <c r="A612" s="159" t="s">
        <v>850</v>
      </c>
      <c r="C612" s="156">
        <v>741</v>
      </c>
      <c r="D612" s="156">
        <v>47</v>
      </c>
      <c r="E612" s="163">
        <v>6.3427800269905535E-2</v>
      </c>
      <c r="F612" s="156">
        <v>428</v>
      </c>
      <c r="G612" s="163">
        <v>0.5775978407557355</v>
      </c>
      <c r="H612" s="157">
        <v>2404</v>
      </c>
      <c r="I612" s="158">
        <v>15</v>
      </c>
      <c r="J612" s="159" t="s">
        <v>849</v>
      </c>
      <c r="L612" s="160">
        <f t="shared" si="92"/>
        <v>87.887559808612437</v>
      </c>
      <c r="M612" s="160">
        <f t="shared" si="93"/>
        <v>79.949760765550238</v>
      </c>
      <c r="N612" s="160">
        <f t="shared" si="94"/>
        <v>56</v>
      </c>
      <c r="P612" s="160">
        <v>418</v>
      </c>
      <c r="Q612" s="160">
        <v>5.1459330143540667</v>
      </c>
      <c r="R612" s="160">
        <v>7.2942583732057411</v>
      </c>
      <c r="S612" s="160">
        <v>28.720095693779903</v>
      </c>
      <c r="T612" s="160">
        <v>59.167464114832534</v>
      </c>
      <c r="U612" s="160">
        <f t="shared" si="98"/>
        <v>87.887559808612437</v>
      </c>
      <c r="W612" s="160">
        <v>418</v>
      </c>
      <c r="X612" s="160">
        <v>4.3349282296650724</v>
      </c>
      <c r="Y612" s="160">
        <v>15.387559808612441</v>
      </c>
      <c r="Z612" s="160">
        <v>42.806220095693782</v>
      </c>
      <c r="AA612" s="160">
        <v>37.143540669856456</v>
      </c>
      <c r="AB612" s="160">
        <f t="shared" si="99"/>
        <v>79.949760765550238</v>
      </c>
      <c r="AD612" s="160">
        <v>137</v>
      </c>
      <c r="AE612" s="160">
        <v>9</v>
      </c>
      <c r="AF612" s="160">
        <v>35</v>
      </c>
      <c r="AG612" s="160">
        <v>52</v>
      </c>
      <c r="AH612" s="160">
        <v>4</v>
      </c>
      <c r="AI612" s="160">
        <f t="shared" si="95"/>
        <v>56</v>
      </c>
    </row>
    <row r="613" spans="1:35">
      <c r="A613" s="159" t="s">
        <v>1718</v>
      </c>
      <c r="C613" s="156">
        <v>274</v>
      </c>
      <c r="D613" s="156">
        <v>15</v>
      </c>
      <c r="E613" s="163">
        <v>5.4744525547445258E-2</v>
      </c>
      <c r="F613" s="156">
        <v>143</v>
      </c>
      <c r="G613" s="163">
        <v>0.52189781021897808</v>
      </c>
      <c r="H613" s="157">
        <v>2404</v>
      </c>
      <c r="I613" s="158">
        <v>16</v>
      </c>
      <c r="J613" s="159" t="s">
        <v>849</v>
      </c>
      <c r="L613" s="160">
        <f t="shared" si="92"/>
        <v>72</v>
      </c>
      <c r="M613" s="160">
        <f t="shared" si="93"/>
        <v>83</v>
      </c>
      <c r="N613" s="160">
        <f t="shared" si="94"/>
        <v>0</v>
      </c>
      <c r="P613" s="160">
        <v>130</v>
      </c>
      <c r="Q613" s="160">
        <v>17</v>
      </c>
      <c r="R613" s="160">
        <v>12</v>
      </c>
      <c r="S613" s="160">
        <v>44</v>
      </c>
      <c r="T613" s="160">
        <v>28</v>
      </c>
      <c r="U613" s="160">
        <f t="shared" si="98"/>
        <v>72</v>
      </c>
      <c r="W613" s="160">
        <v>130</v>
      </c>
      <c r="X613" s="160">
        <v>1</v>
      </c>
      <c r="Y613" s="160">
        <v>17</v>
      </c>
      <c r="Z613" s="160">
        <v>51</v>
      </c>
      <c r="AA613" s="160">
        <v>32</v>
      </c>
      <c r="AB613" s="160">
        <f t="shared" si="99"/>
        <v>83</v>
      </c>
      <c r="AD613" s="160">
        <v>0</v>
      </c>
      <c r="AE613" s="160">
        <v>0</v>
      </c>
      <c r="AF613" s="160">
        <v>0</v>
      </c>
      <c r="AG613" s="160">
        <v>0</v>
      </c>
      <c r="AH613" s="160">
        <v>0</v>
      </c>
      <c r="AI613" s="160">
        <f t="shared" si="95"/>
        <v>0</v>
      </c>
    </row>
    <row r="614" spans="1:35">
      <c r="A614" s="159" t="s">
        <v>1478</v>
      </c>
      <c r="C614" s="156">
        <v>296</v>
      </c>
      <c r="D614" s="156">
        <v>17</v>
      </c>
      <c r="E614" s="163">
        <v>5.7432432432432436E-2</v>
      </c>
      <c r="F614" s="156">
        <v>165</v>
      </c>
      <c r="G614" s="163">
        <v>0.55743243243243246</v>
      </c>
      <c r="H614" s="157">
        <v>2404</v>
      </c>
      <c r="I614" s="158">
        <v>4</v>
      </c>
      <c r="J614" s="159" t="s">
        <v>849</v>
      </c>
      <c r="L614" s="160">
        <f t="shared" si="92"/>
        <v>86.438596491228068</v>
      </c>
      <c r="M614" s="160">
        <f t="shared" si="93"/>
        <v>73.95087719298246</v>
      </c>
      <c r="N614" s="160">
        <f t="shared" si="94"/>
        <v>26</v>
      </c>
      <c r="P614" s="160">
        <v>285</v>
      </c>
      <c r="Q614" s="160">
        <v>4</v>
      </c>
      <c r="R614" s="160">
        <v>8.5614035087719298</v>
      </c>
      <c r="S614" s="160">
        <v>25.585964912280701</v>
      </c>
      <c r="T614" s="160">
        <v>60.852631578947367</v>
      </c>
      <c r="U614" s="160">
        <f t="shared" si="98"/>
        <v>86.438596491228068</v>
      </c>
      <c r="W614" s="160">
        <v>285</v>
      </c>
      <c r="X614" s="160">
        <v>3.5368421052631578</v>
      </c>
      <c r="Y614" s="160">
        <v>22.512280701754385</v>
      </c>
      <c r="Z614" s="160">
        <v>46.098245614035086</v>
      </c>
      <c r="AA614" s="160">
        <v>27.852631578947367</v>
      </c>
      <c r="AB614" s="160">
        <f t="shared" si="99"/>
        <v>73.95087719298246</v>
      </c>
      <c r="AD614" s="160">
        <v>139</v>
      </c>
      <c r="AE614" s="160">
        <v>27</v>
      </c>
      <c r="AF614" s="160">
        <v>47</v>
      </c>
      <c r="AG614" s="160">
        <v>22</v>
      </c>
      <c r="AH614" s="160">
        <v>4</v>
      </c>
      <c r="AI614" s="160">
        <f t="shared" si="95"/>
        <v>26</v>
      </c>
    </row>
    <row r="615" spans="1:35">
      <c r="A615" s="159" t="s">
        <v>1195</v>
      </c>
      <c r="C615" s="156">
        <v>232</v>
      </c>
      <c r="D615" s="156">
        <v>51</v>
      </c>
      <c r="E615" s="163">
        <v>0.21982758620689655</v>
      </c>
      <c r="F615" s="156">
        <v>198</v>
      </c>
      <c r="G615" s="163">
        <v>0.85344827586206895</v>
      </c>
      <c r="H615" s="157">
        <v>6205</v>
      </c>
      <c r="I615" s="158">
        <v>27</v>
      </c>
      <c r="J615" s="159" t="s">
        <v>16</v>
      </c>
      <c r="L615" s="160">
        <f t="shared" si="92"/>
        <v>69.111111111111114</v>
      </c>
      <c r="M615" s="160">
        <f t="shared" si="93"/>
        <v>60</v>
      </c>
      <c r="N615" s="160">
        <f t="shared" si="94"/>
        <v>0</v>
      </c>
      <c r="P615" s="160">
        <v>90</v>
      </c>
      <c r="Q615" s="160">
        <v>11.333333333333332</v>
      </c>
      <c r="R615" s="160">
        <v>20</v>
      </c>
      <c r="S615" s="160">
        <v>32.222222222222221</v>
      </c>
      <c r="T615" s="160">
        <v>36.888888888888886</v>
      </c>
      <c r="U615" s="160">
        <f t="shared" si="98"/>
        <v>69.111111111111114</v>
      </c>
      <c r="W615" s="160">
        <v>90</v>
      </c>
      <c r="X615" s="160">
        <v>18</v>
      </c>
      <c r="Y615" s="160">
        <v>22.444444444444443</v>
      </c>
      <c r="Z615" s="160">
        <v>35.555555555555557</v>
      </c>
      <c r="AA615" s="160">
        <v>24.444444444444443</v>
      </c>
      <c r="AB615" s="160">
        <f t="shared" si="99"/>
        <v>60</v>
      </c>
      <c r="AD615" s="160">
        <v>0</v>
      </c>
      <c r="AE615" s="160">
        <v>0</v>
      </c>
      <c r="AF615" s="160">
        <v>0</v>
      </c>
      <c r="AG615" s="160">
        <v>0</v>
      </c>
      <c r="AH615" s="160">
        <v>0</v>
      </c>
      <c r="AI615" s="160">
        <f t="shared" si="95"/>
        <v>0</v>
      </c>
    </row>
    <row r="616" spans="1:35">
      <c r="A616" s="159" t="s">
        <v>1441</v>
      </c>
      <c r="C616" s="156">
        <v>218</v>
      </c>
      <c r="D616" s="156">
        <v>55</v>
      </c>
      <c r="E616" s="163">
        <v>0.25229357798165136</v>
      </c>
      <c r="F616" s="156">
        <v>184</v>
      </c>
      <c r="G616" s="163">
        <v>0.84403669724770647</v>
      </c>
      <c r="H616" s="157">
        <v>6205</v>
      </c>
      <c r="I616" s="158">
        <v>31</v>
      </c>
      <c r="J616" s="159" t="s">
        <v>16</v>
      </c>
      <c r="L616" s="160">
        <f t="shared" si="92"/>
        <v>57.119617224880386</v>
      </c>
      <c r="M616" s="160">
        <f t="shared" si="93"/>
        <v>60.937799043062199</v>
      </c>
      <c r="N616" s="160">
        <f t="shared" si="94"/>
        <v>23.486486486486488</v>
      </c>
      <c r="P616" s="160">
        <v>209</v>
      </c>
      <c r="Q616" s="160">
        <v>24.354066985645936</v>
      </c>
      <c r="R616" s="160">
        <v>18.526315789473685</v>
      </c>
      <c r="S616" s="160">
        <v>42.751196172248804</v>
      </c>
      <c r="T616" s="160">
        <v>14.368421052631579</v>
      </c>
      <c r="U616" s="160">
        <f t="shared" si="98"/>
        <v>57.119617224880386</v>
      </c>
      <c r="W616" s="160">
        <v>209</v>
      </c>
      <c r="X616" s="160">
        <v>10.196172248803828</v>
      </c>
      <c r="Y616" s="160">
        <v>28.382775119617222</v>
      </c>
      <c r="Z616" s="160">
        <v>44.5311004784689</v>
      </c>
      <c r="AA616" s="160">
        <v>16.406698564593302</v>
      </c>
      <c r="AB616" s="160">
        <f t="shared" si="99"/>
        <v>60.937799043062199</v>
      </c>
      <c r="AD616" s="160">
        <v>111</v>
      </c>
      <c r="AE616" s="160">
        <v>29.522522522522522</v>
      </c>
      <c r="AF616" s="160">
        <v>46.495495495495497</v>
      </c>
      <c r="AG616" s="160">
        <v>22.477477477477478</v>
      </c>
      <c r="AH616" s="160">
        <v>1.0090090090090089</v>
      </c>
      <c r="AI616" s="160">
        <f t="shared" si="95"/>
        <v>23.486486486486488</v>
      </c>
    </row>
    <row r="617" spans="1:35">
      <c r="A617" s="159" t="s">
        <v>1342</v>
      </c>
      <c r="C617" s="156">
        <v>407</v>
      </c>
      <c r="D617" s="156">
        <v>13</v>
      </c>
      <c r="E617" s="163">
        <v>3.1941031941031942E-2</v>
      </c>
      <c r="F617" s="156">
        <v>251</v>
      </c>
      <c r="G617" s="163">
        <v>0.61670761670761676</v>
      </c>
      <c r="H617" s="157">
        <v>7309</v>
      </c>
      <c r="I617" s="158">
        <v>38</v>
      </c>
      <c r="J617" s="159" t="s">
        <v>1341</v>
      </c>
      <c r="L617" s="160">
        <f t="shared" si="92"/>
        <v>78.217021276595744</v>
      </c>
      <c r="M617" s="160">
        <f t="shared" si="93"/>
        <v>77.561702127659572</v>
      </c>
      <c r="N617" s="160">
        <f t="shared" si="94"/>
        <v>66</v>
      </c>
      <c r="P617" s="160">
        <v>235</v>
      </c>
      <c r="Q617" s="160">
        <v>5.3744680851063826</v>
      </c>
      <c r="R617" s="160">
        <v>15.663829787234043</v>
      </c>
      <c r="S617" s="160">
        <v>31.69787234042553</v>
      </c>
      <c r="T617" s="160">
        <v>46.519148936170211</v>
      </c>
      <c r="U617" s="160">
        <f t="shared" si="98"/>
        <v>78.217021276595744</v>
      </c>
      <c r="W617" s="160">
        <v>235</v>
      </c>
      <c r="X617" s="160">
        <v>5.2425531914893622</v>
      </c>
      <c r="Y617" s="160">
        <v>17.195744680851064</v>
      </c>
      <c r="Z617" s="160">
        <v>49.94042553191489</v>
      </c>
      <c r="AA617" s="160">
        <v>27.621276595744682</v>
      </c>
      <c r="AB617" s="160">
        <f t="shared" si="99"/>
        <v>77.561702127659572</v>
      </c>
      <c r="AD617" s="160">
        <v>53</v>
      </c>
      <c r="AE617" s="160">
        <v>4</v>
      </c>
      <c r="AF617" s="160">
        <v>30</v>
      </c>
      <c r="AG617" s="160">
        <v>55</v>
      </c>
      <c r="AH617" s="160">
        <v>11</v>
      </c>
      <c r="AI617" s="160">
        <f t="shared" si="95"/>
        <v>66</v>
      </c>
    </row>
    <row r="618" spans="1:35">
      <c r="A618" s="159" t="s">
        <v>1705</v>
      </c>
      <c r="C618" s="156">
        <v>332</v>
      </c>
      <c r="D618" s="156">
        <v>9</v>
      </c>
      <c r="E618" s="163">
        <v>2.710843373493976E-2</v>
      </c>
      <c r="F618" s="156">
        <v>173</v>
      </c>
      <c r="G618" s="163">
        <v>0.52108433734939763</v>
      </c>
      <c r="H618" s="157">
        <v>7309</v>
      </c>
      <c r="I618" s="158">
        <v>39</v>
      </c>
      <c r="J618" s="159" t="s">
        <v>1341</v>
      </c>
      <c r="L618" s="160">
        <f t="shared" si="92"/>
        <v>61.666666666666671</v>
      </c>
      <c r="M618" s="160">
        <f t="shared" si="93"/>
        <v>66.333333333333343</v>
      </c>
      <c r="N618" s="160">
        <f t="shared" si="94"/>
        <v>40</v>
      </c>
      <c r="P618" s="160">
        <v>108</v>
      </c>
      <c r="Q618" s="160">
        <v>10.592592592592592</v>
      </c>
      <c r="R618" s="160">
        <v>27.74074074074074</v>
      </c>
      <c r="S618" s="160">
        <v>46.074074074074076</v>
      </c>
      <c r="T618" s="160">
        <v>15.592592592592592</v>
      </c>
      <c r="U618" s="160">
        <f t="shared" si="98"/>
        <v>61.666666666666671</v>
      </c>
      <c r="W618" s="160">
        <v>108</v>
      </c>
      <c r="X618" s="160">
        <v>1.037037037037037</v>
      </c>
      <c r="Y618" s="160">
        <v>32.148148148148145</v>
      </c>
      <c r="Z618" s="160">
        <v>49.18518518518519</v>
      </c>
      <c r="AA618" s="160">
        <v>17.148148148148149</v>
      </c>
      <c r="AB618" s="160">
        <f t="shared" si="99"/>
        <v>66.333333333333343</v>
      </c>
      <c r="AD618" s="160">
        <v>52</v>
      </c>
      <c r="AE618" s="160">
        <v>23</v>
      </c>
      <c r="AF618" s="160">
        <v>37</v>
      </c>
      <c r="AG618" s="160">
        <v>25</v>
      </c>
      <c r="AH618" s="160">
        <v>15</v>
      </c>
      <c r="AI618" s="160">
        <f t="shared" si="95"/>
        <v>40</v>
      </c>
    </row>
    <row r="619" spans="1:35">
      <c r="A619" s="159" t="s">
        <v>886</v>
      </c>
      <c r="C619" s="156">
        <v>406</v>
      </c>
      <c r="D619" s="156">
        <v>36</v>
      </c>
      <c r="E619" s="163">
        <v>8.8669950738916259E-2</v>
      </c>
      <c r="F619" s="156">
        <v>269</v>
      </c>
      <c r="G619" s="163">
        <v>0.66256157635467983</v>
      </c>
      <c r="H619" s="157">
        <v>2808</v>
      </c>
      <c r="I619" s="158">
        <v>24</v>
      </c>
      <c r="J619" s="159" t="s">
        <v>883</v>
      </c>
      <c r="L619" s="160">
        <f t="shared" si="92"/>
        <v>77.916666666666657</v>
      </c>
      <c r="M619" s="160">
        <f t="shared" si="93"/>
        <v>72.645833333333329</v>
      </c>
      <c r="N619" s="160">
        <f t="shared" si="94"/>
        <v>0</v>
      </c>
      <c r="P619" s="160">
        <v>144</v>
      </c>
      <c r="Q619" s="160">
        <v>6.729166666666667</v>
      </c>
      <c r="R619" s="160">
        <v>15.354166666666666</v>
      </c>
      <c r="S619" s="160">
        <v>34.208333333333336</v>
      </c>
      <c r="T619" s="160">
        <v>43.708333333333329</v>
      </c>
      <c r="U619" s="160">
        <f t="shared" si="98"/>
        <v>77.916666666666657</v>
      </c>
      <c r="W619" s="160">
        <v>144</v>
      </c>
      <c r="X619" s="160">
        <v>8.7916666666666661</v>
      </c>
      <c r="Y619" s="160">
        <v>18.083333333333332</v>
      </c>
      <c r="Z619" s="160">
        <v>42.895833333333329</v>
      </c>
      <c r="AA619" s="160">
        <v>29.75</v>
      </c>
      <c r="AB619" s="160">
        <f t="shared" si="99"/>
        <v>72.645833333333329</v>
      </c>
      <c r="AD619" s="160">
        <v>0</v>
      </c>
      <c r="AE619" s="160">
        <v>0</v>
      </c>
      <c r="AF619" s="160">
        <v>0</v>
      </c>
      <c r="AG619" s="160">
        <v>0</v>
      </c>
      <c r="AH619" s="160">
        <v>0</v>
      </c>
      <c r="AI619" s="160">
        <f t="shared" si="95"/>
        <v>0</v>
      </c>
    </row>
    <row r="620" spans="1:35">
      <c r="A620" s="159" t="s">
        <v>884</v>
      </c>
      <c r="C620" s="156">
        <v>421</v>
      </c>
      <c r="D620" s="156">
        <v>18</v>
      </c>
      <c r="E620" s="163">
        <v>4.2755344418052253E-2</v>
      </c>
      <c r="F620" s="156">
        <v>265</v>
      </c>
      <c r="G620" s="163">
        <v>0.62945368171021376</v>
      </c>
      <c r="H620" s="157">
        <v>2808</v>
      </c>
      <c r="I620" s="158">
        <v>701</v>
      </c>
      <c r="J620" s="159" t="s">
        <v>883</v>
      </c>
      <c r="L620" s="160">
        <f t="shared" si="92"/>
        <v>87</v>
      </c>
      <c r="M620" s="160">
        <f t="shared" si="93"/>
        <v>70.42285714285714</v>
      </c>
      <c r="N620" s="160">
        <f t="shared" si="94"/>
        <v>0</v>
      </c>
      <c r="P620" s="160">
        <v>175</v>
      </c>
      <c r="Q620" s="160">
        <v>2.9485714285714284</v>
      </c>
      <c r="R620" s="160">
        <v>9.5428571428571427</v>
      </c>
      <c r="S620" s="160">
        <v>31.628571428571426</v>
      </c>
      <c r="T620" s="160">
        <v>55.371428571428574</v>
      </c>
      <c r="U620" s="160">
        <f t="shared" si="98"/>
        <v>87</v>
      </c>
      <c r="W620" s="160">
        <v>175</v>
      </c>
      <c r="X620" s="160">
        <v>9.137142857142857</v>
      </c>
      <c r="Y620" s="160">
        <v>19.948571428571427</v>
      </c>
      <c r="Z620" s="160">
        <v>35.982857142857142</v>
      </c>
      <c r="AA620" s="160">
        <v>34.44</v>
      </c>
      <c r="AB620" s="160">
        <f t="shared" si="99"/>
        <v>70.42285714285714</v>
      </c>
      <c r="AD620" s="160">
        <v>0</v>
      </c>
      <c r="AE620" s="160">
        <v>0</v>
      </c>
      <c r="AF620" s="160">
        <v>0</v>
      </c>
      <c r="AG620" s="160">
        <v>0</v>
      </c>
      <c r="AH620" s="160">
        <v>0</v>
      </c>
      <c r="AI620" s="160">
        <f t="shared" si="95"/>
        <v>0</v>
      </c>
    </row>
    <row r="621" spans="1:35">
      <c r="A621" s="159" t="s">
        <v>1409</v>
      </c>
      <c r="C621" s="156">
        <v>431</v>
      </c>
      <c r="D621" s="156">
        <v>46</v>
      </c>
      <c r="E621" s="163">
        <v>0.10672853828306264</v>
      </c>
      <c r="F621" s="156">
        <v>289</v>
      </c>
      <c r="G621" s="163">
        <v>0.67053364269141535</v>
      </c>
      <c r="H621" s="157">
        <v>2808</v>
      </c>
      <c r="I621" s="158">
        <v>28</v>
      </c>
      <c r="J621" s="159" t="s">
        <v>883</v>
      </c>
      <c r="L621" s="160">
        <f t="shared" si="92"/>
        <v>72.916864608075997</v>
      </c>
      <c r="M621" s="160">
        <f t="shared" si="93"/>
        <v>77.475059382422813</v>
      </c>
      <c r="N621" s="160">
        <f t="shared" si="94"/>
        <v>45</v>
      </c>
      <c r="P621" s="160">
        <v>421</v>
      </c>
      <c r="Q621" s="160">
        <v>9.0831353919239906</v>
      </c>
      <c r="R621" s="160">
        <v>18.5083135391924</v>
      </c>
      <c r="S621" s="160">
        <v>39.441805225653205</v>
      </c>
      <c r="T621" s="160">
        <v>33.475059382422799</v>
      </c>
      <c r="U621" s="160">
        <f t="shared" si="98"/>
        <v>72.916864608075997</v>
      </c>
      <c r="W621" s="160">
        <v>421</v>
      </c>
      <c r="X621" s="160">
        <v>3.5415676959619953</v>
      </c>
      <c r="Y621" s="160">
        <v>19</v>
      </c>
      <c r="Z621" s="160">
        <v>47.016627078384801</v>
      </c>
      <c r="AA621" s="160">
        <v>30.458432304038006</v>
      </c>
      <c r="AB621" s="160">
        <f t="shared" si="99"/>
        <v>77.475059382422813</v>
      </c>
      <c r="AD621" s="160">
        <v>214</v>
      </c>
      <c r="AE621" s="160">
        <v>12</v>
      </c>
      <c r="AF621" s="160">
        <v>43</v>
      </c>
      <c r="AG621" s="160">
        <v>44</v>
      </c>
      <c r="AH621" s="160">
        <v>1</v>
      </c>
      <c r="AI621" s="160">
        <f t="shared" si="95"/>
        <v>45</v>
      </c>
    </row>
    <row r="622" spans="1:35">
      <c r="A622" s="159" t="s">
        <v>1583</v>
      </c>
      <c r="C622" s="156">
        <v>432</v>
      </c>
      <c r="D622" s="156">
        <v>32</v>
      </c>
      <c r="E622" s="163">
        <v>7.407407407407407E-2</v>
      </c>
      <c r="F622" s="156">
        <v>257</v>
      </c>
      <c r="G622" s="163">
        <v>0.59490740740740744</v>
      </c>
      <c r="H622" s="157">
        <v>2808</v>
      </c>
      <c r="I622" s="158">
        <v>42</v>
      </c>
      <c r="J622" s="159" t="s">
        <v>883</v>
      </c>
      <c r="L622" s="160">
        <f t="shared" si="92"/>
        <v>71.31678486997636</v>
      </c>
      <c r="M622" s="160">
        <f t="shared" si="93"/>
        <v>75.903073286052006</v>
      </c>
      <c r="N622" s="160">
        <f t="shared" si="94"/>
        <v>37</v>
      </c>
      <c r="P622" s="160">
        <v>423</v>
      </c>
      <c r="Q622" s="160">
        <v>12.926713947990542</v>
      </c>
      <c r="R622" s="160">
        <v>16.219858156028369</v>
      </c>
      <c r="S622" s="160">
        <v>39.122931442080379</v>
      </c>
      <c r="T622" s="160">
        <v>32.193853427895981</v>
      </c>
      <c r="U622" s="160">
        <f t="shared" si="98"/>
        <v>71.31678486997636</v>
      </c>
      <c r="W622" s="160">
        <v>423</v>
      </c>
      <c r="X622" s="160">
        <v>5.3900709219858154</v>
      </c>
      <c r="Y622" s="160">
        <v>18.706855791962177</v>
      </c>
      <c r="Z622" s="160">
        <v>41.366430260047281</v>
      </c>
      <c r="AA622" s="160">
        <v>34.536643026004725</v>
      </c>
      <c r="AB622" s="160">
        <f t="shared" si="99"/>
        <v>75.903073286052006</v>
      </c>
      <c r="AD622" s="160">
        <v>196</v>
      </c>
      <c r="AE622" s="160">
        <v>26</v>
      </c>
      <c r="AF622" s="160">
        <v>37</v>
      </c>
      <c r="AG622" s="160">
        <v>33</v>
      </c>
      <c r="AH622" s="160">
        <v>4</v>
      </c>
      <c r="AI622" s="160">
        <f t="shared" si="95"/>
        <v>37</v>
      </c>
    </row>
    <row r="623" spans="1:35">
      <c r="A623" s="159" t="s">
        <v>885</v>
      </c>
      <c r="C623" s="156">
        <v>359</v>
      </c>
      <c r="D623" s="156">
        <v>38</v>
      </c>
      <c r="E623" s="163">
        <v>0.10584958217270195</v>
      </c>
      <c r="F623" s="156">
        <v>290</v>
      </c>
      <c r="G623" s="163">
        <v>0.80779944289693595</v>
      </c>
      <c r="H623" s="157">
        <v>2808</v>
      </c>
      <c r="I623" s="158">
        <v>27</v>
      </c>
      <c r="J623" s="159" t="s">
        <v>883</v>
      </c>
      <c r="L623" s="160">
        <f t="shared" si="92"/>
        <v>88.52066115702479</v>
      </c>
      <c r="M623" s="160">
        <f t="shared" si="93"/>
        <v>74.438016528925615</v>
      </c>
      <c r="N623" s="160">
        <f t="shared" si="94"/>
        <v>0</v>
      </c>
      <c r="P623" s="160">
        <v>121</v>
      </c>
      <c r="Q623" s="160">
        <v>3.4380165289256199</v>
      </c>
      <c r="R623" s="160">
        <v>8.561983471074381</v>
      </c>
      <c r="S623" s="160">
        <v>33.165289256198349</v>
      </c>
      <c r="T623" s="160">
        <v>55.355371900826441</v>
      </c>
      <c r="U623" s="160">
        <f t="shared" si="98"/>
        <v>88.52066115702479</v>
      </c>
      <c r="W623" s="160">
        <v>121</v>
      </c>
      <c r="X623" s="160">
        <v>8.7272727272727266</v>
      </c>
      <c r="Y623" s="160">
        <v>16.834710743801651</v>
      </c>
      <c r="Z623" s="160">
        <v>45.438016528925615</v>
      </c>
      <c r="AA623" s="160">
        <v>29</v>
      </c>
      <c r="AB623" s="160">
        <f t="shared" si="99"/>
        <v>74.438016528925615</v>
      </c>
      <c r="AD623" s="160">
        <v>0</v>
      </c>
      <c r="AE623" s="160">
        <v>0</v>
      </c>
      <c r="AF623" s="160">
        <v>0</v>
      </c>
      <c r="AG623" s="160">
        <v>0</v>
      </c>
      <c r="AH623" s="160">
        <v>0</v>
      </c>
      <c r="AI623" s="160">
        <f t="shared" si="95"/>
        <v>0</v>
      </c>
    </row>
    <row r="624" spans="1:35">
      <c r="A624" s="159" t="s">
        <v>981</v>
      </c>
      <c r="C624" s="156">
        <v>434</v>
      </c>
      <c r="D624" s="156">
        <v>65</v>
      </c>
      <c r="E624" s="163">
        <v>0.14976958525345621</v>
      </c>
      <c r="F624" s="156">
        <v>301</v>
      </c>
      <c r="G624" s="163">
        <v>0.69354838709677424</v>
      </c>
      <c r="H624" s="157">
        <v>4203</v>
      </c>
      <c r="I624" s="158">
        <v>11</v>
      </c>
      <c r="J624" s="159" t="s">
        <v>980</v>
      </c>
      <c r="L624" s="160">
        <f t="shared" si="92"/>
        <v>84.539393939393946</v>
      </c>
      <c r="M624" s="160">
        <f t="shared" si="93"/>
        <v>78.987878787878785</v>
      </c>
      <c r="N624" s="160">
        <f t="shared" si="94"/>
        <v>0</v>
      </c>
      <c r="P624" s="160">
        <v>165</v>
      </c>
      <c r="Q624" s="160">
        <v>4.3030303030303028</v>
      </c>
      <c r="R624" s="160">
        <v>10.618181818181817</v>
      </c>
      <c r="S624" s="160">
        <v>26.393939393939394</v>
      </c>
      <c r="T624" s="160">
        <v>58.145454545454548</v>
      </c>
      <c r="U624" s="160">
        <f t="shared" si="98"/>
        <v>84.539393939393946</v>
      </c>
      <c r="W624" s="160">
        <v>165</v>
      </c>
      <c r="X624" s="160">
        <v>6.3939393939393945</v>
      </c>
      <c r="Y624" s="160">
        <v>14.618181818181819</v>
      </c>
      <c r="Z624" s="160">
        <v>34.842424242424244</v>
      </c>
      <c r="AA624" s="160">
        <v>44.145454545454541</v>
      </c>
      <c r="AB624" s="160">
        <f t="shared" si="99"/>
        <v>78.987878787878785</v>
      </c>
      <c r="AD624" s="160">
        <v>0</v>
      </c>
      <c r="AE624" s="160">
        <v>0</v>
      </c>
      <c r="AF624" s="160">
        <v>0</v>
      </c>
      <c r="AG624" s="160">
        <v>0</v>
      </c>
      <c r="AH624" s="160">
        <v>0</v>
      </c>
      <c r="AI624" s="160">
        <f t="shared" si="95"/>
        <v>0</v>
      </c>
    </row>
    <row r="625" spans="1:35">
      <c r="A625" s="159" t="s">
        <v>1423</v>
      </c>
      <c r="C625" s="156">
        <v>351</v>
      </c>
      <c r="D625" s="156">
        <v>44</v>
      </c>
      <c r="E625" s="163">
        <v>0.12535612535612536</v>
      </c>
      <c r="F625" s="156">
        <v>200</v>
      </c>
      <c r="G625" s="163">
        <v>0.56980056980056981</v>
      </c>
      <c r="H625" s="157">
        <v>4203</v>
      </c>
      <c r="I625" s="158">
        <v>13</v>
      </c>
      <c r="J625" s="159" t="s">
        <v>980</v>
      </c>
      <c r="L625" s="160">
        <f t="shared" si="92"/>
        <v>80.988764044943821</v>
      </c>
      <c r="M625" s="160">
        <f t="shared" si="93"/>
        <v>71.646067415730329</v>
      </c>
      <c r="N625" s="160">
        <f t="shared" si="94"/>
        <v>46.041884816753928</v>
      </c>
      <c r="P625" s="160">
        <v>356</v>
      </c>
      <c r="Q625" s="160">
        <v>5.3426966292134832</v>
      </c>
      <c r="R625" s="160">
        <v>13.42696629213483</v>
      </c>
      <c r="S625" s="160">
        <v>40.053370786516851</v>
      </c>
      <c r="T625" s="160">
        <v>40.93539325842697</v>
      </c>
      <c r="U625" s="160">
        <f t="shared" si="98"/>
        <v>80.988764044943821</v>
      </c>
      <c r="W625" s="160">
        <v>356</v>
      </c>
      <c r="X625" s="160">
        <v>4.9719101123595504</v>
      </c>
      <c r="Y625" s="160">
        <v>24.143258426966291</v>
      </c>
      <c r="Z625" s="160">
        <v>43.623595505617978</v>
      </c>
      <c r="AA625" s="160">
        <v>28.022471910112358</v>
      </c>
      <c r="AB625" s="160">
        <f t="shared" si="99"/>
        <v>71.646067415730329</v>
      </c>
      <c r="AD625" s="160">
        <v>191</v>
      </c>
      <c r="AE625" s="160">
        <v>16.806282722513089</v>
      </c>
      <c r="AF625" s="160">
        <v>37.15183246073299</v>
      </c>
      <c r="AG625" s="160">
        <v>39.193717277486911</v>
      </c>
      <c r="AH625" s="160">
        <v>6.848167539267016</v>
      </c>
      <c r="AI625" s="160">
        <f t="shared" si="95"/>
        <v>46.041884816753928</v>
      </c>
    </row>
    <row r="626" spans="1:35">
      <c r="A626" s="159" t="s">
        <v>1279</v>
      </c>
      <c r="C626" s="156">
        <v>380</v>
      </c>
      <c r="D626" s="156">
        <v>39</v>
      </c>
      <c r="E626" s="163">
        <v>0.10263157894736842</v>
      </c>
      <c r="F626" s="156">
        <v>135</v>
      </c>
      <c r="G626" s="163">
        <v>0.35526315789473684</v>
      </c>
      <c r="H626" s="157">
        <v>7007</v>
      </c>
      <c r="I626" s="158">
        <v>39</v>
      </c>
      <c r="J626" s="159" t="s">
        <v>1278</v>
      </c>
      <c r="L626" s="160">
        <f t="shared" si="92"/>
        <v>93.004901960784309</v>
      </c>
      <c r="M626" s="160">
        <f t="shared" si="93"/>
        <v>85.441176470588232</v>
      </c>
      <c r="N626" s="160">
        <f t="shared" si="94"/>
        <v>83</v>
      </c>
      <c r="P626" s="160">
        <v>204</v>
      </c>
      <c r="Q626" s="160">
        <v>0.43137254901960786</v>
      </c>
      <c r="R626" s="160">
        <v>6.3480392156862742</v>
      </c>
      <c r="S626" s="160">
        <v>15.485294117647058</v>
      </c>
      <c r="T626" s="160">
        <v>77.519607843137251</v>
      </c>
      <c r="U626" s="160">
        <f t="shared" si="98"/>
        <v>93.004901960784309</v>
      </c>
      <c r="W626" s="160">
        <v>204</v>
      </c>
      <c r="X626" s="160">
        <v>1.588235294117647</v>
      </c>
      <c r="Y626" s="160">
        <v>12.65686274509804</v>
      </c>
      <c r="Z626" s="160">
        <v>42.970588235294116</v>
      </c>
      <c r="AA626" s="160">
        <v>42.470588235294116</v>
      </c>
      <c r="AB626" s="160">
        <f t="shared" si="99"/>
        <v>85.441176470588232</v>
      </c>
      <c r="AD626" s="160">
        <v>59</v>
      </c>
      <c r="AE626" s="160">
        <v>0</v>
      </c>
      <c r="AF626" s="160">
        <v>17</v>
      </c>
      <c r="AG626" s="160">
        <v>71</v>
      </c>
      <c r="AH626" s="160">
        <v>12</v>
      </c>
      <c r="AI626" s="160">
        <f t="shared" si="95"/>
        <v>83</v>
      </c>
    </row>
    <row r="627" spans="1:35">
      <c r="A627" s="159" t="s">
        <v>1695</v>
      </c>
      <c r="C627" s="156">
        <v>341</v>
      </c>
      <c r="D627" s="156">
        <v>42</v>
      </c>
      <c r="E627" s="163">
        <v>0.12316715542521994</v>
      </c>
      <c r="F627" s="156">
        <v>85</v>
      </c>
      <c r="G627" s="163">
        <v>0.24926686217008798</v>
      </c>
      <c r="H627" s="157">
        <v>7007</v>
      </c>
      <c r="I627" s="158">
        <v>40</v>
      </c>
      <c r="J627" s="159" t="s">
        <v>1278</v>
      </c>
      <c r="L627" s="160">
        <f t="shared" si="92"/>
        <v>85.309090909090912</v>
      </c>
      <c r="M627" s="160">
        <f t="shared" si="93"/>
        <v>82.74545454545455</v>
      </c>
      <c r="N627" s="160">
        <f t="shared" si="94"/>
        <v>31</v>
      </c>
      <c r="P627" s="160">
        <v>110</v>
      </c>
      <c r="Q627" s="160">
        <v>6</v>
      </c>
      <c r="R627" s="160">
        <v>8.254545454545454</v>
      </c>
      <c r="S627" s="160">
        <v>31.763636363636365</v>
      </c>
      <c r="T627" s="160">
        <v>53.545454545454547</v>
      </c>
      <c r="U627" s="160">
        <f t="shared" si="98"/>
        <v>85.309090909090912</v>
      </c>
      <c r="W627" s="160">
        <v>110</v>
      </c>
      <c r="X627" s="160">
        <v>1.1272727272727272</v>
      </c>
      <c r="Y627" s="160">
        <v>16.690909090909091</v>
      </c>
      <c r="Z627" s="160">
        <v>40.072727272727278</v>
      </c>
      <c r="AA627" s="160">
        <v>42.672727272727272</v>
      </c>
      <c r="AB627" s="160">
        <f t="shared" si="99"/>
        <v>82.74545454545455</v>
      </c>
      <c r="AD627" s="160">
        <v>62</v>
      </c>
      <c r="AE627" s="160">
        <v>16</v>
      </c>
      <c r="AF627" s="160">
        <v>53</v>
      </c>
      <c r="AG627" s="160">
        <v>31</v>
      </c>
      <c r="AH627" s="160">
        <v>0</v>
      </c>
      <c r="AI627" s="160">
        <f t="shared" si="95"/>
        <v>31</v>
      </c>
    </row>
    <row r="628" spans="1:35">
      <c r="A628" s="159" t="s">
        <v>685</v>
      </c>
      <c r="C628" s="156">
        <v>390</v>
      </c>
      <c r="D628" s="156">
        <v>27</v>
      </c>
      <c r="E628" s="163">
        <v>6.9230769230769235E-2</v>
      </c>
      <c r="F628" s="156">
        <v>186</v>
      </c>
      <c r="G628" s="163">
        <v>0.47692307692307695</v>
      </c>
      <c r="H628" s="157">
        <v>407</v>
      </c>
      <c r="I628" s="158">
        <v>26</v>
      </c>
      <c r="J628" s="159" t="s">
        <v>684</v>
      </c>
      <c r="L628" s="160">
        <f t="shared" si="92"/>
        <v>87.393316195372748</v>
      </c>
      <c r="M628" s="160">
        <f t="shared" si="93"/>
        <v>80.115681233933159</v>
      </c>
      <c r="N628" s="160">
        <f t="shared" si="94"/>
        <v>71</v>
      </c>
      <c r="P628" s="160">
        <v>389</v>
      </c>
      <c r="Q628" s="160">
        <v>2.987146529562982</v>
      </c>
      <c r="R628" s="160">
        <v>9.2776349614395883</v>
      </c>
      <c r="S628" s="160">
        <v>27.316195372750641</v>
      </c>
      <c r="T628" s="160">
        <v>60.077120822622106</v>
      </c>
      <c r="U628" s="160">
        <f t="shared" si="98"/>
        <v>87.393316195372748</v>
      </c>
      <c r="W628" s="160">
        <v>389</v>
      </c>
      <c r="X628" s="160">
        <v>4.6452442159383036</v>
      </c>
      <c r="Y628" s="160">
        <v>15.568123393316194</v>
      </c>
      <c r="Z628" s="160">
        <v>42.696658097686374</v>
      </c>
      <c r="AA628" s="160">
        <v>37.419023136246786</v>
      </c>
      <c r="AB628" s="160">
        <f t="shared" si="99"/>
        <v>80.115681233933159</v>
      </c>
      <c r="AD628" s="160">
        <v>133</v>
      </c>
      <c r="AE628" s="160">
        <v>5</v>
      </c>
      <c r="AF628" s="160">
        <v>25</v>
      </c>
      <c r="AG628" s="160">
        <v>59</v>
      </c>
      <c r="AH628" s="160">
        <v>12</v>
      </c>
      <c r="AI628" s="160">
        <f t="shared" si="95"/>
        <v>71</v>
      </c>
    </row>
    <row r="629" spans="1:35">
      <c r="A629" s="159" t="s">
        <v>1465</v>
      </c>
      <c r="C629" s="156">
        <v>373</v>
      </c>
      <c r="D629" s="156">
        <v>35</v>
      </c>
      <c r="E629" s="163">
        <v>9.3833780160857902E-2</v>
      </c>
      <c r="F629" s="156">
        <v>170</v>
      </c>
      <c r="G629" s="163">
        <v>0.45576407506702415</v>
      </c>
      <c r="H629" s="157">
        <v>407</v>
      </c>
      <c r="I629" s="158">
        <v>28</v>
      </c>
      <c r="J629" s="159" t="s">
        <v>684</v>
      </c>
      <c r="L629" s="160">
        <f t="shared" si="92"/>
        <v>92.957671957671963</v>
      </c>
      <c r="M629" s="160">
        <f t="shared" si="93"/>
        <v>87.306878306878303</v>
      </c>
      <c r="N629" s="160">
        <f t="shared" si="94"/>
        <v>25</v>
      </c>
      <c r="P629" s="160">
        <v>378</v>
      </c>
      <c r="Q629" s="160">
        <v>2.0105820105820107</v>
      </c>
      <c r="R629" s="160">
        <v>5.0211640211640205</v>
      </c>
      <c r="S629" s="160">
        <v>19.566137566137566</v>
      </c>
      <c r="T629" s="160">
        <v>73.391534391534393</v>
      </c>
      <c r="U629" s="160">
        <f t="shared" si="98"/>
        <v>92.957671957671963</v>
      </c>
      <c r="W629" s="160">
        <v>378</v>
      </c>
      <c r="X629" s="160">
        <v>1.0105820105820105</v>
      </c>
      <c r="Y629" s="160">
        <v>11.973544973544975</v>
      </c>
      <c r="Z629" s="160">
        <v>41.634920634920633</v>
      </c>
      <c r="AA629" s="160">
        <v>45.671957671957671</v>
      </c>
      <c r="AB629" s="160">
        <f t="shared" si="99"/>
        <v>87.306878306878303</v>
      </c>
      <c r="AD629" s="160">
        <v>134</v>
      </c>
      <c r="AE629" s="160">
        <v>16</v>
      </c>
      <c r="AF629" s="160">
        <v>59</v>
      </c>
      <c r="AG629" s="160">
        <v>25</v>
      </c>
      <c r="AH629" s="160">
        <v>0</v>
      </c>
      <c r="AI629" s="160">
        <f t="shared" si="95"/>
        <v>25</v>
      </c>
    </row>
    <row r="630" spans="1:35">
      <c r="A630" s="159" t="s">
        <v>1055</v>
      </c>
      <c r="C630" s="156">
        <v>529</v>
      </c>
      <c r="D630" s="156">
        <v>24</v>
      </c>
      <c r="E630" s="163">
        <v>4.5368620037807186E-2</v>
      </c>
      <c r="F630" s="156">
        <v>252</v>
      </c>
      <c r="G630" s="163">
        <v>0.47637051039697542</v>
      </c>
      <c r="H630" s="157">
        <v>5303</v>
      </c>
      <c r="I630" s="158">
        <v>10</v>
      </c>
      <c r="J630" s="159" t="s">
        <v>1054</v>
      </c>
      <c r="L630" s="160">
        <f t="shared" si="92"/>
        <v>73.787781350482319</v>
      </c>
      <c r="M630" s="160">
        <f t="shared" si="93"/>
        <v>74.749196141479104</v>
      </c>
      <c r="N630" s="160">
        <f t="shared" si="94"/>
        <v>51</v>
      </c>
      <c r="P630" s="160">
        <v>311</v>
      </c>
      <c r="Q630" s="160">
        <v>8.0321543408360121</v>
      </c>
      <c r="R630" s="160">
        <v>17.971061093247588</v>
      </c>
      <c r="S630" s="160">
        <v>31.54662379421222</v>
      </c>
      <c r="T630" s="160">
        <v>42.241157556270096</v>
      </c>
      <c r="U630" s="160">
        <f t="shared" si="98"/>
        <v>73.787781350482319</v>
      </c>
      <c r="W630" s="160">
        <v>311</v>
      </c>
      <c r="X630" s="160">
        <v>5.659163987138264</v>
      </c>
      <c r="Y630" s="160">
        <v>19.553054662379424</v>
      </c>
      <c r="Z630" s="160">
        <v>42.279742765273312</v>
      </c>
      <c r="AA630" s="160">
        <v>32.469453376205784</v>
      </c>
      <c r="AB630" s="160">
        <f t="shared" si="99"/>
        <v>74.749196141479104</v>
      </c>
      <c r="AD630" s="160">
        <v>83</v>
      </c>
      <c r="AE630" s="160">
        <v>6</v>
      </c>
      <c r="AF630" s="160">
        <v>42</v>
      </c>
      <c r="AG630" s="160">
        <v>43</v>
      </c>
      <c r="AH630" s="160">
        <v>8</v>
      </c>
      <c r="AI630" s="160">
        <f t="shared" si="95"/>
        <v>51</v>
      </c>
    </row>
    <row r="631" spans="1:35">
      <c r="A631" s="159" t="s">
        <v>1643</v>
      </c>
      <c r="C631" s="156">
        <v>532</v>
      </c>
      <c r="D631" s="156">
        <v>10</v>
      </c>
      <c r="E631" s="163">
        <v>1.8796992481203006E-2</v>
      </c>
      <c r="F631" s="156">
        <v>201</v>
      </c>
      <c r="G631" s="163">
        <v>0.37781954887218044</v>
      </c>
      <c r="H631" s="157">
        <v>5303</v>
      </c>
      <c r="I631" s="158">
        <v>11</v>
      </c>
      <c r="J631" s="159" t="s">
        <v>1054</v>
      </c>
      <c r="L631" s="160">
        <f t="shared" si="92"/>
        <v>71.733333333333334</v>
      </c>
      <c r="M631" s="160">
        <f t="shared" si="93"/>
        <v>71.166666666666657</v>
      </c>
      <c r="N631" s="160">
        <f t="shared" si="94"/>
        <v>25</v>
      </c>
      <c r="P631" s="160">
        <v>180</v>
      </c>
      <c r="Q631" s="160">
        <v>12.166666666666666</v>
      </c>
      <c r="R631" s="160">
        <v>15.583333333333334</v>
      </c>
      <c r="S631" s="160">
        <v>42.616666666666667</v>
      </c>
      <c r="T631" s="160">
        <v>29.116666666666667</v>
      </c>
      <c r="U631" s="160">
        <f t="shared" si="98"/>
        <v>71.733333333333334</v>
      </c>
      <c r="W631" s="160">
        <v>180</v>
      </c>
      <c r="X631" s="160">
        <v>1.9666666666666668</v>
      </c>
      <c r="Y631" s="160">
        <v>26.866666666666667</v>
      </c>
      <c r="Z631" s="160">
        <v>46.516666666666666</v>
      </c>
      <c r="AA631" s="160">
        <v>24.65</v>
      </c>
      <c r="AB631" s="160">
        <f t="shared" si="99"/>
        <v>71.166666666666657</v>
      </c>
      <c r="AD631" s="160">
        <v>87</v>
      </c>
      <c r="AE631" s="160">
        <v>22</v>
      </c>
      <c r="AF631" s="160">
        <v>53</v>
      </c>
      <c r="AG631" s="160">
        <v>25</v>
      </c>
      <c r="AH631" s="160">
        <v>0</v>
      </c>
      <c r="AI631" s="160">
        <f t="shared" si="95"/>
        <v>25</v>
      </c>
    </row>
    <row r="632" spans="1:35">
      <c r="A632" s="159" t="s">
        <v>727</v>
      </c>
      <c r="C632" s="156">
        <v>527</v>
      </c>
      <c r="D632" s="156">
        <v>9</v>
      </c>
      <c r="E632" s="163">
        <v>1.7077798861480076E-2</v>
      </c>
      <c r="F632" s="156">
        <v>332</v>
      </c>
      <c r="G632" s="163">
        <v>0.62998102466793171</v>
      </c>
      <c r="H632" s="157">
        <v>1104</v>
      </c>
      <c r="I632" s="158">
        <v>17</v>
      </c>
      <c r="J632" s="159" t="s">
        <v>726</v>
      </c>
      <c r="L632" s="160">
        <f t="shared" si="92"/>
        <v>84.956666666666663</v>
      </c>
      <c r="M632" s="160">
        <f t="shared" si="93"/>
        <v>83.226666666666659</v>
      </c>
      <c r="N632" s="160">
        <f t="shared" si="94"/>
        <v>66</v>
      </c>
      <c r="P632" s="160">
        <v>300</v>
      </c>
      <c r="Q632" s="160">
        <v>3.456666666666667</v>
      </c>
      <c r="R632" s="160">
        <v>12.056666666666665</v>
      </c>
      <c r="S632" s="160">
        <v>29.75</v>
      </c>
      <c r="T632" s="160">
        <v>55.206666666666663</v>
      </c>
      <c r="U632" s="160">
        <f t="shared" si="98"/>
        <v>84.956666666666663</v>
      </c>
      <c r="W632" s="160">
        <v>300</v>
      </c>
      <c r="X632" s="160">
        <v>5.6033333333333335</v>
      </c>
      <c r="Y632" s="160">
        <v>11.346666666666668</v>
      </c>
      <c r="Z632" s="160">
        <v>40.886666666666663</v>
      </c>
      <c r="AA632" s="160">
        <v>42.34</v>
      </c>
      <c r="AB632" s="160">
        <f t="shared" si="99"/>
        <v>83.226666666666659</v>
      </c>
      <c r="AD632" s="160">
        <v>53</v>
      </c>
      <c r="AE632" s="160">
        <v>2</v>
      </c>
      <c r="AF632" s="160">
        <v>32</v>
      </c>
      <c r="AG632" s="160">
        <v>60</v>
      </c>
      <c r="AH632" s="160">
        <v>6</v>
      </c>
      <c r="AI632" s="160">
        <f t="shared" si="95"/>
        <v>66</v>
      </c>
    </row>
    <row r="633" spans="1:35">
      <c r="A633" s="159" t="s">
        <v>1541</v>
      </c>
      <c r="C633" s="156">
        <v>466</v>
      </c>
      <c r="D633" s="156">
        <v>8</v>
      </c>
      <c r="E633" s="163">
        <v>1.7167381974248927E-2</v>
      </c>
      <c r="F633" s="156">
        <v>228</v>
      </c>
      <c r="G633" s="163">
        <v>0.48927038626609443</v>
      </c>
      <c r="H633" s="157">
        <v>1104</v>
      </c>
      <c r="I633" s="158">
        <v>18</v>
      </c>
      <c r="J633" s="159" t="s">
        <v>726</v>
      </c>
      <c r="L633" s="160">
        <f t="shared" si="92"/>
        <v>70.518518518518519</v>
      </c>
      <c r="M633" s="160">
        <f t="shared" si="93"/>
        <v>75.666666666666671</v>
      </c>
      <c r="N633" s="160">
        <f t="shared" si="94"/>
        <v>20</v>
      </c>
      <c r="P633" s="160">
        <v>162</v>
      </c>
      <c r="Q633" s="160">
        <v>12.074074074074074</v>
      </c>
      <c r="R633" s="160">
        <v>17.37037037037037</v>
      </c>
      <c r="S633" s="160">
        <v>40.703703703703702</v>
      </c>
      <c r="T633" s="160">
        <v>29.814814814814817</v>
      </c>
      <c r="U633" s="160">
        <f t="shared" si="98"/>
        <v>70.518518518518519</v>
      </c>
      <c r="W633" s="160">
        <v>162</v>
      </c>
      <c r="X633" s="160">
        <v>2.5555555555555554</v>
      </c>
      <c r="Y633" s="160">
        <v>21.814814814814817</v>
      </c>
      <c r="Z633" s="160">
        <v>52.18518518518519</v>
      </c>
      <c r="AA633" s="160">
        <v>23.481481481481481</v>
      </c>
      <c r="AB633" s="160">
        <f t="shared" si="99"/>
        <v>75.666666666666671</v>
      </c>
      <c r="AD633" s="160">
        <v>78</v>
      </c>
      <c r="AE633" s="160">
        <v>29</v>
      </c>
      <c r="AF633" s="160">
        <v>50</v>
      </c>
      <c r="AG633" s="160">
        <v>15</v>
      </c>
      <c r="AH633" s="160">
        <v>5</v>
      </c>
      <c r="AI633" s="160">
        <f t="shared" si="95"/>
        <v>20</v>
      </c>
    </row>
    <row r="634" spans="1:35">
      <c r="A634" s="159" t="s">
        <v>939</v>
      </c>
      <c r="C634" s="156">
        <v>428</v>
      </c>
      <c r="D634" s="156">
        <v>424</v>
      </c>
      <c r="E634" s="163">
        <v>0.99065420560747663</v>
      </c>
      <c r="F634" s="156">
        <v>381</v>
      </c>
      <c r="G634" s="163">
        <v>0.89018691588785048</v>
      </c>
      <c r="H634" s="157">
        <v>3505</v>
      </c>
      <c r="I634" s="158">
        <v>36</v>
      </c>
      <c r="J634" s="159" t="s">
        <v>936</v>
      </c>
      <c r="L634" s="160">
        <f t="shared" si="92"/>
        <v>66.194174757281559</v>
      </c>
      <c r="M634" s="160">
        <f t="shared" si="93"/>
        <v>60.320388349514559</v>
      </c>
      <c r="N634" s="160">
        <f t="shared" si="94"/>
        <v>11</v>
      </c>
      <c r="P634" s="160">
        <v>206</v>
      </c>
      <c r="Q634" s="160">
        <v>11.912621359223301</v>
      </c>
      <c r="R634" s="160">
        <v>21.893203883495147</v>
      </c>
      <c r="S634" s="160">
        <v>33.834951456310677</v>
      </c>
      <c r="T634" s="160">
        <v>32.359223300970875</v>
      </c>
      <c r="U634" s="160">
        <f t="shared" si="98"/>
        <v>66.194174757281559</v>
      </c>
      <c r="W634" s="160">
        <v>206</v>
      </c>
      <c r="X634" s="160">
        <v>8.3980582524271838</v>
      </c>
      <c r="Y634" s="160">
        <v>31.631067961165048</v>
      </c>
      <c r="Z634" s="160">
        <v>41.815533980582522</v>
      </c>
      <c r="AA634" s="160">
        <v>18.50485436893204</v>
      </c>
      <c r="AB634" s="160">
        <f t="shared" si="99"/>
        <v>60.320388349514559</v>
      </c>
      <c r="AD634" s="160">
        <v>70</v>
      </c>
      <c r="AE634" s="160">
        <v>49</v>
      </c>
      <c r="AF634" s="160">
        <v>40</v>
      </c>
      <c r="AG634" s="160">
        <v>10</v>
      </c>
      <c r="AH634" s="160">
        <v>1</v>
      </c>
      <c r="AI634" s="160">
        <f t="shared" si="95"/>
        <v>11</v>
      </c>
    </row>
    <row r="635" spans="1:35">
      <c r="A635" s="159" t="s">
        <v>1485</v>
      </c>
      <c r="C635" s="156">
        <v>353</v>
      </c>
      <c r="D635" s="156">
        <v>343</v>
      </c>
      <c r="E635" s="163">
        <v>0.97167138810198306</v>
      </c>
      <c r="F635" s="156">
        <v>303</v>
      </c>
      <c r="G635" s="163">
        <v>0.85835694050991507</v>
      </c>
      <c r="H635" s="157">
        <v>3505</v>
      </c>
      <c r="I635" s="158">
        <v>25</v>
      </c>
      <c r="J635" s="159" t="s">
        <v>936</v>
      </c>
      <c r="L635" s="160">
        <f t="shared" si="92"/>
        <v>52.737609329446059</v>
      </c>
      <c r="M635" s="160">
        <f t="shared" si="93"/>
        <v>41.390670553935863</v>
      </c>
      <c r="N635" s="160">
        <f t="shared" si="94"/>
        <v>9</v>
      </c>
      <c r="P635" s="160">
        <v>343</v>
      </c>
      <c r="Q635" s="160">
        <v>24.827988338192419</v>
      </c>
      <c r="R635" s="160">
        <v>21.956268221574344</v>
      </c>
      <c r="S635" s="160">
        <v>34.868804664723029</v>
      </c>
      <c r="T635" s="160">
        <v>17.868804664723033</v>
      </c>
      <c r="U635" s="160">
        <f t="shared" si="98"/>
        <v>52.737609329446059</v>
      </c>
      <c r="W635" s="160">
        <v>343</v>
      </c>
      <c r="X635" s="160">
        <v>11.609329446064139</v>
      </c>
      <c r="Y635" s="160">
        <v>47</v>
      </c>
      <c r="Z635" s="160">
        <v>33.346938775510203</v>
      </c>
      <c r="AA635" s="160">
        <v>8.0437317784256557</v>
      </c>
      <c r="AB635" s="160">
        <f t="shared" si="99"/>
        <v>41.390670553935863</v>
      </c>
      <c r="AD635" s="160">
        <v>179</v>
      </c>
      <c r="AE635" s="160">
        <v>63</v>
      </c>
      <c r="AF635" s="160">
        <v>28</v>
      </c>
      <c r="AG635" s="160">
        <v>8</v>
      </c>
      <c r="AH635" s="160">
        <v>1</v>
      </c>
      <c r="AI635" s="160">
        <f t="shared" si="95"/>
        <v>9</v>
      </c>
    </row>
    <row r="636" spans="1:35">
      <c r="A636" s="159" t="s">
        <v>942</v>
      </c>
      <c r="C636" s="156">
        <v>434</v>
      </c>
      <c r="D636" s="156">
        <v>423</v>
      </c>
      <c r="E636" s="163">
        <v>0.97465437788018439</v>
      </c>
      <c r="F636" s="156">
        <v>366</v>
      </c>
      <c r="G636" s="163">
        <v>0.84331797235023043</v>
      </c>
      <c r="H636" s="157">
        <v>3505</v>
      </c>
      <c r="I636" s="158">
        <v>26</v>
      </c>
      <c r="J636" s="159" t="s">
        <v>936</v>
      </c>
      <c r="L636" s="160">
        <f t="shared" si="92"/>
        <v>54.13636363636364</v>
      </c>
      <c r="M636" s="160">
        <f t="shared" si="93"/>
        <v>53.545454545454547</v>
      </c>
      <c r="N636" s="160">
        <f t="shared" si="94"/>
        <v>5</v>
      </c>
      <c r="P636" s="160">
        <v>198</v>
      </c>
      <c r="Q636" s="160">
        <v>21.257575757575758</v>
      </c>
      <c r="R636" s="160">
        <v>24.303030303030305</v>
      </c>
      <c r="S636" s="160">
        <v>29.015151515151516</v>
      </c>
      <c r="T636" s="160">
        <v>25.121212121212125</v>
      </c>
      <c r="U636" s="160">
        <f t="shared" si="98"/>
        <v>54.13636363636364</v>
      </c>
      <c r="W636" s="160">
        <v>198</v>
      </c>
      <c r="X636" s="160">
        <v>10.242424242424242</v>
      </c>
      <c r="Y636" s="160">
        <v>36.212121212121211</v>
      </c>
      <c r="Z636" s="160">
        <v>33.712121212121211</v>
      </c>
      <c r="AA636" s="160">
        <v>19.833333333333336</v>
      </c>
      <c r="AB636" s="160">
        <f t="shared" si="99"/>
        <v>53.545454545454547</v>
      </c>
      <c r="AD636" s="160">
        <v>60</v>
      </c>
      <c r="AE636" s="160">
        <v>45</v>
      </c>
      <c r="AF636" s="160">
        <v>50</v>
      </c>
      <c r="AG636" s="160">
        <v>5</v>
      </c>
      <c r="AH636" s="160">
        <v>0</v>
      </c>
      <c r="AI636" s="160">
        <f t="shared" si="95"/>
        <v>5</v>
      </c>
    </row>
    <row r="637" spans="1:35">
      <c r="A637" s="159" t="s">
        <v>941</v>
      </c>
      <c r="C637" s="156">
        <v>405</v>
      </c>
      <c r="D637" s="156">
        <v>403</v>
      </c>
      <c r="E637" s="163">
        <v>0.99506172839506168</v>
      </c>
      <c r="F637" s="156">
        <v>373</v>
      </c>
      <c r="G637" s="163">
        <v>0.92098765432098761</v>
      </c>
      <c r="H637" s="157">
        <v>3505</v>
      </c>
      <c r="I637" s="158">
        <v>30</v>
      </c>
      <c r="J637" s="159" t="s">
        <v>936</v>
      </c>
      <c r="L637" s="160">
        <f t="shared" si="92"/>
        <v>44.837563451776653</v>
      </c>
      <c r="M637" s="160">
        <f t="shared" si="93"/>
        <v>38.203045685279186</v>
      </c>
      <c r="N637" s="160">
        <f t="shared" si="94"/>
        <v>15</v>
      </c>
      <c r="P637" s="160">
        <v>197</v>
      </c>
      <c r="Q637" s="160">
        <v>27.467005076142129</v>
      </c>
      <c r="R637" s="160">
        <v>27.695431472081221</v>
      </c>
      <c r="S637" s="160">
        <v>32.406091370558379</v>
      </c>
      <c r="T637" s="160">
        <v>12.431472081218276</v>
      </c>
      <c r="U637" s="160">
        <f t="shared" si="98"/>
        <v>44.837563451776653</v>
      </c>
      <c r="W637" s="160">
        <v>197</v>
      </c>
      <c r="X637" s="160">
        <v>21.416243654822335</v>
      </c>
      <c r="Y637" s="160">
        <v>40.005076142131983</v>
      </c>
      <c r="Z637" s="160">
        <v>32.949238578680202</v>
      </c>
      <c r="AA637" s="160">
        <v>5.2538071065989849</v>
      </c>
      <c r="AB637" s="160">
        <f t="shared" si="99"/>
        <v>38.203045685279186</v>
      </c>
      <c r="AD637" s="160">
        <v>59</v>
      </c>
      <c r="AE637" s="160">
        <v>36</v>
      </c>
      <c r="AF637" s="160">
        <v>49</v>
      </c>
      <c r="AG637" s="160">
        <v>15</v>
      </c>
      <c r="AH637" s="160">
        <v>0</v>
      </c>
      <c r="AI637" s="160">
        <f t="shared" si="95"/>
        <v>15</v>
      </c>
    </row>
    <row r="638" spans="1:35">
      <c r="A638" s="159" t="s">
        <v>1723</v>
      </c>
      <c r="C638" s="156">
        <v>678</v>
      </c>
      <c r="D638" s="156">
        <v>670</v>
      </c>
      <c r="E638" s="163">
        <v>0.98820058997050142</v>
      </c>
      <c r="F638" s="156">
        <v>466</v>
      </c>
      <c r="G638" s="163">
        <v>0.68731563421828912</v>
      </c>
      <c r="H638" s="157">
        <v>3505</v>
      </c>
      <c r="I638" s="158">
        <v>44</v>
      </c>
      <c r="J638" s="159" t="s">
        <v>936</v>
      </c>
      <c r="L638" s="160">
        <f t="shared" si="92"/>
        <v>26</v>
      </c>
      <c r="M638" s="160">
        <f t="shared" si="93"/>
        <v>50</v>
      </c>
      <c r="N638" s="160">
        <f t="shared" si="94"/>
        <v>0</v>
      </c>
      <c r="P638" s="160">
        <v>302</v>
      </c>
      <c r="Q638" s="160">
        <v>52</v>
      </c>
      <c r="R638" s="160">
        <v>23</v>
      </c>
      <c r="S638" s="160">
        <v>22</v>
      </c>
      <c r="T638" s="160">
        <v>4</v>
      </c>
      <c r="U638" s="160">
        <f t="shared" si="98"/>
        <v>26</v>
      </c>
      <c r="W638" s="160">
        <v>302</v>
      </c>
      <c r="X638" s="160">
        <v>14</v>
      </c>
      <c r="Y638" s="160">
        <v>36</v>
      </c>
      <c r="Z638" s="160">
        <v>41</v>
      </c>
      <c r="AA638" s="160">
        <v>9</v>
      </c>
      <c r="AB638" s="160">
        <f t="shared" si="99"/>
        <v>50</v>
      </c>
      <c r="AD638" s="160">
        <v>0</v>
      </c>
      <c r="AE638" s="160">
        <v>0</v>
      </c>
      <c r="AF638" s="160">
        <v>0</v>
      </c>
      <c r="AG638" s="160">
        <v>0</v>
      </c>
      <c r="AH638" s="160">
        <v>0</v>
      </c>
      <c r="AI638" s="160">
        <f t="shared" si="95"/>
        <v>0</v>
      </c>
    </row>
    <row r="639" spans="1:35">
      <c r="A639" s="159" t="s">
        <v>940</v>
      </c>
      <c r="C639" s="156">
        <v>405</v>
      </c>
      <c r="D639" s="156">
        <v>395</v>
      </c>
      <c r="E639" s="163">
        <v>0.97530864197530864</v>
      </c>
      <c r="F639" s="156">
        <v>371</v>
      </c>
      <c r="G639" s="163">
        <v>0.91604938271604941</v>
      </c>
      <c r="H639" s="157">
        <v>3505</v>
      </c>
      <c r="I639" s="158">
        <v>34</v>
      </c>
      <c r="J639" s="159" t="s">
        <v>936</v>
      </c>
      <c r="L639" s="160">
        <f t="shared" si="92"/>
        <v>46.565217391304344</v>
      </c>
      <c r="M639" s="160">
        <f t="shared" si="93"/>
        <v>40.130434782608702</v>
      </c>
      <c r="N639" s="160">
        <f t="shared" si="94"/>
        <v>16</v>
      </c>
      <c r="P639" s="160">
        <v>184</v>
      </c>
      <c r="Q639" s="160">
        <v>27.54347826086957</v>
      </c>
      <c r="R639" s="160">
        <v>25.521739130434781</v>
      </c>
      <c r="S639" s="160">
        <v>27.152173913043477</v>
      </c>
      <c r="T639" s="160">
        <v>19.413043478260867</v>
      </c>
      <c r="U639" s="160">
        <f t="shared" si="98"/>
        <v>46.565217391304344</v>
      </c>
      <c r="W639" s="160">
        <v>184</v>
      </c>
      <c r="X639" s="160">
        <v>21.456521739130434</v>
      </c>
      <c r="Y639" s="160">
        <v>38.108695652173914</v>
      </c>
      <c r="Z639" s="160">
        <v>30.021739130434785</v>
      </c>
      <c r="AA639" s="160">
        <v>10.108695652173914</v>
      </c>
      <c r="AB639" s="160">
        <f t="shared" si="99"/>
        <v>40.130434782608702</v>
      </c>
      <c r="AD639" s="160">
        <v>56</v>
      </c>
      <c r="AE639" s="160">
        <v>46</v>
      </c>
      <c r="AF639" s="160">
        <v>38</v>
      </c>
      <c r="AG639" s="160">
        <v>14</v>
      </c>
      <c r="AH639" s="160">
        <v>2</v>
      </c>
      <c r="AI639" s="160">
        <f t="shared" si="95"/>
        <v>16</v>
      </c>
    </row>
    <row r="640" spans="1:35">
      <c r="A640" s="159" t="s">
        <v>1484</v>
      </c>
      <c r="C640" s="156">
        <v>363</v>
      </c>
      <c r="D640" s="156">
        <v>362</v>
      </c>
      <c r="E640" s="163">
        <v>0.99724517906336085</v>
      </c>
      <c r="F640" s="156">
        <v>309</v>
      </c>
      <c r="G640" s="163">
        <v>0.85123966942148765</v>
      </c>
      <c r="H640" s="157">
        <v>3505</v>
      </c>
      <c r="I640" s="158">
        <v>41</v>
      </c>
      <c r="J640" s="159" t="s">
        <v>936</v>
      </c>
      <c r="L640" s="160">
        <f t="shared" si="92"/>
        <v>60.102272727272727</v>
      </c>
      <c r="M640" s="160">
        <f t="shared" si="93"/>
        <v>53.74431818181818</v>
      </c>
      <c r="N640" s="160">
        <f t="shared" si="94"/>
        <v>6</v>
      </c>
      <c r="P640" s="160">
        <v>352</v>
      </c>
      <c r="Q640" s="160">
        <v>15.576704545454547</v>
      </c>
      <c r="R640" s="160">
        <v>24.321022727272727</v>
      </c>
      <c r="S640" s="160">
        <v>42.204545454545453</v>
      </c>
      <c r="T640" s="160">
        <v>17.897727272727273</v>
      </c>
      <c r="U640" s="160">
        <f t="shared" si="98"/>
        <v>60.102272727272727</v>
      </c>
      <c r="W640" s="160">
        <v>352</v>
      </c>
      <c r="X640" s="160">
        <v>7.0511363636363633</v>
      </c>
      <c r="Y640" s="160">
        <v>39.678977272727266</v>
      </c>
      <c r="Z640" s="160">
        <v>44.423295454545453</v>
      </c>
      <c r="AA640" s="160">
        <v>9.3210227272727266</v>
      </c>
      <c r="AB640" s="160">
        <f t="shared" si="99"/>
        <v>53.74431818181818</v>
      </c>
      <c r="AD640" s="160">
        <v>185</v>
      </c>
      <c r="AE640" s="160">
        <v>63</v>
      </c>
      <c r="AF640" s="160">
        <v>31</v>
      </c>
      <c r="AG640" s="160">
        <v>6</v>
      </c>
      <c r="AH640" s="160">
        <v>0</v>
      </c>
      <c r="AI640" s="160">
        <f t="shared" si="95"/>
        <v>6</v>
      </c>
    </row>
    <row r="641" spans="1:35">
      <c r="A641" s="159" t="s">
        <v>938</v>
      </c>
      <c r="C641" s="156">
        <v>393</v>
      </c>
      <c r="D641" s="156">
        <v>389</v>
      </c>
      <c r="E641" s="163">
        <v>0.98982188295165396</v>
      </c>
      <c r="F641" s="156">
        <v>325</v>
      </c>
      <c r="G641" s="163">
        <v>0.82697201017811706</v>
      </c>
      <c r="H641" s="157">
        <v>3505</v>
      </c>
      <c r="I641" s="158">
        <v>37</v>
      </c>
      <c r="J641" s="159" t="s">
        <v>936</v>
      </c>
      <c r="L641" s="160">
        <f t="shared" si="92"/>
        <v>61.323699421965316</v>
      </c>
      <c r="M641" s="160">
        <f t="shared" si="93"/>
        <v>52.855491329479769</v>
      </c>
      <c r="N641" s="160">
        <f t="shared" si="94"/>
        <v>26</v>
      </c>
      <c r="P641" s="160">
        <v>173</v>
      </c>
      <c r="Q641" s="160">
        <v>15.543352601156069</v>
      </c>
      <c r="R641" s="160">
        <v>22.820809248554916</v>
      </c>
      <c r="S641" s="160">
        <v>35.21965317919075</v>
      </c>
      <c r="T641" s="160">
        <v>26.104046242774565</v>
      </c>
      <c r="U641" s="160">
        <f t="shared" si="98"/>
        <v>61.323699421965316</v>
      </c>
      <c r="W641" s="160">
        <v>173</v>
      </c>
      <c r="X641" s="160">
        <v>13.485549132947977</v>
      </c>
      <c r="Y641" s="160">
        <v>33.583815028901732</v>
      </c>
      <c r="Z641" s="160">
        <v>39.815028901734102</v>
      </c>
      <c r="AA641" s="160">
        <v>13.040462427745666</v>
      </c>
      <c r="AB641" s="160">
        <f t="shared" si="99"/>
        <v>52.855491329479769</v>
      </c>
      <c r="AD641" s="160">
        <v>54</v>
      </c>
      <c r="AE641" s="160">
        <v>31</v>
      </c>
      <c r="AF641" s="160">
        <v>43</v>
      </c>
      <c r="AG641" s="160">
        <v>26</v>
      </c>
      <c r="AH641" s="160">
        <v>0</v>
      </c>
      <c r="AI641" s="160">
        <f t="shared" si="95"/>
        <v>26</v>
      </c>
    </row>
    <row r="642" spans="1:35">
      <c r="A642" s="159" t="s">
        <v>937</v>
      </c>
      <c r="C642" s="156">
        <v>366</v>
      </c>
      <c r="D642" s="156">
        <v>340</v>
      </c>
      <c r="E642" s="163">
        <v>0.92896174863387981</v>
      </c>
      <c r="F642" s="156">
        <v>272</v>
      </c>
      <c r="G642" s="163">
        <v>0.74316939890710387</v>
      </c>
      <c r="H642" s="157">
        <v>3505</v>
      </c>
      <c r="I642" s="158">
        <v>46</v>
      </c>
      <c r="J642" s="159" t="s">
        <v>936</v>
      </c>
      <c r="L642" s="160">
        <f t="shared" si="92"/>
        <v>65.291666666666671</v>
      </c>
      <c r="M642" s="160">
        <f t="shared" si="93"/>
        <v>57.726190476190482</v>
      </c>
      <c r="N642" s="160">
        <f t="shared" si="94"/>
        <v>19</v>
      </c>
      <c r="P642" s="160">
        <v>168</v>
      </c>
      <c r="Q642" s="160">
        <v>17.05952380952381</v>
      </c>
      <c r="R642" s="160">
        <v>17.339285714285715</v>
      </c>
      <c r="S642" s="160">
        <v>33.36904761904762</v>
      </c>
      <c r="T642" s="160">
        <v>31.922619047619047</v>
      </c>
      <c r="U642" s="160">
        <f t="shared" ref="U642:U665" si="100">SUM(S642:T642)</f>
        <v>65.291666666666671</v>
      </c>
      <c r="W642" s="160">
        <v>168</v>
      </c>
      <c r="X642" s="160">
        <v>15.113095238095237</v>
      </c>
      <c r="Y642" s="160">
        <v>28.160714285714285</v>
      </c>
      <c r="Z642" s="160">
        <v>37.839285714285715</v>
      </c>
      <c r="AA642" s="160">
        <v>19.886904761904763</v>
      </c>
      <c r="AB642" s="160">
        <f t="shared" ref="AB642:AB665" si="101">SUM(Z642:AA642)</f>
        <v>57.726190476190482</v>
      </c>
      <c r="AD642" s="160">
        <v>59</v>
      </c>
      <c r="AE642" s="160">
        <v>44</v>
      </c>
      <c r="AF642" s="160">
        <v>37</v>
      </c>
      <c r="AG642" s="160">
        <v>17</v>
      </c>
      <c r="AH642" s="160">
        <v>2</v>
      </c>
      <c r="AI642" s="160">
        <f t="shared" si="95"/>
        <v>19</v>
      </c>
    </row>
    <row r="643" spans="1:35">
      <c r="A643" s="159" t="s">
        <v>1670</v>
      </c>
      <c r="C643" s="156">
        <v>457</v>
      </c>
      <c r="D643" s="156">
        <v>30</v>
      </c>
      <c r="E643" s="163">
        <v>6.5645514223194742E-2</v>
      </c>
      <c r="F643" s="156">
        <v>259</v>
      </c>
      <c r="G643" s="163">
        <v>0.56673960612691465</v>
      </c>
      <c r="H643" s="157">
        <v>6103</v>
      </c>
      <c r="I643" s="158">
        <v>12</v>
      </c>
      <c r="J643" s="159" t="s">
        <v>1188</v>
      </c>
      <c r="L643" s="160">
        <f t="shared" ref="L643:L706" si="102">U643</f>
        <v>74.173913043478251</v>
      </c>
      <c r="M643" s="160">
        <f t="shared" ref="M643:M706" si="103">AB643</f>
        <v>74.478260869565219</v>
      </c>
      <c r="N643" s="160">
        <f t="shared" ref="N643:N706" si="104">AI643</f>
        <v>27</v>
      </c>
      <c r="P643" s="160">
        <v>276</v>
      </c>
      <c r="Q643" s="160">
        <v>14.869565217391305</v>
      </c>
      <c r="R643" s="160">
        <v>10.478260869565219</v>
      </c>
      <c r="S643" s="160">
        <v>40.086956521739133</v>
      </c>
      <c r="T643" s="160">
        <v>34.086956521739125</v>
      </c>
      <c r="U643" s="160">
        <f t="shared" si="100"/>
        <v>74.173913043478251</v>
      </c>
      <c r="W643" s="160">
        <v>276</v>
      </c>
      <c r="X643" s="160">
        <v>4.4782608695652169</v>
      </c>
      <c r="Y643" s="160">
        <v>21.043478260869563</v>
      </c>
      <c r="Z643" s="160">
        <v>48.652173913043477</v>
      </c>
      <c r="AA643" s="160">
        <v>25.826086956521738</v>
      </c>
      <c r="AB643" s="160">
        <f t="shared" si="101"/>
        <v>74.478260869565219</v>
      </c>
      <c r="AD643" s="160">
        <v>144</v>
      </c>
      <c r="AE643" s="160">
        <v>22</v>
      </c>
      <c r="AF643" s="160">
        <v>51</v>
      </c>
      <c r="AG643" s="160">
        <v>26</v>
      </c>
      <c r="AH643" s="160">
        <v>1</v>
      </c>
      <c r="AI643" s="160">
        <f t="shared" si="95"/>
        <v>27</v>
      </c>
    </row>
    <row r="644" spans="1:35">
      <c r="A644" s="159" t="s">
        <v>1189</v>
      </c>
      <c r="C644" s="156">
        <v>550</v>
      </c>
      <c r="D644" s="156">
        <v>35</v>
      </c>
      <c r="E644" s="163">
        <v>6.363636363636363E-2</v>
      </c>
      <c r="F644" s="156">
        <v>343</v>
      </c>
      <c r="G644" s="163">
        <v>0.62363636363636366</v>
      </c>
      <c r="H644" s="157">
        <v>6103</v>
      </c>
      <c r="I644" s="158">
        <v>11</v>
      </c>
      <c r="J644" s="159" t="s">
        <v>1188</v>
      </c>
      <c r="L644" s="160">
        <f t="shared" si="102"/>
        <v>88</v>
      </c>
      <c r="M644" s="160">
        <f t="shared" si="103"/>
        <v>81.043233082706763</v>
      </c>
      <c r="N644" s="160">
        <f t="shared" si="104"/>
        <v>58</v>
      </c>
      <c r="P644" s="160">
        <v>532</v>
      </c>
      <c r="Q644" s="160">
        <v>2.2932330827067666</v>
      </c>
      <c r="R644" s="160">
        <v>9.4530075187969924</v>
      </c>
      <c r="S644" s="160">
        <v>30.231203007518797</v>
      </c>
      <c r="T644" s="160">
        <v>57.768796992481207</v>
      </c>
      <c r="U644" s="160">
        <f t="shared" si="100"/>
        <v>88</v>
      </c>
      <c r="W644" s="160">
        <v>532</v>
      </c>
      <c r="X644" s="160">
        <v>1.6447368421052633</v>
      </c>
      <c r="Y644" s="160">
        <v>17.030075187969924</v>
      </c>
      <c r="Z644" s="160">
        <v>42.030075187969928</v>
      </c>
      <c r="AA644" s="160">
        <v>39.013157894736842</v>
      </c>
      <c r="AB644" s="160">
        <f t="shared" si="101"/>
        <v>81.043233082706763</v>
      </c>
      <c r="AD644" s="160">
        <v>150</v>
      </c>
      <c r="AE644" s="160">
        <v>7</v>
      </c>
      <c r="AF644" s="160">
        <v>35</v>
      </c>
      <c r="AG644" s="160">
        <v>55</v>
      </c>
      <c r="AH644" s="160">
        <v>3</v>
      </c>
      <c r="AI644" s="160">
        <f t="shared" si="95"/>
        <v>58</v>
      </c>
    </row>
    <row r="645" spans="1:35">
      <c r="A645" s="159" t="s">
        <v>1099</v>
      </c>
      <c r="C645" s="156">
        <v>513</v>
      </c>
      <c r="D645" s="156">
        <v>31</v>
      </c>
      <c r="E645" s="163">
        <v>6.042884990253411E-2</v>
      </c>
      <c r="F645" s="156">
        <v>245</v>
      </c>
      <c r="G645" s="163">
        <v>0.47758284600389861</v>
      </c>
      <c r="H645" s="157">
        <v>5804</v>
      </c>
      <c r="I645" s="158">
        <v>13</v>
      </c>
      <c r="J645" s="159" t="s">
        <v>1098</v>
      </c>
      <c r="L645" s="160">
        <f t="shared" si="102"/>
        <v>95</v>
      </c>
      <c r="M645" s="160">
        <f t="shared" si="103"/>
        <v>90</v>
      </c>
      <c r="N645" s="160">
        <f t="shared" si="104"/>
        <v>0</v>
      </c>
      <c r="P645" s="160">
        <v>142</v>
      </c>
      <c r="Q645" s="160">
        <v>0</v>
      </c>
      <c r="R645" s="160">
        <v>4</v>
      </c>
      <c r="S645" s="160">
        <v>15</v>
      </c>
      <c r="T645" s="160">
        <v>80</v>
      </c>
      <c r="U645" s="160">
        <f t="shared" si="100"/>
        <v>95</v>
      </c>
      <c r="W645" s="160">
        <v>142</v>
      </c>
      <c r="X645" s="160">
        <v>4</v>
      </c>
      <c r="Y645" s="160">
        <v>6</v>
      </c>
      <c r="Z645" s="160">
        <v>39</v>
      </c>
      <c r="AA645" s="160">
        <v>51</v>
      </c>
      <c r="AB645" s="160">
        <f t="shared" si="101"/>
        <v>90</v>
      </c>
      <c r="AD645" s="160">
        <v>0</v>
      </c>
      <c r="AE645" s="160">
        <v>0</v>
      </c>
      <c r="AF645" s="160">
        <v>0</v>
      </c>
      <c r="AG645" s="160">
        <v>0</v>
      </c>
      <c r="AH645" s="160">
        <v>0</v>
      </c>
      <c r="AI645" s="160">
        <f t="shared" si="95"/>
        <v>0</v>
      </c>
    </row>
    <row r="646" spans="1:35">
      <c r="A646" s="159" t="s">
        <v>1660</v>
      </c>
      <c r="C646" s="156">
        <v>385</v>
      </c>
      <c r="D646" s="156">
        <v>18</v>
      </c>
      <c r="E646" s="163">
        <v>4.6753246753246755E-2</v>
      </c>
      <c r="F646" s="156">
        <v>156</v>
      </c>
      <c r="G646" s="163">
        <v>0.40519480519480522</v>
      </c>
      <c r="H646" s="157">
        <v>5804</v>
      </c>
      <c r="I646" s="158">
        <v>16</v>
      </c>
      <c r="J646" s="159" t="s">
        <v>1098</v>
      </c>
      <c r="L646" s="160">
        <f t="shared" si="102"/>
        <v>76.731092436974791</v>
      </c>
      <c r="M646" s="160">
        <f t="shared" si="103"/>
        <v>84.449579831932766</v>
      </c>
      <c r="N646" s="160">
        <f t="shared" si="104"/>
        <v>37</v>
      </c>
      <c r="P646" s="160">
        <v>238</v>
      </c>
      <c r="Q646" s="160">
        <v>8.617647058823529</v>
      </c>
      <c r="R646" s="160">
        <v>14.65126050420168</v>
      </c>
      <c r="S646" s="160">
        <v>48.415966386554622</v>
      </c>
      <c r="T646" s="160">
        <v>28.315126050420169</v>
      </c>
      <c r="U646" s="160">
        <f t="shared" si="100"/>
        <v>76.731092436974791</v>
      </c>
      <c r="W646" s="160">
        <v>238</v>
      </c>
      <c r="X646" s="160">
        <v>1.5168067226890758</v>
      </c>
      <c r="Y646" s="160">
        <v>13.516806722689076</v>
      </c>
      <c r="Z646" s="160">
        <v>46.752100840336134</v>
      </c>
      <c r="AA646" s="160">
        <v>37.69747899159664</v>
      </c>
      <c r="AB646" s="160">
        <f t="shared" si="101"/>
        <v>84.449579831932766</v>
      </c>
      <c r="AD646" s="160">
        <v>115</v>
      </c>
      <c r="AE646" s="160">
        <v>14</v>
      </c>
      <c r="AF646" s="160">
        <v>50</v>
      </c>
      <c r="AG646" s="160">
        <v>29</v>
      </c>
      <c r="AH646" s="160">
        <v>8</v>
      </c>
      <c r="AI646" s="160">
        <f t="shared" si="95"/>
        <v>37</v>
      </c>
    </row>
    <row r="647" spans="1:35">
      <c r="A647" s="159" t="s">
        <v>1378</v>
      </c>
      <c r="C647" s="156">
        <v>389</v>
      </c>
      <c r="D647" s="156">
        <v>24</v>
      </c>
      <c r="E647" s="163">
        <v>6.1696658097686374E-2</v>
      </c>
      <c r="F647" s="156">
        <v>179</v>
      </c>
      <c r="G647" s="163">
        <v>0.46015424164524421</v>
      </c>
      <c r="H647" s="157">
        <v>5804</v>
      </c>
      <c r="I647" s="158">
        <v>15</v>
      </c>
      <c r="J647" s="159" t="s">
        <v>1098</v>
      </c>
      <c r="L647" s="160">
        <f t="shared" si="102"/>
        <v>91.868073878627968</v>
      </c>
      <c r="M647" s="160">
        <f t="shared" si="103"/>
        <v>87.715039577836421</v>
      </c>
      <c r="N647" s="160">
        <f t="shared" si="104"/>
        <v>71</v>
      </c>
      <c r="P647" s="160">
        <v>379</v>
      </c>
      <c r="Q647" s="160">
        <v>1.3773087071240107</v>
      </c>
      <c r="R647" s="160">
        <v>7.0712401055408973</v>
      </c>
      <c r="S647" s="160">
        <v>26.791556728232191</v>
      </c>
      <c r="T647" s="160">
        <v>65.076517150395773</v>
      </c>
      <c r="U647" s="160">
        <f t="shared" si="100"/>
        <v>91.868073878627968</v>
      </c>
      <c r="W647" s="160">
        <v>379</v>
      </c>
      <c r="X647" s="160">
        <v>0.9287598944591029</v>
      </c>
      <c r="Y647" s="160">
        <v>11.672823218997362</v>
      </c>
      <c r="Z647" s="160">
        <v>31.010554089709764</v>
      </c>
      <c r="AA647" s="160">
        <v>56.70448548812665</v>
      </c>
      <c r="AB647" s="160">
        <f t="shared" si="101"/>
        <v>87.715039577836421</v>
      </c>
      <c r="AD647" s="160">
        <v>143</v>
      </c>
      <c r="AE647" s="160">
        <v>4</v>
      </c>
      <c r="AF647" s="160">
        <v>24</v>
      </c>
      <c r="AG647" s="160">
        <v>54</v>
      </c>
      <c r="AH647" s="160">
        <v>17</v>
      </c>
      <c r="AI647" s="160">
        <f t="shared" si="95"/>
        <v>71</v>
      </c>
    </row>
    <row r="648" spans="1:35">
      <c r="A648" s="159" t="s">
        <v>875</v>
      </c>
      <c r="C648" s="156">
        <v>271</v>
      </c>
      <c r="D648" s="156">
        <v>8</v>
      </c>
      <c r="E648" s="163">
        <v>2.9520295202952029E-2</v>
      </c>
      <c r="F648" s="156">
        <v>167</v>
      </c>
      <c r="G648" s="163">
        <v>0.6162361623616236</v>
      </c>
      <c r="H648" s="157">
        <v>2703</v>
      </c>
      <c r="I648" s="158">
        <v>9</v>
      </c>
      <c r="J648" s="159" t="s">
        <v>874</v>
      </c>
      <c r="L648" s="160">
        <f t="shared" si="102"/>
        <v>84.793939393939411</v>
      </c>
      <c r="M648" s="160">
        <f t="shared" si="103"/>
        <v>73.260606060606051</v>
      </c>
      <c r="N648" s="160">
        <f t="shared" si="104"/>
        <v>59</v>
      </c>
      <c r="P648" s="160">
        <v>165</v>
      </c>
      <c r="Q648" s="160">
        <v>4.3636363636363633</v>
      </c>
      <c r="R648" s="160">
        <v>10.842424242424244</v>
      </c>
      <c r="S648" s="160">
        <v>27.836363636363636</v>
      </c>
      <c r="T648" s="160">
        <v>56.957575757575768</v>
      </c>
      <c r="U648" s="160">
        <f t="shared" si="100"/>
        <v>84.793939393939411</v>
      </c>
      <c r="W648" s="160">
        <v>165</v>
      </c>
      <c r="X648" s="160">
        <v>5.3636363636363633</v>
      </c>
      <c r="Y648" s="160">
        <v>21.169696969696972</v>
      </c>
      <c r="Z648" s="160">
        <v>43.5030303030303</v>
      </c>
      <c r="AA648" s="160">
        <v>29.757575757575758</v>
      </c>
      <c r="AB648" s="160">
        <f t="shared" si="101"/>
        <v>73.260606060606051</v>
      </c>
      <c r="AD648" s="160">
        <v>34</v>
      </c>
      <c r="AE648" s="160">
        <v>3</v>
      </c>
      <c r="AF648" s="160">
        <v>38</v>
      </c>
      <c r="AG648" s="160">
        <v>53</v>
      </c>
      <c r="AH648" s="160">
        <v>6</v>
      </c>
      <c r="AI648" s="160">
        <f t="shared" si="95"/>
        <v>59</v>
      </c>
    </row>
    <row r="649" spans="1:35">
      <c r="A649" s="159" t="s">
        <v>1581</v>
      </c>
      <c r="C649" s="156">
        <v>272</v>
      </c>
      <c r="D649" s="156">
        <v>7</v>
      </c>
      <c r="E649" s="163">
        <v>2.5735294117647058E-2</v>
      </c>
      <c r="F649" s="156">
        <v>157</v>
      </c>
      <c r="G649" s="163">
        <v>0.57720588235294112</v>
      </c>
      <c r="H649" s="157">
        <v>2703</v>
      </c>
      <c r="I649" s="158">
        <v>10</v>
      </c>
      <c r="J649" s="159" t="s">
        <v>874</v>
      </c>
      <c r="L649" s="160">
        <f t="shared" si="102"/>
        <v>68.62921348314606</v>
      </c>
      <c r="M649" s="160">
        <f t="shared" si="103"/>
        <v>60.932584269662925</v>
      </c>
      <c r="N649" s="160">
        <f t="shared" si="104"/>
        <v>8</v>
      </c>
      <c r="P649" s="160">
        <v>89</v>
      </c>
      <c r="Q649" s="160">
        <v>16.685393258426966</v>
      </c>
      <c r="R649" s="160">
        <v>14.685393258426966</v>
      </c>
      <c r="S649" s="160">
        <v>46.247191011235955</v>
      </c>
      <c r="T649" s="160">
        <v>22.382022471910112</v>
      </c>
      <c r="U649" s="160">
        <f t="shared" si="100"/>
        <v>68.62921348314606</v>
      </c>
      <c r="W649" s="160">
        <v>89</v>
      </c>
      <c r="X649" s="160">
        <v>5.5617977528089888</v>
      </c>
      <c r="Y649" s="160">
        <v>33.50561797752809</v>
      </c>
      <c r="Z649" s="160">
        <v>40.49438202247191</v>
      </c>
      <c r="AA649" s="160">
        <v>20.438202247191011</v>
      </c>
      <c r="AB649" s="160">
        <f t="shared" si="101"/>
        <v>60.932584269662925</v>
      </c>
      <c r="AD649" s="160">
        <v>39</v>
      </c>
      <c r="AE649" s="160">
        <v>54</v>
      </c>
      <c r="AF649" s="160">
        <v>38</v>
      </c>
      <c r="AG649" s="160">
        <v>8</v>
      </c>
      <c r="AH649" s="160">
        <v>0</v>
      </c>
      <c r="AI649" s="160">
        <f t="shared" si="95"/>
        <v>8</v>
      </c>
    </row>
    <row r="650" spans="1:35">
      <c r="A650" s="159" t="s">
        <v>1310</v>
      </c>
      <c r="C650" s="156">
        <v>275</v>
      </c>
      <c r="D650" s="156">
        <v>7</v>
      </c>
      <c r="E650" s="163">
        <v>2.5454545454545455E-2</v>
      </c>
      <c r="F650" s="156">
        <v>125</v>
      </c>
      <c r="G650" s="163">
        <v>0.45454545454545453</v>
      </c>
      <c r="H650" s="157">
        <v>7206</v>
      </c>
      <c r="I650" s="158">
        <v>39</v>
      </c>
      <c r="J650" s="159" t="s">
        <v>1309</v>
      </c>
      <c r="L650" s="160">
        <f t="shared" si="102"/>
        <v>87.588235294117652</v>
      </c>
      <c r="M650" s="160">
        <f t="shared" si="103"/>
        <v>82.308823529411768</v>
      </c>
      <c r="N650" s="160">
        <f t="shared" si="104"/>
        <v>0</v>
      </c>
      <c r="P650" s="160">
        <v>272</v>
      </c>
      <c r="Q650" s="160">
        <v>4.757352941176471</v>
      </c>
      <c r="R650" s="160">
        <v>8.102941176470587</v>
      </c>
      <c r="S650" s="160">
        <v>18.345588235294116</v>
      </c>
      <c r="T650" s="160">
        <v>69.242647058823536</v>
      </c>
      <c r="U650" s="160">
        <f t="shared" si="100"/>
        <v>87.588235294117652</v>
      </c>
      <c r="W650" s="160">
        <v>272</v>
      </c>
      <c r="X650" s="160">
        <v>4.8970588235294121</v>
      </c>
      <c r="Y650" s="160">
        <v>12.794117647058822</v>
      </c>
      <c r="Z650" s="160">
        <v>35.272058823529406</v>
      </c>
      <c r="AA650" s="160">
        <v>47.036764705882355</v>
      </c>
      <c r="AB650" s="160">
        <f t="shared" si="101"/>
        <v>82.308823529411768</v>
      </c>
      <c r="AD650" s="160">
        <v>0</v>
      </c>
      <c r="AE650" s="160">
        <v>0</v>
      </c>
      <c r="AF650" s="160">
        <v>0</v>
      </c>
      <c r="AG650" s="160">
        <v>0</v>
      </c>
      <c r="AH650" s="160">
        <v>0</v>
      </c>
      <c r="AI650" s="160">
        <f t="shared" si="95"/>
        <v>0</v>
      </c>
    </row>
    <row r="651" spans="1:35">
      <c r="A651" s="159" t="s">
        <v>1451</v>
      </c>
      <c r="C651" s="156">
        <v>563</v>
      </c>
      <c r="D651" s="156">
        <v>35</v>
      </c>
      <c r="E651" s="163">
        <v>6.216696269982238E-2</v>
      </c>
      <c r="F651" s="156">
        <v>245</v>
      </c>
      <c r="G651" s="163">
        <v>0.43516873889875668</v>
      </c>
      <c r="H651" s="157">
        <v>7206</v>
      </c>
      <c r="I651" s="158">
        <v>38</v>
      </c>
      <c r="J651" s="159" t="s">
        <v>1309</v>
      </c>
      <c r="L651" s="160">
        <f t="shared" si="102"/>
        <v>84.266784452296818</v>
      </c>
      <c r="M651" s="160">
        <f t="shared" si="103"/>
        <v>77.021201413427562</v>
      </c>
      <c r="N651" s="160">
        <f t="shared" si="104"/>
        <v>64.142857142857139</v>
      </c>
      <c r="P651" s="160">
        <v>566</v>
      </c>
      <c r="Q651" s="160">
        <v>6.6537102473498226</v>
      </c>
      <c r="R651" s="160">
        <v>8.8780918727915186</v>
      </c>
      <c r="S651" s="160">
        <v>35.853356890459366</v>
      </c>
      <c r="T651" s="160">
        <v>48.413427561837452</v>
      </c>
      <c r="U651" s="160">
        <f t="shared" si="100"/>
        <v>84.266784452296818</v>
      </c>
      <c r="W651" s="160">
        <v>566</v>
      </c>
      <c r="X651" s="160">
        <v>3.6219081272084805</v>
      </c>
      <c r="Y651" s="160">
        <v>19.097173144876326</v>
      </c>
      <c r="Z651" s="160">
        <v>37.014134275618375</v>
      </c>
      <c r="AA651" s="160">
        <v>40.007067137809187</v>
      </c>
      <c r="AB651" s="160">
        <f t="shared" si="101"/>
        <v>77.021201413427562</v>
      </c>
      <c r="AD651" s="160">
        <v>266</v>
      </c>
      <c r="AE651" s="160">
        <v>9.4285714285714288</v>
      </c>
      <c r="AF651" s="160">
        <v>26.857142857142854</v>
      </c>
      <c r="AG651" s="160">
        <v>50.428571428571431</v>
      </c>
      <c r="AH651" s="160">
        <v>13.714285714285715</v>
      </c>
      <c r="AI651" s="160">
        <f t="shared" ref="AI651:AI714" si="105">SUM(AG651:AH651)</f>
        <v>64.142857142857139</v>
      </c>
    </row>
    <row r="652" spans="1:35">
      <c r="A652" s="159" t="s">
        <v>1431</v>
      </c>
      <c r="C652" s="156">
        <v>279</v>
      </c>
      <c r="D652" s="156">
        <v>125</v>
      </c>
      <c r="E652" s="163">
        <v>0.44802867383512546</v>
      </c>
      <c r="F652" s="156">
        <v>201</v>
      </c>
      <c r="G652" s="163">
        <v>0.72043010752688175</v>
      </c>
      <c r="H652" s="157">
        <v>5006</v>
      </c>
      <c r="I652" s="158">
        <v>23</v>
      </c>
      <c r="J652" s="159" t="s">
        <v>1032</v>
      </c>
      <c r="L652" s="160">
        <f t="shared" si="102"/>
        <v>66.963768115942031</v>
      </c>
      <c r="M652" s="160">
        <f t="shared" si="103"/>
        <v>69.413043478260875</v>
      </c>
      <c r="N652" s="160">
        <f t="shared" si="104"/>
        <v>16.445255474452555</v>
      </c>
      <c r="P652" s="160">
        <v>276</v>
      </c>
      <c r="Q652" s="160">
        <v>17.971014492753625</v>
      </c>
      <c r="R652" s="160">
        <v>15.065217391304348</v>
      </c>
      <c r="S652" s="160">
        <v>35.713768115942031</v>
      </c>
      <c r="T652" s="160">
        <v>31.25</v>
      </c>
      <c r="U652" s="160">
        <f t="shared" si="100"/>
        <v>66.963768115942031</v>
      </c>
      <c r="W652" s="160">
        <v>276</v>
      </c>
      <c r="X652" s="160">
        <v>8.0326086956521738</v>
      </c>
      <c r="Y652" s="160">
        <v>22.304347826086957</v>
      </c>
      <c r="Z652" s="160">
        <v>48.032608695652172</v>
      </c>
      <c r="AA652" s="160">
        <v>21.380434782608695</v>
      </c>
      <c r="AB652" s="160">
        <f t="shared" si="101"/>
        <v>69.413043478260875</v>
      </c>
      <c r="AD652" s="160">
        <v>137</v>
      </c>
      <c r="AE652" s="160">
        <v>37.21897810218978</v>
      </c>
      <c r="AF652" s="160">
        <v>46.335766423357668</v>
      </c>
      <c r="AG652" s="160">
        <v>16.445255474452555</v>
      </c>
      <c r="AH652" s="160">
        <v>0</v>
      </c>
      <c r="AI652" s="160">
        <f t="shared" si="105"/>
        <v>16.445255474452555</v>
      </c>
    </row>
    <row r="653" spans="1:35">
      <c r="A653" s="159" t="s">
        <v>1033</v>
      </c>
      <c r="C653" s="156">
        <v>389</v>
      </c>
      <c r="D653" s="156">
        <v>175</v>
      </c>
      <c r="E653" s="163">
        <v>0.44987146529562982</v>
      </c>
      <c r="F653" s="156">
        <v>312</v>
      </c>
      <c r="G653" s="163">
        <v>0.80205655526992292</v>
      </c>
      <c r="H653" s="157">
        <v>5006</v>
      </c>
      <c r="I653" s="158">
        <v>22</v>
      </c>
      <c r="J653" s="159" t="s">
        <v>1032</v>
      </c>
      <c r="L653" s="160">
        <f t="shared" si="102"/>
        <v>87.068965517241367</v>
      </c>
      <c r="M653" s="160">
        <f t="shared" si="103"/>
        <v>81.517241379310349</v>
      </c>
      <c r="N653" s="160">
        <f t="shared" si="104"/>
        <v>0</v>
      </c>
      <c r="P653" s="160">
        <v>145</v>
      </c>
      <c r="Q653" s="160">
        <v>4.3448275862068968</v>
      </c>
      <c r="R653" s="160">
        <v>9.068965517241379</v>
      </c>
      <c r="S653" s="160">
        <v>24.96551724137931</v>
      </c>
      <c r="T653" s="160">
        <v>62.103448275862064</v>
      </c>
      <c r="U653" s="160">
        <f t="shared" si="100"/>
        <v>87.068965517241367</v>
      </c>
      <c r="W653" s="160">
        <v>145</v>
      </c>
      <c r="X653" s="160">
        <v>7</v>
      </c>
      <c r="Y653" s="160">
        <v>11.517241379310345</v>
      </c>
      <c r="Z653" s="160">
        <v>31</v>
      </c>
      <c r="AA653" s="160">
        <v>50.517241379310349</v>
      </c>
      <c r="AB653" s="160">
        <f t="shared" si="101"/>
        <v>81.517241379310349</v>
      </c>
      <c r="AD653" s="160">
        <v>0</v>
      </c>
      <c r="AE653" s="160">
        <v>0</v>
      </c>
      <c r="AF653" s="160">
        <v>0</v>
      </c>
      <c r="AG653" s="160">
        <v>0</v>
      </c>
      <c r="AH653" s="160">
        <v>0</v>
      </c>
      <c r="AI653" s="160">
        <f t="shared" si="105"/>
        <v>0</v>
      </c>
    </row>
    <row r="654" spans="1:35">
      <c r="A654" s="159" t="s">
        <v>1159</v>
      </c>
      <c r="C654" s="156">
        <v>220</v>
      </c>
      <c r="D654" s="156">
        <v>84</v>
      </c>
      <c r="E654" s="163">
        <v>0.38181818181818183</v>
      </c>
      <c r="F654" s="156">
        <v>93</v>
      </c>
      <c r="G654" s="163">
        <v>0.42272727272727273</v>
      </c>
      <c r="H654" s="157">
        <v>6003</v>
      </c>
      <c r="I654" s="158">
        <v>137</v>
      </c>
      <c r="J654" s="159" t="s">
        <v>1154</v>
      </c>
      <c r="L654" s="160">
        <f t="shared" si="102"/>
        <v>97.388888888888886</v>
      </c>
      <c r="M654" s="160">
        <f t="shared" si="103"/>
        <v>91.861111111111114</v>
      </c>
      <c r="N654" s="160">
        <f t="shared" si="104"/>
        <v>92</v>
      </c>
      <c r="P654" s="160">
        <v>72</v>
      </c>
      <c r="Q654" s="160">
        <v>1.3888888888888888</v>
      </c>
      <c r="R654" s="160">
        <v>1.5277777777777777</v>
      </c>
      <c r="S654" s="160">
        <v>9.8611111111111107</v>
      </c>
      <c r="T654" s="160">
        <v>87.527777777777771</v>
      </c>
      <c r="U654" s="160">
        <f t="shared" si="100"/>
        <v>97.388888888888886</v>
      </c>
      <c r="W654" s="160">
        <v>72</v>
      </c>
      <c r="X654" s="160">
        <v>0</v>
      </c>
      <c r="Y654" s="160">
        <v>8.4444444444444429</v>
      </c>
      <c r="Z654" s="160">
        <v>29.277777777777779</v>
      </c>
      <c r="AA654" s="160">
        <v>62.583333333333336</v>
      </c>
      <c r="AB654" s="160">
        <f t="shared" si="101"/>
        <v>91.861111111111114</v>
      </c>
      <c r="AD654" s="160">
        <v>25</v>
      </c>
      <c r="AE654" s="160">
        <v>0</v>
      </c>
      <c r="AF654" s="160">
        <v>8</v>
      </c>
      <c r="AG654" s="160">
        <v>52</v>
      </c>
      <c r="AH654" s="160">
        <v>40</v>
      </c>
      <c r="AI654" s="160">
        <f t="shared" si="105"/>
        <v>92</v>
      </c>
    </row>
    <row r="655" spans="1:35">
      <c r="A655" s="159" t="s">
        <v>1177</v>
      </c>
      <c r="C655" s="156">
        <v>486</v>
      </c>
      <c r="D655" s="156">
        <v>248</v>
      </c>
      <c r="E655" s="163">
        <v>0.51028806584362141</v>
      </c>
      <c r="F655" s="156">
        <v>61</v>
      </c>
      <c r="G655" s="163">
        <v>0.12551440329218108</v>
      </c>
      <c r="H655" s="157">
        <v>6003</v>
      </c>
      <c r="I655" s="158">
        <v>92</v>
      </c>
      <c r="J655" s="159" t="s">
        <v>1154</v>
      </c>
      <c r="L655" s="160">
        <f t="shared" si="102"/>
        <v>90</v>
      </c>
      <c r="M655" s="160">
        <f t="shared" si="103"/>
        <v>86.961722488038276</v>
      </c>
      <c r="N655" s="160">
        <f t="shared" si="104"/>
        <v>41</v>
      </c>
      <c r="P655" s="160">
        <v>209</v>
      </c>
      <c r="Q655" s="160">
        <v>1.3205741626794258</v>
      </c>
      <c r="R655" s="160">
        <v>8.3492822966507187</v>
      </c>
      <c r="S655" s="160">
        <v>27.5311004784689</v>
      </c>
      <c r="T655" s="160">
        <v>62.4688995215311</v>
      </c>
      <c r="U655" s="160">
        <f t="shared" si="100"/>
        <v>90</v>
      </c>
      <c r="W655" s="160">
        <v>209</v>
      </c>
      <c r="X655" s="160">
        <v>1.3205741626794258</v>
      </c>
      <c r="Y655" s="160">
        <v>12.047846889952154</v>
      </c>
      <c r="Z655" s="160">
        <v>29.162679425837322</v>
      </c>
      <c r="AA655" s="160">
        <v>57.799043062200958</v>
      </c>
      <c r="AB655" s="160">
        <f t="shared" si="101"/>
        <v>86.961722488038276</v>
      </c>
      <c r="AD655" s="160">
        <v>71</v>
      </c>
      <c r="AE655" s="160">
        <v>10</v>
      </c>
      <c r="AF655" s="160">
        <v>49</v>
      </c>
      <c r="AG655" s="160">
        <v>38</v>
      </c>
      <c r="AH655" s="160">
        <v>3</v>
      </c>
      <c r="AI655" s="160">
        <f t="shared" si="105"/>
        <v>41</v>
      </c>
    </row>
    <row r="656" spans="1:35">
      <c r="A656" s="159" t="s">
        <v>1156</v>
      </c>
      <c r="C656" s="156">
        <v>468</v>
      </c>
      <c r="D656" s="156">
        <v>265</v>
      </c>
      <c r="E656" s="163">
        <v>0.56623931623931623</v>
      </c>
      <c r="F656" s="156">
        <v>371</v>
      </c>
      <c r="G656" s="163">
        <v>0.79273504273504269</v>
      </c>
      <c r="H656" s="157">
        <v>6003</v>
      </c>
      <c r="I656" s="158">
        <v>146</v>
      </c>
      <c r="J656" s="159" t="s">
        <v>1154</v>
      </c>
      <c r="L656" s="160">
        <f t="shared" si="102"/>
        <v>58.061320754716981</v>
      </c>
      <c r="M656" s="160">
        <f t="shared" si="103"/>
        <v>53.226415094339622</v>
      </c>
      <c r="N656" s="160">
        <f t="shared" si="104"/>
        <v>34</v>
      </c>
      <c r="P656" s="160">
        <v>212</v>
      </c>
      <c r="Q656" s="160">
        <v>17.339622641509436</v>
      </c>
      <c r="R656" s="160">
        <v>24.613207547169814</v>
      </c>
      <c r="S656" s="160">
        <v>29.622641509433961</v>
      </c>
      <c r="T656" s="160">
        <v>28.438679245283019</v>
      </c>
      <c r="U656" s="160">
        <f t="shared" si="100"/>
        <v>58.061320754716981</v>
      </c>
      <c r="W656" s="160">
        <v>212</v>
      </c>
      <c r="X656" s="160">
        <v>17.34433962264151</v>
      </c>
      <c r="Y656" s="160">
        <v>29.113207547169814</v>
      </c>
      <c r="Z656" s="160">
        <v>42.877358490566039</v>
      </c>
      <c r="AA656" s="160">
        <v>10.349056603773585</v>
      </c>
      <c r="AB656" s="160">
        <f t="shared" si="101"/>
        <v>53.226415094339622</v>
      </c>
      <c r="AD656" s="160">
        <v>67</v>
      </c>
      <c r="AE656" s="160">
        <v>24</v>
      </c>
      <c r="AF656" s="160">
        <v>42</v>
      </c>
      <c r="AG656" s="160">
        <v>30</v>
      </c>
      <c r="AH656" s="160">
        <v>4</v>
      </c>
      <c r="AI656" s="160">
        <f t="shared" si="105"/>
        <v>34</v>
      </c>
    </row>
    <row r="657" spans="1:35">
      <c r="A657" s="159" t="s">
        <v>1175</v>
      </c>
      <c r="C657" s="156">
        <v>372</v>
      </c>
      <c r="D657" s="156">
        <v>34</v>
      </c>
      <c r="E657" s="163">
        <v>9.1397849462365593E-2</v>
      </c>
      <c r="F657" s="156">
        <v>251</v>
      </c>
      <c r="G657" s="163">
        <v>0.67473118279569888</v>
      </c>
      <c r="H657" s="157">
        <v>6003</v>
      </c>
      <c r="I657" s="158">
        <v>94</v>
      </c>
      <c r="J657" s="159" t="s">
        <v>1154</v>
      </c>
      <c r="L657" s="160">
        <f t="shared" si="102"/>
        <v>85.457317073170742</v>
      </c>
      <c r="M657" s="160">
        <f t="shared" si="103"/>
        <v>72.646341463414629</v>
      </c>
      <c r="N657" s="160">
        <f t="shared" si="104"/>
        <v>27</v>
      </c>
      <c r="P657" s="160">
        <v>164</v>
      </c>
      <c r="Q657" s="160">
        <v>3.8048780487804876</v>
      </c>
      <c r="R657" s="160">
        <v>11.060975609756099</v>
      </c>
      <c r="S657" s="160">
        <v>26.365853658536587</v>
      </c>
      <c r="T657" s="160">
        <v>59.091463414634148</v>
      </c>
      <c r="U657" s="160">
        <f t="shared" si="100"/>
        <v>85.457317073170742</v>
      </c>
      <c r="W657" s="160">
        <v>164</v>
      </c>
      <c r="X657" s="160">
        <v>5.3780487804878048</v>
      </c>
      <c r="Y657" s="160">
        <v>21.664634146341463</v>
      </c>
      <c r="Z657" s="160">
        <v>41.079268292682926</v>
      </c>
      <c r="AA657" s="160">
        <v>31.567073170731707</v>
      </c>
      <c r="AB657" s="160">
        <f t="shared" si="101"/>
        <v>72.646341463414629</v>
      </c>
      <c r="AD657" s="160">
        <v>51</v>
      </c>
      <c r="AE657" s="160">
        <v>24</v>
      </c>
      <c r="AF657" s="160">
        <v>49</v>
      </c>
      <c r="AG657" s="160">
        <v>27</v>
      </c>
      <c r="AH657" s="160">
        <v>0</v>
      </c>
      <c r="AI657" s="160">
        <f t="shared" si="105"/>
        <v>27</v>
      </c>
    </row>
    <row r="658" spans="1:35">
      <c r="A658" s="159" t="s">
        <v>1162</v>
      </c>
      <c r="C658" s="156">
        <v>332</v>
      </c>
      <c r="D658" s="156">
        <v>112</v>
      </c>
      <c r="E658" s="163">
        <v>0.33734939759036142</v>
      </c>
      <c r="F658" s="156">
        <v>222</v>
      </c>
      <c r="G658" s="163">
        <v>0.66867469879518071</v>
      </c>
      <c r="H658" s="157">
        <v>6003</v>
      </c>
      <c r="I658" s="158">
        <v>129</v>
      </c>
      <c r="J658" s="159" t="s">
        <v>1154</v>
      </c>
      <c r="L658" s="160">
        <f t="shared" si="102"/>
        <v>80.982456140350877</v>
      </c>
      <c r="M658" s="160">
        <f t="shared" si="103"/>
        <v>77.345029239766077</v>
      </c>
      <c r="N658" s="160">
        <f t="shared" si="104"/>
        <v>36</v>
      </c>
      <c r="P658" s="160">
        <v>171</v>
      </c>
      <c r="Q658" s="160">
        <v>10.12280701754386</v>
      </c>
      <c r="R658" s="160">
        <v>9.2222222222222214</v>
      </c>
      <c r="S658" s="160">
        <v>35.222222222222221</v>
      </c>
      <c r="T658" s="160">
        <v>45.760233918128662</v>
      </c>
      <c r="U658" s="160">
        <f t="shared" si="100"/>
        <v>80.982456140350877</v>
      </c>
      <c r="W658" s="160">
        <v>171</v>
      </c>
      <c r="X658" s="160">
        <v>5.7076023391812871</v>
      </c>
      <c r="Y658" s="160">
        <v>16.94736842105263</v>
      </c>
      <c r="Z658" s="160">
        <v>45.672514619883039</v>
      </c>
      <c r="AA658" s="160">
        <v>31.672514619883039</v>
      </c>
      <c r="AB658" s="160">
        <f t="shared" si="101"/>
        <v>77.345029239766077</v>
      </c>
      <c r="AD658" s="160">
        <v>56</v>
      </c>
      <c r="AE658" s="160">
        <v>7</v>
      </c>
      <c r="AF658" s="160">
        <v>57</v>
      </c>
      <c r="AG658" s="160">
        <v>34</v>
      </c>
      <c r="AH658" s="160">
        <v>2</v>
      </c>
      <c r="AI658" s="160">
        <f t="shared" si="105"/>
        <v>36</v>
      </c>
    </row>
    <row r="659" spans="1:35">
      <c r="A659" s="159" t="s">
        <v>1155</v>
      </c>
      <c r="C659" s="156">
        <v>509</v>
      </c>
      <c r="D659" s="156">
        <v>172</v>
      </c>
      <c r="E659" s="163">
        <v>0.33791748526522591</v>
      </c>
      <c r="F659" s="156">
        <v>198</v>
      </c>
      <c r="G659" s="163">
        <v>0.45727482678983833</v>
      </c>
      <c r="H659" s="157">
        <v>6003</v>
      </c>
      <c r="I659" s="158">
        <v>150</v>
      </c>
      <c r="J659" s="159" t="s">
        <v>1154</v>
      </c>
      <c r="L659" s="160">
        <f t="shared" si="102"/>
        <v>86.785425101214571</v>
      </c>
      <c r="M659" s="160">
        <f t="shared" si="103"/>
        <v>88.781376518218622</v>
      </c>
      <c r="N659" s="160">
        <f t="shared" si="104"/>
        <v>44</v>
      </c>
      <c r="P659" s="160">
        <v>247</v>
      </c>
      <c r="Q659" s="160">
        <v>3.1295546558704452</v>
      </c>
      <c r="R659" s="160">
        <v>10.46153846153846</v>
      </c>
      <c r="S659" s="160">
        <v>26.085020242914979</v>
      </c>
      <c r="T659" s="160">
        <v>60.700404858299592</v>
      </c>
      <c r="U659" s="160">
        <f t="shared" si="100"/>
        <v>86.785425101214571</v>
      </c>
      <c r="W659" s="160">
        <v>247</v>
      </c>
      <c r="X659" s="160">
        <v>2.6234817813765181</v>
      </c>
      <c r="Y659" s="160">
        <v>8.5951417004048576</v>
      </c>
      <c r="Z659" s="160">
        <v>34.299595141700408</v>
      </c>
      <c r="AA659" s="160">
        <v>54.481781376518214</v>
      </c>
      <c r="AB659" s="160">
        <f t="shared" si="101"/>
        <v>88.781376518218622</v>
      </c>
      <c r="AD659" s="160">
        <v>68</v>
      </c>
      <c r="AE659" s="160">
        <v>15</v>
      </c>
      <c r="AF659" s="160">
        <v>41</v>
      </c>
      <c r="AG659" s="160">
        <v>38</v>
      </c>
      <c r="AH659" s="160">
        <v>6</v>
      </c>
      <c r="AI659" s="160">
        <f t="shared" si="105"/>
        <v>44</v>
      </c>
    </row>
    <row r="660" spans="1:35">
      <c r="A660" s="159" t="s">
        <v>1174</v>
      </c>
      <c r="C660" s="156">
        <v>711</v>
      </c>
      <c r="D660" s="156">
        <v>430</v>
      </c>
      <c r="E660" s="163">
        <v>0.60478199718706049</v>
      </c>
      <c r="F660" s="156">
        <v>394</v>
      </c>
      <c r="G660" s="163">
        <v>0.55414908579465538</v>
      </c>
      <c r="H660" s="157">
        <v>6003</v>
      </c>
      <c r="I660" s="158">
        <v>95</v>
      </c>
      <c r="J660" s="159" t="s">
        <v>1154</v>
      </c>
      <c r="L660" s="160">
        <f t="shared" si="102"/>
        <v>72.220779220779221</v>
      </c>
      <c r="M660" s="160">
        <f t="shared" si="103"/>
        <v>72.818181818181813</v>
      </c>
      <c r="N660" s="160">
        <f t="shared" si="104"/>
        <v>17</v>
      </c>
      <c r="P660" s="160">
        <v>308</v>
      </c>
      <c r="Q660" s="160">
        <v>10.292207792207792</v>
      </c>
      <c r="R660" s="160">
        <v>18.136363636363633</v>
      </c>
      <c r="S660" s="160">
        <v>31.194805194805195</v>
      </c>
      <c r="T660" s="160">
        <v>41.025974025974023</v>
      </c>
      <c r="U660" s="160">
        <f t="shared" si="100"/>
        <v>72.220779220779221</v>
      </c>
      <c r="W660" s="160">
        <v>308</v>
      </c>
      <c r="X660" s="160">
        <v>6.4675324675324672</v>
      </c>
      <c r="Y660" s="160">
        <v>21.064935064935064</v>
      </c>
      <c r="Z660" s="160">
        <v>43.701298701298697</v>
      </c>
      <c r="AA660" s="160">
        <v>29.116883116883116</v>
      </c>
      <c r="AB660" s="160">
        <f t="shared" si="101"/>
        <v>72.818181818181813</v>
      </c>
      <c r="AD660" s="160">
        <v>106</v>
      </c>
      <c r="AE660" s="160">
        <v>24</v>
      </c>
      <c r="AF660" s="160">
        <v>59</v>
      </c>
      <c r="AG660" s="160">
        <v>15</v>
      </c>
      <c r="AH660" s="160">
        <v>2</v>
      </c>
      <c r="AI660" s="160">
        <f t="shared" si="105"/>
        <v>17</v>
      </c>
    </row>
    <row r="661" spans="1:35">
      <c r="A661" s="159" t="s">
        <v>1160</v>
      </c>
      <c r="C661" s="156">
        <v>193</v>
      </c>
      <c r="D661" s="156">
        <v>144</v>
      </c>
      <c r="E661" s="163">
        <v>0.74611398963730569</v>
      </c>
      <c r="F661" s="156">
        <v>144</v>
      </c>
      <c r="G661" s="163">
        <v>0.74611398963730569</v>
      </c>
      <c r="H661" s="157">
        <v>6003</v>
      </c>
      <c r="I661" s="158">
        <v>135</v>
      </c>
      <c r="J661" s="159" t="s">
        <v>1154</v>
      </c>
      <c r="L661" s="160">
        <f t="shared" si="102"/>
        <v>62.847619047619048</v>
      </c>
      <c r="M661" s="160">
        <f t="shared" si="103"/>
        <v>71.114285714285728</v>
      </c>
      <c r="N661" s="160">
        <f t="shared" si="104"/>
        <v>26</v>
      </c>
      <c r="P661" s="160">
        <v>105</v>
      </c>
      <c r="Q661" s="160">
        <v>15.495238095238095</v>
      </c>
      <c r="R661" s="160">
        <v>22.019047619047619</v>
      </c>
      <c r="S661" s="160">
        <v>27.590476190476188</v>
      </c>
      <c r="T661" s="160">
        <v>35.25714285714286</v>
      </c>
      <c r="U661" s="160">
        <f t="shared" si="100"/>
        <v>62.847619047619048</v>
      </c>
      <c r="W661" s="160">
        <v>105</v>
      </c>
      <c r="X661" s="160">
        <v>8.6857142857142868</v>
      </c>
      <c r="Y661" s="160">
        <v>20.142857142857146</v>
      </c>
      <c r="Z661" s="160">
        <v>36.219047619047622</v>
      </c>
      <c r="AA661" s="160">
        <v>34.895238095238099</v>
      </c>
      <c r="AB661" s="160">
        <f t="shared" si="101"/>
        <v>71.114285714285728</v>
      </c>
      <c r="AD661" s="160">
        <v>38</v>
      </c>
      <c r="AE661" s="160">
        <v>29</v>
      </c>
      <c r="AF661" s="160">
        <v>45</v>
      </c>
      <c r="AG661" s="160">
        <v>21</v>
      </c>
      <c r="AH661" s="160">
        <v>5</v>
      </c>
      <c r="AI661" s="160">
        <f t="shared" si="105"/>
        <v>26</v>
      </c>
    </row>
    <row r="662" spans="1:35">
      <c r="A662" s="159" t="s">
        <v>1176</v>
      </c>
      <c r="C662" s="156">
        <v>689</v>
      </c>
      <c r="D662" s="156">
        <v>285</v>
      </c>
      <c r="E662" s="163">
        <v>0.41364296081277213</v>
      </c>
      <c r="F662" s="156">
        <v>223</v>
      </c>
      <c r="G662" s="163">
        <v>0.32365747460087085</v>
      </c>
      <c r="H662" s="157">
        <v>6003</v>
      </c>
      <c r="I662" s="158">
        <v>93</v>
      </c>
      <c r="J662" s="159" t="s">
        <v>1154</v>
      </c>
      <c r="L662" s="160">
        <f t="shared" si="102"/>
        <v>87.127596439169139</v>
      </c>
      <c r="M662" s="160">
        <f t="shared" si="103"/>
        <v>82.581602373887236</v>
      </c>
      <c r="N662" s="160">
        <f t="shared" si="104"/>
        <v>45</v>
      </c>
      <c r="P662" s="160">
        <v>337</v>
      </c>
      <c r="Q662" s="160">
        <v>4.9940652818991094</v>
      </c>
      <c r="R662" s="160">
        <v>7.5044510385756666</v>
      </c>
      <c r="S662" s="160">
        <v>21.685459940652819</v>
      </c>
      <c r="T662" s="160">
        <v>65.442136498516319</v>
      </c>
      <c r="U662" s="160">
        <f t="shared" si="100"/>
        <v>87.127596439169139</v>
      </c>
      <c r="W662" s="160">
        <v>337</v>
      </c>
      <c r="X662" s="160">
        <v>3</v>
      </c>
      <c r="Y662" s="160">
        <v>15.044510385756679</v>
      </c>
      <c r="Z662" s="160">
        <v>39.459940652818986</v>
      </c>
      <c r="AA662" s="160">
        <v>43.12166172106825</v>
      </c>
      <c r="AB662" s="160">
        <f t="shared" si="101"/>
        <v>82.581602373887236</v>
      </c>
      <c r="AD662" s="160">
        <v>101</v>
      </c>
      <c r="AE662" s="160">
        <v>11</v>
      </c>
      <c r="AF662" s="160">
        <v>45</v>
      </c>
      <c r="AG662" s="160">
        <v>41</v>
      </c>
      <c r="AH662" s="160">
        <v>4</v>
      </c>
      <c r="AI662" s="160">
        <f t="shared" si="105"/>
        <v>45</v>
      </c>
    </row>
    <row r="663" spans="1:35">
      <c r="A663" s="159" t="s">
        <v>1511</v>
      </c>
      <c r="C663" s="156">
        <v>623</v>
      </c>
      <c r="D663" s="156">
        <v>387</v>
      </c>
      <c r="E663" s="163">
        <v>0.6211878009630819</v>
      </c>
      <c r="F663" s="156">
        <v>402</v>
      </c>
      <c r="G663" s="163">
        <v>0.6452648475120385</v>
      </c>
      <c r="H663" s="157">
        <v>6003</v>
      </c>
      <c r="I663" s="158">
        <v>120</v>
      </c>
      <c r="J663" s="159" t="s">
        <v>1154</v>
      </c>
      <c r="L663" s="160">
        <f t="shared" si="102"/>
        <v>54.83855024711697</v>
      </c>
      <c r="M663" s="160">
        <f t="shared" si="103"/>
        <v>61.711696869851735</v>
      </c>
      <c r="N663" s="160">
        <f t="shared" si="104"/>
        <v>18</v>
      </c>
      <c r="P663" s="160">
        <v>607</v>
      </c>
      <c r="Q663" s="160">
        <v>23.324546952224054</v>
      </c>
      <c r="R663" s="160">
        <v>21.836902800658979</v>
      </c>
      <c r="S663" s="160">
        <v>33.504118616144979</v>
      </c>
      <c r="T663" s="160">
        <v>21.334431630971995</v>
      </c>
      <c r="U663" s="160">
        <f t="shared" si="100"/>
        <v>54.83855024711697</v>
      </c>
      <c r="W663" s="160">
        <v>607</v>
      </c>
      <c r="X663" s="160">
        <v>8.0345963756177934</v>
      </c>
      <c r="Y663" s="160">
        <v>29.937397034596376</v>
      </c>
      <c r="Z663" s="160">
        <v>39.789126853377269</v>
      </c>
      <c r="AA663" s="160">
        <v>21.922570016474467</v>
      </c>
      <c r="AB663" s="160">
        <f t="shared" si="101"/>
        <v>61.711696869851735</v>
      </c>
      <c r="AD663" s="160">
        <v>192</v>
      </c>
      <c r="AE663" s="160">
        <v>46</v>
      </c>
      <c r="AF663" s="160">
        <v>36</v>
      </c>
      <c r="AG663" s="160">
        <v>17</v>
      </c>
      <c r="AH663" s="160">
        <v>1</v>
      </c>
      <c r="AI663" s="160">
        <f t="shared" si="105"/>
        <v>18</v>
      </c>
    </row>
    <row r="664" spans="1:35">
      <c r="A664" s="159" t="s">
        <v>1172</v>
      </c>
      <c r="C664" s="156">
        <v>179</v>
      </c>
      <c r="D664" s="156">
        <v>164</v>
      </c>
      <c r="E664" s="163">
        <v>0.91620111731843579</v>
      </c>
      <c r="F664" s="156">
        <v>165</v>
      </c>
      <c r="G664" s="163">
        <v>0.92178770949720668</v>
      </c>
      <c r="H664" s="157">
        <v>6003</v>
      </c>
      <c r="I664" s="158">
        <v>102</v>
      </c>
      <c r="J664" s="159" t="s">
        <v>1154</v>
      </c>
      <c r="L664" s="160">
        <f t="shared" si="102"/>
        <v>46.159090909090907</v>
      </c>
      <c r="M664" s="160">
        <f t="shared" si="103"/>
        <v>46.829545454545453</v>
      </c>
      <c r="N664" s="160">
        <f t="shared" si="104"/>
        <v>10</v>
      </c>
      <c r="P664" s="160">
        <v>88</v>
      </c>
      <c r="Q664" s="160">
        <v>14.556818181818183</v>
      </c>
      <c r="R664" s="160">
        <v>38.647727272727273</v>
      </c>
      <c r="S664" s="160">
        <v>33.69318181818182</v>
      </c>
      <c r="T664" s="160">
        <v>12.46590909090909</v>
      </c>
      <c r="U664" s="160">
        <f t="shared" si="100"/>
        <v>46.159090909090907</v>
      </c>
      <c r="W664" s="160">
        <v>88</v>
      </c>
      <c r="X664" s="160">
        <v>18.03409090909091</v>
      </c>
      <c r="Y664" s="160">
        <v>35.136363636363633</v>
      </c>
      <c r="Z664" s="160">
        <v>38.920454545454547</v>
      </c>
      <c r="AA664" s="160">
        <v>7.9090909090909083</v>
      </c>
      <c r="AB664" s="160">
        <f t="shared" si="101"/>
        <v>46.829545454545453</v>
      </c>
      <c r="AD664" s="160">
        <v>29</v>
      </c>
      <c r="AE664" s="160">
        <v>38</v>
      </c>
      <c r="AF664" s="160">
        <v>52</v>
      </c>
      <c r="AG664" s="160">
        <v>10</v>
      </c>
      <c r="AH664" s="160">
        <v>0</v>
      </c>
      <c r="AI664" s="160">
        <f t="shared" si="105"/>
        <v>10</v>
      </c>
    </row>
    <row r="665" spans="1:35">
      <c r="A665" s="159" t="s">
        <v>1171</v>
      </c>
      <c r="C665" s="156">
        <v>467</v>
      </c>
      <c r="D665" s="156">
        <v>344</v>
      </c>
      <c r="E665" s="163">
        <v>0.7366167023554604</v>
      </c>
      <c r="F665" s="156">
        <v>394</v>
      </c>
      <c r="G665" s="163">
        <v>0.84368308351177734</v>
      </c>
      <c r="H665" s="157">
        <v>6003</v>
      </c>
      <c r="I665" s="158">
        <v>103</v>
      </c>
      <c r="J665" s="159" t="s">
        <v>1154</v>
      </c>
      <c r="L665" s="160">
        <f t="shared" si="102"/>
        <v>63.80952380952381</v>
      </c>
      <c r="M665" s="160">
        <f t="shared" si="103"/>
        <v>57.133333333333333</v>
      </c>
      <c r="N665" s="160">
        <f t="shared" si="104"/>
        <v>18</v>
      </c>
      <c r="P665" s="160">
        <v>210</v>
      </c>
      <c r="Q665" s="160">
        <v>18.580952380952382</v>
      </c>
      <c r="R665" s="160">
        <v>17.990476190476187</v>
      </c>
      <c r="S665" s="160">
        <v>37.466666666666669</v>
      </c>
      <c r="T665" s="160">
        <v>26.342857142857145</v>
      </c>
      <c r="U665" s="160">
        <f t="shared" si="100"/>
        <v>63.80952380952381</v>
      </c>
      <c r="W665" s="160">
        <v>210</v>
      </c>
      <c r="X665" s="160">
        <v>15.104761904761904</v>
      </c>
      <c r="Y665" s="160">
        <v>27.819047619047616</v>
      </c>
      <c r="Z665" s="160">
        <v>44.342857142857142</v>
      </c>
      <c r="AA665" s="160">
        <v>12.790476190476191</v>
      </c>
      <c r="AB665" s="160">
        <f t="shared" si="101"/>
        <v>57.133333333333333</v>
      </c>
      <c r="AD665" s="160">
        <v>80</v>
      </c>
      <c r="AE665" s="160">
        <v>36</v>
      </c>
      <c r="AF665" s="160">
        <v>46</v>
      </c>
      <c r="AG665" s="160">
        <v>18</v>
      </c>
      <c r="AH665" s="160">
        <v>0</v>
      </c>
      <c r="AI665" s="160">
        <f t="shared" si="105"/>
        <v>18</v>
      </c>
    </row>
    <row r="666" spans="1:35">
      <c r="A666" s="159" t="s">
        <v>1666</v>
      </c>
      <c r="C666" s="156">
        <v>1010</v>
      </c>
      <c r="D666" s="156">
        <v>603</v>
      </c>
      <c r="E666" s="163">
        <v>0.597029702970297</v>
      </c>
      <c r="F666" s="156">
        <v>588</v>
      </c>
      <c r="G666" s="163">
        <v>0.58217821782178214</v>
      </c>
      <c r="H666" s="157">
        <v>6003</v>
      </c>
      <c r="I666" s="158">
        <v>123</v>
      </c>
      <c r="J666" s="159" t="s">
        <v>1154</v>
      </c>
      <c r="L666" s="160" t="str">
        <f t="shared" si="102"/>
        <v>xx</v>
      </c>
      <c r="M666" s="160" t="str">
        <f t="shared" si="103"/>
        <v>xx</v>
      </c>
      <c r="N666" s="160">
        <f t="shared" si="104"/>
        <v>0</v>
      </c>
      <c r="P666" s="160" t="s">
        <v>1</v>
      </c>
      <c r="Q666" s="160" t="s">
        <v>1</v>
      </c>
      <c r="R666" s="160" t="s">
        <v>1</v>
      </c>
      <c r="S666" s="160" t="s">
        <v>1</v>
      </c>
      <c r="T666" s="160" t="s">
        <v>1</v>
      </c>
      <c r="U666" s="160" t="s">
        <v>1</v>
      </c>
      <c r="W666" s="160" t="s">
        <v>1</v>
      </c>
      <c r="X666" s="160" t="s">
        <v>1</v>
      </c>
      <c r="Y666" s="160" t="s">
        <v>1</v>
      </c>
      <c r="Z666" s="160" t="s">
        <v>1</v>
      </c>
      <c r="AA666" s="160" t="s">
        <v>1</v>
      </c>
      <c r="AB666" s="160" t="s">
        <v>1</v>
      </c>
      <c r="AD666" s="160" t="s">
        <v>1</v>
      </c>
      <c r="AE666" s="160" t="s">
        <v>1</v>
      </c>
      <c r="AF666" s="160" t="s">
        <v>1</v>
      </c>
      <c r="AG666" s="160" t="s">
        <v>1</v>
      </c>
      <c r="AH666" s="160" t="s">
        <v>1</v>
      </c>
      <c r="AI666" s="160">
        <f t="shared" si="105"/>
        <v>0</v>
      </c>
    </row>
    <row r="667" spans="1:35">
      <c r="A667" s="159" t="s">
        <v>1512</v>
      </c>
      <c r="C667" s="156">
        <v>700</v>
      </c>
      <c r="D667" s="156">
        <v>449</v>
      </c>
      <c r="E667" s="163">
        <v>0.64142857142857146</v>
      </c>
      <c r="F667" s="156">
        <v>519</v>
      </c>
      <c r="G667" s="163">
        <v>0.74142857142857144</v>
      </c>
      <c r="H667" s="157">
        <v>6003</v>
      </c>
      <c r="I667" s="158">
        <v>119</v>
      </c>
      <c r="J667" s="159" t="s">
        <v>1154</v>
      </c>
      <c r="L667" s="160">
        <f t="shared" si="102"/>
        <v>51.22126436781609</v>
      </c>
      <c r="M667" s="160">
        <f t="shared" si="103"/>
        <v>48.30747126436782</v>
      </c>
      <c r="N667" s="160">
        <f t="shared" si="104"/>
        <v>10</v>
      </c>
      <c r="P667" s="160">
        <v>696</v>
      </c>
      <c r="Q667" s="160">
        <v>27.908045977011497</v>
      </c>
      <c r="R667" s="160">
        <v>20.556034482758619</v>
      </c>
      <c r="S667" s="160">
        <v>38.320402298850574</v>
      </c>
      <c r="T667" s="160">
        <v>12.900862068965518</v>
      </c>
      <c r="U667" s="160">
        <f t="shared" ref="U667:U698" si="106">SUM(S667:T667)</f>
        <v>51.22126436781609</v>
      </c>
      <c r="W667" s="160">
        <v>696</v>
      </c>
      <c r="X667" s="160">
        <v>9.5962643678160919</v>
      </c>
      <c r="Y667" s="160">
        <v>42.451149425287355</v>
      </c>
      <c r="Z667" s="160">
        <v>38.943965517241381</v>
      </c>
      <c r="AA667" s="160">
        <v>9.3635057471264371</v>
      </c>
      <c r="AB667" s="160">
        <f t="shared" ref="AB667:AB698" si="107">SUM(Z667:AA667)</f>
        <v>48.30747126436782</v>
      </c>
      <c r="AD667" s="160">
        <v>247</v>
      </c>
      <c r="AE667" s="160">
        <v>54</v>
      </c>
      <c r="AF667" s="160">
        <v>36</v>
      </c>
      <c r="AG667" s="160">
        <v>9</v>
      </c>
      <c r="AH667" s="160">
        <v>1</v>
      </c>
      <c r="AI667" s="160">
        <f t="shared" si="105"/>
        <v>10</v>
      </c>
    </row>
    <row r="668" spans="1:35">
      <c r="A668" s="159" t="s">
        <v>1170</v>
      </c>
      <c r="C668" s="156">
        <v>316</v>
      </c>
      <c r="D668" s="156">
        <v>155</v>
      </c>
      <c r="E668" s="163">
        <v>0.49050632911392406</v>
      </c>
      <c r="F668" s="156">
        <v>219</v>
      </c>
      <c r="G668" s="163">
        <v>0.69303797468354433</v>
      </c>
      <c r="H668" s="157">
        <v>6003</v>
      </c>
      <c r="I668" s="158">
        <v>104</v>
      </c>
      <c r="J668" s="159" t="s">
        <v>1154</v>
      </c>
      <c r="L668" s="160">
        <f t="shared" si="102"/>
        <v>77.882758620689657</v>
      </c>
      <c r="M668" s="160">
        <f t="shared" si="103"/>
        <v>65.427586206896549</v>
      </c>
      <c r="N668" s="160">
        <f t="shared" si="104"/>
        <v>46</v>
      </c>
      <c r="P668" s="160">
        <v>145</v>
      </c>
      <c r="Q668" s="160">
        <v>9.3379310344827573</v>
      </c>
      <c r="R668" s="160">
        <v>13.110344827586207</v>
      </c>
      <c r="S668" s="160">
        <v>33.282758620689656</v>
      </c>
      <c r="T668" s="160">
        <v>44.6</v>
      </c>
      <c r="U668" s="160">
        <f t="shared" si="106"/>
        <v>77.882758620689657</v>
      </c>
      <c r="W668" s="160">
        <v>145</v>
      </c>
      <c r="X668" s="160">
        <v>9.6482758620689655</v>
      </c>
      <c r="Y668" s="160">
        <v>24.593103448275862</v>
      </c>
      <c r="Z668" s="160">
        <v>40.703448275862073</v>
      </c>
      <c r="AA668" s="160">
        <v>24.72413793103448</v>
      </c>
      <c r="AB668" s="160">
        <f t="shared" si="107"/>
        <v>65.427586206896549</v>
      </c>
      <c r="AD668" s="160">
        <v>48</v>
      </c>
      <c r="AE668" s="160">
        <v>19</v>
      </c>
      <c r="AF668" s="160">
        <v>35</v>
      </c>
      <c r="AG668" s="160">
        <v>40</v>
      </c>
      <c r="AH668" s="160">
        <v>6</v>
      </c>
      <c r="AI668" s="160">
        <f t="shared" si="105"/>
        <v>46</v>
      </c>
    </row>
    <row r="669" spans="1:35">
      <c r="A669" s="159" t="s">
        <v>1169</v>
      </c>
      <c r="C669" s="156">
        <v>288</v>
      </c>
      <c r="D669" s="156">
        <v>84</v>
      </c>
      <c r="E669" s="163">
        <v>0.29166666666666669</v>
      </c>
      <c r="F669" s="156">
        <v>199</v>
      </c>
      <c r="G669" s="163">
        <v>0.69097222222222221</v>
      </c>
      <c r="H669" s="157">
        <v>6003</v>
      </c>
      <c r="I669" s="158">
        <v>105</v>
      </c>
      <c r="J669" s="159" t="s">
        <v>1154</v>
      </c>
      <c r="L669" s="160">
        <f t="shared" si="102"/>
        <v>72.81578947368422</v>
      </c>
      <c r="M669" s="160">
        <f t="shared" si="103"/>
        <v>69.98684210526315</v>
      </c>
      <c r="N669" s="160">
        <f t="shared" si="104"/>
        <v>31</v>
      </c>
      <c r="P669" s="160">
        <v>152</v>
      </c>
      <c r="Q669" s="160">
        <v>8.3552631578947363</v>
      </c>
      <c r="R669" s="160">
        <v>18.506578947368421</v>
      </c>
      <c r="S669" s="160">
        <v>34.901315789473685</v>
      </c>
      <c r="T669" s="160">
        <v>37.914473684210527</v>
      </c>
      <c r="U669" s="160">
        <f t="shared" si="106"/>
        <v>72.81578947368422</v>
      </c>
      <c r="W669" s="160">
        <v>152</v>
      </c>
      <c r="X669" s="160">
        <v>8.5723684210526319</v>
      </c>
      <c r="Y669" s="160">
        <v>21.440789473684212</v>
      </c>
      <c r="Z669" s="160">
        <v>42.26973684210526</v>
      </c>
      <c r="AA669" s="160">
        <v>27.717105263157894</v>
      </c>
      <c r="AB669" s="160">
        <f t="shared" si="107"/>
        <v>69.98684210526315</v>
      </c>
      <c r="AD669" s="160">
        <v>49</v>
      </c>
      <c r="AE669" s="160">
        <v>22</v>
      </c>
      <c r="AF669" s="160">
        <v>47</v>
      </c>
      <c r="AG669" s="160">
        <v>31</v>
      </c>
      <c r="AH669" s="160">
        <v>0</v>
      </c>
      <c r="AI669" s="160">
        <f t="shared" si="105"/>
        <v>31</v>
      </c>
    </row>
    <row r="670" spans="1:35">
      <c r="A670" s="159" t="s">
        <v>1507</v>
      </c>
      <c r="C670" s="156">
        <v>709</v>
      </c>
      <c r="D670" s="156">
        <v>315</v>
      </c>
      <c r="E670" s="163">
        <v>0.44428772919605075</v>
      </c>
      <c r="F670" s="156">
        <v>269</v>
      </c>
      <c r="G670" s="163">
        <v>0.37940761636107195</v>
      </c>
      <c r="H670" s="157">
        <v>6003</v>
      </c>
      <c r="I670" s="158">
        <v>149</v>
      </c>
      <c r="J670" s="159" t="s">
        <v>1154</v>
      </c>
      <c r="L670" s="160">
        <f t="shared" si="102"/>
        <v>67.035971223021591</v>
      </c>
      <c r="M670" s="160">
        <f t="shared" si="103"/>
        <v>67.26906474820143</v>
      </c>
      <c r="N670" s="160">
        <f t="shared" si="104"/>
        <v>29</v>
      </c>
      <c r="P670" s="160">
        <v>695</v>
      </c>
      <c r="Q670" s="160">
        <v>13.919424460431653</v>
      </c>
      <c r="R670" s="160">
        <v>18.38705035971223</v>
      </c>
      <c r="S670" s="160">
        <v>35.132374100719424</v>
      </c>
      <c r="T670" s="160">
        <v>31.903597122302159</v>
      </c>
      <c r="U670" s="160">
        <f t="shared" si="106"/>
        <v>67.035971223021591</v>
      </c>
      <c r="W670" s="160">
        <v>695</v>
      </c>
      <c r="X670" s="160">
        <v>5.6676258992805755</v>
      </c>
      <c r="Y670" s="160">
        <v>26.730935251798563</v>
      </c>
      <c r="Z670" s="160">
        <v>44.571223021582732</v>
      </c>
      <c r="AA670" s="160">
        <v>22.697841726618705</v>
      </c>
      <c r="AB670" s="160">
        <f t="shared" si="107"/>
        <v>67.26906474820143</v>
      </c>
      <c r="AD670" s="160">
        <v>231</v>
      </c>
      <c r="AE670" s="160">
        <v>28</v>
      </c>
      <c r="AF670" s="160">
        <v>43</v>
      </c>
      <c r="AG670" s="160">
        <v>27</v>
      </c>
      <c r="AH670" s="160">
        <v>2</v>
      </c>
      <c r="AI670" s="160">
        <f t="shared" si="105"/>
        <v>29</v>
      </c>
    </row>
    <row r="671" spans="1:35">
      <c r="A671" s="159" t="s">
        <v>1509</v>
      </c>
      <c r="C671" s="156">
        <v>608</v>
      </c>
      <c r="D671" s="156">
        <v>307</v>
      </c>
      <c r="E671" s="163">
        <v>0.50493421052631582</v>
      </c>
      <c r="F671" s="156">
        <v>347</v>
      </c>
      <c r="G671" s="163">
        <v>0.57072368421052633</v>
      </c>
      <c r="H671" s="157">
        <v>6003</v>
      </c>
      <c r="I671" s="158">
        <v>140</v>
      </c>
      <c r="J671" s="159" t="s">
        <v>1154</v>
      </c>
      <c r="L671" s="160">
        <f t="shared" si="102"/>
        <v>65.705490848585697</v>
      </c>
      <c r="M671" s="160">
        <f t="shared" si="103"/>
        <v>66.294509151414303</v>
      </c>
      <c r="N671" s="160">
        <f t="shared" si="104"/>
        <v>13</v>
      </c>
      <c r="P671" s="160">
        <v>601</v>
      </c>
      <c r="Q671" s="160">
        <v>17.29450915141431</v>
      </c>
      <c r="R671" s="160">
        <v>17.331114808652245</v>
      </c>
      <c r="S671" s="160">
        <v>40.658901830282865</v>
      </c>
      <c r="T671" s="160">
        <v>25.046589018302832</v>
      </c>
      <c r="U671" s="160">
        <f t="shared" si="106"/>
        <v>65.705490848585697</v>
      </c>
      <c r="W671" s="160">
        <v>601</v>
      </c>
      <c r="X671" s="160">
        <v>6.3344425956738775</v>
      </c>
      <c r="Y671" s="160">
        <v>27.702163061564061</v>
      </c>
      <c r="Z671" s="160">
        <v>46.297836938435935</v>
      </c>
      <c r="AA671" s="160">
        <v>19.996672212978368</v>
      </c>
      <c r="AB671" s="160">
        <f t="shared" si="107"/>
        <v>66.294509151414303</v>
      </c>
      <c r="AD671" s="160">
        <v>201</v>
      </c>
      <c r="AE671" s="160">
        <v>41</v>
      </c>
      <c r="AF671" s="160">
        <v>46</v>
      </c>
      <c r="AG671" s="160">
        <v>13</v>
      </c>
      <c r="AH671" s="160">
        <v>0</v>
      </c>
      <c r="AI671" s="160">
        <f t="shared" si="105"/>
        <v>13</v>
      </c>
    </row>
    <row r="672" spans="1:35">
      <c r="A672" s="159" t="s">
        <v>1167</v>
      </c>
      <c r="C672" s="156">
        <v>270</v>
      </c>
      <c r="D672" s="156">
        <v>93</v>
      </c>
      <c r="E672" s="163">
        <v>0.34444444444444444</v>
      </c>
      <c r="F672" s="156">
        <v>200</v>
      </c>
      <c r="G672" s="163">
        <v>0.7407407407407407</v>
      </c>
      <c r="H672" s="157">
        <v>6003</v>
      </c>
      <c r="I672" s="158">
        <v>108</v>
      </c>
      <c r="J672" s="159" t="s">
        <v>1154</v>
      </c>
      <c r="L672" s="160">
        <f t="shared" si="102"/>
        <v>73.426229508196727</v>
      </c>
      <c r="M672" s="160">
        <f t="shared" si="103"/>
        <v>66.557377049180332</v>
      </c>
      <c r="N672" s="160">
        <f t="shared" si="104"/>
        <v>9</v>
      </c>
      <c r="P672" s="160">
        <v>122</v>
      </c>
      <c r="Q672" s="160">
        <v>12.459016393442624</v>
      </c>
      <c r="R672" s="160">
        <v>14.032786885245901</v>
      </c>
      <c r="S672" s="160">
        <v>36.786885245901644</v>
      </c>
      <c r="T672" s="160">
        <v>36.639344262295083</v>
      </c>
      <c r="U672" s="160">
        <f t="shared" si="106"/>
        <v>73.426229508196727</v>
      </c>
      <c r="W672" s="160">
        <v>122</v>
      </c>
      <c r="X672" s="160">
        <v>8.4098360655737707</v>
      </c>
      <c r="Y672" s="160">
        <v>25.393442622950818</v>
      </c>
      <c r="Z672" s="160">
        <v>43.26229508196721</v>
      </c>
      <c r="AA672" s="160">
        <v>23.295081967213115</v>
      </c>
      <c r="AB672" s="160">
        <f t="shared" si="107"/>
        <v>66.557377049180332</v>
      </c>
      <c r="AD672" s="160">
        <v>34</v>
      </c>
      <c r="AE672" s="160">
        <v>38</v>
      </c>
      <c r="AF672" s="160">
        <v>53</v>
      </c>
      <c r="AG672" s="160">
        <v>9</v>
      </c>
      <c r="AH672" s="160">
        <v>0</v>
      </c>
      <c r="AI672" s="160">
        <f t="shared" si="105"/>
        <v>9</v>
      </c>
    </row>
    <row r="673" spans="1:35">
      <c r="A673" s="159" t="s">
        <v>1158</v>
      </c>
      <c r="C673" s="156">
        <v>499</v>
      </c>
      <c r="D673" s="156">
        <v>195</v>
      </c>
      <c r="E673" s="163">
        <v>0.39078156312625251</v>
      </c>
      <c r="F673" s="156">
        <v>240</v>
      </c>
      <c r="G673" s="163">
        <v>0.48096192384769537</v>
      </c>
      <c r="H673" s="157">
        <v>6003</v>
      </c>
      <c r="I673" s="158">
        <v>139</v>
      </c>
      <c r="J673" s="159" t="s">
        <v>1154</v>
      </c>
      <c r="L673" s="160">
        <f t="shared" si="102"/>
        <v>76.40625</v>
      </c>
      <c r="M673" s="160">
        <f t="shared" si="103"/>
        <v>71.276785714285722</v>
      </c>
      <c r="N673" s="160">
        <f t="shared" si="104"/>
        <v>23</v>
      </c>
      <c r="P673" s="160">
        <v>224</v>
      </c>
      <c r="Q673" s="160">
        <v>6.9285714285714288</v>
      </c>
      <c r="R673" s="160">
        <v>16.674107142857142</v>
      </c>
      <c r="S673" s="160">
        <v>32.513392857142861</v>
      </c>
      <c r="T673" s="160">
        <v>43.892857142857146</v>
      </c>
      <c r="U673" s="160">
        <f t="shared" si="106"/>
        <v>76.40625</v>
      </c>
      <c r="W673" s="160">
        <v>224</v>
      </c>
      <c r="X673" s="160">
        <v>6.2946428571428568</v>
      </c>
      <c r="Y673" s="160">
        <v>22.428571428571431</v>
      </c>
      <c r="Z673" s="160">
        <v>39.183035714285715</v>
      </c>
      <c r="AA673" s="160">
        <v>32.09375</v>
      </c>
      <c r="AB673" s="160">
        <f t="shared" si="107"/>
        <v>71.276785714285722</v>
      </c>
      <c r="AD673" s="160">
        <v>73</v>
      </c>
      <c r="AE673" s="160">
        <v>19</v>
      </c>
      <c r="AF673" s="160">
        <v>58</v>
      </c>
      <c r="AG673" s="160">
        <v>22</v>
      </c>
      <c r="AH673" s="160">
        <v>1</v>
      </c>
      <c r="AI673" s="160">
        <f t="shared" si="105"/>
        <v>23</v>
      </c>
    </row>
    <row r="674" spans="1:35">
      <c r="A674" s="159" t="s">
        <v>1157</v>
      </c>
      <c r="C674" s="156">
        <v>555</v>
      </c>
      <c r="D674" s="156">
        <v>199</v>
      </c>
      <c r="E674" s="163">
        <v>0.35855855855855856</v>
      </c>
      <c r="F674" s="156">
        <v>206</v>
      </c>
      <c r="G674" s="163">
        <v>0.37117117117117115</v>
      </c>
      <c r="H674" s="157">
        <v>6003</v>
      </c>
      <c r="I674" s="158">
        <v>142</v>
      </c>
      <c r="J674" s="159" t="s">
        <v>1154</v>
      </c>
      <c r="L674" s="160">
        <f t="shared" si="102"/>
        <v>83.172794117647058</v>
      </c>
      <c r="M674" s="160">
        <f t="shared" si="103"/>
        <v>81.602941176470594</v>
      </c>
      <c r="N674" s="160">
        <f t="shared" si="104"/>
        <v>34</v>
      </c>
      <c r="P674" s="160">
        <v>272</v>
      </c>
      <c r="Q674" s="160">
        <v>3.8161764705882355</v>
      </c>
      <c r="R674" s="160">
        <v>13.011029411764707</v>
      </c>
      <c r="S674" s="160">
        <v>27.400735294117649</v>
      </c>
      <c r="T674" s="160">
        <v>55.772058823529406</v>
      </c>
      <c r="U674" s="160">
        <f t="shared" si="106"/>
        <v>83.172794117647058</v>
      </c>
      <c r="W674" s="160">
        <v>272</v>
      </c>
      <c r="X674" s="160">
        <v>2.1654411764705883</v>
      </c>
      <c r="Y674" s="160">
        <v>16.231617647058822</v>
      </c>
      <c r="Z674" s="160">
        <v>36.900735294117652</v>
      </c>
      <c r="AA674" s="160">
        <v>44.702205882352942</v>
      </c>
      <c r="AB674" s="160">
        <f t="shared" si="107"/>
        <v>81.602941176470594</v>
      </c>
      <c r="AD674" s="160">
        <v>79</v>
      </c>
      <c r="AE674" s="160">
        <v>18</v>
      </c>
      <c r="AF674" s="160">
        <v>48</v>
      </c>
      <c r="AG674" s="160">
        <v>30</v>
      </c>
      <c r="AH674" s="160">
        <v>4</v>
      </c>
      <c r="AI674" s="160">
        <f t="shared" si="105"/>
        <v>34</v>
      </c>
    </row>
    <row r="675" spans="1:35">
      <c r="A675" s="159" t="s">
        <v>1161</v>
      </c>
      <c r="C675" s="156">
        <v>402</v>
      </c>
      <c r="D675" s="156">
        <v>258</v>
      </c>
      <c r="E675" s="163">
        <v>0.64179104477611937</v>
      </c>
      <c r="F675" s="156">
        <v>297</v>
      </c>
      <c r="G675" s="163">
        <v>0.73880597014925375</v>
      </c>
      <c r="H675" s="157">
        <v>6003</v>
      </c>
      <c r="I675" s="158">
        <v>130</v>
      </c>
      <c r="J675" s="159" t="s">
        <v>1154</v>
      </c>
      <c r="L675" s="160">
        <f t="shared" si="102"/>
        <v>62.291457286432156</v>
      </c>
      <c r="M675" s="160">
        <f t="shared" si="103"/>
        <v>64.211055276381899</v>
      </c>
      <c r="N675" s="160">
        <f t="shared" si="104"/>
        <v>17</v>
      </c>
      <c r="P675" s="160">
        <v>199</v>
      </c>
      <c r="Q675" s="160">
        <v>15.63819095477387</v>
      </c>
      <c r="R675" s="160">
        <v>22.070351758793972</v>
      </c>
      <c r="S675" s="160">
        <v>29.502512562814069</v>
      </c>
      <c r="T675" s="160">
        <v>32.788944723618087</v>
      </c>
      <c r="U675" s="160">
        <f t="shared" si="106"/>
        <v>62.291457286432156</v>
      </c>
      <c r="W675" s="160">
        <v>199</v>
      </c>
      <c r="X675" s="160">
        <v>11.075376884422109</v>
      </c>
      <c r="Y675" s="160">
        <v>24.356783919597987</v>
      </c>
      <c r="Z675" s="160">
        <v>45.140703517587937</v>
      </c>
      <c r="AA675" s="160">
        <v>19.070351758793969</v>
      </c>
      <c r="AB675" s="160">
        <f t="shared" si="107"/>
        <v>64.211055276381899</v>
      </c>
      <c r="AD675" s="160">
        <v>71</v>
      </c>
      <c r="AE675" s="160">
        <v>32</v>
      </c>
      <c r="AF675" s="160">
        <v>51</v>
      </c>
      <c r="AG675" s="160">
        <v>17</v>
      </c>
      <c r="AH675" s="160">
        <v>0</v>
      </c>
      <c r="AI675" s="160">
        <f t="shared" si="105"/>
        <v>17</v>
      </c>
    </row>
    <row r="676" spans="1:35">
      <c r="A676" s="159" t="s">
        <v>1166</v>
      </c>
      <c r="C676" s="156">
        <v>239</v>
      </c>
      <c r="D676" s="156">
        <v>93</v>
      </c>
      <c r="E676" s="163">
        <v>0.38912133891213391</v>
      </c>
      <c r="F676" s="156">
        <v>162</v>
      </c>
      <c r="G676" s="163">
        <v>0.67782426778242677</v>
      </c>
      <c r="H676" s="157">
        <v>6003</v>
      </c>
      <c r="I676" s="158">
        <v>110</v>
      </c>
      <c r="J676" s="159" t="s">
        <v>1154</v>
      </c>
      <c r="L676" s="160">
        <f t="shared" si="102"/>
        <v>79.535211267605632</v>
      </c>
      <c r="M676" s="160">
        <f t="shared" si="103"/>
        <v>76.239436619718305</v>
      </c>
      <c r="N676" s="160">
        <f t="shared" si="104"/>
        <v>37</v>
      </c>
      <c r="P676" s="160">
        <v>142</v>
      </c>
      <c r="Q676" s="160">
        <v>6.3661971830985919</v>
      </c>
      <c r="R676" s="160">
        <v>14.43661971830986</v>
      </c>
      <c r="S676" s="160">
        <v>33.774647887323944</v>
      </c>
      <c r="T676" s="160">
        <v>45.760563380281688</v>
      </c>
      <c r="U676" s="160">
        <f t="shared" si="106"/>
        <v>79.535211267605632</v>
      </c>
      <c r="W676" s="160">
        <v>142</v>
      </c>
      <c r="X676" s="160">
        <v>6.422535211267606</v>
      </c>
      <c r="Y676" s="160">
        <v>17.676056338028168</v>
      </c>
      <c r="Z676" s="160">
        <v>41.605633802816904</v>
      </c>
      <c r="AA676" s="160">
        <v>34.633802816901408</v>
      </c>
      <c r="AB676" s="160">
        <f t="shared" si="107"/>
        <v>76.239436619718305</v>
      </c>
      <c r="AD676" s="160">
        <v>48</v>
      </c>
      <c r="AE676" s="160">
        <v>10</v>
      </c>
      <c r="AF676" s="160">
        <v>52</v>
      </c>
      <c r="AG676" s="160">
        <v>33</v>
      </c>
      <c r="AH676" s="160">
        <v>4</v>
      </c>
      <c r="AI676" s="160">
        <f t="shared" si="105"/>
        <v>37</v>
      </c>
    </row>
    <row r="677" spans="1:35">
      <c r="A677" s="159" t="s">
        <v>1508</v>
      </c>
      <c r="C677" s="156">
        <v>370</v>
      </c>
      <c r="D677" s="156">
        <v>181</v>
      </c>
      <c r="E677" s="163">
        <v>0.48918918918918919</v>
      </c>
      <c r="F677" s="156">
        <v>212</v>
      </c>
      <c r="G677" s="163">
        <v>0.572972972972973</v>
      </c>
      <c r="H677" s="157">
        <v>6003</v>
      </c>
      <c r="I677" s="158">
        <v>143</v>
      </c>
      <c r="J677" s="159" t="s">
        <v>1154</v>
      </c>
      <c r="L677" s="160">
        <f t="shared" si="102"/>
        <v>67.868421052631575</v>
      </c>
      <c r="M677" s="160">
        <f t="shared" si="103"/>
        <v>61.769005847953217</v>
      </c>
      <c r="N677" s="160">
        <f t="shared" si="104"/>
        <v>15</v>
      </c>
      <c r="P677" s="160">
        <v>342</v>
      </c>
      <c r="Q677" s="160">
        <v>13.707602339181287</v>
      </c>
      <c r="R677" s="160">
        <v>19.055555555555557</v>
      </c>
      <c r="S677" s="160">
        <v>32.862573099415201</v>
      </c>
      <c r="T677" s="160">
        <v>35.005847953216374</v>
      </c>
      <c r="U677" s="160">
        <f t="shared" si="106"/>
        <v>67.868421052631575</v>
      </c>
      <c r="W677" s="160">
        <v>342</v>
      </c>
      <c r="X677" s="160">
        <v>7.0497076023391809</v>
      </c>
      <c r="Y677" s="160">
        <v>31.108187134502927</v>
      </c>
      <c r="Z677" s="160">
        <v>39.728070175438596</v>
      </c>
      <c r="AA677" s="160">
        <v>22.040935672514621</v>
      </c>
      <c r="AB677" s="160">
        <f t="shared" si="107"/>
        <v>61.769005847953217</v>
      </c>
      <c r="AD677" s="160">
        <v>126</v>
      </c>
      <c r="AE677" s="160">
        <v>44</v>
      </c>
      <c r="AF677" s="160">
        <v>41</v>
      </c>
      <c r="AG677" s="160">
        <v>13</v>
      </c>
      <c r="AH677" s="160">
        <v>2</v>
      </c>
      <c r="AI677" s="160">
        <f t="shared" si="105"/>
        <v>15</v>
      </c>
    </row>
    <row r="678" spans="1:35">
      <c r="A678" s="159" t="s">
        <v>1165</v>
      </c>
      <c r="C678" s="156">
        <v>183</v>
      </c>
      <c r="D678" s="156">
        <v>57</v>
      </c>
      <c r="E678" s="163">
        <v>0.31147540983606559</v>
      </c>
      <c r="F678" s="156">
        <v>146</v>
      </c>
      <c r="G678" s="163">
        <v>0.79781420765027322</v>
      </c>
      <c r="H678" s="157">
        <v>6003</v>
      </c>
      <c r="I678" s="158">
        <v>111</v>
      </c>
      <c r="J678" s="159" t="s">
        <v>1154</v>
      </c>
      <c r="L678" s="160">
        <f t="shared" si="102"/>
        <v>48.657142857142858</v>
      </c>
      <c r="M678" s="160">
        <f t="shared" si="103"/>
        <v>47.171428571428578</v>
      </c>
      <c r="N678" s="160">
        <f t="shared" si="104"/>
        <v>7</v>
      </c>
      <c r="P678" s="160">
        <v>70</v>
      </c>
      <c r="Q678" s="160">
        <v>25.885714285714286</v>
      </c>
      <c r="R678" s="160">
        <v>25.457142857142856</v>
      </c>
      <c r="S678" s="160">
        <v>31.4</v>
      </c>
      <c r="T678" s="160">
        <v>17.257142857142856</v>
      </c>
      <c r="U678" s="160">
        <f t="shared" si="106"/>
        <v>48.657142857142858</v>
      </c>
      <c r="W678" s="160">
        <v>70</v>
      </c>
      <c r="X678" s="160">
        <v>11.485714285714286</v>
      </c>
      <c r="Y678" s="160">
        <v>41.342857142857142</v>
      </c>
      <c r="Z678" s="160">
        <v>37.400000000000006</v>
      </c>
      <c r="AA678" s="160">
        <v>9.7714285714285705</v>
      </c>
      <c r="AB678" s="160">
        <f t="shared" si="107"/>
        <v>47.171428571428578</v>
      </c>
      <c r="AD678" s="160">
        <v>14</v>
      </c>
      <c r="AE678" s="160">
        <v>64</v>
      </c>
      <c r="AF678" s="160">
        <v>29</v>
      </c>
      <c r="AG678" s="160">
        <v>7</v>
      </c>
      <c r="AH678" s="160">
        <v>0</v>
      </c>
      <c r="AI678" s="160">
        <f t="shared" si="105"/>
        <v>7</v>
      </c>
    </row>
    <row r="679" spans="1:35">
      <c r="A679" s="159" t="s">
        <v>1164</v>
      </c>
      <c r="C679" s="156">
        <v>350</v>
      </c>
      <c r="D679" s="156">
        <v>158</v>
      </c>
      <c r="E679" s="163">
        <v>0.4514285714285714</v>
      </c>
      <c r="F679" s="156">
        <v>202</v>
      </c>
      <c r="G679" s="163">
        <v>0.57714285714285718</v>
      </c>
      <c r="H679" s="157">
        <v>6003</v>
      </c>
      <c r="I679" s="158">
        <v>112</v>
      </c>
      <c r="J679" s="159" t="s">
        <v>1154</v>
      </c>
      <c r="L679" s="160">
        <f t="shared" si="102"/>
        <v>68.578125</v>
      </c>
      <c r="M679" s="160">
        <f t="shared" si="103"/>
        <v>65.604166666666657</v>
      </c>
      <c r="N679" s="160">
        <f t="shared" si="104"/>
        <v>35</v>
      </c>
      <c r="P679" s="160">
        <v>192</v>
      </c>
      <c r="Q679" s="160">
        <v>13.322916666666666</v>
      </c>
      <c r="R679" s="160">
        <v>18.098958333333336</v>
      </c>
      <c r="S679" s="160">
        <v>30.505208333333336</v>
      </c>
      <c r="T679" s="160">
        <v>38.072916666666664</v>
      </c>
      <c r="U679" s="160">
        <f t="shared" si="106"/>
        <v>68.578125</v>
      </c>
      <c r="W679" s="160">
        <v>192</v>
      </c>
      <c r="X679" s="160">
        <v>11.921875000000002</v>
      </c>
      <c r="Y679" s="160">
        <v>22.473958333333336</v>
      </c>
      <c r="Z679" s="160">
        <v>38.630208333333329</v>
      </c>
      <c r="AA679" s="160">
        <v>26.973958333333332</v>
      </c>
      <c r="AB679" s="160">
        <f t="shared" si="107"/>
        <v>65.604166666666657</v>
      </c>
      <c r="AD679" s="160">
        <v>73</v>
      </c>
      <c r="AE679" s="160">
        <v>25</v>
      </c>
      <c r="AF679" s="160">
        <v>40</v>
      </c>
      <c r="AG679" s="160">
        <v>34</v>
      </c>
      <c r="AH679" s="160">
        <v>1</v>
      </c>
      <c r="AI679" s="160">
        <f t="shared" si="105"/>
        <v>35</v>
      </c>
    </row>
    <row r="680" spans="1:35">
      <c r="A680" s="159" t="s">
        <v>1163</v>
      </c>
      <c r="C680" s="156">
        <v>358</v>
      </c>
      <c r="D680" s="156">
        <v>182</v>
      </c>
      <c r="E680" s="163">
        <v>0.50837988826815639</v>
      </c>
      <c r="F680" s="156">
        <v>226</v>
      </c>
      <c r="G680" s="163">
        <v>0.63128491620111726</v>
      </c>
      <c r="H680" s="157">
        <v>6003</v>
      </c>
      <c r="I680" s="158">
        <v>113</v>
      </c>
      <c r="J680" s="159" t="s">
        <v>1154</v>
      </c>
      <c r="L680" s="160">
        <f t="shared" si="102"/>
        <v>76.616915422885569</v>
      </c>
      <c r="M680" s="160">
        <f t="shared" si="103"/>
        <v>74.462686567164184</v>
      </c>
      <c r="N680" s="160">
        <f t="shared" si="104"/>
        <v>21</v>
      </c>
      <c r="P680" s="160">
        <v>201</v>
      </c>
      <c r="Q680" s="160">
        <v>11.348258706467661</v>
      </c>
      <c r="R680" s="160">
        <v>11.73134328358209</v>
      </c>
      <c r="S680" s="160">
        <v>34.507462686567166</v>
      </c>
      <c r="T680" s="160">
        <v>42.10945273631841</v>
      </c>
      <c r="U680" s="160">
        <f t="shared" si="106"/>
        <v>76.616915422885569</v>
      </c>
      <c r="W680" s="160">
        <v>201</v>
      </c>
      <c r="X680" s="160">
        <v>4.9651741293532341</v>
      </c>
      <c r="Y680" s="160">
        <v>19.572139303482587</v>
      </c>
      <c r="Z680" s="160">
        <v>38.442786069651746</v>
      </c>
      <c r="AA680" s="160">
        <v>36.019900497512438</v>
      </c>
      <c r="AB680" s="160">
        <f t="shared" si="107"/>
        <v>74.462686567164184</v>
      </c>
      <c r="AD680" s="160">
        <v>77</v>
      </c>
      <c r="AE680" s="160">
        <v>19</v>
      </c>
      <c r="AF680" s="160">
        <v>60</v>
      </c>
      <c r="AG680" s="160">
        <v>18</v>
      </c>
      <c r="AH680" s="160">
        <v>3</v>
      </c>
      <c r="AI680" s="160">
        <f t="shared" si="105"/>
        <v>21</v>
      </c>
    </row>
    <row r="681" spans="1:35">
      <c r="A681" s="159" t="s">
        <v>1510</v>
      </c>
      <c r="C681" s="156">
        <v>686</v>
      </c>
      <c r="D681" s="156">
        <v>366</v>
      </c>
      <c r="E681" s="163">
        <v>0.53352769679300294</v>
      </c>
      <c r="F681" s="156">
        <v>375</v>
      </c>
      <c r="G681" s="163">
        <v>0.54664723032069973</v>
      </c>
      <c r="H681" s="157">
        <v>6003</v>
      </c>
      <c r="I681" s="158">
        <v>122</v>
      </c>
      <c r="J681" s="159" t="s">
        <v>1154</v>
      </c>
      <c r="L681" s="160">
        <f t="shared" si="102"/>
        <v>55.28923076923077</v>
      </c>
      <c r="M681" s="160">
        <f t="shared" si="103"/>
        <v>64.827692307692303</v>
      </c>
      <c r="N681" s="160">
        <f t="shared" si="104"/>
        <v>17</v>
      </c>
      <c r="P681" s="160">
        <v>650</v>
      </c>
      <c r="Q681" s="160">
        <v>21.144615384615385</v>
      </c>
      <c r="R681" s="160">
        <v>24.209230769230771</v>
      </c>
      <c r="S681" s="160">
        <v>36.243076923076927</v>
      </c>
      <c r="T681" s="160">
        <v>19.046153846153846</v>
      </c>
      <c r="U681" s="160">
        <f t="shared" si="106"/>
        <v>55.28923076923077</v>
      </c>
      <c r="W681" s="160">
        <v>650</v>
      </c>
      <c r="X681" s="160">
        <v>4.6646153846153844</v>
      </c>
      <c r="Y681" s="160">
        <v>30.815384615384612</v>
      </c>
      <c r="Z681" s="160">
        <v>43.384615384615387</v>
      </c>
      <c r="AA681" s="160">
        <v>21.443076923076923</v>
      </c>
      <c r="AB681" s="160">
        <f t="shared" si="107"/>
        <v>64.827692307692303</v>
      </c>
      <c r="AD681" s="160">
        <v>218</v>
      </c>
      <c r="AE681" s="160">
        <v>41</v>
      </c>
      <c r="AF681" s="160">
        <v>42</v>
      </c>
      <c r="AG681" s="160">
        <v>16</v>
      </c>
      <c r="AH681" s="160">
        <v>1</v>
      </c>
      <c r="AI681" s="160">
        <f t="shared" si="105"/>
        <v>17</v>
      </c>
    </row>
    <row r="682" spans="1:35">
      <c r="A682" s="159" t="s">
        <v>947</v>
      </c>
      <c r="C682" s="156">
        <v>381</v>
      </c>
      <c r="D682" s="156">
        <v>241</v>
      </c>
      <c r="E682" s="163">
        <v>0.63254593175853013</v>
      </c>
      <c r="F682" s="156">
        <v>310</v>
      </c>
      <c r="G682" s="163">
        <v>0.81364829396325455</v>
      </c>
      <c r="H682" s="157">
        <v>6003</v>
      </c>
      <c r="I682" s="158">
        <v>141</v>
      </c>
      <c r="J682" s="159" t="s">
        <v>1154</v>
      </c>
      <c r="L682" s="160">
        <f t="shared" si="102"/>
        <v>54.412790697674417</v>
      </c>
      <c r="M682" s="160">
        <f t="shared" si="103"/>
        <v>53.127906976744185</v>
      </c>
      <c r="N682" s="160">
        <f t="shared" si="104"/>
        <v>9</v>
      </c>
      <c r="P682" s="160">
        <v>172</v>
      </c>
      <c r="Q682" s="160">
        <v>16.924418604651162</v>
      </c>
      <c r="R682" s="160">
        <v>29.063953488372093</v>
      </c>
      <c r="S682" s="160">
        <v>31.627906976744185</v>
      </c>
      <c r="T682" s="160">
        <v>22.784883720930232</v>
      </c>
      <c r="U682" s="160">
        <f t="shared" si="106"/>
        <v>54.412790697674417</v>
      </c>
      <c r="W682" s="160">
        <v>172</v>
      </c>
      <c r="X682" s="160">
        <v>15.558139534883722</v>
      </c>
      <c r="Y682" s="160">
        <v>31.622093023255815</v>
      </c>
      <c r="Z682" s="160">
        <v>35.70348837209302</v>
      </c>
      <c r="AA682" s="160">
        <v>17.424418604651162</v>
      </c>
      <c r="AB682" s="160">
        <f t="shared" si="107"/>
        <v>53.127906976744185</v>
      </c>
      <c r="AD682" s="160">
        <v>53</v>
      </c>
      <c r="AE682" s="160">
        <v>43</v>
      </c>
      <c r="AF682" s="160">
        <v>47</v>
      </c>
      <c r="AG682" s="160">
        <v>9</v>
      </c>
      <c r="AH682" s="160">
        <v>0</v>
      </c>
      <c r="AI682" s="160">
        <f t="shared" si="105"/>
        <v>9</v>
      </c>
    </row>
    <row r="683" spans="1:35">
      <c r="A683" s="159" t="s">
        <v>1168</v>
      </c>
      <c r="C683" s="156">
        <v>304</v>
      </c>
      <c r="D683" s="156">
        <v>147</v>
      </c>
      <c r="E683" s="163">
        <v>0.48355263157894735</v>
      </c>
      <c r="F683" s="156">
        <v>165</v>
      </c>
      <c r="G683" s="163">
        <v>0.54276315789473684</v>
      </c>
      <c r="H683" s="157">
        <v>6003</v>
      </c>
      <c r="I683" s="158">
        <v>106</v>
      </c>
      <c r="J683" s="159" t="s">
        <v>1154</v>
      </c>
      <c r="L683" s="160">
        <f t="shared" si="102"/>
        <v>77.514925373134332</v>
      </c>
      <c r="M683" s="160">
        <f t="shared" si="103"/>
        <v>74.977611940298502</v>
      </c>
      <c r="N683" s="160">
        <f t="shared" si="104"/>
        <v>41</v>
      </c>
      <c r="P683" s="160">
        <v>134</v>
      </c>
      <c r="Q683" s="160">
        <v>8.3731343283582085</v>
      </c>
      <c r="R683" s="160">
        <v>14.462686567164178</v>
      </c>
      <c r="S683" s="160">
        <v>30.007462686567163</v>
      </c>
      <c r="T683" s="160">
        <v>47.507462686567166</v>
      </c>
      <c r="U683" s="160">
        <f t="shared" si="106"/>
        <v>77.514925373134332</v>
      </c>
      <c r="W683" s="160">
        <v>134</v>
      </c>
      <c r="X683" s="160">
        <v>9.0820895522388057</v>
      </c>
      <c r="Y683" s="160">
        <v>16.589552238805972</v>
      </c>
      <c r="Z683" s="160">
        <v>35.141791044776113</v>
      </c>
      <c r="AA683" s="160">
        <v>39.835820895522389</v>
      </c>
      <c r="AB683" s="160">
        <f t="shared" si="107"/>
        <v>74.977611940298502</v>
      </c>
      <c r="AD683" s="160">
        <v>39</v>
      </c>
      <c r="AE683" s="160">
        <v>18</v>
      </c>
      <c r="AF683" s="160">
        <v>41</v>
      </c>
      <c r="AG683" s="160">
        <v>41</v>
      </c>
      <c r="AH683" s="160">
        <v>0</v>
      </c>
      <c r="AI683" s="160">
        <f t="shared" si="105"/>
        <v>41</v>
      </c>
    </row>
    <row r="684" spans="1:35">
      <c r="A684" s="159" t="s">
        <v>1173</v>
      </c>
      <c r="C684" s="156">
        <v>286</v>
      </c>
      <c r="D684" s="156">
        <v>160</v>
      </c>
      <c r="E684" s="163">
        <v>0.55944055944055948</v>
      </c>
      <c r="F684" s="156">
        <v>218</v>
      </c>
      <c r="G684" s="163">
        <v>0.76223776223776218</v>
      </c>
      <c r="H684" s="157">
        <v>6003</v>
      </c>
      <c r="I684" s="158">
        <v>99</v>
      </c>
      <c r="J684" s="159" t="s">
        <v>1154</v>
      </c>
      <c r="L684" s="160">
        <f t="shared" si="102"/>
        <v>85.578947368421055</v>
      </c>
      <c r="M684" s="160">
        <f t="shared" si="103"/>
        <v>77.308270676691734</v>
      </c>
      <c r="N684" s="160">
        <f t="shared" si="104"/>
        <v>18</v>
      </c>
      <c r="P684" s="160">
        <v>133</v>
      </c>
      <c r="Q684" s="160">
        <v>5.1052631578947372</v>
      </c>
      <c r="R684" s="160">
        <v>9.3157894736842106</v>
      </c>
      <c r="S684" s="160">
        <v>31.541353383458649</v>
      </c>
      <c r="T684" s="160">
        <v>54.037593984962406</v>
      </c>
      <c r="U684" s="160">
        <f t="shared" si="106"/>
        <v>85.578947368421055</v>
      </c>
      <c r="W684" s="160">
        <v>133</v>
      </c>
      <c r="X684" s="160">
        <v>4.6616541353383454</v>
      </c>
      <c r="Y684" s="160">
        <v>18.030075187969924</v>
      </c>
      <c r="Z684" s="160">
        <v>49.53383458646617</v>
      </c>
      <c r="AA684" s="160">
        <v>27.774436090225564</v>
      </c>
      <c r="AB684" s="160">
        <f t="shared" si="107"/>
        <v>77.308270676691734</v>
      </c>
      <c r="AD684" s="160">
        <v>39</v>
      </c>
      <c r="AE684" s="160">
        <v>26</v>
      </c>
      <c r="AF684" s="160">
        <v>56</v>
      </c>
      <c r="AG684" s="160">
        <v>18</v>
      </c>
      <c r="AH684" s="160">
        <v>0</v>
      </c>
      <c r="AI684" s="160">
        <f t="shared" si="105"/>
        <v>18</v>
      </c>
    </row>
    <row r="685" spans="1:35">
      <c r="A685" s="159" t="s">
        <v>735</v>
      </c>
      <c r="C685" s="156">
        <v>335</v>
      </c>
      <c r="D685" s="156">
        <v>23</v>
      </c>
      <c r="E685" s="163">
        <v>6.8656716417910449E-2</v>
      </c>
      <c r="F685" s="156">
        <v>187</v>
      </c>
      <c r="G685" s="163">
        <v>0.55820895522388059</v>
      </c>
      <c r="H685" s="157">
        <v>1203</v>
      </c>
      <c r="I685" s="158">
        <v>10</v>
      </c>
      <c r="J685" s="159" t="s">
        <v>734</v>
      </c>
      <c r="L685" s="160">
        <f t="shared" si="102"/>
        <v>72.777227722772267</v>
      </c>
      <c r="M685" s="160">
        <f t="shared" si="103"/>
        <v>73.752475247524757</v>
      </c>
      <c r="N685" s="160">
        <f t="shared" si="104"/>
        <v>39</v>
      </c>
      <c r="P685" s="160">
        <v>202</v>
      </c>
      <c r="Q685" s="160">
        <v>9.8910891089108919</v>
      </c>
      <c r="R685" s="160">
        <v>17.376237623762375</v>
      </c>
      <c r="S685" s="160">
        <v>36.138613861386141</v>
      </c>
      <c r="T685" s="160">
        <v>36.638613861386133</v>
      </c>
      <c r="U685" s="160">
        <f t="shared" si="106"/>
        <v>72.777227722772267</v>
      </c>
      <c r="W685" s="160">
        <v>202</v>
      </c>
      <c r="X685" s="160">
        <v>6.3861386138613856</v>
      </c>
      <c r="Y685" s="160">
        <v>19.554455445544555</v>
      </c>
      <c r="Z685" s="160">
        <v>50.094059405940591</v>
      </c>
      <c r="AA685" s="160">
        <v>23.658415841584159</v>
      </c>
      <c r="AB685" s="160">
        <f t="shared" si="107"/>
        <v>73.752475247524757</v>
      </c>
      <c r="AD685" s="160">
        <v>62</v>
      </c>
      <c r="AE685" s="160">
        <v>15</v>
      </c>
      <c r="AF685" s="160">
        <v>47</v>
      </c>
      <c r="AG685" s="160">
        <v>39</v>
      </c>
      <c r="AH685" s="160">
        <v>0</v>
      </c>
      <c r="AI685" s="160">
        <f t="shared" si="105"/>
        <v>39</v>
      </c>
    </row>
    <row r="686" spans="1:35">
      <c r="A686" s="159" t="s">
        <v>1544</v>
      </c>
      <c r="C686" s="156">
        <v>277</v>
      </c>
      <c r="D686" s="156">
        <v>16</v>
      </c>
      <c r="E686" s="163">
        <v>5.7761732851985562E-2</v>
      </c>
      <c r="F686" s="156">
        <v>132</v>
      </c>
      <c r="G686" s="163">
        <v>0.47653429602888087</v>
      </c>
      <c r="H686" s="157">
        <v>1203</v>
      </c>
      <c r="I686" s="158">
        <v>11</v>
      </c>
      <c r="J686" s="159" t="s">
        <v>734</v>
      </c>
      <c r="L686" s="160">
        <f t="shared" si="102"/>
        <v>76.5</v>
      </c>
      <c r="M686" s="160">
        <f t="shared" si="103"/>
        <v>76</v>
      </c>
      <c r="N686" s="160">
        <f t="shared" si="104"/>
        <v>38</v>
      </c>
      <c r="P686" s="160">
        <v>94</v>
      </c>
      <c r="Q686" s="160">
        <v>9.5</v>
      </c>
      <c r="R686" s="160">
        <v>13.5</v>
      </c>
      <c r="S686" s="160">
        <v>34</v>
      </c>
      <c r="T686" s="160">
        <v>42.5</v>
      </c>
      <c r="U686" s="160">
        <f t="shared" si="106"/>
        <v>76.5</v>
      </c>
      <c r="W686" s="160">
        <v>94</v>
      </c>
      <c r="X686" s="160">
        <v>3</v>
      </c>
      <c r="Y686" s="160">
        <v>21.5</v>
      </c>
      <c r="Z686" s="160">
        <v>44</v>
      </c>
      <c r="AA686" s="160">
        <v>32</v>
      </c>
      <c r="AB686" s="160">
        <f t="shared" si="107"/>
        <v>76</v>
      </c>
      <c r="AD686" s="160">
        <v>47</v>
      </c>
      <c r="AE686" s="160">
        <v>15</v>
      </c>
      <c r="AF686" s="160">
        <v>47</v>
      </c>
      <c r="AG686" s="160">
        <v>36</v>
      </c>
      <c r="AH686" s="160">
        <v>2</v>
      </c>
      <c r="AI686" s="160">
        <f t="shared" si="105"/>
        <v>38</v>
      </c>
    </row>
    <row r="687" spans="1:35">
      <c r="A687" s="159" t="s">
        <v>729</v>
      </c>
      <c r="C687" s="156">
        <v>319</v>
      </c>
      <c r="D687" s="156">
        <v>0</v>
      </c>
      <c r="E687" s="163">
        <v>0</v>
      </c>
      <c r="F687" s="156">
        <v>225</v>
      </c>
      <c r="G687" s="163">
        <v>0.70532915360501569</v>
      </c>
      <c r="H687" s="157">
        <v>1106</v>
      </c>
      <c r="I687" s="158">
        <v>22</v>
      </c>
      <c r="J687" s="159" t="s">
        <v>728</v>
      </c>
      <c r="L687" s="160">
        <f t="shared" si="102"/>
        <v>81.588571428571427</v>
      </c>
      <c r="M687" s="160">
        <f t="shared" si="103"/>
        <v>69.897142857142853</v>
      </c>
      <c r="N687" s="160">
        <f t="shared" si="104"/>
        <v>51</v>
      </c>
      <c r="P687" s="160">
        <v>175</v>
      </c>
      <c r="Q687" s="160">
        <v>6.3657142857142857</v>
      </c>
      <c r="R687" s="160">
        <v>12.76</v>
      </c>
      <c r="S687" s="160">
        <v>35.76</v>
      </c>
      <c r="T687" s="160">
        <v>45.828571428571429</v>
      </c>
      <c r="U687" s="160">
        <f t="shared" si="106"/>
        <v>81.588571428571427</v>
      </c>
      <c r="W687" s="160">
        <v>175</v>
      </c>
      <c r="X687" s="160">
        <v>7.2799999999999994</v>
      </c>
      <c r="Y687" s="160">
        <v>22.822857142857142</v>
      </c>
      <c r="Z687" s="160">
        <v>46.497142857142855</v>
      </c>
      <c r="AA687" s="160">
        <v>23.400000000000002</v>
      </c>
      <c r="AB687" s="160">
        <f t="shared" si="107"/>
        <v>69.897142857142853</v>
      </c>
      <c r="AD687" s="160">
        <v>40</v>
      </c>
      <c r="AE687" s="160">
        <v>18</v>
      </c>
      <c r="AF687" s="160">
        <v>33</v>
      </c>
      <c r="AG687" s="160">
        <v>48</v>
      </c>
      <c r="AH687" s="160">
        <v>3</v>
      </c>
      <c r="AI687" s="160">
        <f t="shared" si="105"/>
        <v>51</v>
      </c>
    </row>
    <row r="688" spans="1:35">
      <c r="A688" s="159" t="s">
        <v>1542</v>
      </c>
      <c r="C688" s="156">
        <v>282</v>
      </c>
      <c r="D688" s="156">
        <v>1</v>
      </c>
      <c r="E688" s="163">
        <v>3.5460992907801418E-3</v>
      </c>
      <c r="F688" s="156">
        <v>141</v>
      </c>
      <c r="G688" s="163">
        <v>0.5</v>
      </c>
      <c r="H688" s="157">
        <v>1106</v>
      </c>
      <c r="I688" s="158">
        <v>23</v>
      </c>
      <c r="J688" s="159" t="s">
        <v>728</v>
      </c>
      <c r="L688" s="160">
        <f t="shared" si="102"/>
        <v>69.400000000000006</v>
      </c>
      <c r="M688" s="160">
        <f t="shared" si="103"/>
        <v>72.800000000000011</v>
      </c>
      <c r="N688" s="160">
        <f t="shared" si="104"/>
        <v>47</v>
      </c>
      <c r="P688" s="160">
        <v>95</v>
      </c>
      <c r="Q688" s="160">
        <v>15.8</v>
      </c>
      <c r="R688" s="160">
        <v>15.200000000000001</v>
      </c>
      <c r="S688" s="160">
        <v>42</v>
      </c>
      <c r="T688" s="160">
        <v>27.4</v>
      </c>
      <c r="U688" s="160">
        <f t="shared" si="106"/>
        <v>69.400000000000006</v>
      </c>
      <c r="W688" s="160">
        <v>95</v>
      </c>
      <c r="X688" s="160">
        <v>3</v>
      </c>
      <c r="Y688" s="160">
        <v>24.2</v>
      </c>
      <c r="Z688" s="160">
        <v>48.2</v>
      </c>
      <c r="AA688" s="160">
        <v>24.6</v>
      </c>
      <c r="AB688" s="160">
        <f t="shared" si="107"/>
        <v>72.800000000000011</v>
      </c>
      <c r="AD688" s="160">
        <v>38</v>
      </c>
      <c r="AE688" s="160">
        <v>16</v>
      </c>
      <c r="AF688" s="160">
        <v>37</v>
      </c>
      <c r="AG688" s="160">
        <v>39</v>
      </c>
      <c r="AH688" s="160">
        <v>8</v>
      </c>
      <c r="AI688" s="160">
        <f t="shared" si="105"/>
        <v>47</v>
      </c>
    </row>
    <row r="689" spans="1:35">
      <c r="A689" s="159" t="s">
        <v>776</v>
      </c>
      <c r="C689" s="156">
        <v>193</v>
      </c>
      <c r="D689" s="156">
        <v>14</v>
      </c>
      <c r="E689" s="163">
        <v>7.2538860103626937E-2</v>
      </c>
      <c r="F689" s="156">
        <v>144</v>
      </c>
      <c r="G689" s="163">
        <v>0.74611398963730569</v>
      </c>
      <c r="H689" s="157">
        <v>1613</v>
      </c>
      <c r="I689" s="158">
        <v>10</v>
      </c>
      <c r="J689" s="159" t="s">
        <v>774</v>
      </c>
      <c r="L689" s="160">
        <f t="shared" si="102"/>
        <v>69.784313725490193</v>
      </c>
      <c r="M689" s="160">
        <f t="shared" si="103"/>
        <v>71.647058823529406</v>
      </c>
      <c r="N689" s="160">
        <f t="shared" si="104"/>
        <v>46</v>
      </c>
      <c r="P689" s="160">
        <v>102</v>
      </c>
      <c r="Q689" s="160">
        <v>10.990196078431373</v>
      </c>
      <c r="R689" s="160">
        <v>19.705882352941178</v>
      </c>
      <c r="S689" s="160">
        <v>42.166666666666671</v>
      </c>
      <c r="T689" s="160">
        <v>27.617647058823529</v>
      </c>
      <c r="U689" s="160">
        <f t="shared" si="106"/>
        <v>69.784313725490193</v>
      </c>
      <c r="W689" s="160">
        <v>102</v>
      </c>
      <c r="X689" s="160">
        <v>5.9901960784313726</v>
      </c>
      <c r="Y689" s="160">
        <v>22.637254901960784</v>
      </c>
      <c r="Z689" s="160">
        <v>46.970588235294116</v>
      </c>
      <c r="AA689" s="160">
        <v>24.676470588235293</v>
      </c>
      <c r="AB689" s="160">
        <f t="shared" si="107"/>
        <v>71.647058823529406</v>
      </c>
      <c r="AD689" s="160">
        <v>30</v>
      </c>
      <c r="AE689" s="160">
        <v>3</v>
      </c>
      <c r="AF689" s="160">
        <v>50</v>
      </c>
      <c r="AG689" s="160">
        <v>43</v>
      </c>
      <c r="AH689" s="160">
        <v>3</v>
      </c>
      <c r="AI689" s="160">
        <f t="shared" si="105"/>
        <v>46</v>
      </c>
    </row>
    <row r="690" spans="1:35">
      <c r="A690" s="159" t="s">
        <v>1559</v>
      </c>
      <c r="C690" s="156">
        <v>187</v>
      </c>
      <c r="D690" s="156">
        <v>12</v>
      </c>
      <c r="E690" s="163">
        <v>6.4171122994652413E-2</v>
      </c>
      <c r="F690" s="156">
        <v>121</v>
      </c>
      <c r="G690" s="163">
        <v>0.6470588235294118</v>
      </c>
      <c r="H690" s="157">
        <v>1613</v>
      </c>
      <c r="I690" s="158">
        <v>11</v>
      </c>
      <c r="J690" s="159" t="s">
        <v>774</v>
      </c>
      <c r="L690" s="160">
        <f t="shared" si="102"/>
        <v>61.136000000000003</v>
      </c>
      <c r="M690" s="160">
        <f t="shared" si="103"/>
        <v>66.951999999999998</v>
      </c>
      <c r="N690" s="160">
        <f t="shared" si="104"/>
        <v>22</v>
      </c>
      <c r="P690" s="160">
        <v>125</v>
      </c>
      <c r="Q690" s="160">
        <v>15.864000000000001</v>
      </c>
      <c r="R690" s="160">
        <v>23.432000000000002</v>
      </c>
      <c r="S690" s="160">
        <v>40.792000000000002</v>
      </c>
      <c r="T690" s="160">
        <v>20.344000000000001</v>
      </c>
      <c r="U690" s="160">
        <f t="shared" si="106"/>
        <v>61.136000000000003</v>
      </c>
      <c r="W690" s="160">
        <v>125</v>
      </c>
      <c r="X690" s="160">
        <v>6</v>
      </c>
      <c r="Y690" s="160">
        <v>27.048000000000002</v>
      </c>
      <c r="Z690" s="160">
        <v>45.52</v>
      </c>
      <c r="AA690" s="160">
        <v>21.432000000000002</v>
      </c>
      <c r="AB690" s="160">
        <f t="shared" si="107"/>
        <v>66.951999999999998</v>
      </c>
      <c r="AD690" s="160">
        <v>54</v>
      </c>
      <c r="AE690" s="160">
        <v>31</v>
      </c>
      <c r="AF690" s="160">
        <v>46</v>
      </c>
      <c r="AG690" s="160">
        <v>20</v>
      </c>
      <c r="AH690" s="160">
        <v>2</v>
      </c>
      <c r="AI690" s="160">
        <f t="shared" si="105"/>
        <v>22</v>
      </c>
    </row>
    <row r="691" spans="1:35">
      <c r="A691" s="159" t="s">
        <v>775</v>
      </c>
      <c r="C691" s="156">
        <v>274</v>
      </c>
      <c r="D691" s="156">
        <v>4</v>
      </c>
      <c r="E691" s="163">
        <v>1.4598540145985401E-2</v>
      </c>
      <c r="F691" s="156">
        <v>176</v>
      </c>
      <c r="G691" s="163">
        <v>0.64233576642335766</v>
      </c>
      <c r="H691" s="157">
        <v>1613</v>
      </c>
      <c r="I691" s="158">
        <v>31</v>
      </c>
      <c r="J691" s="159" t="s">
        <v>774</v>
      </c>
      <c r="L691" s="160">
        <f t="shared" si="102"/>
        <v>82.171974522292999</v>
      </c>
      <c r="M691" s="160">
        <f t="shared" si="103"/>
        <v>79.439490445859875</v>
      </c>
      <c r="N691" s="160">
        <f t="shared" si="104"/>
        <v>37</v>
      </c>
      <c r="P691" s="160">
        <v>157</v>
      </c>
      <c r="Q691" s="160">
        <v>7.1592356687898082</v>
      </c>
      <c r="R691" s="160">
        <v>10.917197452229299</v>
      </c>
      <c r="S691" s="160">
        <v>28.64968152866242</v>
      </c>
      <c r="T691" s="160">
        <v>53.522292993630572</v>
      </c>
      <c r="U691" s="160">
        <f t="shared" si="106"/>
        <v>82.171974522292999</v>
      </c>
      <c r="W691" s="160">
        <v>157</v>
      </c>
      <c r="X691" s="160">
        <v>2.5477707006369426</v>
      </c>
      <c r="Y691" s="160">
        <v>17.949044585987263</v>
      </c>
      <c r="Z691" s="160">
        <v>39.859872611464965</v>
      </c>
      <c r="AA691" s="160">
        <v>39.579617834394909</v>
      </c>
      <c r="AB691" s="160">
        <f t="shared" si="107"/>
        <v>79.439490445859875</v>
      </c>
      <c r="AD691" s="160">
        <v>46</v>
      </c>
      <c r="AE691" s="160">
        <v>15</v>
      </c>
      <c r="AF691" s="160">
        <v>48</v>
      </c>
      <c r="AG691" s="160">
        <v>33</v>
      </c>
      <c r="AH691" s="160">
        <v>4</v>
      </c>
      <c r="AI691" s="160">
        <f t="shared" si="105"/>
        <v>37</v>
      </c>
    </row>
    <row r="692" spans="1:35">
      <c r="A692" s="159" t="s">
        <v>1340</v>
      </c>
      <c r="C692" s="156">
        <v>331</v>
      </c>
      <c r="D692" s="156">
        <v>40</v>
      </c>
      <c r="E692" s="163">
        <v>0.12084592145015106</v>
      </c>
      <c r="F692" s="156">
        <v>249</v>
      </c>
      <c r="G692" s="163">
        <v>0.75226586102719029</v>
      </c>
      <c r="H692" s="157">
        <v>7307</v>
      </c>
      <c r="I692" s="158">
        <v>26</v>
      </c>
      <c r="J692" s="159" t="s">
        <v>1338</v>
      </c>
      <c r="L692" s="160">
        <f t="shared" si="102"/>
        <v>88.453125</v>
      </c>
      <c r="M692" s="160">
        <f t="shared" si="103"/>
        <v>88.765625</v>
      </c>
      <c r="N692" s="160">
        <f t="shared" si="104"/>
        <v>67</v>
      </c>
      <c r="P692" s="160">
        <v>192</v>
      </c>
      <c r="Q692" s="160">
        <v>3.5</v>
      </c>
      <c r="R692" s="160">
        <v>8.3125</v>
      </c>
      <c r="S692" s="160">
        <v>33.505208333333336</v>
      </c>
      <c r="T692" s="160">
        <v>54.947916666666664</v>
      </c>
      <c r="U692" s="160">
        <f t="shared" si="106"/>
        <v>88.453125</v>
      </c>
      <c r="W692" s="160">
        <v>192</v>
      </c>
      <c r="X692" s="160">
        <v>1.5729166666666665</v>
      </c>
      <c r="Y692" s="160">
        <v>9.9270833333333321</v>
      </c>
      <c r="Z692" s="160">
        <v>42.244791666666664</v>
      </c>
      <c r="AA692" s="160">
        <v>46.520833333333336</v>
      </c>
      <c r="AB692" s="160">
        <f t="shared" si="107"/>
        <v>88.765625</v>
      </c>
      <c r="AD692" s="160">
        <v>49</v>
      </c>
      <c r="AE692" s="160">
        <v>2</v>
      </c>
      <c r="AF692" s="160">
        <v>31</v>
      </c>
      <c r="AG692" s="160">
        <v>65</v>
      </c>
      <c r="AH692" s="160">
        <v>2</v>
      </c>
      <c r="AI692" s="160">
        <f t="shared" si="105"/>
        <v>67</v>
      </c>
    </row>
    <row r="693" spans="1:35">
      <c r="A693" s="159" t="s">
        <v>1339</v>
      </c>
      <c r="C693" s="156">
        <v>384</v>
      </c>
      <c r="D693" s="156">
        <v>151</v>
      </c>
      <c r="E693" s="163">
        <v>0.39322916666666669</v>
      </c>
      <c r="F693" s="156">
        <v>302</v>
      </c>
      <c r="G693" s="163">
        <v>0.78645833333333337</v>
      </c>
      <c r="H693" s="157">
        <v>7307</v>
      </c>
      <c r="I693" s="158">
        <v>30</v>
      </c>
      <c r="J693" s="159" t="s">
        <v>1338</v>
      </c>
      <c r="L693" s="160">
        <f t="shared" si="102"/>
        <v>77.341232227488149</v>
      </c>
      <c r="M693" s="160">
        <f t="shared" si="103"/>
        <v>76.308056872037923</v>
      </c>
      <c r="N693" s="160">
        <f t="shared" si="104"/>
        <v>79</v>
      </c>
      <c r="P693" s="160">
        <v>211</v>
      </c>
      <c r="Q693" s="160">
        <v>7</v>
      </c>
      <c r="R693" s="160">
        <v>15.658767772511847</v>
      </c>
      <c r="S693" s="160">
        <v>42.829383886255926</v>
      </c>
      <c r="T693" s="160">
        <v>34.511848341232223</v>
      </c>
      <c r="U693" s="160">
        <f t="shared" si="106"/>
        <v>77.341232227488149</v>
      </c>
      <c r="W693" s="160">
        <v>211</v>
      </c>
      <c r="X693" s="160">
        <v>6.781990521327014</v>
      </c>
      <c r="Y693" s="160">
        <v>16.957345971563981</v>
      </c>
      <c r="Z693" s="160">
        <v>46.895734597156405</v>
      </c>
      <c r="AA693" s="160">
        <v>29.412322274881518</v>
      </c>
      <c r="AB693" s="160">
        <f t="shared" si="107"/>
        <v>76.308056872037923</v>
      </c>
      <c r="AD693" s="160">
        <v>49</v>
      </c>
      <c r="AE693" s="160">
        <v>4</v>
      </c>
      <c r="AF693" s="160">
        <v>16</v>
      </c>
      <c r="AG693" s="160">
        <v>59</v>
      </c>
      <c r="AH693" s="160">
        <v>20</v>
      </c>
      <c r="AI693" s="160">
        <f t="shared" si="105"/>
        <v>79</v>
      </c>
    </row>
    <row r="694" spans="1:35">
      <c r="A694" s="159" t="s">
        <v>1704</v>
      </c>
      <c r="C694" s="156">
        <v>221</v>
      </c>
      <c r="D694" s="156">
        <v>65</v>
      </c>
      <c r="E694" s="163">
        <v>0.29411764705882354</v>
      </c>
      <c r="F694" s="156">
        <v>154</v>
      </c>
      <c r="G694" s="163">
        <v>0.69683257918552033</v>
      </c>
      <c r="H694" s="157">
        <v>7307</v>
      </c>
      <c r="I694" s="158">
        <v>33</v>
      </c>
      <c r="J694" s="159" t="s">
        <v>1338</v>
      </c>
      <c r="L694" s="160">
        <f t="shared" si="102"/>
        <v>63.474178403755872</v>
      </c>
      <c r="M694" s="160">
        <f t="shared" si="103"/>
        <v>75.535211267605632</v>
      </c>
      <c r="N694" s="160">
        <f t="shared" si="104"/>
        <v>35</v>
      </c>
      <c r="P694" s="160">
        <v>213</v>
      </c>
      <c r="Q694" s="160">
        <v>18.009389671361504</v>
      </c>
      <c r="R694" s="160">
        <v>18.516431924882628</v>
      </c>
      <c r="S694" s="160">
        <v>40.53051643192488</v>
      </c>
      <c r="T694" s="160">
        <v>22.943661971830988</v>
      </c>
      <c r="U694" s="160">
        <f t="shared" si="106"/>
        <v>63.474178403755872</v>
      </c>
      <c r="W694" s="160">
        <v>213</v>
      </c>
      <c r="X694" s="160">
        <v>4</v>
      </c>
      <c r="Y694" s="160">
        <v>19.967136150234744</v>
      </c>
      <c r="Z694" s="160">
        <v>49.032863849765256</v>
      </c>
      <c r="AA694" s="160">
        <v>26.502347417840376</v>
      </c>
      <c r="AB694" s="160">
        <f t="shared" si="107"/>
        <v>75.535211267605632</v>
      </c>
      <c r="AD694" s="160">
        <v>106</v>
      </c>
      <c r="AE694" s="160">
        <v>16</v>
      </c>
      <c r="AF694" s="160">
        <v>49</v>
      </c>
      <c r="AG694" s="160">
        <v>27</v>
      </c>
      <c r="AH694" s="160">
        <v>8</v>
      </c>
      <c r="AI694" s="160">
        <f t="shared" si="105"/>
        <v>35</v>
      </c>
    </row>
    <row r="695" spans="1:35">
      <c r="A695" s="159" t="s">
        <v>671</v>
      </c>
      <c r="C695" s="156">
        <v>584</v>
      </c>
      <c r="D695" s="156">
        <v>111</v>
      </c>
      <c r="E695" s="163">
        <v>0.19006849315068494</v>
      </c>
      <c r="F695" s="156">
        <v>49</v>
      </c>
      <c r="G695" s="163">
        <v>8.3904109589041098E-2</v>
      </c>
      <c r="H695" s="157">
        <v>405</v>
      </c>
      <c r="I695" s="158">
        <v>47</v>
      </c>
      <c r="J695" s="159" t="s">
        <v>667</v>
      </c>
      <c r="L695" s="160">
        <f t="shared" si="102"/>
        <v>96.703571428571422</v>
      </c>
      <c r="M695" s="160">
        <f t="shared" si="103"/>
        <v>93.292857142857159</v>
      </c>
      <c r="N695" s="160">
        <f t="shared" si="104"/>
        <v>89</v>
      </c>
      <c r="P695" s="160">
        <v>280</v>
      </c>
      <c r="Q695" s="160">
        <v>0.66785714285714282</v>
      </c>
      <c r="R695" s="160">
        <v>2.2964285714285717</v>
      </c>
      <c r="S695" s="160">
        <v>14.75357142857143</v>
      </c>
      <c r="T695" s="160">
        <v>81.949999999999989</v>
      </c>
      <c r="U695" s="160">
        <f t="shared" si="106"/>
        <v>96.703571428571422</v>
      </c>
      <c r="W695" s="160">
        <v>280</v>
      </c>
      <c r="X695" s="160">
        <v>1.6464285714285714</v>
      </c>
      <c r="Y695" s="160">
        <v>5.3928571428571423</v>
      </c>
      <c r="Z695" s="160">
        <v>22.535714285714288</v>
      </c>
      <c r="AA695" s="160">
        <v>70.757142857142867</v>
      </c>
      <c r="AB695" s="160">
        <f t="shared" si="107"/>
        <v>93.292857142857159</v>
      </c>
      <c r="AD695" s="160">
        <v>98</v>
      </c>
      <c r="AE695" s="160">
        <v>1</v>
      </c>
      <c r="AF695" s="160">
        <v>10</v>
      </c>
      <c r="AG695" s="160">
        <v>52</v>
      </c>
      <c r="AH695" s="160">
        <v>37</v>
      </c>
      <c r="AI695" s="160">
        <f t="shared" si="105"/>
        <v>89</v>
      </c>
    </row>
    <row r="696" spans="1:35">
      <c r="A696" s="159" t="s">
        <v>675</v>
      </c>
      <c r="C696" s="156">
        <v>534</v>
      </c>
      <c r="D696" s="156">
        <v>360</v>
      </c>
      <c r="E696" s="163">
        <v>0.6741573033707865</v>
      </c>
      <c r="F696" s="156">
        <v>423</v>
      </c>
      <c r="G696" s="163">
        <v>0.7921348314606742</v>
      </c>
      <c r="H696" s="157">
        <v>405</v>
      </c>
      <c r="I696" s="158">
        <v>41</v>
      </c>
      <c r="J696" s="159" t="s">
        <v>667</v>
      </c>
      <c r="L696" s="160">
        <f t="shared" si="102"/>
        <v>89.744855967078195</v>
      </c>
      <c r="M696" s="160">
        <f t="shared" si="103"/>
        <v>80.403292181069958</v>
      </c>
      <c r="N696" s="160">
        <f t="shared" si="104"/>
        <v>52</v>
      </c>
      <c r="P696" s="160">
        <v>243</v>
      </c>
      <c r="Q696" s="160">
        <v>3.0823045267489713</v>
      </c>
      <c r="R696" s="160">
        <v>6.7983539094650203</v>
      </c>
      <c r="S696" s="160">
        <v>29.942386831275719</v>
      </c>
      <c r="T696" s="160">
        <v>59.802469135802475</v>
      </c>
      <c r="U696" s="160">
        <f t="shared" si="106"/>
        <v>89.744855967078195</v>
      </c>
      <c r="W696" s="160">
        <v>243</v>
      </c>
      <c r="X696" s="160">
        <v>1.8765432098765431</v>
      </c>
      <c r="Y696" s="160">
        <v>18.037037037037038</v>
      </c>
      <c r="Z696" s="160">
        <v>45.46913580246914</v>
      </c>
      <c r="AA696" s="160">
        <v>34.934156378600825</v>
      </c>
      <c r="AB696" s="160">
        <f t="shared" si="107"/>
        <v>80.403292181069958</v>
      </c>
      <c r="AD696" s="160">
        <v>91</v>
      </c>
      <c r="AE696" s="160">
        <v>7</v>
      </c>
      <c r="AF696" s="160">
        <v>42</v>
      </c>
      <c r="AG696" s="160">
        <v>43</v>
      </c>
      <c r="AH696" s="160">
        <v>9</v>
      </c>
      <c r="AI696" s="160">
        <f t="shared" si="105"/>
        <v>52</v>
      </c>
    </row>
    <row r="697" spans="1:35">
      <c r="A697" s="159" t="s">
        <v>681</v>
      </c>
      <c r="C697" s="156">
        <v>528</v>
      </c>
      <c r="D697" s="156">
        <v>308</v>
      </c>
      <c r="E697" s="163">
        <v>0.58333333333333337</v>
      </c>
      <c r="F697" s="156">
        <v>367</v>
      </c>
      <c r="G697" s="163">
        <v>0.69507575757575757</v>
      </c>
      <c r="H697" s="157">
        <v>405</v>
      </c>
      <c r="I697" s="158">
        <v>31</v>
      </c>
      <c r="J697" s="159" t="s">
        <v>667</v>
      </c>
      <c r="L697" s="160">
        <f t="shared" si="102"/>
        <v>94.284552845528452</v>
      </c>
      <c r="M697" s="160">
        <f t="shared" si="103"/>
        <v>84.654471544715449</v>
      </c>
      <c r="N697" s="160">
        <f t="shared" si="104"/>
        <v>79</v>
      </c>
      <c r="P697" s="160">
        <v>246</v>
      </c>
      <c r="Q697" s="160">
        <v>1.6463414634146343</v>
      </c>
      <c r="R697" s="160">
        <v>4.4349593495934965</v>
      </c>
      <c r="S697" s="160">
        <v>27.178861788617887</v>
      </c>
      <c r="T697" s="160">
        <v>67.105691056910572</v>
      </c>
      <c r="U697" s="160">
        <f t="shared" si="106"/>
        <v>94.284552845528452</v>
      </c>
      <c r="W697" s="160">
        <v>246</v>
      </c>
      <c r="X697" s="160">
        <v>1.9593495934959351</v>
      </c>
      <c r="Y697" s="160">
        <v>13.386178861788618</v>
      </c>
      <c r="Z697" s="160">
        <v>44.800813008130078</v>
      </c>
      <c r="AA697" s="160">
        <v>39.853658536585364</v>
      </c>
      <c r="AB697" s="160">
        <f t="shared" si="107"/>
        <v>84.654471544715449</v>
      </c>
      <c r="AD697" s="160">
        <v>83</v>
      </c>
      <c r="AE697" s="160">
        <v>4</v>
      </c>
      <c r="AF697" s="160">
        <v>17</v>
      </c>
      <c r="AG697" s="160">
        <v>66</v>
      </c>
      <c r="AH697" s="160">
        <v>13</v>
      </c>
      <c r="AI697" s="160">
        <f t="shared" si="105"/>
        <v>79</v>
      </c>
    </row>
    <row r="698" spans="1:35">
      <c r="A698" s="159" t="s">
        <v>1463</v>
      </c>
      <c r="C698" s="156">
        <v>739</v>
      </c>
      <c r="D698" s="156">
        <v>346</v>
      </c>
      <c r="E698" s="163">
        <v>0.46820027063599456</v>
      </c>
      <c r="F698" s="156">
        <v>424</v>
      </c>
      <c r="G698" s="163">
        <v>0.57374830852503378</v>
      </c>
      <c r="H698" s="157">
        <v>405</v>
      </c>
      <c r="I698" s="158">
        <v>37</v>
      </c>
      <c r="J698" s="159" t="s">
        <v>667</v>
      </c>
      <c r="L698" s="160">
        <f t="shared" si="102"/>
        <v>79.223300970873794</v>
      </c>
      <c r="M698" s="160">
        <f t="shared" si="103"/>
        <v>83.694868238557561</v>
      </c>
      <c r="N698" s="160">
        <f t="shared" si="104"/>
        <v>43</v>
      </c>
      <c r="P698" s="160">
        <v>721</v>
      </c>
      <c r="Q698" s="160">
        <v>7.7489597780859913</v>
      </c>
      <c r="R698" s="160">
        <v>13.363384188626906</v>
      </c>
      <c r="S698" s="160">
        <v>38.004160887656035</v>
      </c>
      <c r="T698" s="160">
        <v>41.219140083217752</v>
      </c>
      <c r="U698" s="160">
        <f t="shared" si="106"/>
        <v>79.223300970873794</v>
      </c>
      <c r="W698" s="160">
        <v>721</v>
      </c>
      <c r="X698" s="160">
        <v>1.664355062413315</v>
      </c>
      <c r="Y698" s="160">
        <v>15.31622746185853</v>
      </c>
      <c r="Z698" s="160">
        <v>37.023578363384189</v>
      </c>
      <c r="AA698" s="160">
        <v>46.671289875173372</v>
      </c>
      <c r="AB698" s="160">
        <f t="shared" si="107"/>
        <v>83.694868238557561</v>
      </c>
      <c r="AD698" s="160">
        <v>242</v>
      </c>
      <c r="AE698" s="160">
        <v>14</v>
      </c>
      <c r="AF698" s="160">
        <v>42</v>
      </c>
      <c r="AG698" s="160">
        <v>38</v>
      </c>
      <c r="AH698" s="160">
        <v>5</v>
      </c>
      <c r="AI698" s="160">
        <f t="shared" si="105"/>
        <v>43</v>
      </c>
    </row>
    <row r="699" spans="1:35">
      <c r="A699" s="159" t="s">
        <v>669</v>
      </c>
      <c r="C699" s="156">
        <v>544</v>
      </c>
      <c r="D699" s="156">
        <v>196</v>
      </c>
      <c r="E699" s="163">
        <v>0.36029411764705882</v>
      </c>
      <c r="F699" s="156">
        <v>251</v>
      </c>
      <c r="G699" s="163">
        <v>0.46139705882352944</v>
      </c>
      <c r="H699" s="157">
        <v>405</v>
      </c>
      <c r="I699" s="158">
        <v>50</v>
      </c>
      <c r="J699" s="159" t="s">
        <v>667</v>
      </c>
      <c r="L699" s="160">
        <f t="shared" si="102"/>
        <v>90.722627737226276</v>
      </c>
      <c r="M699" s="160">
        <f t="shared" si="103"/>
        <v>84.737226277372258</v>
      </c>
      <c r="N699" s="160">
        <f t="shared" si="104"/>
        <v>73</v>
      </c>
      <c r="P699" s="160">
        <v>274</v>
      </c>
      <c r="Q699" s="160">
        <v>2.5401459854014599</v>
      </c>
      <c r="R699" s="160">
        <v>6.7372262773722627</v>
      </c>
      <c r="S699" s="160">
        <v>24.459854014598541</v>
      </c>
      <c r="T699" s="160">
        <v>66.262773722627742</v>
      </c>
      <c r="U699" s="160">
        <f t="shared" ref="U699:U728" si="108">SUM(S699:T699)</f>
        <v>90.722627737226276</v>
      </c>
      <c r="W699" s="160">
        <v>274</v>
      </c>
      <c r="X699" s="160">
        <v>4.5255474452554747</v>
      </c>
      <c r="Y699" s="160">
        <v>11.029197080291972</v>
      </c>
      <c r="Z699" s="160">
        <v>37.240875912408761</v>
      </c>
      <c r="AA699" s="160">
        <v>47.496350364963504</v>
      </c>
      <c r="AB699" s="160">
        <f t="shared" ref="AB699:AB728" si="109">SUM(Z699:AA699)</f>
        <v>84.737226277372258</v>
      </c>
      <c r="AD699" s="160">
        <v>94</v>
      </c>
      <c r="AE699" s="160">
        <v>4</v>
      </c>
      <c r="AF699" s="160">
        <v>23</v>
      </c>
      <c r="AG699" s="160">
        <v>61</v>
      </c>
      <c r="AH699" s="160">
        <v>12</v>
      </c>
      <c r="AI699" s="160">
        <f t="shared" si="105"/>
        <v>73</v>
      </c>
    </row>
    <row r="700" spans="1:35">
      <c r="A700" s="159" t="s">
        <v>673</v>
      </c>
      <c r="C700" s="156">
        <v>535</v>
      </c>
      <c r="D700" s="156">
        <v>256</v>
      </c>
      <c r="E700" s="163">
        <v>0.47850467289719628</v>
      </c>
      <c r="F700" s="156">
        <v>392</v>
      </c>
      <c r="G700" s="163">
        <v>0.73271028037383179</v>
      </c>
      <c r="H700" s="157">
        <v>405</v>
      </c>
      <c r="I700" s="158">
        <v>43</v>
      </c>
      <c r="J700" s="159" t="s">
        <v>667</v>
      </c>
      <c r="L700" s="160">
        <f t="shared" si="102"/>
        <v>84.174468085106383</v>
      </c>
      <c r="M700" s="160">
        <f t="shared" si="103"/>
        <v>75.378723404255311</v>
      </c>
      <c r="N700" s="160">
        <f t="shared" si="104"/>
        <v>25</v>
      </c>
      <c r="P700" s="160">
        <v>235</v>
      </c>
      <c r="Q700" s="160">
        <v>4.1021276595744682</v>
      </c>
      <c r="R700" s="160">
        <v>11.37872340425532</v>
      </c>
      <c r="S700" s="160">
        <v>31.068085106382981</v>
      </c>
      <c r="T700" s="160">
        <v>53.10638297872341</v>
      </c>
      <c r="U700" s="160">
        <f t="shared" si="108"/>
        <v>84.174468085106383</v>
      </c>
      <c r="W700" s="160">
        <v>235</v>
      </c>
      <c r="X700" s="160">
        <v>4.2425531914893613</v>
      </c>
      <c r="Y700" s="160">
        <v>20.378723404255318</v>
      </c>
      <c r="Z700" s="160">
        <v>42.617021276595743</v>
      </c>
      <c r="AA700" s="160">
        <v>32.761702127659575</v>
      </c>
      <c r="AB700" s="160">
        <f t="shared" si="109"/>
        <v>75.378723404255311</v>
      </c>
      <c r="AD700" s="160">
        <v>81</v>
      </c>
      <c r="AE700" s="160">
        <v>28</v>
      </c>
      <c r="AF700" s="160">
        <v>47</v>
      </c>
      <c r="AG700" s="160">
        <v>25</v>
      </c>
      <c r="AH700" s="160">
        <v>0</v>
      </c>
      <c r="AI700" s="160">
        <f t="shared" si="105"/>
        <v>25</v>
      </c>
    </row>
    <row r="701" spans="1:35">
      <c r="A701" s="159" t="s">
        <v>680</v>
      </c>
      <c r="C701" s="156">
        <v>129</v>
      </c>
      <c r="D701" s="156">
        <v>20</v>
      </c>
      <c r="E701" s="163">
        <v>0.15503875968992248</v>
      </c>
      <c r="F701" s="156">
        <v>81</v>
      </c>
      <c r="G701" s="163">
        <v>0.62790697674418605</v>
      </c>
      <c r="H701" s="157">
        <v>405</v>
      </c>
      <c r="I701" s="158">
        <v>32</v>
      </c>
      <c r="J701" s="159" t="s">
        <v>667</v>
      </c>
      <c r="L701" s="160">
        <f t="shared" si="102"/>
        <v>84.694915254237287</v>
      </c>
      <c r="M701" s="160">
        <f t="shared" si="103"/>
        <v>86.152542372881356</v>
      </c>
      <c r="N701" s="160">
        <f t="shared" si="104"/>
        <v>48</v>
      </c>
      <c r="P701" s="160">
        <v>59</v>
      </c>
      <c r="Q701" s="160">
        <v>3.5593220338983049</v>
      </c>
      <c r="R701" s="160">
        <v>11.745762711864407</v>
      </c>
      <c r="S701" s="160">
        <v>22.067796610169495</v>
      </c>
      <c r="T701" s="160">
        <v>62.627118644067792</v>
      </c>
      <c r="U701" s="160">
        <f t="shared" si="108"/>
        <v>84.694915254237287</v>
      </c>
      <c r="W701" s="160">
        <v>59</v>
      </c>
      <c r="X701" s="160">
        <v>1.6101694915254237</v>
      </c>
      <c r="Y701" s="160">
        <v>11.915254237288135</v>
      </c>
      <c r="Z701" s="160">
        <v>47.16949152542373</v>
      </c>
      <c r="AA701" s="160">
        <v>38.983050847457626</v>
      </c>
      <c r="AB701" s="160">
        <f t="shared" si="109"/>
        <v>86.152542372881356</v>
      </c>
      <c r="AD701" s="160">
        <v>21</v>
      </c>
      <c r="AE701" s="160">
        <v>10</v>
      </c>
      <c r="AF701" s="160">
        <v>43</v>
      </c>
      <c r="AG701" s="160">
        <v>43</v>
      </c>
      <c r="AH701" s="160">
        <v>5</v>
      </c>
      <c r="AI701" s="160">
        <f t="shared" si="105"/>
        <v>48</v>
      </c>
    </row>
    <row r="702" spans="1:35">
      <c r="A702" s="159" t="s">
        <v>676</v>
      </c>
      <c r="C702" s="156">
        <v>461</v>
      </c>
      <c r="D702" s="156">
        <v>273</v>
      </c>
      <c r="E702" s="163">
        <v>0.59219088937093278</v>
      </c>
      <c r="F702" s="156">
        <v>403</v>
      </c>
      <c r="G702" s="163">
        <v>0.87418655097613884</v>
      </c>
      <c r="H702" s="157">
        <v>405</v>
      </c>
      <c r="I702" s="158">
        <v>40</v>
      </c>
      <c r="J702" s="159" t="s">
        <v>667</v>
      </c>
      <c r="L702" s="160">
        <f t="shared" si="102"/>
        <v>91.361111111111114</v>
      </c>
      <c r="M702" s="160">
        <f t="shared" si="103"/>
        <v>81.287037037037038</v>
      </c>
      <c r="N702" s="160">
        <f t="shared" si="104"/>
        <v>48</v>
      </c>
      <c r="P702" s="160">
        <v>216</v>
      </c>
      <c r="Q702" s="160">
        <v>1.837962962962963</v>
      </c>
      <c r="R702" s="160">
        <v>7.1759259259259256</v>
      </c>
      <c r="S702" s="160">
        <v>23.328703703703702</v>
      </c>
      <c r="T702" s="160">
        <v>68.032407407407419</v>
      </c>
      <c r="U702" s="160">
        <f t="shared" si="108"/>
        <v>91.361111111111114</v>
      </c>
      <c r="W702" s="160">
        <v>216</v>
      </c>
      <c r="X702" s="160">
        <v>3.1620370370370368</v>
      </c>
      <c r="Y702" s="160">
        <v>15.925925925925924</v>
      </c>
      <c r="Z702" s="160">
        <v>43.125</v>
      </c>
      <c r="AA702" s="160">
        <v>38.162037037037038</v>
      </c>
      <c r="AB702" s="160">
        <f t="shared" si="109"/>
        <v>81.287037037037038</v>
      </c>
      <c r="AD702" s="160">
        <v>73</v>
      </c>
      <c r="AE702" s="160">
        <v>10</v>
      </c>
      <c r="AF702" s="160">
        <v>42</v>
      </c>
      <c r="AG702" s="160">
        <v>47</v>
      </c>
      <c r="AH702" s="160">
        <v>1</v>
      </c>
      <c r="AI702" s="160">
        <f t="shared" si="105"/>
        <v>48</v>
      </c>
    </row>
    <row r="703" spans="1:35">
      <c r="A703" s="159" t="s">
        <v>672</v>
      </c>
      <c r="C703" s="156">
        <v>516</v>
      </c>
      <c r="D703" s="156">
        <v>347</v>
      </c>
      <c r="E703" s="163">
        <v>0.67248062015503873</v>
      </c>
      <c r="F703" s="156">
        <v>422</v>
      </c>
      <c r="G703" s="163">
        <v>0.81782945736434109</v>
      </c>
      <c r="H703" s="157">
        <v>405</v>
      </c>
      <c r="I703" s="158">
        <v>44</v>
      </c>
      <c r="J703" s="159" t="s">
        <v>667</v>
      </c>
      <c r="L703" s="160">
        <f t="shared" si="102"/>
        <v>77.293577981651367</v>
      </c>
      <c r="M703" s="160">
        <f t="shared" si="103"/>
        <v>66.903669724770637</v>
      </c>
      <c r="N703" s="160">
        <f t="shared" si="104"/>
        <v>39</v>
      </c>
      <c r="P703" s="160">
        <v>218</v>
      </c>
      <c r="Q703" s="160">
        <v>6.2201834862385317</v>
      </c>
      <c r="R703" s="160">
        <v>16.169724770642201</v>
      </c>
      <c r="S703" s="160">
        <v>40.642201834862384</v>
      </c>
      <c r="T703" s="160">
        <v>36.651376146788991</v>
      </c>
      <c r="U703" s="160">
        <f t="shared" si="108"/>
        <v>77.293577981651367</v>
      </c>
      <c r="W703" s="160">
        <v>218</v>
      </c>
      <c r="X703" s="160">
        <v>6.1651376146788985</v>
      </c>
      <c r="Y703" s="160">
        <v>26.61467889908257</v>
      </c>
      <c r="Z703" s="160">
        <v>45.541284403669721</v>
      </c>
      <c r="AA703" s="160">
        <v>21.362385321100916</v>
      </c>
      <c r="AB703" s="160">
        <f t="shared" si="109"/>
        <v>66.903669724770637</v>
      </c>
      <c r="AD703" s="160">
        <v>88</v>
      </c>
      <c r="AE703" s="160">
        <v>14</v>
      </c>
      <c r="AF703" s="160">
        <v>47</v>
      </c>
      <c r="AG703" s="160">
        <v>36</v>
      </c>
      <c r="AH703" s="160">
        <v>3</v>
      </c>
      <c r="AI703" s="160">
        <f t="shared" si="105"/>
        <v>39</v>
      </c>
    </row>
    <row r="704" spans="1:35">
      <c r="A704" s="159" t="s">
        <v>670</v>
      </c>
      <c r="C704" s="156">
        <v>430</v>
      </c>
      <c r="D704" s="156">
        <v>350</v>
      </c>
      <c r="E704" s="163">
        <v>0.81395348837209303</v>
      </c>
      <c r="F704" s="156">
        <v>365</v>
      </c>
      <c r="G704" s="163">
        <v>0.84883720930232553</v>
      </c>
      <c r="H704" s="157">
        <v>405</v>
      </c>
      <c r="I704" s="158">
        <v>49</v>
      </c>
      <c r="J704" s="159" t="s">
        <v>667</v>
      </c>
      <c r="L704" s="160">
        <f t="shared" si="102"/>
        <v>84.424999999999997</v>
      </c>
      <c r="M704" s="160">
        <f t="shared" si="103"/>
        <v>74.924999999999997</v>
      </c>
      <c r="N704" s="160">
        <f t="shared" si="104"/>
        <v>56</v>
      </c>
      <c r="P704" s="160">
        <v>200</v>
      </c>
      <c r="Q704" s="160">
        <v>4.8049999999999997</v>
      </c>
      <c r="R704" s="160">
        <v>10.41</v>
      </c>
      <c r="S704" s="160">
        <v>29.56</v>
      </c>
      <c r="T704" s="160">
        <v>54.864999999999995</v>
      </c>
      <c r="U704" s="160">
        <f t="shared" si="108"/>
        <v>84.424999999999997</v>
      </c>
      <c r="W704" s="160">
        <v>200</v>
      </c>
      <c r="X704" s="160">
        <v>2.5299999999999998</v>
      </c>
      <c r="Y704" s="160">
        <v>22.545000000000002</v>
      </c>
      <c r="Z704" s="160">
        <v>41.839999999999996</v>
      </c>
      <c r="AA704" s="160">
        <v>33.085000000000001</v>
      </c>
      <c r="AB704" s="160">
        <f t="shared" si="109"/>
        <v>74.924999999999997</v>
      </c>
      <c r="AD704" s="160">
        <v>64</v>
      </c>
      <c r="AE704" s="160">
        <v>11</v>
      </c>
      <c r="AF704" s="160">
        <v>33</v>
      </c>
      <c r="AG704" s="160">
        <v>45</v>
      </c>
      <c r="AH704" s="160">
        <v>11</v>
      </c>
      <c r="AI704" s="160">
        <f t="shared" si="105"/>
        <v>56</v>
      </c>
    </row>
    <row r="705" spans="1:35">
      <c r="A705" s="159" t="s">
        <v>1461</v>
      </c>
      <c r="C705" s="156">
        <v>895</v>
      </c>
      <c r="D705" s="156">
        <v>402</v>
      </c>
      <c r="E705" s="163">
        <v>0.44916201117318438</v>
      </c>
      <c r="F705" s="156">
        <v>456</v>
      </c>
      <c r="G705" s="163">
        <v>0.50949720670391063</v>
      </c>
      <c r="H705" s="157">
        <v>405</v>
      </c>
      <c r="I705" s="158">
        <v>45</v>
      </c>
      <c r="J705" s="159" t="s">
        <v>667</v>
      </c>
      <c r="L705" s="160">
        <f t="shared" si="102"/>
        <v>82.34567901234567</v>
      </c>
      <c r="M705" s="160">
        <f t="shared" si="103"/>
        <v>83.648709315375982</v>
      </c>
      <c r="N705" s="160">
        <f t="shared" si="104"/>
        <v>54</v>
      </c>
      <c r="P705" s="160">
        <v>891</v>
      </c>
      <c r="Q705" s="160">
        <v>8.6363636363636367</v>
      </c>
      <c r="R705" s="160">
        <v>9.0179573512906845</v>
      </c>
      <c r="S705" s="160">
        <v>33.919191919191917</v>
      </c>
      <c r="T705" s="160">
        <v>48.42648709315376</v>
      </c>
      <c r="U705" s="160">
        <f t="shared" si="108"/>
        <v>82.34567901234567</v>
      </c>
      <c r="W705" s="160">
        <v>891</v>
      </c>
      <c r="X705" s="160">
        <v>3.3378226711560046</v>
      </c>
      <c r="Y705" s="160">
        <v>13.013468013468014</v>
      </c>
      <c r="Z705" s="160">
        <v>35.379349046015712</v>
      </c>
      <c r="AA705" s="160">
        <v>48.26936026936027</v>
      </c>
      <c r="AB705" s="160">
        <f t="shared" si="109"/>
        <v>83.648709315375982</v>
      </c>
      <c r="AD705" s="160">
        <v>290</v>
      </c>
      <c r="AE705" s="160">
        <v>13</v>
      </c>
      <c r="AF705" s="160">
        <v>33</v>
      </c>
      <c r="AG705" s="160">
        <v>39</v>
      </c>
      <c r="AH705" s="160">
        <v>15</v>
      </c>
      <c r="AI705" s="160">
        <f t="shared" si="105"/>
        <v>54</v>
      </c>
    </row>
    <row r="706" spans="1:35">
      <c r="A706" s="159" t="s">
        <v>1460</v>
      </c>
      <c r="C706" s="156">
        <v>747</v>
      </c>
      <c r="D706" s="156">
        <v>389</v>
      </c>
      <c r="E706" s="163">
        <v>0.52074966532797862</v>
      </c>
      <c r="F706" s="156">
        <v>439</v>
      </c>
      <c r="G706" s="163">
        <v>0.58768406961178044</v>
      </c>
      <c r="H706" s="157">
        <v>405</v>
      </c>
      <c r="I706" s="158">
        <v>46</v>
      </c>
      <c r="J706" s="159" t="s">
        <v>667</v>
      </c>
      <c r="L706" s="160">
        <f t="shared" si="102"/>
        <v>76.315508021390372</v>
      </c>
      <c r="M706" s="160">
        <f t="shared" si="103"/>
        <v>80.393048128342244</v>
      </c>
      <c r="N706" s="160">
        <f t="shared" si="104"/>
        <v>39</v>
      </c>
      <c r="P706" s="160">
        <v>748</v>
      </c>
      <c r="Q706" s="160">
        <v>8.3716577540106947</v>
      </c>
      <c r="R706" s="160">
        <v>15.312834224598932</v>
      </c>
      <c r="S706" s="160">
        <v>40.822192513368982</v>
      </c>
      <c r="T706" s="160">
        <v>35.493315508021389</v>
      </c>
      <c r="U706" s="160">
        <f t="shared" si="108"/>
        <v>76.315508021390372</v>
      </c>
      <c r="W706" s="160">
        <v>748</v>
      </c>
      <c r="X706" s="160">
        <v>1.9745989304812834</v>
      </c>
      <c r="Y706" s="160">
        <v>16.632352941176471</v>
      </c>
      <c r="Z706" s="160">
        <v>43.93716577540107</v>
      </c>
      <c r="AA706" s="160">
        <v>36.455882352941174</v>
      </c>
      <c r="AB706" s="160">
        <f t="shared" si="109"/>
        <v>80.393048128342244</v>
      </c>
      <c r="AD706" s="160">
        <v>257</v>
      </c>
      <c r="AE706" s="160">
        <v>17</v>
      </c>
      <c r="AF706" s="160">
        <v>44</v>
      </c>
      <c r="AG706" s="160">
        <v>33</v>
      </c>
      <c r="AH706" s="160">
        <v>6</v>
      </c>
      <c r="AI706" s="160">
        <f t="shared" si="105"/>
        <v>39</v>
      </c>
    </row>
    <row r="707" spans="1:35">
      <c r="A707" s="159" t="s">
        <v>679</v>
      </c>
      <c r="C707" s="156">
        <v>486</v>
      </c>
      <c r="D707" s="156">
        <v>225</v>
      </c>
      <c r="E707" s="163">
        <v>0.46296296296296297</v>
      </c>
      <c r="F707" s="156">
        <v>262</v>
      </c>
      <c r="G707" s="163">
        <v>0.53909465020576131</v>
      </c>
      <c r="H707" s="157">
        <v>405</v>
      </c>
      <c r="I707" s="158">
        <v>33</v>
      </c>
      <c r="J707" s="159" t="s">
        <v>667</v>
      </c>
      <c r="L707" s="160">
        <f t="shared" ref="L707:L770" si="110">U707</f>
        <v>82.758928571428584</v>
      </c>
      <c r="M707" s="160">
        <f t="shared" ref="M707:M770" si="111">AB707</f>
        <v>77.026785714285722</v>
      </c>
      <c r="N707" s="160">
        <f t="shared" ref="N707:N770" si="112">AI707</f>
        <v>44</v>
      </c>
      <c r="P707" s="160">
        <v>224</v>
      </c>
      <c r="Q707" s="160">
        <v>5.5</v>
      </c>
      <c r="R707" s="160">
        <v>11.044642857142856</v>
      </c>
      <c r="S707" s="160">
        <v>25.366071428571431</v>
      </c>
      <c r="T707" s="160">
        <v>57.392857142857146</v>
      </c>
      <c r="U707" s="160">
        <f t="shared" si="108"/>
        <v>82.758928571428584</v>
      </c>
      <c r="W707" s="160">
        <v>224</v>
      </c>
      <c r="X707" s="160">
        <v>8.7946428571428577</v>
      </c>
      <c r="Y707" s="160">
        <v>14.178571428571427</v>
      </c>
      <c r="Z707" s="160">
        <v>37.294642857142861</v>
      </c>
      <c r="AA707" s="160">
        <v>39.732142857142854</v>
      </c>
      <c r="AB707" s="160">
        <f t="shared" si="109"/>
        <v>77.026785714285722</v>
      </c>
      <c r="AD707" s="160">
        <v>74</v>
      </c>
      <c r="AE707" s="160">
        <v>18</v>
      </c>
      <c r="AF707" s="160">
        <v>39</v>
      </c>
      <c r="AG707" s="160">
        <v>41</v>
      </c>
      <c r="AH707" s="160">
        <v>3</v>
      </c>
      <c r="AI707" s="160">
        <f t="shared" si="105"/>
        <v>44</v>
      </c>
    </row>
    <row r="708" spans="1:35">
      <c r="A708" s="159" t="s">
        <v>678</v>
      </c>
      <c r="C708" s="156">
        <v>464</v>
      </c>
      <c r="D708" s="156">
        <v>183</v>
      </c>
      <c r="E708" s="163">
        <v>0.39439655172413796</v>
      </c>
      <c r="F708" s="156">
        <v>298</v>
      </c>
      <c r="G708" s="163">
        <v>0.64224137931034486</v>
      </c>
      <c r="H708" s="157">
        <v>405</v>
      </c>
      <c r="I708" s="158">
        <v>34</v>
      </c>
      <c r="J708" s="159" t="s">
        <v>667</v>
      </c>
      <c r="L708" s="160">
        <f t="shared" si="110"/>
        <v>86.806167400881066</v>
      </c>
      <c r="M708" s="160">
        <f t="shared" si="111"/>
        <v>78.502202643171813</v>
      </c>
      <c r="N708" s="160">
        <f t="shared" si="112"/>
        <v>21</v>
      </c>
      <c r="P708" s="160">
        <v>227</v>
      </c>
      <c r="Q708" s="160">
        <v>3</v>
      </c>
      <c r="R708" s="160">
        <v>9.8678414096916303</v>
      </c>
      <c r="S708" s="160">
        <v>26.105726872246699</v>
      </c>
      <c r="T708" s="160">
        <v>60.70044052863436</v>
      </c>
      <c r="U708" s="160">
        <f t="shared" si="108"/>
        <v>86.806167400881066</v>
      </c>
      <c r="W708" s="160">
        <v>227</v>
      </c>
      <c r="X708" s="160">
        <v>5.0881057268722465</v>
      </c>
      <c r="Y708" s="160">
        <v>16.083700440528634</v>
      </c>
      <c r="Z708" s="160">
        <v>35.215859030837002</v>
      </c>
      <c r="AA708" s="160">
        <v>43.286343612334804</v>
      </c>
      <c r="AB708" s="160">
        <f t="shared" si="109"/>
        <v>78.502202643171813</v>
      </c>
      <c r="AD708" s="160">
        <v>74</v>
      </c>
      <c r="AE708" s="160">
        <v>18</v>
      </c>
      <c r="AF708" s="160">
        <v>61</v>
      </c>
      <c r="AG708" s="160">
        <v>20</v>
      </c>
      <c r="AH708" s="160">
        <v>1</v>
      </c>
      <c r="AI708" s="160">
        <f t="shared" si="105"/>
        <v>21</v>
      </c>
    </row>
    <row r="709" spans="1:35">
      <c r="A709" s="159" t="s">
        <v>1462</v>
      </c>
      <c r="C709" s="156">
        <v>742</v>
      </c>
      <c r="D709" s="156">
        <v>348</v>
      </c>
      <c r="E709" s="163">
        <v>0.46900269541778977</v>
      </c>
      <c r="F709" s="156">
        <v>479</v>
      </c>
      <c r="G709" s="163">
        <v>0.64555256064690025</v>
      </c>
      <c r="H709" s="157">
        <v>405</v>
      </c>
      <c r="I709" s="158">
        <v>39</v>
      </c>
      <c r="J709" s="159" t="s">
        <v>667</v>
      </c>
      <c r="L709" s="160">
        <f t="shared" si="110"/>
        <v>75.149232914923289</v>
      </c>
      <c r="M709" s="160">
        <f t="shared" si="111"/>
        <v>80.6694560669456</v>
      </c>
      <c r="N709" s="160">
        <f t="shared" si="112"/>
        <v>41</v>
      </c>
      <c r="P709" s="160">
        <v>717</v>
      </c>
      <c r="Q709" s="160">
        <v>9.497907949790795</v>
      </c>
      <c r="R709" s="160">
        <v>15.03347280334728</v>
      </c>
      <c r="S709" s="160">
        <v>37.386331938633191</v>
      </c>
      <c r="T709" s="160">
        <v>37.762900976290098</v>
      </c>
      <c r="U709" s="160">
        <f t="shared" si="108"/>
        <v>75.149232914923289</v>
      </c>
      <c r="W709" s="160">
        <v>717</v>
      </c>
      <c r="X709" s="160">
        <v>3.01673640167364</v>
      </c>
      <c r="Y709" s="160">
        <v>16.652719665271967</v>
      </c>
      <c r="Z709" s="160">
        <v>44.02510460251046</v>
      </c>
      <c r="AA709" s="160">
        <v>36.644351464435147</v>
      </c>
      <c r="AB709" s="160">
        <f t="shared" si="109"/>
        <v>80.6694560669456</v>
      </c>
      <c r="AD709" s="160">
        <v>243</v>
      </c>
      <c r="AE709" s="160">
        <v>20</v>
      </c>
      <c r="AF709" s="160">
        <v>39</v>
      </c>
      <c r="AG709" s="160">
        <v>36</v>
      </c>
      <c r="AH709" s="160">
        <v>5</v>
      </c>
      <c r="AI709" s="160">
        <f t="shared" si="105"/>
        <v>41</v>
      </c>
    </row>
    <row r="710" spans="1:35">
      <c r="A710" s="159" t="s">
        <v>668</v>
      </c>
      <c r="C710" s="156">
        <v>452</v>
      </c>
      <c r="D710" s="156">
        <v>290</v>
      </c>
      <c r="E710" s="163">
        <v>0.6415929203539823</v>
      </c>
      <c r="F710" s="156">
        <v>367</v>
      </c>
      <c r="G710" s="163">
        <v>0.81194690265486724</v>
      </c>
      <c r="H710" s="157">
        <v>405</v>
      </c>
      <c r="I710" s="158">
        <v>51</v>
      </c>
      <c r="J710" s="159" t="s">
        <v>667</v>
      </c>
      <c r="L710" s="160">
        <f t="shared" si="110"/>
        <v>93.643678160919549</v>
      </c>
      <c r="M710" s="160">
        <f t="shared" si="111"/>
        <v>80.034482758620697</v>
      </c>
      <c r="N710" s="160">
        <f t="shared" si="112"/>
        <v>62</v>
      </c>
      <c r="P710" s="160">
        <v>174</v>
      </c>
      <c r="Q710" s="160">
        <v>0.74712643678160917</v>
      </c>
      <c r="R710" s="160">
        <v>5.9827586206896548</v>
      </c>
      <c r="S710" s="160">
        <v>26.350574712643677</v>
      </c>
      <c r="T710" s="160">
        <v>67.293103448275872</v>
      </c>
      <c r="U710" s="160">
        <f t="shared" si="108"/>
        <v>93.643678160919549</v>
      </c>
      <c r="W710" s="160">
        <v>174</v>
      </c>
      <c r="X710" s="160">
        <v>3.5977011494252871</v>
      </c>
      <c r="Y710" s="160">
        <v>16.758620689655174</v>
      </c>
      <c r="Z710" s="160">
        <v>43.074712643678161</v>
      </c>
      <c r="AA710" s="160">
        <v>36.959770114942529</v>
      </c>
      <c r="AB710" s="160">
        <f t="shared" si="109"/>
        <v>80.034482758620697</v>
      </c>
      <c r="AD710" s="160">
        <v>53</v>
      </c>
      <c r="AE710" s="160">
        <v>4</v>
      </c>
      <c r="AF710" s="160">
        <v>34</v>
      </c>
      <c r="AG710" s="160">
        <v>58</v>
      </c>
      <c r="AH710" s="160">
        <v>4</v>
      </c>
      <c r="AI710" s="160">
        <f t="shared" si="105"/>
        <v>62</v>
      </c>
    </row>
    <row r="711" spans="1:35">
      <c r="A711" s="159" t="s">
        <v>674</v>
      </c>
      <c r="C711" s="156">
        <v>459</v>
      </c>
      <c r="D711" s="156">
        <v>180</v>
      </c>
      <c r="E711" s="163">
        <v>0.39215686274509803</v>
      </c>
      <c r="F711" s="156">
        <v>228</v>
      </c>
      <c r="G711" s="163">
        <v>0.49673202614379086</v>
      </c>
      <c r="H711" s="157">
        <v>405</v>
      </c>
      <c r="I711" s="158">
        <v>42</v>
      </c>
      <c r="J711" s="159" t="s">
        <v>667</v>
      </c>
      <c r="L711" s="160">
        <f t="shared" si="110"/>
        <v>91.465437788018434</v>
      </c>
      <c r="M711" s="160">
        <f t="shared" si="111"/>
        <v>82.423963133640541</v>
      </c>
      <c r="N711" s="160">
        <f t="shared" si="112"/>
        <v>64</v>
      </c>
      <c r="P711" s="160">
        <v>217</v>
      </c>
      <c r="Q711" s="160">
        <v>2.4746543778801842</v>
      </c>
      <c r="R711" s="160">
        <v>6.1198156682027651</v>
      </c>
      <c r="S711" s="160">
        <v>27.682027649769587</v>
      </c>
      <c r="T711" s="160">
        <v>63.783410138248847</v>
      </c>
      <c r="U711" s="160">
        <f t="shared" si="108"/>
        <v>91.465437788018434</v>
      </c>
      <c r="W711" s="160">
        <v>217</v>
      </c>
      <c r="X711" s="160">
        <v>4.4377880184331797</v>
      </c>
      <c r="Y711" s="160">
        <v>13.138248847926267</v>
      </c>
      <c r="Z711" s="160">
        <v>34.843317972350228</v>
      </c>
      <c r="AA711" s="160">
        <v>47.58064516129032</v>
      </c>
      <c r="AB711" s="160">
        <f t="shared" si="109"/>
        <v>82.423963133640541</v>
      </c>
      <c r="AD711" s="160">
        <v>80</v>
      </c>
      <c r="AE711" s="160">
        <v>5</v>
      </c>
      <c r="AF711" s="160">
        <v>31</v>
      </c>
      <c r="AG711" s="160">
        <v>46</v>
      </c>
      <c r="AH711" s="160">
        <v>18</v>
      </c>
      <c r="AI711" s="160">
        <f t="shared" si="105"/>
        <v>64</v>
      </c>
    </row>
    <row r="712" spans="1:35">
      <c r="A712" s="159" t="s">
        <v>677</v>
      </c>
      <c r="C712" s="156">
        <v>488</v>
      </c>
      <c r="D712" s="156">
        <v>175</v>
      </c>
      <c r="E712" s="163">
        <v>0.35860655737704916</v>
      </c>
      <c r="F712" s="156">
        <v>261</v>
      </c>
      <c r="G712" s="163">
        <v>0.5348360655737705</v>
      </c>
      <c r="H712" s="157">
        <v>405</v>
      </c>
      <c r="I712" s="158">
        <v>36</v>
      </c>
      <c r="J712" s="159" t="s">
        <v>667</v>
      </c>
      <c r="L712" s="160">
        <f t="shared" si="110"/>
        <v>86.02459016393442</v>
      </c>
      <c r="M712" s="160">
        <f t="shared" si="111"/>
        <v>85.241803278688522</v>
      </c>
      <c r="N712" s="160">
        <f t="shared" si="112"/>
        <v>47</v>
      </c>
      <c r="P712" s="160">
        <v>244</v>
      </c>
      <c r="Q712" s="160">
        <v>2.942622950819672</v>
      </c>
      <c r="R712" s="160">
        <v>11.032786885245901</v>
      </c>
      <c r="S712" s="160">
        <v>28.92622950819672</v>
      </c>
      <c r="T712" s="160">
        <v>57.0983606557377</v>
      </c>
      <c r="U712" s="160">
        <f t="shared" si="108"/>
        <v>86.02459016393442</v>
      </c>
      <c r="W712" s="160">
        <v>244</v>
      </c>
      <c r="X712" s="160">
        <v>2.807377049180328</v>
      </c>
      <c r="Y712" s="160">
        <v>12</v>
      </c>
      <c r="Z712" s="160">
        <v>44.155737704918032</v>
      </c>
      <c r="AA712" s="160">
        <v>41.08606557377049</v>
      </c>
      <c r="AB712" s="160">
        <f t="shared" si="109"/>
        <v>85.241803278688522</v>
      </c>
      <c r="AD712" s="160">
        <v>83</v>
      </c>
      <c r="AE712" s="160">
        <v>12</v>
      </c>
      <c r="AF712" s="160">
        <v>41</v>
      </c>
      <c r="AG712" s="160">
        <v>42</v>
      </c>
      <c r="AH712" s="160">
        <v>5</v>
      </c>
      <c r="AI712" s="160">
        <f t="shared" si="105"/>
        <v>47</v>
      </c>
    </row>
    <row r="713" spans="1:35">
      <c r="A713" s="159" t="s">
        <v>1344</v>
      </c>
      <c r="C713" s="156">
        <v>411</v>
      </c>
      <c r="D713" s="156">
        <v>29</v>
      </c>
      <c r="E713" s="163">
        <v>7.0559610705596104E-2</v>
      </c>
      <c r="F713" s="156">
        <v>257</v>
      </c>
      <c r="G713" s="163">
        <v>0.62530413625304138</v>
      </c>
      <c r="H713" s="157">
        <v>7310</v>
      </c>
      <c r="I713" s="158">
        <v>42</v>
      </c>
      <c r="J713" s="159" t="s">
        <v>1343</v>
      </c>
      <c r="L713" s="160">
        <f t="shared" si="110"/>
        <v>85.302127659574467</v>
      </c>
      <c r="M713" s="160">
        <f t="shared" si="111"/>
        <v>84.0936170212766</v>
      </c>
      <c r="N713" s="160">
        <f t="shared" si="112"/>
        <v>42</v>
      </c>
      <c r="P713" s="160">
        <v>235</v>
      </c>
      <c r="Q713" s="160">
        <v>4.7106382978723405</v>
      </c>
      <c r="R713" s="160">
        <v>10.47659574468085</v>
      </c>
      <c r="S713" s="160">
        <v>36.182978723404261</v>
      </c>
      <c r="T713" s="160">
        <v>49.119148936170212</v>
      </c>
      <c r="U713" s="160">
        <f t="shared" si="108"/>
        <v>85.302127659574467</v>
      </c>
      <c r="W713" s="160">
        <v>235</v>
      </c>
      <c r="X713" s="160">
        <v>2.957446808510638</v>
      </c>
      <c r="Y713" s="160">
        <v>12.961702127659574</v>
      </c>
      <c r="Z713" s="160">
        <v>36.693617021276594</v>
      </c>
      <c r="AA713" s="160">
        <v>47.400000000000006</v>
      </c>
      <c r="AB713" s="160">
        <f t="shared" si="109"/>
        <v>84.0936170212766</v>
      </c>
      <c r="AD713" s="160">
        <v>58</v>
      </c>
      <c r="AE713" s="160">
        <v>7</v>
      </c>
      <c r="AF713" s="160">
        <v>52</v>
      </c>
      <c r="AG713" s="160">
        <v>40</v>
      </c>
      <c r="AH713" s="160">
        <v>2</v>
      </c>
      <c r="AI713" s="160">
        <f t="shared" si="105"/>
        <v>42</v>
      </c>
    </row>
    <row r="714" spans="1:35">
      <c r="A714" s="159" t="s">
        <v>1706</v>
      </c>
      <c r="C714" s="156">
        <v>410</v>
      </c>
      <c r="D714" s="156">
        <v>23</v>
      </c>
      <c r="E714" s="163">
        <v>5.6097560975609757E-2</v>
      </c>
      <c r="F714" s="156">
        <v>172</v>
      </c>
      <c r="G714" s="163">
        <v>0.4195121951219512</v>
      </c>
      <c r="H714" s="157">
        <v>7310</v>
      </c>
      <c r="I714" s="158">
        <v>43</v>
      </c>
      <c r="J714" s="159" t="s">
        <v>1343</v>
      </c>
      <c r="L714" s="160">
        <f t="shared" si="110"/>
        <v>80.544117647058826</v>
      </c>
      <c r="M714" s="160">
        <f t="shared" si="111"/>
        <v>81.57352941176471</v>
      </c>
      <c r="N714" s="160">
        <f t="shared" si="112"/>
        <v>36</v>
      </c>
      <c r="P714" s="160">
        <v>136</v>
      </c>
      <c r="Q714" s="160">
        <v>13.882352941176471</v>
      </c>
      <c r="R714" s="160">
        <v>5.5735294117647065</v>
      </c>
      <c r="S714" s="160">
        <v>53.617647058823529</v>
      </c>
      <c r="T714" s="160">
        <v>26.926470588235293</v>
      </c>
      <c r="U714" s="160">
        <f t="shared" si="108"/>
        <v>80.544117647058826</v>
      </c>
      <c r="W714" s="160">
        <v>136</v>
      </c>
      <c r="X714" s="160">
        <v>1.8529411764705881</v>
      </c>
      <c r="Y714" s="160">
        <v>16.573529411764707</v>
      </c>
      <c r="Z714" s="160">
        <v>49.470588235294116</v>
      </c>
      <c r="AA714" s="160">
        <v>32.102941176470594</v>
      </c>
      <c r="AB714" s="160">
        <f t="shared" si="109"/>
        <v>81.57352941176471</v>
      </c>
      <c r="AD714" s="160">
        <v>58</v>
      </c>
      <c r="AE714" s="160">
        <v>17</v>
      </c>
      <c r="AF714" s="160">
        <v>47</v>
      </c>
      <c r="AG714" s="160">
        <v>29</v>
      </c>
      <c r="AH714" s="160">
        <v>7</v>
      </c>
      <c r="AI714" s="160">
        <f t="shared" si="105"/>
        <v>36</v>
      </c>
    </row>
    <row r="715" spans="1:35">
      <c r="A715" s="159" t="s">
        <v>1101</v>
      </c>
      <c r="C715" s="156">
        <v>383</v>
      </c>
      <c r="D715" s="156">
        <v>59</v>
      </c>
      <c r="E715" s="163">
        <v>0.15404699738903394</v>
      </c>
      <c r="F715" s="156">
        <v>192</v>
      </c>
      <c r="G715" s="163">
        <v>0.50130548302872058</v>
      </c>
      <c r="H715" s="157">
        <v>5805</v>
      </c>
      <c r="I715" s="158">
        <v>25</v>
      </c>
      <c r="J715" s="159" t="s">
        <v>1100</v>
      </c>
      <c r="L715" s="160">
        <f t="shared" si="110"/>
        <v>90.707317073170728</v>
      </c>
      <c r="M715" s="160">
        <f t="shared" si="111"/>
        <v>73.548780487804876</v>
      </c>
      <c r="N715" s="160">
        <f t="shared" si="112"/>
        <v>0</v>
      </c>
      <c r="P715" s="160">
        <v>164</v>
      </c>
      <c r="Q715" s="160">
        <v>2.2804878048780486</v>
      </c>
      <c r="R715" s="160">
        <v>7.0121951219512191</v>
      </c>
      <c r="S715" s="160">
        <v>27.451219512195124</v>
      </c>
      <c r="T715" s="160">
        <v>63.256097560975604</v>
      </c>
      <c r="U715" s="160">
        <f t="shared" si="108"/>
        <v>90.707317073170728</v>
      </c>
      <c r="W715" s="160">
        <v>164</v>
      </c>
      <c r="X715" s="160">
        <v>8.1463414634146343</v>
      </c>
      <c r="Y715" s="160">
        <v>17.878048780487806</v>
      </c>
      <c r="Z715" s="160">
        <v>28.146341463414632</v>
      </c>
      <c r="AA715" s="160">
        <v>45.402439024390247</v>
      </c>
      <c r="AB715" s="160">
        <f t="shared" si="109"/>
        <v>73.548780487804876</v>
      </c>
      <c r="AD715" s="160">
        <v>0</v>
      </c>
      <c r="AE715" s="160">
        <v>0</v>
      </c>
      <c r="AF715" s="160">
        <v>0</v>
      </c>
      <c r="AG715" s="160">
        <v>0</v>
      </c>
      <c r="AH715" s="160">
        <v>0</v>
      </c>
      <c r="AI715" s="160">
        <f t="shared" ref="AI715:AI778" si="113">SUM(AG715:AH715)</f>
        <v>0</v>
      </c>
    </row>
    <row r="716" spans="1:35">
      <c r="A716" s="159" t="s">
        <v>1106</v>
      </c>
      <c r="C716" s="156">
        <v>411</v>
      </c>
      <c r="D716" s="156">
        <v>160</v>
      </c>
      <c r="E716" s="163">
        <v>0.38929440389294406</v>
      </c>
      <c r="F716" s="156">
        <v>343</v>
      </c>
      <c r="G716" s="163">
        <v>0.83454987834549876</v>
      </c>
      <c r="H716" s="157">
        <v>5805</v>
      </c>
      <c r="I716" s="158">
        <v>17</v>
      </c>
      <c r="J716" s="159" t="s">
        <v>1100</v>
      </c>
      <c r="L716" s="160">
        <f t="shared" si="110"/>
        <v>85.493243243243228</v>
      </c>
      <c r="M716" s="160">
        <f t="shared" si="111"/>
        <v>71.439189189189193</v>
      </c>
      <c r="N716" s="160">
        <f t="shared" si="112"/>
        <v>0</v>
      </c>
      <c r="P716" s="160">
        <v>148</v>
      </c>
      <c r="Q716" s="160">
        <v>6.9459459459459456</v>
      </c>
      <c r="R716" s="160">
        <v>7.5608108108108105</v>
      </c>
      <c r="S716" s="160">
        <v>31.520270270270267</v>
      </c>
      <c r="T716" s="160">
        <v>53.972972972972968</v>
      </c>
      <c r="U716" s="160">
        <f t="shared" si="108"/>
        <v>85.493243243243228</v>
      </c>
      <c r="W716" s="160">
        <v>148</v>
      </c>
      <c r="X716" s="160">
        <v>8.6013513513513526</v>
      </c>
      <c r="Y716" s="160">
        <v>19.466216216216218</v>
      </c>
      <c r="Z716" s="160">
        <v>40.385135135135137</v>
      </c>
      <c r="AA716" s="160">
        <v>31.054054054054056</v>
      </c>
      <c r="AB716" s="160">
        <f t="shared" si="109"/>
        <v>71.439189189189193</v>
      </c>
      <c r="AD716" s="160">
        <v>0</v>
      </c>
      <c r="AE716" s="160">
        <v>0</v>
      </c>
      <c r="AF716" s="160">
        <v>0</v>
      </c>
      <c r="AG716" s="160">
        <v>0</v>
      </c>
      <c r="AH716" s="160">
        <v>0</v>
      </c>
      <c r="AI716" s="160">
        <f t="shared" si="113"/>
        <v>0</v>
      </c>
    </row>
    <row r="717" spans="1:35">
      <c r="A717" s="159" t="s">
        <v>1105</v>
      </c>
      <c r="C717" s="156">
        <v>236</v>
      </c>
      <c r="D717" s="156">
        <v>56</v>
      </c>
      <c r="E717" s="163">
        <v>0.23728813559322035</v>
      </c>
      <c r="F717" s="156">
        <v>131</v>
      </c>
      <c r="G717" s="163">
        <v>0.55508474576271183</v>
      </c>
      <c r="H717" s="157">
        <v>5805</v>
      </c>
      <c r="I717" s="158">
        <v>18</v>
      </c>
      <c r="J717" s="159" t="s">
        <v>1100</v>
      </c>
      <c r="L717" s="160">
        <f t="shared" si="110"/>
        <v>95.230769230769226</v>
      </c>
      <c r="M717" s="160">
        <f t="shared" si="111"/>
        <v>82.538461538461533</v>
      </c>
      <c r="N717" s="160">
        <f t="shared" si="112"/>
        <v>0</v>
      </c>
      <c r="P717" s="160">
        <v>78</v>
      </c>
      <c r="Q717" s="160">
        <v>1.3846153846153846</v>
      </c>
      <c r="R717" s="160">
        <v>3.8461538461538458</v>
      </c>
      <c r="S717" s="160">
        <v>23.153846153846153</v>
      </c>
      <c r="T717" s="160">
        <v>72.07692307692308</v>
      </c>
      <c r="U717" s="160">
        <f t="shared" si="108"/>
        <v>95.230769230769226</v>
      </c>
      <c r="W717" s="160">
        <v>78</v>
      </c>
      <c r="X717" s="160">
        <v>1.0769230769230769</v>
      </c>
      <c r="Y717" s="160">
        <v>16.384615384615387</v>
      </c>
      <c r="Z717" s="160">
        <v>33.615384615384613</v>
      </c>
      <c r="AA717" s="160">
        <v>48.92307692307692</v>
      </c>
      <c r="AB717" s="160">
        <f t="shared" si="109"/>
        <v>82.538461538461533</v>
      </c>
      <c r="AD717" s="160">
        <v>0</v>
      </c>
      <c r="AE717" s="160">
        <v>0</v>
      </c>
      <c r="AF717" s="160">
        <v>0</v>
      </c>
      <c r="AG717" s="160">
        <v>0</v>
      </c>
      <c r="AH717" s="160">
        <v>0</v>
      </c>
      <c r="AI717" s="160">
        <f t="shared" si="113"/>
        <v>0</v>
      </c>
    </row>
    <row r="718" spans="1:35">
      <c r="A718" s="159" t="s">
        <v>1104</v>
      </c>
      <c r="C718" s="156">
        <v>153</v>
      </c>
      <c r="D718" s="156">
        <v>21</v>
      </c>
      <c r="E718" s="163">
        <v>0.13725490196078433</v>
      </c>
      <c r="F718" s="156">
        <v>94</v>
      </c>
      <c r="G718" s="163">
        <v>0.6143790849673203</v>
      </c>
      <c r="H718" s="157">
        <v>5805</v>
      </c>
      <c r="I718" s="158">
        <v>19</v>
      </c>
      <c r="J718" s="159" t="s">
        <v>1100</v>
      </c>
      <c r="L718" s="160">
        <f t="shared" si="110"/>
        <v>82.117647058823536</v>
      </c>
      <c r="M718" s="160">
        <f t="shared" si="111"/>
        <v>76.588235294117652</v>
      </c>
      <c r="N718" s="160">
        <f t="shared" si="112"/>
        <v>0</v>
      </c>
      <c r="P718" s="160">
        <v>68</v>
      </c>
      <c r="Q718" s="160">
        <v>5.7352941176470589</v>
      </c>
      <c r="R718" s="160">
        <v>11.720588235294118</v>
      </c>
      <c r="S718" s="160">
        <v>35.147058823529413</v>
      </c>
      <c r="T718" s="160">
        <v>46.970588235294116</v>
      </c>
      <c r="U718" s="160">
        <f t="shared" si="108"/>
        <v>82.117647058823536</v>
      </c>
      <c r="W718" s="160">
        <v>68</v>
      </c>
      <c r="X718" s="160">
        <v>2.9852941176470589</v>
      </c>
      <c r="Y718" s="160">
        <v>21</v>
      </c>
      <c r="Z718" s="160">
        <v>44.191176470588232</v>
      </c>
      <c r="AA718" s="160">
        <v>32.397058823529413</v>
      </c>
      <c r="AB718" s="160">
        <f t="shared" si="109"/>
        <v>76.588235294117652</v>
      </c>
      <c r="AD718" s="160">
        <v>0</v>
      </c>
      <c r="AE718" s="160">
        <v>0</v>
      </c>
      <c r="AF718" s="160">
        <v>0</v>
      </c>
      <c r="AG718" s="160">
        <v>0</v>
      </c>
      <c r="AH718" s="160">
        <v>0</v>
      </c>
      <c r="AI718" s="160">
        <f t="shared" si="113"/>
        <v>0</v>
      </c>
    </row>
    <row r="719" spans="1:35">
      <c r="A719" s="159" t="s">
        <v>1103</v>
      </c>
      <c r="C719" s="156">
        <v>439</v>
      </c>
      <c r="D719" s="156">
        <v>232</v>
      </c>
      <c r="E719" s="163">
        <v>0.52847380410022782</v>
      </c>
      <c r="F719" s="156">
        <v>349</v>
      </c>
      <c r="G719" s="163">
        <v>0.79498861047835989</v>
      </c>
      <c r="H719" s="157">
        <v>5805</v>
      </c>
      <c r="I719" s="158">
        <v>20</v>
      </c>
      <c r="J719" s="159" t="s">
        <v>1100</v>
      </c>
      <c r="L719" s="160">
        <f t="shared" si="110"/>
        <v>86.711111111111109</v>
      </c>
      <c r="M719" s="160">
        <f t="shared" si="111"/>
        <v>76.48888888888888</v>
      </c>
      <c r="N719" s="160">
        <f t="shared" si="112"/>
        <v>0</v>
      </c>
      <c r="P719" s="160">
        <v>180</v>
      </c>
      <c r="Q719" s="160">
        <v>3.4444444444444442</v>
      </c>
      <c r="R719" s="160">
        <v>9.844444444444445</v>
      </c>
      <c r="S719" s="160">
        <v>32</v>
      </c>
      <c r="T719" s="160">
        <v>54.711111111111109</v>
      </c>
      <c r="U719" s="160">
        <f t="shared" si="108"/>
        <v>86.711111111111109</v>
      </c>
      <c r="W719" s="160">
        <v>180</v>
      </c>
      <c r="X719" s="160">
        <v>3.5777777777777779</v>
      </c>
      <c r="Y719" s="160">
        <v>20.422222222222221</v>
      </c>
      <c r="Z719" s="160">
        <v>42.4</v>
      </c>
      <c r="AA719" s="160">
        <v>34.088888888888889</v>
      </c>
      <c r="AB719" s="160">
        <f t="shared" si="109"/>
        <v>76.48888888888888</v>
      </c>
      <c r="AD719" s="160">
        <v>0</v>
      </c>
      <c r="AE719" s="160">
        <v>0</v>
      </c>
      <c r="AF719" s="160">
        <v>0</v>
      </c>
      <c r="AG719" s="160">
        <v>0</v>
      </c>
      <c r="AH719" s="160">
        <v>0</v>
      </c>
      <c r="AI719" s="160">
        <f t="shared" si="113"/>
        <v>0</v>
      </c>
    </row>
    <row r="720" spans="1:35">
      <c r="A720" s="159" t="s">
        <v>1726</v>
      </c>
      <c r="C720" s="156">
        <v>770</v>
      </c>
      <c r="D720" s="156">
        <v>193</v>
      </c>
      <c r="E720" s="163">
        <v>0.25064935064935062</v>
      </c>
      <c r="F720" s="156">
        <v>384</v>
      </c>
      <c r="G720" s="163">
        <v>0.4987012987012987</v>
      </c>
      <c r="H720" s="157">
        <v>5805</v>
      </c>
      <c r="I720" s="158">
        <v>23</v>
      </c>
      <c r="J720" s="159" t="s">
        <v>1100</v>
      </c>
      <c r="L720" s="160">
        <f t="shared" si="110"/>
        <v>71</v>
      </c>
      <c r="M720" s="160">
        <f t="shared" si="111"/>
        <v>76</v>
      </c>
      <c r="N720" s="160">
        <f t="shared" si="112"/>
        <v>0</v>
      </c>
      <c r="P720" s="160">
        <v>366</v>
      </c>
      <c r="Q720" s="160">
        <v>16</v>
      </c>
      <c r="R720" s="160">
        <v>14</v>
      </c>
      <c r="S720" s="160">
        <v>40</v>
      </c>
      <c r="T720" s="160">
        <v>31</v>
      </c>
      <c r="U720" s="160">
        <f t="shared" si="108"/>
        <v>71</v>
      </c>
      <c r="W720" s="160">
        <v>366</v>
      </c>
      <c r="X720" s="160">
        <v>4</v>
      </c>
      <c r="Y720" s="160">
        <v>20</v>
      </c>
      <c r="Z720" s="160">
        <v>39</v>
      </c>
      <c r="AA720" s="160">
        <v>37</v>
      </c>
      <c r="AB720" s="160">
        <f t="shared" si="109"/>
        <v>76</v>
      </c>
      <c r="AD720" s="160">
        <v>0</v>
      </c>
      <c r="AE720" s="160">
        <v>0</v>
      </c>
      <c r="AF720" s="160">
        <v>0</v>
      </c>
      <c r="AG720" s="160">
        <v>0</v>
      </c>
      <c r="AH720" s="160">
        <v>0</v>
      </c>
      <c r="AI720" s="160">
        <f t="shared" si="113"/>
        <v>0</v>
      </c>
    </row>
    <row r="721" spans="1:35">
      <c r="A721" s="159" t="s">
        <v>1497</v>
      </c>
      <c r="C721" s="156">
        <v>814</v>
      </c>
      <c r="D721" s="156">
        <v>194</v>
      </c>
      <c r="E721" s="163">
        <v>0.23832923832923833</v>
      </c>
      <c r="F721" s="156">
        <v>464</v>
      </c>
      <c r="G721" s="163">
        <v>0.57002457002457008</v>
      </c>
      <c r="H721" s="157">
        <v>5805</v>
      </c>
      <c r="I721" s="158">
        <v>22</v>
      </c>
      <c r="J721" s="159" t="s">
        <v>1100</v>
      </c>
      <c r="L721" s="160">
        <f t="shared" si="110"/>
        <v>84.987277353689564</v>
      </c>
      <c r="M721" s="160">
        <f t="shared" si="111"/>
        <v>73.51908396946564</v>
      </c>
      <c r="N721" s="160">
        <f t="shared" si="112"/>
        <v>47</v>
      </c>
      <c r="P721" s="160">
        <v>786</v>
      </c>
      <c r="Q721" s="160">
        <v>3.4936386768447836</v>
      </c>
      <c r="R721" s="160">
        <v>11.519083969465649</v>
      </c>
      <c r="S721" s="160">
        <v>28.493638676844782</v>
      </c>
      <c r="T721" s="160">
        <v>56.493638676844782</v>
      </c>
      <c r="U721" s="160">
        <f t="shared" si="108"/>
        <v>84.987277353689564</v>
      </c>
      <c r="W721" s="160">
        <v>786</v>
      </c>
      <c r="X721" s="160">
        <v>3</v>
      </c>
      <c r="Y721" s="160">
        <v>23.480916030534353</v>
      </c>
      <c r="Z721" s="160">
        <v>41.987277353689564</v>
      </c>
      <c r="AA721" s="160">
        <v>31.531806615776084</v>
      </c>
      <c r="AB721" s="160">
        <f t="shared" si="109"/>
        <v>73.51908396946564</v>
      </c>
      <c r="AD721" s="160">
        <v>388</v>
      </c>
      <c r="AE721" s="160">
        <v>16</v>
      </c>
      <c r="AF721" s="160">
        <v>37</v>
      </c>
      <c r="AG721" s="160">
        <v>41</v>
      </c>
      <c r="AH721" s="160">
        <v>6</v>
      </c>
      <c r="AI721" s="160">
        <f t="shared" si="113"/>
        <v>47</v>
      </c>
    </row>
    <row r="722" spans="1:35">
      <c r="A722" s="159" t="s">
        <v>1437</v>
      </c>
      <c r="C722" s="156">
        <v>360</v>
      </c>
      <c r="D722" s="156">
        <v>93</v>
      </c>
      <c r="E722" s="163">
        <v>0.25833333333333336</v>
      </c>
      <c r="F722" s="156">
        <v>217</v>
      </c>
      <c r="G722" s="163">
        <v>0.60277777777777775</v>
      </c>
      <c r="H722" s="157">
        <v>5805</v>
      </c>
      <c r="I722" s="158">
        <v>26</v>
      </c>
      <c r="J722" s="159" t="s">
        <v>1100</v>
      </c>
      <c r="L722" s="160">
        <f t="shared" si="110"/>
        <v>79</v>
      </c>
      <c r="M722" s="160">
        <f t="shared" si="111"/>
        <v>75</v>
      </c>
      <c r="N722" s="160">
        <f t="shared" si="112"/>
        <v>52</v>
      </c>
      <c r="P722" s="160">
        <v>365</v>
      </c>
      <c r="Q722" s="160">
        <v>7</v>
      </c>
      <c r="R722" s="160">
        <v>15</v>
      </c>
      <c r="S722" s="160">
        <v>38</v>
      </c>
      <c r="T722" s="160">
        <v>41</v>
      </c>
      <c r="U722" s="160">
        <f t="shared" si="108"/>
        <v>79</v>
      </c>
      <c r="W722" s="160">
        <v>365</v>
      </c>
      <c r="X722" s="160">
        <v>4</v>
      </c>
      <c r="Y722" s="160">
        <v>21</v>
      </c>
      <c r="Z722" s="160">
        <v>44</v>
      </c>
      <c r="AA722" s="160">
        <v>31</v>
      </c>
      <c r="AB722" s="160">
        <f t="shared" si="109"/>
        <v>75</v>
      </c>
      <c r="AD722" s="160">
        <v>365</v>
      </c>
      <c r="AE722" s="160">
        <v>10</v>
      </c>
      <c r="AF722" s="160">
        <v>38</v>
      </c>
      <c r="AG722" s="160">
        <v>45</v>
      </c>
      <c r="AH722" s="160">
        <v>7</v>
      </c>
      <c r="AI722" s="160">
        <f t="shared" si="113"/>
        <v>52</v>
      </c>
    </row>
    <row r="723" spans="1:35">
      <c r="A723" s="159" t="s">
        <v>1102</v>
      </c>
      <c r="C723" s="156">
        <v>467</v>
      </c>
      <c r="D723" s="156">
        <v>89</v>
      </c>
      <c r="E723" s="163">
        <v>0.19057815845824411</v>
      </c>
      <c r="F723" s="156">
        <v>201</v>
      </c>
      <c r="G723" s="163">
        <v>0.43040685224839398</v>
      </c>
      <c r="H723" s="157">
        <v>5805</v>
      </c>
      <c r="I723" s="158">
        <v>21</v>
      </c>
      <c r="J723" s="159" t="s">
        <v>1100</v>
      </c>
      <c r="L723" s="160">
        <f t="shared" si="110"/>
        <v>86.984615384615381</v>
      </c>
      <c r="M723" s="160">
        <f t="shared" si="111"/>
        <v>82.446153846153848</v>
      </c>
      <c r="N723" s="160">
        <f t="shared" si="112"/>
        <v>0</v>
      </c>
      <c r="P723" s="160">
        <v>195</v>
      </c>
      <c r="Q723" s="160">
        <v>6.292307692307693</v>
      </c>
      <c r="R723" s="160">
        <v>6.292307692307693</v>
      </c>
      <c r="S723" s="160">
        <v>18.123076923076923</v>
      </c>
      <c r="T723" s="160">
        <v>68.861538461538458</v>
      </c>
      <c r="U723" s="160">
        <f t="shared" si="108"/>
        <v>86.984615384615381</v>
      </c>
      <c r="W723" s="160">
        <v>195</v>
      </c>
      <c r="X723" s="160">
        <v>7.2769230769230759</v>
      </c>
      <c r="Y723" s="160">
        <v>10.846153846153847</v>
      </c>
      <c r="Z723" s="160">
        <v>33.015384615384619</v>
      </c>
      <c r="AA723" s="160">
        <v>49.430769230769229</v>
      </c>
      <c r="AB723" s="160">
        <f t="shared" si="109"/>
        <v>82.446153846153848</v>
      </c>
      <c r="AD723" s="160">
        <v>0</v>
      </c>
      <c r="AE723" s="160">
        <v>0</v>
      </c>
      <c r="AF723" s="160">
        <v>0</v>
      </c>
      <c r="AG723" s="160">
        <v>0</v>
      </c>
      <c r="AH723" s="160">
        <v>0</v>
      </c>
      <c r="AI723" s="160">
        <f t="shared" si="113"/>
        <v>0</v>
      </c>
    </row>
    <row r="724" spans="1:35">
      <c r="A724" s="159" t="s">
        <v>854</v>
      </c>
      <c r="C724" s="156">
        <v>404</v>
      </c>
      <c r="D724" s="156">
        <v>20</v>
      </c>
      <c r="E724" s="163">
        <v>4.9504950495049507E-2</v>
      </c>
      <c r="F724" s="156">
        <v>264</v>
      </c>
      <c r="G724" s="163">
        <v>0.65346534653465349</v>
      </c>
      <c r="H724" s="157">
        <v>2502</v>
      </c>
      <c r="I724" s="158">
        <v>5</v>
      </c>
      <c r="J724" s="159" t="s">
        <v>853</v>
      </c>
      <c r="L724" s="160">
        <f t="shared" si="110"/>
        <v>90.475770925110126</v>
      </c>
      <c r="M724" s="160">
        <f t="shared" si="111"/>
        <v>87.718061674008823</v>
      </c>
      <c r="N724" s="160">
        <f t="shared" si="112"/>
        <v>81</v>
      </c>
      <c r="P724" s="160">
        <v>227</v>
      </c>
      <c r="Q724" s="160">
        <v>2.4669603524229076</v>
      </c>
      <c r="R724" s="160">
        <v>6.8017621145374445</v>
      </c>
      <c r="S724" s="160">
        <v>20.083700440528634</v>
      </c>
      <c r="T724" s="160">
        <v>70.392070484581495</v>
      </c>
      <c r="U724" s="160">
        <f t="shared" si="108"/>
        <v>90.475770925110126</v>
      </c>
      <c r="W724" s="160">
        <v>227</v>
      </c>
      <c r="X724" s="160">
        <v>1.7797356828193833</v>
      </c>
      <c r="Y724" s="160">
        <v>10.502202643171806</v>
      </c>
      <c r="Z724" s="160">
        <v>38.471365638766521</v>
      </c>
      <c r="AA724" s="160">
        <v>49.246696035242294</v>
      </c>
      <c r="AB724" s="160">
        <f t="shared" si="109"/>
        <v>87.718061674008823</v>
      </c>
      <c r="AD724" s="160">
        <v>53</v>
      </c>
      <c r="AE724" s="160">
        <v>6</v>
      </c>
      <c r="AF724" s="160">
        <v>13</v>
      </c>
      <c r="AG724" s="160">
        <v>43</v>
      </c>
      <c r="AH724" s="160">
        <v>38</v>
      </c>
      <c r="AI724" s="160">
        <f t="shared" si="113"/>
        <v>81</v>
      </c>
    </row>
    <row r="725" spans="1:35">
      <c r="A725" s="159" t="s">
        <v>1577</v>
      </c>
      <c r="C725" s="156">
        <v>345</v>
      </c>
      <c r="D725" s="156">
        <v>22</v>
      </c>
      <c r="E725" s="163">
        <v>6.3768115942028983E-2</v>
      </c>
      <c r="F725" s="156">
        <v>195</v>
      </c>
      <c r="G725" s="163">
        <v>0.56521739130434778</v>
      </c>
      <c r="H725" s="157">
        <v>2502</v>
      </c>
      <c r="I725" s="158">
        <v>6</v>
      </c>
      <c r="J725" s="159" t="s">
        <v>853</v>
      </c>
      <c r="L725" s="160">
        <f t="shared" si="110"/>
        <v>86.307692307692307</v>
      </c>
      <c r="M725" s="160">
        <f t="shared" si="111"/>
        <v>82.615384615384613</v>
      </c>
      <c r="N725" s="160">
        <f t="shared" si="112"/>
        <v>47</v>
      </c>
      <c r="P725" s="160">
        <v>117</v>
      </c>
      <c r="Q725" s="160">
        <v>7.0769230769230766</v>
      </c>
      <c r="R725" s="160">
        <v>7.0769230769230766</v>
      </c>
      <c r="S725" s="160">
        <v>49.615384615384613</v>
      </c>
      <c r="T725" s="160">
        <v>36.692307692307693</v>
      </c>
      <c r="U725" s="160">
        <f t="shared" si="108"/>
        <v>86.307692307692307</v>
      </c>
      <c r="W725" s="160">
        <v>117</v>
      </c>
      <c r="X725" s="160">
        <v>1.6153846153846154</v>
      </c>
      <c r="Y725" s="160">
        <v>15.76923076923077</v>
      </c>
      <c r="Z725" s="160">
        <v>46.230769230769226</v>
      </c>
      <c r="AA725" s="160">
        <v>36.384615384615387</v>
      </c>
      <c r="AB725" s="160">
        <f t="shared" si="109"/>
        <v>82.615384615384613</v>
      </c>
      <c r="AD725" s="160">
        <v>54</v>
      </c>
      <c r="AE725" s="160">
        <v>11</v>
      </c>
      <c r="AF725" s="160">
        <v>43</v>
      </c>
      <c r="AG725" s="160">
        <v>41</v>
      </c>
      <c r="AH725" s="160">
        <v>6</v>
      </c>
      <c r="AI725" s="160">
        <f t="shared" si="113"/>
        <v>47</v>
      </c>
    </row>
    <row r="726" spans="1:35">
      <c r="A726" s="159" t="s">
        <v>22</v>
      </c>
      <c r="C726" s="156">
        <v>45</v>
      </c>
      <c r="D726" s="156">
        <v>20</v>
      </c>
      <c r="E726" s="163">
        <v>0.44444444444444442</v>
      </c>
      <c r="F726" s="156">
        <v>42</v>
      </c>
      <c r="G726" s="163">
        <v>0.93333333333333335</v>
      </c>
      <c r="H726" s="157">
        <v>140</v>
      </c>
      <c r="I726" s="158">
        <v>702</v>
      </c>
      <c r="J726" s="159" t="s">
        <v>22</v>
      </c>
      <c r="L726" s="160">
        <f t="shared" si="110"/>
        <v>0</v>
      </c>
      <c r="M726" s="160">
        <f t="shared" si="111"/>
        <v>0</v>
      </c>
      <c r="N726" s="160">
        <f t="shared" si="112"/>
        <v>0</v>
      </c>
      <c r="P726" s="160" t="s">
        <v>1</v>
      </c>
      <c r="Q726" s="160" t="s">
        <v>1</v>
      </c>
      <c r="R726" s="160" t="s">
        <v>1</v>
      </c>
      <c r="S726" s="160" t="s">
        <v>1</v>
      </c>
      <c r="T726" s="160" t="s">
        <v>1</v>
      </c>
      <c r="U726" s="160">
        <f t="shared" si="108"/>
        <v>0</v>
      </c>
      <c r="W726" s="160" t="s">
        <v>1</v>
      </c>
      <c r="X726" s="160" t="s">
        <v>1</v>
      </c>
      <c r="Y726" s="160" t="s">
        <v>1</v>
      </c>
      <c r="Z726" s="160" t="s">
        <v>1</v>
      </c>
      <c r="AA726" s="160" t="s">
        <v>1</v>
      </c>
      <c r="AB726" s="160">
        <f t="shared" si="109"/>
        <v>0</v>
      </c>
      <c r="AD726" s="160">
        <v>0</v>
      </c>
      <c r="AE726" s="160">
        <v>0</v>
      </c>
      <c r="AF726" s="160">
        <v>0</v>
      </c>
      <c r="AG726" s="160">
        <v>0</v>
      </c>
      <c r="AH726" s="160">
        <v>0</v>
      </c>
      <c r="AI726" s="160">
        <f t="shared" si="113"/>
        <v>0</v>
      </c>
    </row>
    <row r="727" spans="1:35">
      <c r="A727" s="159" t="s">
        <v>983</v>
      </c>
      <c r="C727" s="156">
        <v>230</v>
      </c>
      <c r="D727" s="156">
        <v>11</v>
      </c>
      <c r="E727" s="163">
        <v>4.7826086956521741E-2</v>
      </c>
      <c r="F727" s="156">
        <v>120</v>
      </c>
      <c r="G727" s="163">
        <v>0.52173913043478259</v>
      </c>
      <c r="H727" s="157">
        <v>4204</v>
      </c>
      <c r="I727" s="158">
        <v>16</v>
      </c>
      <c r="J727" s="159" t="s">
        <v>982</v>
      </c>
      <c r="L727" s="160">
        <f t="shared" si="110"/>
        <v>85.180327868852459</v>
      </c>
      <c r="M727" s="160">
        <f t="shared" si="111"/>
        <v>74.303278688524586</v>
      </c>
      <c r="N727" s="160">
        <f t="shared" si="112"/>
        <v>68</v>
      </c>
      <c r="P727" s="160">
        <v>122</v>
      </c>
      <c r="Q727" s="160">
        <v>4.0491803278688527</v>
      </c>
      <c r="R727" s="160">
        <v>10.729508196721312</v>
      </c>
      <c r="S727" s="160">
        <v>29.393442622950822</v>
      </c>
      <c r="T727" s="160">
        <v>55.786885245901644</v>
      </c>
      <c r="U727" s="160">
        <f t="shared" si="108"/>
        <v>85.180327868852459</v>
      </c>
      <c r="W727" s="160">
        <v>122</v>
      </c>
      <c r="X727" s="160">
        <v>3.959016393442623</v>
      </c>
      <c r="Y727" s="160">
        <v>21.204918032786885</v>
      </c>
      <c r="Z727" s="160">
        <v>40.827868852459012</v>
      </c>
      <c r="AA727" s="160">
        <v>33.475409836065573</v>
      </c>
      <c r="AB727" s="160">
        <f t="shared" si="109"/>
        <v>74.303278688524586</v>
      </c>
      <c r="AD727" s="160">
        <v>34</v>
      </c>
      <c r="AE727" s="160">
        <v>6</v>
      </c>
      <c r="AF727" s="160">
        <v>26</v>
      </c>
      <c r="AG727" s="160">
        <v>56</v>
      </c>
      <c r="AH727" s="160">
        <v>12</v>
      </c>
      <c r="AI727" s="160">
        <f t="shared" si="113"/>
        <v>68</v>
      </c>
    </row>
    <row r="728" spans="1:35">
      <c r="A728" s="159" t="s">
        <v>1614</v>
      </c>
      <c r="C728" s="156">
        <v>178</v>
      </c>
      <c r="D728" s="156">
        <v>5</v>
      </c>
      <c r="E728" s="163">
        <v>2.8089887640449437E-2</v>
      </c>
      <c r="F728" s="156">
        <v>79</v>
      </c>
      <c r="G728" s="163">
        <v>0.4438202247191011</v>
      </c>
      <c r="H728" s="157">
        <v>4204</v>
      </c>
      <c r="I728" s="158">
        <v>19</v>
      </c>
      <c r="J728" s="159" t="s">
        <v>982</v>
      </c>
      <c r="L728" s="160">
        <f t="shared" si="110"/>
        <v>82.882352941176464</v>
      </c>
      <c r="M728" s="160">
        <f t="shared" si="111"/>
        <v>79.235294117647058</v>
      </c>
      <c r="N728" s="160">
        <f t="shared" si="112"/>
        <v>56</v>
      </c>
      <c r="P728" s="160">
        <v>68</v>
      </c>
      <c r="Q728" s="160">
        <v>5.6470588235294121</v>
      </c>
      <c r="R728" s="160">
        <v>11.941176470588236</v>
      </c>
      <c r="S728" s="160">
        <v>38.529411764705884</v>
      </c>
      <c r="T728" s="160">
        <v>44.352941176470587</v>
      </c>
      <c r="U728" s="160">
        <f t="shared" si="108"/>
        <v>82.882352941176464</v>
      </c>
      <c r="W728" s="160">
        <v>68</v>
      </c>
      <c r="X728" s="160">
        <v>0</v>
      </c>
      <c r="Y728" s="160">
        <v>20.764705882352942</v>
      </c>
      <c r="Z728" s="160">
        <v>39.941176470588232</v>
      </c>
      <c r="AA728" s="160">
        <v>39.294117647058826</v>
      </c>
      <c r="AB728" s="160">
        <f t="shared" si="109"/>
        <v>79.235294117647058</v>
      </c>
      <c r="AD728" s="160">
        <v>32</v>
      </c>
      <c r="AE728" s="160">
        <v>16</v>
      </c>
      <c r="AF728" s="160">
        <v>28</v>
      </c>
      <c r="AG728" s="160">
        <v>56</v>
      </c>
      <c r="AH728" s="160">
        <v>0</v>
      </c>
      <c r="AI728" s="160">
        <f t="shared" si="113"/>
        <v>56</v>
      </c>
    </row>
    <row r="729" spans="1:35">
      <c r="A729" s="159" t="s">
        <v>1216</v>
      </c>
      <c r="C729" s="156">
        <v>113</v>
      </c>
      <c r="D729" s="156">
        <v>10</v>
      </c>
      <c r="E729" s="163">
        <v>8.8495575221238937E-2</v>
      </c>
      <c r="F729" s="156">
        <v>97</v>
      </c>
      <c r="G729" s="163">
        <v>0.8584070796460177</v>
      </c>
      <c r="H729" s="157">
        <v>6502</v>
      </c>
      <c r="I729" s="158">
        <v>1</v>
      </c>
      <c r="J729" s="159" t="s">
        <v>1214</v>
      </c>
      <c r="L729" s="160" t="str">
        <f t="shared" si="110"/>
        <v>xx</v>
      </c>
      <c r="M729" s="160" t="str">
        <f t="shared" si="111"/>
        <v>xx</v>
      </c>
      <c r="N729" s="160">
        <f t="shared" si="112"/>
        <v>85</v>
      </c>
      <c r="P729" s="160">
        <v>57</v>
      </c>
      <c r="Q729" s="160" t="s">
        <v>1</v>
      </c>
      <c r="R729" s="160" t="s">
        <v>1</v>
      </c>
      <c r="S729" s="160" t="s">
        <v>1</v>
      </c>
      <c r="T729" s="160" t="s">
        <v>1</v>
      </c>
      <c r="U729" s="160" t="s">
        <v>1</v>
      </c>
      <c r="W729" s="160">
        <v>57</v>
      </c>
      <c r="X729" s="160" t="s">
        <v>1</v>
      </c>
      <c r="Y729" s="160" t="s">
        <v>1</v>
      </c>
      <c r="Z729" s="160" t="s">
        <v>1</v>
      </c>
      <c r="AA729" s="160" t="s">
        <v>1</v>
      </c>
      <c r="AB729" s="160" t="s">
        <v>1</v>
      </c>
      <c r="AD729" s="160">
        <v>27</v>
      </c>
      <c r="AE729" s="160">
        <v>0</v>
      </c>
      <c r="AF729" s="160">
        <v>15</v>
      </c>
      <c r="AG729" s="160">
        <v>63</v>
      </c>
      <c r="AH729" s="160">
        <v>22</v>
      </c>
      <c r="AI729" s="160">
        <f t="shared" si="113"/>
        <v>85</v>
      </c>
    </row>
    <row r="730" spans="1:35">
      <c r="A730" s="159" t="s">
        <v>1215</v>
      </c>
      <c r="C730" s="156">
        <v>401</v>
      </c>
      <c r="D730" s="156">
        <v>14</v>
      </c>
      <c r="E730" s="163">
        <v>3.4912718204488775E-2</v>
      </c>
      <c r="F730" s="156">
        <v>278</v>
      </c>
      <c r="G730" s="163">
        <v>0.69326683291770574</v>
      </c>
      <c r="H730" s="157">
        <v>6502</v>
      </c>
      <c r="I730" s="158">
        <v>5</v>
      </c>
      <c r="J730" s="159" t="s">
        <v>1214</v>
      </c>
      <c r="L730" s="160">
        <f t="shared" si="110"/>
        <v>88.97727272727272</v>
      </c>
      <c r="M730" s="160">
        <f t="shared" si="111"/>
        <v>84.404545454545456</v>
      </c>
      <c r="N730" s="160">
        <f t="shared" si="112"/>
        <v>79</v>
      </c>
      <c r="P730" s="160">
        <v>220</v>
      </c>
      <c r="Q730" s="160">
        <v>3.4909090909090912</v>
      </c>
      <c r="R730" s="160">
        <v>7.786363636363637</v>
      </c>
      <c r="S730" s="160">
        <v>28.227272727272727</v>
      </c>
      <c r="T730" s="160">
        <v>60.75</v>
      </c>
      <c r="U730" s="160">
        <f t="shared" ref="U730:U761" si="114">SUM(S730:T730)</f>
        <v>88.97727272727272</v>
      </c>
      <c r="W730" s="160">
        <v>220</v>
      </c>
      <c r="X730" s="160">
        <v>1.8909090909090909</v>
      </c>
      <c r="Y730" s="160">
        <v>13.436363636363636</v>
      </c>
      <c r="Z730" s="160">
        <v>32.677272727272722</v>
      </c>
      <c r="AA730" s="160">
        <v>51.727272727272727</v>
      </c>
      <c r="AB730" s="160">
        <f t="shared" ref="AB730:AB761" si="115">SUM(Z730:AA730)</f>
        <v>84.404545454545456</v>
      </c>
      <c r="AD730" s="160">
        <v>59</v>
      </c>
      <c r="AE730" s="160">
        <v>2</v>
      </c>
      <c r="AF730" s="160">
        <v>19</v>
      </c>
      <c r="AG730" s="160">
        <v>59</v>
      </c>
      <c r="AH730" s="160">
        <v>20</v>
      </c>
      <c r="AI730" s="160">
        <f t="shared" si="113"/>
        <v>79</v>
      </c>
    </row>
    <row r="731" spans="1:35">
      <c r="A731" s="159" t="s">
        <v>1674</v>
      </c>
      <c r="C731" s="156">
        <v>411</v>
      </c>
      <c r="D731" s="156">
        <v>11</v>
      </c>
      <c r="E731" s="163">
        <v>2.6763990267639901E-2</v>
      </c>
      <c r="F731" s="156">
        <v>289</v>
      </c>
      <c r="G731" s="163">
        <v>0.7031630170316302</v>
      </c>
      <c r="H731" s="157">
        <v>6502</v>
      </c>
      <c r="I731" s="158">
        <v>6</v>
      </c>
      <c r="J731" s="159" t="s">
        <v>1214</v>
      </c>
      <c r="L731" s="160">
        <f t="shared" si="110"/>
        <v>84.824561403508767</v>
      </c>
      <c r="M731" s="160">
        <f t="shared" si="111"/>
        <v>80.631578947368411</v>
      </c>
      <c r="N731" s="160">
        <f t="shared" si="112"/>
        <v>67</v>
      </c>
      <c r="P731" s="160">
        <v>171</v>
      </c>
      <c r="Q731" s="160">
        <v>7.0877192982456139</v>
      </c>
      <c r="R731" s="160">
        <v>8.0584795321637426</v>
      </c>
      <c r="S731" s="160">
        <v>42.263157894736842</v>
      </c>
      <c r="T731" s="160">
        <v>42.561403508771932</v>
      </c>
      <c r="U731" s="160">
        <f t="shared" si="114"/>
        <v>84.824561403508767</v>
      </c>
      <c r="W731" s="160">
        <v>171</v>
      </c>
      <c r="X731" s="160">
        <v>1.9415204678362572</v>
      </c>
      <c r="Y731" s="160">
        <v>17.426900584795323</v>
      </c>
      <c r="Z731" s="160">
        <v>48.263157894736842</v>
      </c>
      <c r="AA731" s="160">
        <v>32.368421052631575</v>
      </c>
      <c r="AB731" s="160">
        <f t="shared" si="115"/>
        <v>80.631578947368411</v>
      </c>
      <c r="AD731" s="160">
        <v>83</v>
      </c>
      <c r="AE731" s="160">
        <v>6</v>
      </c>
      <c r="AF731" s="160">
        <v>27</v>
      </c>
      <c r="AG731" s="160">
        <v>42</v>
      </c>
      <c r="AH731" s="160">
        <v>25</v>
      </c>
      <c r="AI731" s="160">
        <f t="shared" si="113"/>
        <v>67</v>
      </c>
    </row>
    <row r="732" spans="1:35">
      <c r="A732" s="159" t="s">
        <v>1707</v>
      </c>
      <c r="C732" s="156">
        <v>612</v>
      </c>
      <c r="D732" s="156">
        <v>92</v>
      </c>
      <c r="E732" s="163">
        <v>0.15032679738562091</v>
      </c>
      <c r="F732" s="156">
        <v>248</v>
      </c>
      <c r="G732" s="163">
        <v>0.40522875816993464</v>
      </c>
      <c r="H732" s="157">
        <v>7311</v>
      </c>
      <c r="I732" s="158">
        <v>51</v>
      </c>
      <c r="J732" s="159" t="s">
        <v>1345</v>
      </c>
      <c r="L732" s="160">
        <f t="shared" si="110"/>
        <v>81.09401709401709</v>
      </c>
      <c r="M732" s="160">
        <f t="shared" si="111"/>
        <v>90.47179487179487</v>
      </c>
      <c r="N732" s="160">
        <f t="shared" si="112"/>
        <v>66</v>
      </c>
      <c r="P732" s="160">
        <v>585</v>
      </c>
      <c r="Q732" s="160">
        <v>6.4529914529914532</v>
      </c>
      <c r="R732" s="160">
        <v>11.962393162393163</v>
      </c>
      <c r="S732" s="160">
        <v>33.868376068376065</v>
      </c>
      <c r="T732" s="160">
        <v>47.225641025641025</v>
      </c>
      <c r="U732" s="160">
        <f t="shared" si="114"/>
        <v>81.09401709401709</v>
      </c>
      <c r="W732" s="160">
        <v>585</v>
      </c>
      <c r="X732" s="160">
        <v>0.50940170940170937</v>
      </c>
      <c r="Y732" s="160">
        <v>8.5282051282051281</v>
      </c>
      <c r="Z732" s="160">
        <v>41.981196581196585</v>
      </c>
      <c r="AA732" s="160">
        <v>48.490598290598285</v>
      </c>
      <c r="AB732" s="160">
        <f t="shared" si="115"/>
        <v>90.47179487179487</v>
      </c>
      <c r="AD732" s="160">
        <v>298</v>
      </c>
      <c r="AE732" s="160">
        <v>8</v>
      </c>
      <c r="AF732" s="160">
        <v>26</v>
      </c>
      <c r="AG732" s="160">
        <v>48</v>
      </c>
      <c r="AH732" s="160">
        <v>18</v>
      </c>
      <c r="AI732" s="160">
        <f t="shared" si="113"/>
        <v>66</v>
      </c>
    </row>
    <row r="733" spans="1:35">
      <c r="A733" s="159" t="s">
        <v>1346</v>
      </c>
      <c r="C733" s="156">
        <v>612</v>
      </c>
      <c r="D733" s="156">
        <v>137</v>
      </c>
      <c r="E733" s="163">
        <v>0.22385620915032681</v>
      </c>
      <c r="F733" s="156">
        <v>358</v>
      </c>
      <c r="G733" s="163">
        <v>0.58496732026143794</v>
      </c>
      <c r="H733" s="157">
        <v>7311</v>
      </c>
      <c r="I733" s="158">
        <v>47</v>
      </c>
      <c r="J733" s="159" t="s">
        <v>1345</v>
      </c>
      <c r="L733" s="160">
        <f t="shared" si="110"/>
        <v>81.458167330677298</v>
      </c>
      <c r="M733" s="160">
        <f t="shared" si="111"/>
        <v>74.569721115537845</v>
      </c>
      <c r="N733" s="160">
        <f t="shared" si="112"/>
        <v>0</v>
      </c>
      <c r="P733" s="160">
        <v>251</v>
      </c>
      <c r="Q733" s="160">
        <v>6.569721115537849</v>
      </c>
      <c r="R733" s="160">
        <v>12.48605577689243</v>
      </c>
      <c r="S733" s="160">
        <v>32.513944223107572</v>
      </c>
      <c r="T733" s="160">
        <v>48.944223107569726</v>
      </c>
      <c r="U733" s="160">
        <f t="shared" si="114"/>
        <v>81.458167330677298</v>
      </c>
      <c r="W733" s="160">
        <v>251</v>
      </c>
      <c r="X733" s="160">
        <v>7.860557768924302</v>
      </c>
      <c r="Y733" s="160">
        <v>17.055776892430277</v>
      </c>
      <c r="Z733" s="160">
        <v>37.111553784860561</v>
      </c>
      <c r="AA733" s="160">
        <v>37.458167330677291</v>
      </c>
      <c r="AB733" s="160">
        <f t="shared" si="115"/>
        <v>74.569721115537845</v>
      </c>
      <c r="AD733" s="160">
        <v>0</v>
      </c>
      <c r="AE733" s="160">
        <v>0</v>
      </c>
      <c r="AF733" s="160">
        <v>0</v>
      </c>
      <c r="AG733" s="160">
        <v>0</v>
      </c>
      <c r="AH733" s="160">
        <v>0</v>
      </c>
      <c r="AI733" s="160">
        <f t="shared" si="113"/>
        <v>0</v>
      </c>
    </row>
    <row r="734" spans="1:35">
      <c r="A734" s="159" t="s">
        <v>1347</v>
      </c>
      <c r="C734" s="156">
        <v>463</v>
      </c>
      <c r="D734" s="156">
        <v>141</v>
      </c>
      <c r="E734" s="163">
        <v>0.30453563714902809</v>
      </c>
      <c r="F734" s="156">
        <v>312</v>
      </c>
      <c r="G734" s="163">
        <v>0.67386609071274295</v>
      </c>
      <c r="H734" s="157">
        <v>7311</v>
      </c>
      <c r="I734" s="158">
        <v>46</v>
      </c>
      <c r="J734" s="159" t="s">
        <v>1345</v>
      </c>
      <c r="L734" s="160">
        <f t="shared" si="110"/>
        <v>93.556291390728489</v>
      </c>
      <c r="M734" s="160">
        <f t="shared" si="111"/>
        <v>82.152317880794698</v>
      </c>
      <c r="N734" s="160">
        <f t="shared" si="112"/>
        <v>0</v>
      </c>
      <c r="P734" s="160">
        <v>151</v>
      </c>
      <c r="Q734" s="160">
        <v>3.1523178807947021</v>
      </c>
      <c r="R734" s="160">
        <v>3.2913907284768213</v>
      </c>
      <c r="S734" s="160">
        <v>20.721854304635762</v>
      </c>
      <c r="T734" s="160">
        <v>72.83443708609272</v>
      </c>
      <c r="U734" s="160">
        <f t="shared" si="114"/>
        <v>93.556291390728489</v>
      </c>
      <c r="W734" s="160">
        <v>151</v>
      </c>
      <c r="X734" s="160">
        <v>4.8476821192052979</v>
      </c>
      <c r="Y734" s="160">
        <v>13.430463576158941</v>
      </c>
      <c r="Z734" s="160">
        <v>33.456953642384107</v>
      </c>
      <c r="AA734" s="160">
        <v>48.69536423841059</v>
      </c>
      <c r="AB734" s="160">
        <f t="shared" si="115"/>
        <v>82.152317880794698</v>
      </c>
      <c r="AD734" s="160">
        <v>0</v>
      </c>
      <c r="AE734" s="160">
        <v>0</v>
      </c>
      <c r="AF734" s="160">
        <v>0</v>
      </c>
      <c r="AG734" s="160">
        <v>0</v>
      </c>
      <c r="AH734" s="160">
        <v>0</v>
      </c>
      <c r="AI734" s="160">
        <f t="shared" si="113"/>
        <v>0</v>
      </c>
    </row>
    <row r="735" spans="1:35">
      <c r="A735" s="159" t="s">
        <v>1455</v>
      </c>
      <c r="C735" s="156">
        <v>584</v>
      </c>
      <c r="D735" s="156">
        <v>118</v>
      </c>
      <c r="E735" s="163">
        <v>0.20205479452054795</v>
      </c>
      <c r="F735" s="156">
        <v>273</v>
      </c>
      <c r="G735" s="163">
        <v>0.46746575342465752</v>
      </c>
      <c r="H735" s="157">
        <v>7311</v>
      </c>
      <c r="I735" s="158">
        <v>50</v>
      </c>
      <c r="J735" s="159" t="s">
        <v>1345</v>
      </c>
      <c r="L735" s="160">
        <f t="shared" si="110"/>
        <v>87.539543057996497</v>
      </c>
      <c r="M735" s="160">
        <f t="shared" si="111"/>
        <v>90.486818980667834</v>
      </c>
      <c r="N735" s="160">
        <f t="shared" si="112"/>
        <v>72</v>
      </c>
      <c r="P735" s="160">
        <v>569</v>
      </c>
      <c r="Q735" s="160">
        <v>3.5131810193321615</v>
      </c>
      <c r="R735" s="160">
        <v>8.9472759226713539</v>
      </c>
      <c r="S735" s="160">
        <v>27.026362038664324</v>
      </c>
      <c r="T735" s="160">
        <v>60.513181019332166</v>
      </c>
      <c r="U735" s="160">
        <f t="shared" si="114"/>
        <v>87.539543057996497</v>
      </c>
      <c r="W735" s="160">
        <v>569</v>
      </c>
      <c r="X735" s="160">
        <v>1</v>
      </c>
      <c r="Y735" s="160">
        <v>8.513181019332162</v>
      </c>
      <c r="Z735" s="160">
        <v>38.026362038664324</v>
      </c>
      <c r="AA735" s="160">
        <v>52.460456942003518</v>
      </c>
      <c r="AB735" s="160">
        <f t="shared" si="115"/>
        <v>90.486818980667834</v>
      </c>
      <c r="AD735" s="160">
        <v>292</v>
      </c>
      <c r="AE735" s="160">
        <v>3</v>
      </c>
      <c r="AF735" s="160">
        <v>25</v>
      </c>
      <c r="AG735" s="160">
        <v>58</v>
      </c>
      <c r="AH735" s="160">
        <v>14</v>
      </c>
      <c r="AI735" s="160">
        <f t="shared" si="113"/>
        <v>72</v>
      </c>
    </row>
    <row r="736" spans="1:35">
      <c r="A736" s="159" t="s">
        <v>677</v>
      </c>
      <c r="C736" s="156">
        <v>601</v>
      </c>
      <c r="D736" s="156">
        <v>78</v>
      </c>
      <c r="E736" s="163">
        <v>0.12978369384359401</v>
      </c>
      <c r="F736" s="156">
        <v>189</v>
      </c>
      <c r="G736" s="163">
        <v>0.31447587354409318</v>
      </c>
      <c r="H736" s="157">
        <v>7311</v>
      </c>
      <c r="I736" s="158">
        <v>53</v>
      </c>
      <c r="J736" s="159" t="s">
        <v>1345</v>
      </c>
      <c r="L736" s="160">
        <f t="shared" si="110"/>
        <v>89</v>
      </c>
      <c r="M736" s="160">
        <f t="shared" si="111"/>
        <v>88.025210084033617</v>
      </c>
      <c r="N736" s="160">
        <f t="shared" si="112"/>
        <v>0</v>
      </c>
      <c r="P736" s="160">
        <v>238</v>
      </c>
      <c r="Q736" s="160">
        <v>1.0252100840336134</v>
      </c>
      <c r="R736" s="160">
        <v>9.4873949579831915</v>
      </c>
      <c r="S736" s="160">
        <v>28.487394957983192</v>
      </c>
      <c r="T736" s="160">
        <v>60.512605042016801</v>
      </c>
      <c r="U736" s="160">
        <f t="shared" si="114"/>
        <v>89</v>
      </c>
      <c r="W736" s="160">
        <v>238</v>
      </c>
      <c r="X736" s="160">
        <v>1.9495798319327731</v>
      </c>
      <c r="Y736" s="160">
        <v>10.025210084033613</v>
      </c>
      <c r="Z736" s="160">
        <v>41.226890756302524</v>
      </c>
      <c r="AA736" s="160">
        <v>46.798319327731093</v>
      </c>
      <c r="AB736" s="160">
        <f t="shared" si="115"/>
        <v>88.025210084033617</v>
      </c>
      <c r="AD736" s="160">
        <v>0</v>
      </c>
      <c r="AE736" s="160">
        <v>0</v>
      </c>
      <c r="AF736" s="160">
        <v>0</v>
      </c>
      <c r="AG736" s="160">
        <v>0</v>
      </c>
      <c r="AH736" s="160">
        <v>0</v>
      </c>
      <c r="AI736" s="160">
        <f t="shared" si="113"/>
        <v>0</v>
      </c>
    </row>
    <row r="737" spans="1:35">
      <c r="A737" s="159" t="s">
        <v>877</v>
      </c>
      <c r="C737" s="156">
        <v>550</v>
      </c>
      <c r="D737" s="156">
        <v>49</v>
      </c>
      <c r="E737" s="163">
        <v>8.9090909090909096E-2</v>
      </c>
      <c r="F737" s="156">
        <v>208</v>
      </c>
      <c r="G737" s="163">
        <v>0.50980392156862742</v>
      </c>
      <c r="H737" s="157">
        <v>2705</v>
      </c>
      <c r="I737" s="158">
        <v>24</v>
      </c>
      <c r="J737" s="159" t="s">
        <v>876</v>
      </c>
      <c r="L737" s="160">
        <f t="shared" si="110"/>
        <v>85.285185185185185</v>
      </c>
      <c r="M737" s="160">
        <f t="shared" si="111"/>
        <v>73.177777777777777</v>
      </c>
      <c r="N737" s="160">
        <f t="shared" si="112"/>
        <v>59</v>
      </c>
      <c r="P737" s="160">
        <v>540</v>
      </c>
      <c r="Q737" s="160">
        <v>3.4592592592592593</v>
      </c>
      <c r="R737" s="160">
        <v>11.255555555555556</v>
      </c>
      <c r="S737" s="160">
        <v>27.596296296296298</v>
      </c>
      <c r="T737" s="160">
        <v>57.688888888888883</v>
      </c>
      <c r="U737" s="160">
        <f t="shared" si="114"/>
        <v>85.285185185185185</v>
      </c>
      <c r="W737" s="160">
        <v>540</v>
      </c>
      <c r="X737" s="160">
        <v>6.007407407407408</v>
      </c>
      <c r="Y737" s="160">
        <v>20.077777777777779</v>
      </c>
      <c r="Z737" s="160">
        <v>40.701851851851849</v>
      </c>
      <c r="AA737" s="160">
        <v>32.475925925925928</v>
      </c>
      <c r="AB737" s="160">
        <f t="shared" si="115"/>
        <v>73.177777777777777</v>
      </c>
      <c r="AD737" s="160">
        <v>141</v>
      </c>
      <c r="AE737" s="160">
        <v>5</v>
      </c>
      <c r="AF737" s="160">
        <v>36</v>
      </c>
      <c r="AG737" s="160">
        <v>52</v>
      </c>
      <c r="AH737" s="160">
        <v>7</v>
      </c>
      <c r="AI737" s="160">
        <f t="shared" si="113"/>
        <v>59</v>
      </c>
    </row>
    <row r="738" spans="1:35">
      <c r="A738" s="159" t="s">
        <v>878</v>
      </c>
      <c r="C738" s="156">
        <v>601</v>
      </c>
      <c r="D738" s="156">
        <v>37</v>
      </c>
      <c r="E738" s="163">
        <v>6.156405990016639E-2</v>
      </c>
      <c r="F738" s="156">
        <v>276</v>
      </c>
      <c r="G738" s="163">
        <v>0.45923460898502494</v>
      </c>
      <c r="H738" s="157">
        <v>2705</v>
      </c>
      <c r="I738" s="158">
        <v>23</v>
      </c>
      <c r="J738" s="159" t="s">
        <v>876</v>
      </c>
      <c r="L738" s="160">
        <f t="shared" si="110"/>
        <v>84.938356164383549</v>
      </c>
      <c r="M738" s="160">
        <f t="shared" si="111"/>
        <v>80.082191780821915</v>
      </c>
      <c r="N738" s="160">
        <f t="shared" si="112"/>
        <v>56</v>
      </c>
      <c r="P738" s="160">
        <v>584</v>
      </c>
      <c r="Q738" s="160">
        <v>4.368150684931507</v>
      </c>
      <c r="R738" s="160">
        <v>11.354452054794521</v>
      </c>
      <c r="S738" s="160">
        <v>27.323630136986303</v>
      </c>
      <c r="T738" s="160">
        <v>57.614726027397253</v>
      </c>
      <c r="U738" s="160">
        <f t="shared" si="114"/>
        <v>84.938356164383549</v>
      </c>
      <c r="W738" s="160">
        <v>584</v>
      </c>
      <c r="X738" s="160">
        <v>5.5770547945205475</v>
      </c>
      <c r="Y738" s="160">
        <v>15.017123287671232</v>
      </c>
      <c r="Z738" s="160">
        <v>42.457191780821915</v>
      </c>
      <c r="AA738" s="160">
        <v>37.625</v>
      </c>
      <c r="AB738" s="160">
        <f t="shared" si="115"/>
        <v>80.082191780821915</v>
      </c>
      <c r="AD738" s="160">
        <v>198</v>
      </c>
      <c r="AE738" s="160">
        <v>8</v>
      </c>
      <c r="AF738" s="160">
        <v>36</v>
      </c>
      <c r="AG738" s="160">
        <v>52</v>
      </c>
      <c r="AH738" s="160">
        <v>4</v>
      </c>
      <c r="AI738" s="160">
        <f t="shared" si="113"/>
        <v>56</v>
      </c>
    </row>
    <row r="739" spans="1:35">
      <c r="A739" s="159" t="s">
        <v>1481</v>
      </c>
      <c r="C739" s="156">
        <v>834</v>
      </c>
      <c r="D739" s="156">
        <v>38</v>
      </c>
      <c r="E739" s="163">
        <v>4.5563549160671464E-2</v>
      </c>
      <c r="F739" s="156">
        <v>361</v>
      </c>
      <c r="G739" s="163">
        <v>0.43285371702637887</v>
      </c>
      <c r="H739" s="157">
        <v>2705</v>
      </c>
      <c r="I739" s="158">
        <v>20</v>
      </c>
      <c r="J739" s="159" t="s">
        <v>876</v>
      </c>
      <c r="L739" s="160">
        <f t="shared" si="110"/>
        <v>82.387755102040813</v>
      </c>
      <c r="M739" s="160">
        <f t="shared" si="111"/>
        <v>75.014405762304918</v>
      </c>
      <c r="N739" s="160">
        <f t="shared" si="112"/>
        <v>24</v>
      </c>
      <c r="P739" s="160">
        <v>833</v>
      </c>
      <c r="Q739" s="160">
        <v>6.623049219687875</v>
      </c>
      <c r="R739" s="160">
        <v>11.376950780312125</v>
      </c>
      <c r="S739" s="160">
        <v>41.963985594237698</v>
      </c>
      <c r="T739" s="160">
        <v>40.423769507803122</v>
      </c>
      <c r="U739" s="160">
        <f t="shared" si="114"/>
        <v>82.387755102040813</v>
      </c>
      <c r="W739" s="160">
        <v>833</v>
      </c>
      <c r="X739" s="160">
        <v>4.5174069627851141</v>
      </c>
      <c r="Y739" s="160">
        <v>20.468187274909965</v>
      </c>
      <c r="Z739" s="160">
        <v>49.330132052821128</v>
      </c>
      <c r="AA739" s="160">
        <v>25.684273709483794</v>
      </c>
      <c r="AB739" s="160">
        <f t="shared" si="115"/>
        <v>75.014405762304918</v>
      </c>
      <c r="AD739" s="160">
        <v>323</v>
      </c>
      <c r="AE739" s="160">
        <v>29</v>
      </c>
      <c r="AF739" s="160">
        <v>47</v>
      </c>
      <c r="AG739" s="160">
        <v>22</v>
      </c>
      <c r="AH739" s="160">
        <v>2</v>
      </c>
      <c r="AI739" s="160">
        <f t="shared" si="113"/>
        <v>24</v>
      </c>
    </row>
    <row r="740" spans="1:35">
      <c r="A740" s="159" t="s">
        <v>1287</v>
      </c>
      <c r="C740" s="156">
        <v>260</v>
      </c>
      <c r="D740" s="156">
        <v>11</v>
      </c>
      <c r="E740" s="163">
        <v>4.230769230769231E-2</v>
      </c>
      <c r="F740" s="156">
        <v>214</v>
      </c>
      <c r="G740" s="163">
        <v>0.82307692307692304</v>
      </c>
      <c r="H740" s="157">
        <v>7104</v>
      </c>
      <c r="I740" s="158">
        <v>14</v>
      </c>
      <c r="J740" s="159" t="s">
        <v>1286</v>
      </c>
      <c r="L740" s="160">
        <f t="shared" si="110"/>
        <v>78.229629629629642</v>
      </c>
      <c r="M740" s="160">
        <f t="shared" si="111"/>
        <v>74.696296296296296</v>
      </c>
      <c r="N740" s="160">
        <f t="shared" si="112"/>
        <v>50</v>
      </c>
      <c r="P740" s="160">
        <v>135</v>
      </c>
      <c r="Q740" s="160">
        <v>8.9851851851851858</v>
      </c>
      <c r="R740" s="160">
        <v>12.496296296296297</v>
      </c>
      <c r="S740" s="160">
        <v>27.348148148148148</v>
      </c>
      <c r="T740" s="160">
        <v>50.881481481481487</v>
      </c>
      <c r="U740" s="160">
        <f t="shared" si="114"/>
        <v>78.229629629629642</v>
      </c>
      <c r="W740" s="160">
        <v>135</v>
      </c>
      <c r="X740" s="160">
        <v>6.7185185185185183</v>
      </c>
      <c r="Y740" s="160">
        <v>18.296296296296298</v>
      </c>
      <c r="Z740" s="160">
        <v>48.103703703703701</v>
      </c>
      <c r="AA740" s="160">
        <v>26.592592592592592</v>
      </c>
      <c r="AB740" s="160">
        <f t="shared" si="115"/>
        <v>74.696296296296296</v>
      </c>
      <c r="AD740" s="160">
        <v>38</v>
      </c>
      <c r="AE740" s="160">
        <v>3</v>
      </c>
      <c r="AF740" s="160">
        <v>47</v>
      </c>
      <c r="AG740" s="160">
        <v>45</v>
      </c>
      <c r="AH740" s="160">
        <v>5</v>
      </c>
      <c r="AI740" s="160">
        <f t="shared" si="113"/>
        <v>50</v>
      </c>
    </row>
    <row r="741" spans="1:35">
      <c r="A741" s="159" t="s">
        <v>1699</v>
      </c>
      <c r="C741" s="156">
        <v>216</v>
      </c>
      <c r="D741" s="156">
        <v>25</v>
      </c>
      <c r="E741" s="163">
        <v>0.11574074074074074</v>
      </c>
      <c r="F741" s="156">
        <v>151</v>
      </c>
      <c r="G741" s="163">
        <v>0.69907407407407407</v>
      </c>
      <c r="H741" s="157">
        <v>7104</v>
      </c>
      <c r="I741" s="158">
        <v>15</v>
      </c>
      <c r="J741" s="159" t="s">
        <v>1286</v>
      </c>
      <c r="L741" s="160">
        <f t="shared" si="110"/>
        <v>56.84210526315789</v>
      </c>
      <c r="M741" s="160">
        <f t="shared" si="111"/>
        <v>73.84210526315789</v>
      </c>
      <c r="N741" s="160">
        <f t="shared" si="112"/>
        <v>20</v>
      </c>
      <c r="P741" s="160">
        <v>76</v>
      </c>
      <c r="Q741" s="160">
        <v>19.89473684210526</v>
      </c>
      <c r="R741" s="160">
        <v>23.842105263157897</v>
      </c>
      <c r="S741" s="160">
        <v>39.736842105263158</v>
      </c>
      <c r="T741" s="160">
        <v>17.105263157894736</v>
      </c>
      <c r="U741" s="160">
        <f t="shared" si="114"/>
        <v>56.84210526315789</v>
      </c>
      <c r="W741" s="160">
        <v>76</v>
      </c>
      <c r="X741" s="160">
        <v>5.4736842105263159</v>
      </c>
      <c r="Y741" s="160">
        <v>21.105263157894736</v>
      </c>
      <c r="Z741" s="160">
        <v>52.789473684210527</v>
      </c>
      <c r="AA741" s="160">
        <v>21.05263157894737</v>
      </c>
      <c r="AB741" s="160">
        <f t="shared" si="115"/>
        <v>73.84210526315789</v>
      </c>
      <c r="AD741" s="160">
        <v>44</v>
      </c>
      <c r="AE741" s="160">
        <v>23</v>
      </c>
      <c r="AF741" s="160">
        <v>57</v>
      </c>
      <c r="AG741" s="160">
        <v>20</v>
      </c>
      <c r="AH741" s="160">
        <v>0</v>
      </c>
      <c r="AI741" s="160">
        <f t="shared" si="113"/>
        <v>20</v>
      </c>
    </row>
    <row r="742" spans="1:35">
      <c r="A742" s="159" t="s">
        <v>1464</v>
      </c>
      <c r="C742" s="156">
        <v>926</v>
      </c>
      <c r="D742" s="156">
        <v>306</v>
      </c>
      <c r="E742" s="163">
        <v>0.33045356371490281</v>
      </c>
      <c r="F742" s="156">
        <v>465</v>
      </c>
      <c r="G742" s="163">
        <v>0.50215982721382291</v>
      </c>
      <c r="H742" s="157">
        <v>406</v>
      </c>
      <c r="I742" s="158">
        <v>49</v>
      </c>
      <c r="J742" s="159" t="s">
        <v>682</v>
      </c>
      <c r="L742" s="160">
        <f t="shared" si="110"/>
        <v>79.721218961625283</v>
      </c>
      <c r="M742" s="160">
        <f t="shared" si="111"/>
        <v>73.568848758465009</v>
      </c>
      <c r="N742" s="160">
        <f t="shared" si="112"/>
        <v>50</v>
      </c>
      <c r="P742" s="160">
        <v>886</v>
      </c>
      <c r="Q742" s="160">
        <v>8.6241534988713315</v>
      </c>
      <c r="R742" s="160">
        <v>11.67155756207675</v>
      </c>
      <c r="S742" s="160">
        <v>35.933408577878104</v>
      </c>
      <c r="T742" s="160">
        <v>43.787810383747185</v>
      </c>
      <c r="U742" s="160">
        <f t="shared" si="114"/>
        <v>79.721218961625283</v>
      </c>
      <c r="W742" s="160">
        <v>886</v>
      </c>
      <c r="X742" s="160">
        <v>4.3814898419864559</v>
      </c>
      <c r="Y742" s="160">
        <v>21.723476297968396</v>
      </c>
      <c r="Z742" s="160">
        <v>39.688487584650112</v>
      </c>
      <c r="AA742" s="160">
        <v>33.880361173814897</v>
      </c>
      <c r="AB742" s="160">
        <f t="shared" si="115"/>
        <v>73.568848758465009</v>
      </c>
      <c r="AD742" s="160">
        <v>291</v>
      </c>
      <c r="AE742" s="160">
        <v>15</v>
      </c>
      <c r="AF742" s="160">
        <v>34</v>
      </c>
      <c r="AG742" s="160">
        <v>42</v>
      </c>
      <c r="AH742" s="160">
        <v>8</v>
      </c>
      <c r="AI742" s="160">
        <f t="shared" si="113"/>
        <v>50</v>
      </c>
    </row>
    <row r="743" spans="1:35">
      <c r="A743" s="159" t="s">
        <v>683</v>
      </c>
      <c r="C743" s="156">
        <v>911</v>
      </c>
      <c r="D743" s="156">
        <v>319</v>
      </c>
      <c r="E743" s="163">
        <v>0.35016465422612514</v>
      </c>
      <c r="F743" s="156">
        <v>511</v>
      </c>
      <c r="G743" s="163">
        <v>0.56092206366630082</v>
      </c>
      <c r="H743" s="157">
        <v>406</v>
      </c>
      <c r="I743" s="158">
        <v>47</v>
      </c>
      <c r="J743" s="159" t="s">
        <v>682</v>
      </c>
      <c r="L743" s="160">
        <f t="shared" si="110"/>
        <v>84.708004509582864</v>
      </c>
      <c r="M743" s="160">
        <f t="shared" si="111"/>
        <v>72.64374295377678</v>
      </c>
      <c r="N743" s="160">
        <f t="shared" si="112"/>
        <v>66</v>
      </c>
      <c r="P743" s="160">
        <v>887</v>
      </c>
      <c r="Q743" s="160">
        <v>5.5986471251409249</v>
      </c>
      <c r="R743" s="160">
        <v>8.6933483652762114</v>
      </c>
      <c r="S743" s="160">
        <v>28.34836527621195</v>
      </c>
      <c r="T743" s="160">
        <v>56.359639233370913</v>
      </c>
      <c r="U743" s="160">
        <f t="shared" si="114"/>
        <v>84.708004509582864</v>
      </c>
      <c r="W743" s="160">
        <v>887</v>
      </c>
      <c r="X743" s="160">
        <v>7.7384441939120627</v>
      </c>
      <c r="Y743" s="160">
        <v>19.617812852311161</v>
      </c>
      <c r="Z743" s="160">
        <v>38.98083427282976</v>
      </c>
      <c r="AA743" s="160">
        <v>33.662908680947012</v>
      </c>
      <c r="AB743" s="160">
        <f t="shared" si="115"/>
        <v>72.64374295377678</v>
      </c>
      <c r="AD743" s="160">
        <v>288</v>
      </c>
      <c r="AE743" s="160">
        <v>7</v>
      </c>
      <c r="AF743" s="160">
        <v>27</v>
      </c>
      <c r="AG743" s="160">
        <v>50</v>
      </c>
      <c r="AH743" s="160">
        <v>16</v>
      </c>
      <c r="AI743" s="160">
        <f t="shared" si="113"/>
        <v>66</v>
      </c>
    </row>
    <row r="744" spans="1:35">
      <c r="A744" s="159" t="s">
        <v>962</v>
      </c>
      <c r="C744" s="156">
        <v>184</v>
      </c>
      <c r="D744" s="156">
        <v>5</v>
      </c>
      <c r="E744" s="163">
        <v>2.717391304347826E-2</v>
      </c>
      <c r="F744" s="156">
        <v>123</v>
      </c>
      <c r="G744" s="163">
        <v>0.66847826086956519</v>
      </c>
      <c r="H744" s="157">
        <v>3806</v>
      </c>
      <c r="I744" s="158">
        <v>18</v>
      </c>
      <c r="J744" s="159" t="s">
        <v>961</v>
      </c>
      <c r="L744" s="160">
        <f t="shared" si="110"/>
        <v>79.8</v>
      </c>
      <c r="M744" s="160">
        <f t="shared" si="111"/>
        <v>69.8</v>
      </c>
      <c r="N744" s="160">
        <f t="shared" si="112"/>
        <v>0</v>
      </c>
      <c r="P744" s="160">
        <v>80</v>
      </c>
      <c r="Q744" s="160">
        <v>4.8</v>
      </c>
      <c r="R744" s="160">
        <v>15.399999999999999</v>
      </c>
      <c r="S744" s="160">
        <v>25</v>
      </c>
      <c r="T744" s="160">
        <v>54.8</v>
      </c>
      <c r="U744" s="160">
        <f t="shared" si="114"/>
        <v>79.8</v>
      </c>
      <c r="W744" s="160">
        <v>80</v>
      </c>
      <c r="X744" s="160">
        <v>2.4</v>
      </c>
      <c r="Y744" s="160">
        <v>27.799999999999997</v>
      </c>
      <c r="Z744" s="160">
        <v>44.8</v>
      </c>
      <c r="AA744" s="160">
        <v>25</v>
      </c>
      <c r="AB744" s="160">
        <f t="shared" si="115"/>
        <v>69.8</v>
      </c>
      <c r="AD744" s="160">
        <v>0</v>
      </c>
      <c r="AE744" s="160">
        <v>0</v>
      </c>
      <c r="AF744" s="160">
        <v>0</v>
      </c>
      <c r="AG744" s="160">
        <v>0</v>
      </c>
      <c r="AH744" s="160">
        <v>0</v>
      </c>
      <c r="AI744" s="160">
        <f t="shared" si="113"/>
        <v>0</v>
      </c>
    </row>
    <row r="745" spans="1:35">
      <c r="A745" s="159" t="s">
        <v>1725</v>
      </c>
      <c r="C745" s="156">
        <v>211</v>
      </c>
      <c r="D745" s="156">
        <v>8</v>
      </c>
      <c r="E745" s="163">
        <v>3.7914691943127965E-2</v>
      </c>
      <c r="F745" s="156">
        <v>131</v>
      </c>
      <c r="G745" s="163">
        <v>0.62085308056872035</v>
      </c>
      <c r="H745" s="157">
        <v>3806</v>
      </c>
      <c r="I745" s="158">
        <v>19</v>
      </c>
      <c r="J745" s="159" t="s">
        <v>961</v>
      </c>
      <c r="L745" s="160">
        <f t="shared" si="110"/>
        <v>62</v>
      </c>
      <c r="M745" s="160">
        <f t="shared" si="111"/>
        <v>69</v>
      </c>
      <c r="N745" s="160">
        <f t="shared" si="112"/>
        <v>0</v>
      </c>
      <c r="P745" s="160">
        <v>39</v>
      </c>
      <c r="Q745" s="160">
        <v>23</v>
      </c>
      <c r="R745" s="160">
        <v>15</v>
      </c>
      <c r="S745" s="160">
        <v>36</v>
      </c>
      <c r="T745" s="160">
        <v>26</v>
      </c>
      <c r="U745" s="160">
        <f t="shared" si="114"/>
        <v>62</v>
      </c>
      <c r="W745" s="160">
        <v>39</v>
      </c>
      <c r="X745" s="160">
        <v>10</v>
      </c>
      <c r="Y745" s="160">
        <v>21</v>
      </c>
      <c r="Z745" s="160">
        <v>51</v>
      </c>
      <c r="AA745" s="160">
        <v>18</v>
      </c>
      <c r="AB745" s="160">
        <f t="shared" si="115"/>
        <v>69</v>
      </c>
      <c r="AD745" s="160">
        <v>0</v>
      </c>
      <c r="AE745" s="160">
        <v>0</v>
      </c>
      <c r="AF745" s="160">
        <v>0</v>
      </c>
      <c r="AG745" s="160">
        <v>0</v>
      </c>
      <c r="AH745" s="160">
        <v>0</v>
      </c>
      <c r="AI745" s="160">
        <f t="shared" si="113"/>
        <v>0</v>
      </c>
    </row>
    <row r="746" spans="1:35">
      <c r="A746" s="159" t="s">
        <v>1421</v>
      </c>
      <c r="C746" s="156">
        <v>107</v>
      </c>
      <c r="D746" s="156">
        <v>2</v>
      </c>
      <c r="E746" s="163">
        <v>1.8691588785046728E-2</v>
      </c>
      <c r="F746" s="156">
        <v>69</v>
      </c>
      <c r="G746" s="163">
        <v>0.64485981308411211</v>
      </c>
      <c r="H746" s="157">
        <v>3806</v>
      </c>
      <c r="I746" s="158">
        <v>20</v>
      </c>
      <c r="J746" s="159" t="s">
        <v>961</v>
      </c>
      <c r="L746" s="160">
        <f t="shared" si="110"/>
        <v>78.701754385964918</v>
      </c>
      <c r="M746" s="160">
        <f t="shared" si="111"/>
        <v>73.412280701754383</v>
      </c>
      <c r="N746" s="160">
        <f t="shared" si="112"/>
        <v>44.298701298701296</v>
      </c>
      <c r="P746" s="160">
        <v>114</v>
      </c>
      <c r="Q746" s="160">
        <v>7.3771929824561404</v>
      </c>
      <c r="R746" s="160">
        <v>13.921052631578949</v>
      </c>
      <c r="S746" s="160">
        <v>36.789473684210527</v>
      </c>
      <c r="T746" s="160">
        <v>41.912280701754391</v>
      </c>
      <c r="U746" s="160">
        <f t="shared" si="114"/>
        <v>78.701754385964918</v>
      </c>
      <c r="W746" s="160">
        <v>114</v>
      </c>
      <c r="X746" s="160">
        <v>4.6228070175438596</v>
      </c>
      <c r="Y746" s="160">
        <v>21.964912280701753</v>
      </c>
      <c r="Z746" s="160">
        <v>39.482456140350877</v>
      </c>
      <c r="AA746" s="160">
        <v>33.929824561403507</v>
      </c>
      <c r="AB746" s="160">
        <f t="shared" si="115"/>
        <v>73.412280701754383</v>
      </c>
      <c r="AD746" s="160">
        <v>77</v>
      </c>
      <c r="AE746" s="160">
        <v>21.779220779220779</v>
      </c>
      <c r="AF746" s="160">
        <v>33.428571428571431</v>
      </c>
      <c r="AG746" s="160">
        <v>42.779220779220779</v>
      </c>
      <c r="AH746" s="160">
        <v>1.5194805194805194</v>
      </c>
      <c r="AI746" s="160">
        <f t="shared" si="113"/>
        <v>44.298701298701296</v>
      </c>
    </row>
    <row r="747" spans="1:35">
      <c r="A747" s="159" t="s">
        <v>1281</v>
      </c>
      <c r="C747" s="156">
        <v>476</v>
      </c>
      <c r="D747" s="156">
        <v>113</v>
      </c>
      <c r="E747" s="163">
        <v>0.23739495798319327</v>
      </c>
      <c r="F747" s="156">
        <v>242</v>
      </c>
      <c r="G747" s="163">
        <v>0.50840336134453779</v>
      </c>
      <c r="H747" s="157">
        <v>7008</v>
      </c>
      <c r="I747" s="158">
        <v>43</v>
      </c>
      <c r="J747" s="159" t="s">
        <v>1280</v>
      </c>
      <c r="L747" s="160">
        <f t="shared" si="110"/>
        <v>66.765384615384619</v>
      </c>
      <c r="M747" s="160">
        <f t="shared" si="111"/>
        <v>71.034615384615392</v>
      </c>
      <c r="N747" s="160">
        <f t="shared" si="112"/>
        <v>21</v>
      </c>
      <c r="P747" s="160">
        <v>260</v>
      </c>
      <c r="Q747" s="160">
        <v>12.142307692307693</v>
      </c>
      <c r="R747" s="160">
        <v>21.096153846153843</v>
      </c>
      <c r="S747" s="160">
        <v>30.484615384615385</v>
      </c>
      <c r="T747" s="160">
        <v>36.280769230769231</v>
      </c>
      <c r="U747" s="160">
        <f t="shared" si="114"/>
        <v>66.765384615384619</v>
      </c>
      <c r="W747" s="160">
        <v>260</v>
      </c>
      <c r="X747" s="160">
        <v>6.4192307692307695</v>
      </c>
      <c r="Y747" s="160">
        <v>22.07692307692308</v>
      </c>
      <c r="Z747" s="160">
        <v>40.776923076923076</v>
      </c>
      <c r="AA747" s="160">
        <v>30.257692307692309</v>
      </c>
      <c r="AB747" s="160">
        <f t="shared" si="115"/>
        <v>71.034615384615392</v>
      </c>
      <c r="AD747" s="160">
        <v>77</v>
      </c>
      <c r="AE747" s="160">
        <v>17</v>
      </c>
      <c r="AF747" s="160">
        <v>62</v>
      </c>
      <c r="AG747" s="160">
        <v>21</v>
      </c>
      <c r="AH747" s="160">
        <v>0</v>
      </c>
      <c r="AI747" s="160">
        <f t="shared" si="113"/>
        <v>21</v>
      </c>
    </row>
    <row r="748" spans="1:35">
      <c r="A748" s="159" t="s">
        <v>1696</v>
      </c>
      <c r="C748" s="156">
        <v>422</v>
      </c>
      <c r="D748" s="156">
        <v>124</v>
      </c>
      <c r="E748" s="163">
        <v>0.29383886255924169</v>
      </c>
      <c r="F748" s="156">
        <v>197</v>
      </c>
      <c r="G748" s="163">
        <v>0.46682464454976302</v>
      </c>
      <c r="H748" s="157">
        <v>7008</v>
      </c>
      <c r="I748" s="158">
        <v>45</v>
      </c>
      <c r="J748" s="159" t="s">
        <v>1280</v>
      </c>
      <c r="L748" s="160">
        <f t="shared" si="110"/>
        <v>65.222222222222229</v>
      </c>
      <c r="M748" s="160">
        <f t="shared" si="111"/>
        <v>73.333333333333329</v>
      </c>
      <c r="N748" s="160">
        <f t="shared" si="112"/>
        <v>37</v>
      </c>
      <c r="P748" s="160">
        <v>135</v>
      </c>
      <c r="Q748" s="160">
        <v>19.222222222222221</v>
      </c>
      <c r="R748" s="160">
        <v>15.555555555555557</v>
      </c>
      <c r="S748" s="160">
        <v>40.777777777777779</v>
      </c>
      <c r="T748" s="160">
        <v>24.444444444444443</v>
      </c>
      <c r="U748" s="160">
        <f t="shared" si="114"/>
        <v>65.222222222222229</v>
      </c>
      <c r="W748" s="160">
        <v>135</v>
      </c>
      <c r="X748" s="160">
        <v>5.8888888888888893</v>
      </c>
      <c r="Y748" s="160">
        <v>20.777777777777779</v>
      </c>
      <c r="Z748" s="160">
        <v>46.666666666666664</v>
      </c>
      <c r="AA748" s="160">
        <v>26.666666666666668</v>
      </c>
      <c r="AB748" s="160">
        <f t="shared" si="115"/>
        <v>73.333333333333329</v>
      </c>
      <c r="AD748" s="160">
        <v>75</v>
      </c>
      <c r="AE748" s="160">
        <v>33</v>
      </c>
      <c r="AF748" s="160">
        <v>29</v>
      </c>
      <c r="AG748" s="160">
        <v>33</v>
      </c>
      <c r="AH748" s="160">
        <v>4</v>
      </c>
      <c r="AI748" s="160">
        <f t="shared" si="113"/>
        <v>37</v>
      </c>
    </row>
    <row r="749" spans="1:35">
      <c r="A749" s="159" t="s">
        <v>753</v>
      </c>
      <c r="C749" s="156">
        <v>368</v>
      </c>
      <c r="D749" s="156">
        <v>104</v>
      </c>
      <c r="E749" s="163">
        <v>0.28260869565217389</v>
      </c>
      <c r="F749" s="156">
        <v>257</v>
      </c>
      <c r="G749" s="163">
        <v>0.69836956521739135</v>
      </c>
      <c r="H749" s="157">
        <v>1507</v>
      </c>
      <c r="I749" s="158">
        <v>29</v>
      </c>
      <c r="J749" s="159" t="s">
        <v>752</v>
      </c>
      <c r="L749" s="160">
        <f t="shared" si="110"/>
        <v>94</v>
      </c>
      <c r="M749" s="160">
        <f t="shared" si="111"/>
        <v>78</v>
      </c>
      <c r="N749" s="160">
        <f t="shared" si="112"/>
        <v>0</v>
      </c>
      <c r="P749" s="160">
        <v>195</v>
      </c>
      <c r="Q749" s="160">
        <v>1</v>
      </c>
      <c r="R749" s="160">
        <v>6</v>
      </c>
      <c r="S749" s="160">
        <v>25</v>
      </c>
      <c r="T749" s="160">
        <v>69</v>
      </c>
      <c r="U749" s="160">
        <f t="shared" si="114"/>
        <v>94</v>
      </c>
      <c r="W749" s="160">
        <v>195</v>
      </c>
      <c r="X749" s="160">
        <v>9</v>
      </c>
      <c r="Y749" s="160">
        <v>13</v>
      </c>
      <c r="Z749" s="160">
        <v>41</v>
      </c>
      <c r="AA749" s="160">
        <v>37</v>
      </c>
      <c r="AB749" s="160">
        <f t="shared" si="115"/>
        <v>78</v>
      </c>
      <c r="AD749" s="160">
        <v>0</v>
      </c>
      <c r="AE749" s="160">
        <v>0</v>
      </c>
      <c r="AF749" s="160">
        <v>0</v>
      </c>
      <c r="AG749" s="160">
        <v>0</v>
      </c>
      <c r="AH749" s="160">
        <v>0</v>
      </c>
      <c r="AI749" s="160">
        <f t="shared" si="113"/>
        <v>0</v>
      </c>
    </row>
    <row r="750" spans="1:35">
      <c r="A750" s="159" t="s">
        <v>1368</v>
      </c>
      <c r="C750" s="156">
        <v>502</v>
      </c>
      <c r="D750" s="156">
        <v>149</v>
      </c>
      <c r="E750" s="163">
        <v>0.29681274900398408</v>
      </c>
      <c r="F750" s="156">
        <v>339</v>
      </c>
      <c r="G750" s="163">
        <v>0.67529880478087645</v>
      </c>
      <c r="H750" s="157">
        <v>1507</v>
      </c>
      <c r="I750" s="158">
        <v>31</v>
      </c>
      <c r="J750" s="159" t="s">
        <v>752</v>
      </c>
      <c r="L750" s="160">
        <f t="shared" si="110"/>
        <v>83.776659959758547</v>
      </c>
      <c r="M750" s="160">
        <f t="shared" si="111"/>
        <v>83.720321931589524</v>
      </c>
      <c r="N750" s="160">
        <f t="shared" si="112"/>
        <v>50</v>
      </c>
      <c r="P750" s="160">
        <v>497</v>
      </c>
      <c r="Q750" s="160">
        <v>5.6720321931589535</v>
      </c>
      <c r="R750" s="160">
        <v>10.231388329979879</v>
      </c>
      <c r="S750" s="160">
        <v>25.559356136820924</v>
      </c>
      <c r="T750" s="160">
        <v>58.217303822937623</v>
      </c>
      <c r="U750" s="160">
        <f t="shared" si="114"/>
        <v>83.776659959758547</v>
      </c>
      <c r="W750" s="160">
        <v>497</v>
      </c>
      <c r="X750" s="160">
        <v>2.352112676056338</v>
      </c>
      <c r="Y750" s="160">
        <v>14.247484909456741</v>
      </c>
      <c r="Z750" s="160">
        <v>44.368209255533195</v>
      </c>
      <c r="AA750" s="160">
        <v>39.352112676056336</v>
      </c>
      <c r="AB750" s="160">
        <f t="shared" si="115"/>
        <v>83.720321931589524</v>
      </c>
      <c r="AD750" s="160">
        <v>167</v>
      </c>
      <c r="AE750" s="160">
        <v>13</v>
      </c>
      <c r="AF750" s="160">
        <v>38</v>
      </c>
      <c r="AG750" s="160">
        <v>42</v>
      </c>
      <c r="AH750" s="160">
        <v>8</v>
      </c>
      <c r="AI750" s="160">
        <f t="shared" si="113"/>
        <v>50</v>
      </c>
    </row>
    <row r="751" spans="1:35">
      <c r="A751" s="159" t="s">
        <v>1552</v>
      </c>
      <c r="C751" s="156">
        <v>340</v>
      </c>
      <c r="D751" s="156">
        <v>116</v>
      </c>
      <c r="E751" s="163">
        <v>0.3411764705882353</v>
      </c>
      <c r="F751" s="156">
        <v>206</v>
      </c>
      <c r="G751" s="163">
        <v>0.60588235294117643</v>
      </c>
      <c r="H751" s="157">
        <v>1507</v>
      </c>
      <c r="I751" s="158">
        <v>37</v>
      </c>
      <c r="J751" s="159" t="s">
        <v>752</v>
      </c>
      <c r="L751" s="160">
        <f t="shared" si="110"/>
        <v>69.363636363636374</v>
      </c>
      <c r="M751" s="160">
        <f t="shared" si="111"/>
        <v>74.424242424242422</v>
      </c>
      <c r="N751" s="160">
        <f t="shared" si="112"/>
        <v>33</v>
      </c>
      <c r="P751" s="160">
        <v>330</v>
      </c>
      <c r="Q751" s="160">
        <v>13.787878787878789</v>
      </c>
      <c r="R751" s="160">
        <v>17.848484848484848</v>
      </c>
      <c r="S751" s="160">
        <v>45.151515151515156</v>
      </c>
      <c r="T751" s="160">
        <v>24.212121212121211</v>
      </c>
      <c r="U751" s="160">
        <f t="shared" si="114"/>
        <v>69.363636363636374</v>
      </c>
      <c r="W751" s="160">
        <v>330</v>
      </c>
      <c r="X751" s="160">
        <v>2.8484848484848486</v>
      </c>
      <c r="Y751" s="160">
        <v>23.303030303030305</v>
      </c>
      <c r="Z751" s="160">
        <v>50.727272727272727</v>
      </c>
      <c r="AA751" s="160">
        <v>23.696969696969695</v>
      </c>
      <c r="AB751" s="160">
        <f t="shared" si="115"/>
        <v>74.424242424242422</v>
      </c>
      <c r="AD751" s="160">
        <v>190</v>
      </c>
      <c r="AE751" s="160">
        <v>22</v>
      </c>
      <c r="AF751" s="160">
        <v>45</v>
      </c>
      <c r="AG751" s="160">
        <v>29</v>
      </c>
      <c r="AH751" s="160">
        <v>4</v>
      </c>
      <c r="AI751" s="160">
        <f t="shared" si="113"/>
        <v>33</v>
      </c>
    </row>
    <row r="752" spans="1:35">
      <c r="A752" s="159" t="s">
        <v>1014</v>
      </c>
      <c r="C752" s="156">
        <v>196</v>
      </c>
      <c r="D752" s="156">
        <v>19</v>
      </c>
      <c r="E752" s="163">
        <v>9.6938775510204078E-2</v>
      </c>
      <c r="F752" s="156">
        <v>104</v>
      </c>
      <c r="G752" s="163">
        <v>0.53061224489795922</v>
      </c>
      <c r="H752" s="157">
        <v>4706</v>
      </c>
      <c r="I752" s="158">
        <v>59</v>
      </c>
      <c r="J752" s="159" t="s">
        <v>23</v>
      </c>
      <c r="L752" s="160">
        <f t="shared" si="110"/>
        <v>80</v>
      </c>
      <c r="M752" s="160">
        <f t="shared" si="111"/>
        <v>74.866666666666674</v>
      </c>
      <c r="N752" s="160">
        <f t="shared" si="112"/>
        <v>0</v>
      </c>
      <c r="P752" s="160">
        <v>75</v>
      </c>
      <c r="Q752" s="160">
        <v>10.8</v>
      </c>
      <c r="R752" s="160">
        <v>9.7333333333333343</v>
      </c>
      <c r="S752" s="160">
        <v>38.466666666666669</v>
      </c>
      <c r="T752" s="160">
        <v>41.533333333333331</v>
      </c>
      <c r="U752" s="160">
        <f t="shared" si="114"/>
        <v>80</v>
      </c>
      <c r="W752" s="160">
        <v>75</v>
      </c>
      <c r="X752" s="160">
        <v>11.133333333333333</v>
      </c>
      <c r="Y752" s="160">
        <v>14.533333333333333</v>
      </c>
      <c r="Z752" s="160">
        <v>38.933333333333337</v>
      </c>
      <c r="AA752" s="160">
        <v>35.933333333333337</v>
      </c>
      <c r="AB752" s="160">
        <f t="shared" si="115"/>
        <v>74.866666666666674</v>
      </c>
      <c r="AD752" s="160">
        <v>0</v>
      </c>
      <c r="AE752" s="160">
        <v>0</v>
      </c>
      <c r="AF752" s="160">
        <v>0</v>
      </c>
      <c r="AG752" s="160">
        <v>0</v>
      </c>
      <c r="AH752" s="160">
        <v>0</v>
      </c>
      <c r="AI752" s="160">
        <f t="shared" si="113"/>
        <v>0</v>
      </c>
    </row>
    <row r="753" spans="1:35">
      <c r="A753" s="159" t="s">
        <v>1016</v>
      </c>
      <c r="C753" s="156">
        <v>118</v>
      </c>
      <c r="D753" s="156">
        <v>94</v>
      </c>
      <c r="E753" s="163">
        <v>0.79661016949152541</v>
      </c>
      <c r="F753" s="156">
        <v>114</v>
      </c>
      <c r="G753" s="163">
        <v>0.96610169491525422</v>
      </c>
      <c r="H753" s="157">
        <v>4706</v>
      </c>
      <c r="I753" s="158">
        <v>39</v>
      </c>
      <c r="J753" s="159" t="s">
        <v>23</v>
      </c>
      <c r="L753" s="160">
        <f t="shared" si="110"/>
        <v>92.951219512195124</v>
      </c>
      <c r="M753" s="160">
        <f t="shared" si="111"/>
        <v>80.268292682926841</v>
      </c>
      <c r="N753" s="160">
        <f t="shared" si="112"/>
        <v>0</v>
      </c>
      <c r="P753" s="160">
        <v>41</v>
      </c>
      <c r="Q753" s="160">
        <v>5</v>
      </c>
      <c r="R753" s="160">
        <v>2.5609756097560976</v>
      </c>
      <c r="S753" s="160">
        <v>39.243902439024389</v>
      </c>
      <c r="T753" s="160">
        <v>53.707317073170735</v>
      </c>
      <c r="U753" s="160">
        <f t="shared" si="114"/>
        <v>92.951219512195124</v>
      </c>
      <c r="W753" s="160">
        <v>41</v>
      </c>
      <c r="X753" s="160">
        <v>2.4390243902439024</v>
      </c>
      <c r="Y753" s="160">
        <v>17.292682926829269</v>
      </c>
      <c r="Z753" s="160">
        <v>58.341463414634148</v>
      </c>
      <c r="AA753" s="160">
        <v>21.926829268292686</v>
      </c>
      <c r="AB753" s="160">
        <f t="shared" si="115"/>
        <v>80.268292682926841</v>
      </c>
      <c r="AD753" s="160">
        <v>0</v>
      </c>
      <c r="AE753" s="160">
        <v>0</v>
      </c>
      <c r="AF753" s="160">
        <v>0</v>
      </c>
      <c r="AG753" s="160">
        <v>0</v>
      </c>
      <c r="AH753" s="160">
        <v>0</v>
      </c>
      <c r="AI753" s="160">
        <f t="shared" si="113"/>
        <v>0</v>
      </c>
    </row>
    <row r="754" spans="1:35">
      <c r="A754" s="159" t="s">
        <v>1625</v>
      </c>
      <c r="C754" s="156">
        <v>187</v>
      </c>
      <c r="D754" s="156">
        <v>60</v>
      </c>
      <c r="E754" s="163">
        <v>0.32085561497326204</v>
      </c>
      <c r="F754" s="156">
        <v>142</v>
      </c>
      <c r="G754" s="163">
        <v>0.75935828877005351</v>
      </c>
      <c r="H754" s="157">
        <v>4706</v>
      </c>
      <c r="I754" s="158">
        <v>68</v>
      </c>
      <c r="J754" s="159" t="s">
        <v>23</v>
      </c>
      <c r="L754" s="160">
        <f t="shared" si="110"/>
        <v>67.195652173913047</v>
      </c>
      <c r="M754" s="160">
        <f t="shared" si="111"/>
        <v>69.402173913043484</v>
      </c>
      <c r="N754" s="160">
        <f t="shared" si="112"/>
        <v>23</v>
      </c>
      <c r="P754" s="160">
        <v>184</v>
      </c>
      <c r="Q754" s="160">
        <v>19.847826086956523</v>
      </c>
      <c r="R754" s="160">
        <v>13.956521739130434</v>
      </c>
      <c r="S754" s="160">
        <v>48.489130434782609</v>
      </c>
      <c r="T754" s="160">
        <v>18.706521739130437</v>
      </c>
      <c r="U754" s="160">
        <f t="shared" si="114"/>
        <v>67.195652173913047</v>
      </c>
      <c r="W754" s="160">
        <v>184</v>
      </c>
      <c r="X754" s="160">
        <v>6.4673913043478262</v>
      </c>
      <c r="Y754" s="160">
        <v>24.619565217391305</v>
      </c>
      <c r="Z754" s="160">
        <v>45.467391304347828</v>
      </c>
      <c r="AA754" s="160">
        <v>23.934782608695652</v>
      </c>
      <c r="AB754" s="160">
        <f t="shared" si="115"/>
        <v>69.402173913043484</v>
      </c>
      <c r="AD754" s="160">
        <v>94</v>
      </c>
      <c r="AE754" s="160">
        <v>30</v>
      </c>
      <c r="AF754" s="160">
        <v>47</v>
      </c>
      <c r="AG754" s="160">
        <v>20</v>
      </c>
      <c r="AH754" s="160">
        <v>3</v>
      </c>
      <c r="AI754" s="160">
        <f t="shared" si="113"/>
        <v>23</v>
      </c>
    </row>
    <row r="755" spans="1:35">
      <c r="A755" s="159" t="s">
        <v>1015</v>
      </c>
      <c r="C755" s="156">
        <v>429</v>
      </c>
      <c r="D755" s="156">
        <v>159</v>
      </c>
      <c r="E755" s="163">
        <v>0.37062937062937062</v>
      </c>
      <c r="F755" s="156">
        <v>361</v>
      </c>
      <c r="G755" s="163">
        <v>0.84149184149184153</v>
      </c>
      <c r="H755" s="157">
        <v>4706</v>
      </c>
      <c r="I755" s="158">
        <v>40</v>
      </c>
      <c r="J755" s="159" t="s">
        <v>23</v>
      </c>
      <c r="L755" s="160">
        <f t="shared" si="110"/>
        <v>68.793594306049826</v>
      </c>
      <c r="M755" s="160">
        <f t="shared" si="111"/>
        <v>55.811387900355875</v>
      </c>
      <c r="N755" s="160">
        <f t="shared" si="112"/>
        <v>21</v>
      </c>
      <c r="P755" s="160">
        <v>281</v>
      </c>
      <c r="Q755" s="160">
        <v>9.6619217081850532</v>
      </c>
      <c r="R755" s="160">
        <v>21.686832740213525</v>
      </c>
      <c r="S755" s="160">
        <v>35.932384341637011</v>
      </c>
      <c r="T755" s="160">
        <v>32.861209964412815</v>
      </c>
      <c r="U755" s="160">
        <f t="shared" si="114"/>
        <v>68.793594306049826</v>
      </c>
      <c r="W755" s="160">
        <v>281</v>
      </c>
      <c r="X755" s="160">
        <v>8.5765124555160135</v>
      </c>
      <c r="Y755" s="160">
        <v>35.911032028469748</v>
      </c>
      <c r="Z755" s="160">
        <v>43.804270462633454</v>
      </c>
      <c r="AA755" s="160">
        <v>12.007117437722421</v>
      </c>
      <c r="AB755" s="160">
        <f t="shared" si="115"/>
        <v>55.811387900355875</v>
      </c>
      <c r="AD755" s="160">
        <v>102</v>
      </c>
      <c r="AE755" s="160">
        <v>22</v>
      </c>
      <c r="AF755" s="160">
        <v>58</v>
      </c>
      <c r="AG755" s="160">
        <v>20</v>
      </c>
      <c r="AH755" s="160">
        <v>1</v>
      </c>
      <c r="AI755" s="160">
        <f t="shared" si="113"/>
        <v>21</v>
      </c>
    </row>
    <row r="756" spans="1:35">
      <c r="A756" s="159" t="s">
        <v>1289</v>
      </c>
      <c r="C756" s="156">
        <v>304</v>
      </c>
      <c r="D756" s="156">
        <v>17</v>
      </c>
      <c r="E756" s="163">
        <v>5.5921052631578948E-2</v>
      </c>
      <c r="F756" s="156">
        <v>190</v>
      </c>
      <c r="G756" s="163">
        <v>0.625</v>
      </c>
      <c r="H756" s="157">
        <v>7105</v>
      </c>
      <c r="I756" s="158">
        <v>18</v>
      </c>
      <c r="J756" s="159" t="s">
        <v>1288</v>
      </c>
      <c r="L756" s="160">
        <f t="shared" si="110"/>
        <v>69.521739130434781</v>
      </c>
      <c r="M756" s="160">
        <f t="shared" si="111"/>
        <v>71.012422360248451</v>
      </c>
      <c r="N756" s="160">
        <f t="shared" si="112"/>
        <v>60</v>
      </c>
      <c r="P756" s="160">
        <v>161</v>
      </c>
      <c r="Q756" s="160">
        <v>8.3850931677018625</v>
      </c>
      <c r="R756" s="160">
        <v>22.354037267080749</v>
      </c>
      <c r="S756" s="160">
        <v>36.621118012422357</v>
      </c>
      <c r="T756" s="160">
        <v>32.900621118012424</v>
      </c>
      <c r="U756" s="160">
        <f t="shared" si="114"/>
        <v>69.521739130434781</v>
      </c>
      <c r="W756" s="160">
        <v>161</v>
      </c>
      <c r="X756" s="160">
        <v>11.75776397515528</v>
      </c>
      <c r="Y756" s="160">
        <v>17.509316770186338</v>
      </c>
      <c r="Z756" s="160">
        <v>42.782608695652179</v>
      </c>
      <c r="AA756" s="160">
        <v>28.229813664596278</v>
      </c>
      <c r="AB756" s="160">
        <f t="shared" si="115"/>
        <v>71.012422360248451</v>
      </c>
      <c r="AD756" s="160">
        <v>45</v>
      </c>
      <c r="AE756" s="160">
        <v>9</v>
      </c>
      <c r="AF756" s="160">
        <v>31</v>
      </c>
      <c r="AG756" s="160">
        <v>47</v>
      </c>
      <c r="AH756" s="160">
        <v>13</v>
      </c>
      <c r="AI756" s="160">
        <f t="shared" si="113"/>
        <v>60</v>
      </c>
    </row>
    <row r="757" spans="1:35">
      <c r="A757" s="159" t="s">
        <v>1700</v>
      </c>
      <c r="C757" s="156">
        <v>229</v>
      </c>
      <c r="D757" s="156">
        <v>9</v>
      </c>
      <c r="E757" s="163">
        <v>3.9301310043668124E-2</v>
      </c>
      <c r="F757" s="156">
        <v>105</v>
      </c>
      <c r="G757" s="163">
        <v>0.45851528384279477</v>
      </c>
      <c r="H757" s="157">
        <v>7105</v>
      </c>
      <c r="I757" s="158">
        <v>19</v>
      </c>
      <c r="J757" s="159" t="s">
        <v>1288</v>
      </c>
      <c r="L757" s="160">
        <f t="shared" si="110"/>
        <v>60.791666666666671</v>
      </c>
      <c r="M757" s="160">
        <f t="shared" si="111"/>
        <v>71</v>
      </c>
      <c r="N757" s="160">
        <f t="shared" si="112"/>
        <v>39</v>
      </c>
      <c r="P757" s="160">
        <v>72</v>
      </c>
      <c r="Q757" s="160">
        <v>19.055555555555557</v>
      </c>
      <c r="R757" s="160">
        <v>19.583333333333336</v>
      </c>
      <c r="S757" s="160">
        <v>34.375</v>
      </c>
      <c r="T757" s="160">
        <v>26.416666666666668</v>
      </c>
      <c r="U757" s="160">
        <f t="shared" si="114"/>
        <v>60.791666666666671</v>
      </c>
      <c r="W757" s="160">
        <v>72</v>
      </c>
      <c r="X757" s="160">
        <v>12.166666666666666</v>
      </c>
      <c r="Y757" s="160">
        <v>16.833333333333336</v>
      </c>
      <c r="Z757" s="160">
        <v>52.875</v>
      </c>
      <c r="AA757" s="160">
        <v>18.125</v>
      </c>
      <c r="AB757" s="160">
        <f t="shared" si="115"/>
        <v>71</v>
      </c>
      <c r="AD757" s="160">
        <v>41</v>
      </c>
      <c r="AE757" s="160">
        <v>22</v>
      </c>
      <c r="AF757" s="160">
        <v>39</v>
      </c>
      <c r="AG757" s="160">
        <v>37</v>
      </c>
      <c r="AH757" s="160">
        <v>2</v>
      </c>
      <c r="AI757" s="160">
        <f t="shared" si="113"/>
        <v>39</v>
      </c>
    </row>
    <row r="758" spans="1:35">
      <c r="A758" s="159" t="s">
        <v>683</v>
      </c>
      <c r="C758" s="156">
        <v>570</v>
      </c>
      <c r="D758" s="156">
        <v>33</v>
      </c>
      <c r="E758" s="163">
        <v>5.7894736842105263E-2</v>
      </c>
      <c r="F758" s="156">
        <v>360</v>
      </c>
      <c r="G758" s="163">
        <v>0.63157894736842102</v>
      </c>
      <c r="H758" s="157">
        <v>3209</v>
      </c>
      <c r="I758" s="158">
        <v>38</v>
      </c>
      <c r="J758" s="159" t="s">
        <v>916</v>
      </c>
      <c r="L758" s="160">
        <f t="shared" si="110"/>
        <v>85.326633165829151</v>
      </c>
      <c r="M758" s="160">
        <f t="shared" si="111"/>
        <v>86.738693467336674</v>
      </c>
      <c r="N758" s="160">
        <f t="shared" si="112"/>
        <v>0</v>
      </c>
      <c r="P758" s="160">
        <v>199</v>
      </c>
      <c r="Q758" s="160">
        <v>1.4673366834170856</v>
      </c>
      <c r="R758" s="160">
        <v>12.738693467336685</v>
      </c>
      <c r="S758" s="160">
        <v>27.673366834170857</v>
      </c>
      <c r="T758" s="160">
        <v>57.653266331658287</v>
      </c>
      <c r="U758" s="160">
        <f t="shared" si="114"/>
        <v>85.326633165829151</v>
      </c>
      <c r="W758" s="160">
        <v>199</v>
      </c>
      <c r="X758" s="160">
        <v>3.1306532663316586</v>
      </c>
      <c r="Y758" s="160">
        <v>10.13065326633166</v>
      </c>
      <c r="Z758" s="160">
        <v>44.21608040201005</v>
      </c>
      <c r="AA758" s="160">
        <v>42.522613065326631</v>
      </c>
      <c r="AB758" s="160">
        <f t="shared" si="115"/>
        <v>86.738693467336674</v>
      </c>
      <c r="AD758" s="160">
        <v>0</v>
      </c>
      <c r="AE758" s="160">
        <v>0</v>
      </c>
      <c r="AF758" s="160">
        <v>0</v>
      </c>
      <c r="AG758" s="160">
        <v>0</v>
      </c>
      <c r="AH758" s="160">
        <v>0</v>
      </c>
      <c r="AI758" s="160">
        <f t="shared" si="113"/>
        <v>0</v>
      </c>
    </row>
    <row r="759" spans="1:35">
      <c r="A759" s="159" t="s">
        <v>1414</v>
      </c>
      <c r="C759" s="156">
        <v>492</v>
      </c>
      <c r="D759" s="156">
        <v>33</v>
      </c>
      <c r="E759" s="163">
        <v>6.7073170731707321E-2</v>
      </c>
      <c r="F759" s="156">
        <v>312</v>
      </c>
      <c r="G759" s="163">
        <v>0.63414634146341464</v>
      </c>
      <c r="H759" s="157">
        <v>3209</v>
      </c>
      <c r="I759" s="158">
        <v>41</v>
      </c>
      <c r="J759" s="159" t="s">
        <v>916</v>
      </c>
      <c r="L759" s="160">
        <f t="shared" si="110"/>
        <v>76.73333333333332</v>
      </c>
      <c r="M759" s="160">
        <f t="shared" si="111"/>
        <v>75.931250000000006</v>
      </c>
      <c r="N759" s="160">
        <f t="shared" si="112"/>
        <v>39.163179916317993</v>
      </c>
      <c r="P759" s="160">
        <v>480</v>
      </c>
      <c r="Q759" s="160">
        <v>6.4312500000000004</v>
      </c>
      <c r="R759" s="160">
        <v>16.835416666666667</v>
      </c>
      <c r="S759" s="160">
        <v>40.4375</v>
      </c>
      <c r="T759" s="160">
        <v>36.295833333333327</v>
      </c>
      <c r="U759" s="160">
        <f t="shared" si="114"/>
        <v>76.73333333333332</v>
      </c>
      <c r="W759" s="160">
        <v>480</v>
      </c>
      <c r="X759" s="160">
        <v>5.25</v>
      </c>
      <c r="Y759" s="160">
        <v>18.818750000000001</v>
      </c>
      <c r="Z759" s="160">
        <v>45.333333333333336</v>
      </c>
      <c r="AA759" s="160">
        <v>30.59791666666667</v>
      </c>
      <c r="AB759" s="160">
        <f t="shared" si="115"/>
        <v>75.931250000000006</v>
      </c>
      <c r="AD759" s="160">
        <v>239</v>
      </c>
      <c r="AE759" s="160">
        <v>16.380753138075313</v>
      </c>
      <c r="AF759" s="160">
        <v>43.962343096234306</v>
      </c>
      <c r="AG759" s="160">
        <v>36.644351464435147</v>
      </c>
      <c r="AH759" s="160">
        <v>2.5188284518828454</v>
      </c>
      <c r="AI759" s="160">
        <f t="shared" si="113"/>
        <v>39.163179916317993</v>
      </c>
    </row>
    <row r="760" spans="1:35">
      <c r="A760" s="159" t="s">
        <v>893</v>
      </c>
      <c r="C760" s="156">
        <v>234</v>
      </c>
      <c r="D760" s="156">
        <v>20</v>
      </c>
      <c r="E760" s="163">
        <v>8.5470085470085472E-2</v>
      </c>
      <c r="F760" s="156">
        <v>128</v>
      </c>
      <c r="G760" s="163">
        <v>0.54700854700854706</v>
      </c>
      <c r="H760" s="157">
        <v>2906</v>
      </c>
      <c r="I760" s="158">
        <v>25</v>
      </c>
      <c r="J760" s="159" t="s">
        <v>892</v>
      </c>
      <c r="L760" s="160">
        <f t="shared" si="110"/>
        <v>90.571428571428584</v>
      </c>
      <c r="M760" s="160">
        <f t="shared" si="111"/>
        <v>91.16326530612244</v>
      </c>
      <c r="N760" s="160">
        <f t="shared" si="112"/>
        <v>56</v>
      </c>
      <c r="P760" s="160">
        <v>147</v>
      </c>
      <c r="Q760" s="160">
        <v>1.3333333333333333</v>
      </c>
      <c r="R760" s="160">
        <v>8.3605442176870746</v>
      </c>
      <c r="S760" s="160">
        <v>32.027210884353742</v>
      </c>
      <c r="T760" s="160">
        <v>58.544217687074834</v>
      </c>
      <c r="U760" s="160">
        <f t="shared" si="114"/>
        <v>90.571428571428584</v>
      </c>
      <c r="W760" s="160">
        <v>147</v>
      </c>
      <c r="X760" s="160">
        <v>0.79591836734693877</v>
      </c>
      <c r="Y760" s="160">
        <v>8.3061224489795915</v>
      </c>
      <c r="Z760" s="160">
        <v>36.183673469387756</v>
      </c>
      <c r="AA760" s="160">
        <v>54.979591836734691</v>
      </c>
      <c r="AB760" s="160">
        <f t="shared" si="115"/>
        <v>91.16326530612244</v>
      </c>
      <c r="AD760" s="160">
        <v>39</v>
      </c>
      <c r="AE760" s="160">
        <v>3</v>
      </c>
      <c r="AF760" s="160">
        <v>41</v>
      </c>
      <c r="AG760" s="160">
        <v>51</v>
      </c>
      <c r="AH760" s="160">
        <v>5</v>
      </c>
      <c r="AI760" s="160">
        <f t="shared" si="113"/>
        <v>56</v>
      </c>
    </row>
    <row r="761" spans="1:35">
      <c r="A761" s="159" t="s">
        <v>1587</v>
      </c>
      <c r="C761" s="156">
        <v>238</v>
      </c>
      <c r="D761" s="156">
        <v>7</v>
      </c>
      <c r="E761" s="163">
        <v>2.9411764705882353E-2</v>
      </c>
      <c r="F761" s="156">
        <v>112</v>
      </c>
      <c r="G761" s="163">
        <v>0.47058823529411764</v>
      </c>
      <c r="H761" s="157">
        <v>2906</v>
      </c>
      <c r="I761" s="158">
        <v>26</v>
      </c>
      <c r="J761" s="159" t="s">
        <v>892</v>
      </c>
      <c r="L761" s="160">
        <f t="shared" si="110"/>
        <v>79.352272727272734</v>
      </c>
      <c r="M761" s="160">
        <f t="shared" si="111"/>
        <v>78.363636363636374</v>
      </c>
      <c r="N761" s="160">
        <f t="shared" si="112"/>
        <v>70</v>
      </c>
      <c r="P761" s="160">
        <v>88</v>
      </c>
      <c r="Q761" s="160">
        <v>10.431818181818182</v>
      </c>
      <c r="R761" s="160">
        <v>10.21590909090909</v>
      </c>
      <c r="S761" s="160">
        <v>35.215909090909093</v>
      </c>
      <c r="T761" s="160">
        <v>44.13636363636364</v>
      </c>
      <c r="U761" s="160">
        <f t="shared" si="114"/>
        <v>79.352272727272734</v>
      </c>
      <c r="W761" s="160">
        <v>88</v>
      </c>
      <c r="X761" s="160">
        <v>2.3181818181818183</v>
      </c>
      <c r="Y761" s="160">
        <v>19.477272727272727</v>
      </c>
      <c r="Z761" s="160">
        <v>59</v>
      </c>
      <c r="AA761" s="160">
        <v>19.363636363636367</v>
      </c>
      <c r="AB761" s="160">
        <f t="shared" si="115"/>
        <v>78.363636363636374</v>
      </c>
      <c r="AD761" s="160">
        <v>37</v>
      </c>
      <c r="AE761" s="160">
        <v>8</v>
      </c>
      <c r="AF761" s="160">
        <v>22</v>
      </c>
      <c r="AG761" s="160">
        <v>59</v>
      </c>
      <c r="AH761" s="160">
        <v>11</v>
      </c>
      <c r="AI761" s="160">
        <f t="shared" si="113"/>
        <v>70</v>
      </c>
    </row>
    <row r="762" spans="1:35">
      <c r="A762" s="159" t="s">
        <v>1316</v>
      </c>
      <c r="C762" s="156">
        <v>617</v>
      </c>
      <c r="D762" s="156">
        <v>529</v>
      </c>
      <c r="E762" s="163">
        <v>0.85737439222042144</v>
      </c>
      <c r="F762" s="156">
        <v>540</v>
      </c>
      <c r="G762" s="163">
        <v>0.87520259319286875</v>
      </c>
      <c r="H762" s="157">
        <v>7207</v>
      </c>
      <c r="I762" s="158">
        <v>59</v>
      </c>
      <c r="J762" s="159" t="s">
        <v>1311</v>
      </c>
      <c r="L762" s="160">
        <f t="shared" si="110"/>
        <v>74.288732394366193</v>
      </c>
      <c r="M762" s="160">
        <f t="shared" si="111"/>
        <v>64.260563380281695</v>
      </c>
      <c r="N762" s="160">
        <f t="shared" si="112"/>
        <v>36</v>
      </c>
      <c r="P762" s="160">
        <v>284</v>
      </c>
      <c r="Q762" s="160">
        <v>8.1549295774647881</v>
      </c>
      <c r="R762" s="160">
        <v>17.845070422535212</v>
      </c>
      <c r="S762" s="160">
        <v>36.288732394366193</v>
      </c>
      <c r="T762" s="160">
        <v>38</v>
      </c>
      <c r="U762" s="160">
        <f t="shared" ref="U762:U793" si="116">SUM(S762:T762)</f>
        <v>74.288732394366193</v>
      </c>
      <c r="W762" s="160">
        <v>284</v>
      </c>
      <c r="X762" s="160">
        <v>9.26056338028169</v>
      </c>
      <c r="Y762" s="160">
        <v>26.47887323943662</v>
      </c>
      <c r="Z762" s="160">
        <v>39.514084507042256</v>
      </c>
      <c r="AA762" s="160">
        <v>24.746478873239436</v>
      </c>
      <c r="AB762" s="160">
        <f t="shared" ref="AB762:AB793" si="117">SUM(Z762:AA762)</f>
        <v>64.260563380281695</v>
      </c>
      <c r="AD762" s="160">
        <v>82</v>
      </c>
      <c r="AE762" s="160">
        <v>12</v>
      </c>
      <c r="AF762" s="160">
        <v>51</v>
      </c>
      <c r="AG762" s="160">
        <v>34</v>
      </c>
      <c r="AH762" s="160">
        <v>2</v>
      </c>
      <c r="AI762" s="160">
        <f t="shared" si="113"/>
        <v>36</v>
      </c>
    </row>
    <row r="763" spans="1:35">
      <c r="A763" s="159" t="s">
        <v>1318</v>
      </c>
      <c r="C763" s="156">
        <v>493</v>
      </c>
      <c r="D763" s="156">
        <v>81</v>
      </c>
      <c r="E763" s="163">
        <v>0.1643002028397566</v>
      </c>
      <c r="F763" s="156">
        <v>104</v>
      </c>
      <c r="G763" s="163">
        <v>0.21095334685598377</v>
      </c>
      <c r="H763" s="157">
        <v>7207</v>
      </c>
      <c r="I763" s="158">
        <v>57</v>
      </c>
      <c r="J763" s="159" t="s">
        <v>1311</v>
      </c>
      <c r="L763" s="160">
        <f t="shared" si="110"/>
        <v>90.706611570247929</v>
      </c>
      <c r="M763" s="160">
        <f t="shared" si="111"/>
        <v>87.330578512396698</v>
      </c>
      <c r="N763" s="160">
        <f t="shared" si="112"/>
        <v>82</v>
      </c>
      <c r="P763" s="160">
        <v>242</v>
      </c>
      <c r="Q763" s="160">
        <v>3.3140495867768593</v>
      </c>
      <c r="R763" s="160">
        <v>6.6363636363636358</v>
      </c>
      <c r="S763" s="160">
        <v>20.561983471074377</v>
      </c>
      <c r="T763" s="160">
        <v>70.144628099173545</v>
      </c>
      <c r="U763" s="160">
        <f t="shared" si="116"/>
        <v>90.706611570247929</v>
      </c>
      <c r="W763" s="160">
        <v>242</v>
      </c>
      <c r="X763" s="160">
        <v>1.6404958677685952</v>
      </c>
      <c r="Y763" s="160">
        <v>11.028925619834711</v>
      </c>
      <c r="Z763" s="160">
        <v>32.599173553719012</v>
      </c>
      <c r="AA763" s="160">
        <v>54.731404958677686</v>
      </c>
      <c r="AB763" s="160">
        <f t="shared" si="117"/>
        <v>87.330578512396698</v>
      </c>
      <c r="AD763" s="160">
        <v>82</v>
      </c>
      <c r="AE763" s="160">
        <v>4</v>
      </c>
      <c r="AF763" s="160">
        <v>15</v>
      </c>
      <c r="AG763" s="160">
        <v>61</v>
      </c>
      <c r="AH763" s="160">
        <v>21</v>
      </c>
      <c r="AI763" s="160">
        <f t="shared" si="113"/>
        <v>82</v>
      </c>
    </row>
    <row r="764" spans="1:35">
      <c r="A764" s="159" t="s">
        <v>1735</v>
      </c>
      <c r="C764" s="156">
        <v>867</v>
      </c>
      <c r="D764" s="156">
        <v>316</v>
      </c>
      <c r="E764" s="163">
        <v>0.36447520184544407</v>
      </c>
      <c r="F764" s="156">
        <v>339</v>
      </c>
      <c r="G764" s="163">
        <v>0.39100346020761245</v>
      </c>
      <c r="H764" s="157">
        <v>7207</v>
      </c>
      <c r="I764" s="158">
        <v>47</v>
      </c>
      <c r="J764" s="159" t="s">
        <v>1311</v>
      </c>
      <c r="L764" s="160">
        <f t="shared" si="110"/>
        <v>59</v>
      </c>
      <c r="M764" s="160">
        <f t="shared" si="111"/>
        <v>79</v>
      </c>
      <c r="N764" s="160">
        <f t="shared" si="112"/>
        <v>0</v>
      </c>
      <c r="P764" s="160">
        <v>398</v>
      </c>
      <c r="Q764" s="160">
        <v>24</v>
      </c>
      <c r="R764" s="160">
        <v>17</v>
      </c>
      <c r="S764" s="160">
        <v>45</v>
      </c>
      <c r="T764" s="160">
        <v>14</v>
      </c>
      <c r="U764" s="160">
        <f t="shared" si="116"/>
        <v>59</v>
      </c>
      <c r="W764" s="160">
        <v>398</v>
      </c>
      <c r="X764" s="160">
        <v>6</v>
      </c>
      <c r="Y764" s="160">
        <v>15</v>
      </c>
      <c r="Z764" s="160">
        <v>47</v>
      </c>
      <c r="AA764" s="160">
        <v>32</v>
      </c>
      <c r="AB764" s="160">
        <f t="shared" si="117"/>
        <v>79</v>
      </c>
      <c r="AD764" s="160">
        <v>0</v>
      </c>
      <c r="AE764" s="160">
        <v>0</v>
      </c>
      <c r="AF764" s="160">
        <v>0</v>
      </c>
      <c r="AG764" s="160">
        <v>0</v>
      </c>
      <c r="AH764" s="160">
        <v>0</v>
      </c>
      <c r="AI764" s="160">
        <f t="shared" si="113"/>
        <v>0</v>
      </c>
    </row>
    <row r="765" spans="1:35">
      <c r="A765" s="159" t="s">
        <v>1326</v>
      </c>
      <c r="C765" s="156">
        <v>573</v>
      </c>
      <c r="D765" s="156">
        <v>438</v>
      </c>
      <c r="E765" s="163">
        <v>0.76439790575916233</v>
      </c>
      <c r="F765" s="156">
        <v>518</v>
      </c>
      <c r="G765" s="163">
        <v>0.90401396160558467</v>
      </c>
      <c r="H765" s="157">
        <v>7207</v>
      </c>
      <c r="I765" s="158">
        <v>40</v>
      </c>
      <c r="J765" s="159" t="s">
        <v>1311</v>
      </c>
      <c r="L765" s="160">
        <f t="shared" si="110"/>
        <v>67.507299270072991</v>
      </c>
      <c r="M765" s="160">
        <f t="shared" si="111"/>
        <v>64.514598540145982</v>
      </c>
      <c r="N765" s="160">
        <f t="shared" si="112"/>
        <v>28</v>
      </c>
      <c r="P765" s="160">
        <v>274</v>
      </c>
      <c r="Q765" s="160">
        <v>13.164233576642335</v>
      </c>
      <c r="R765" s="160">
        <v>19.302919708029197</v>
      </c>
      <c r="S765" s="160">
        <v>34.193430656934311</v>
      </c>
      <c r="T765" s="160">
        <v>33.313868613138688</v>
      </c>
      <c r="U765" s="160">
        <f t="shared" si="116"/>
        <v>67.507299270072991</v>
      </c>
      <c r="W765" s="160">
        <v>274</v>
      </c>
      <c r="X765" s="160">
        <v>9.2773722627737225</v>
      </c>
      <c r="Y765" s="160">
        <v>26.208029197080293</v>
      </c>
      <c r="Z765" s="160">
        <v>42.507299270072991</v>
      </c>
      <c r="AA765" s="160">
        <v>22.007299270072995</v>
      </c>
      <c r="AB765" s="160">
        <f t="shared" si="117"/>
        <v>64.514598540145982</v>
      </c>
      <c r="AD765" s="160">
        <v>88</v>
      </c>
      <c r="AE765" s="160">
        <v>23</v>
      </c>
      <c r="AF765" s="160">
        <v>49</v>
      </c>
      <c r="AG765" s="160">
        <v>27</v>
      </c>
      <c r="AH765" s="160">
        <v>1</v>
      </c>
      <c r="AI765" s="160">
        <f t="shared" si="113"/>
        <v>28</v>
      </c>
    </row>
    <row r="766" spans="1:35">
      <c r="A766" s="159" t="s">
        <v>1319</v>
      </c>
      <c r="C766" s="156">
        <v>683</v>
      </c>
      <c r="D766" s="156">
        <v>494</v>
      </c>
      <c r="E766" s="163">
        <v>0.72327964860907756</v>
      </c>
      <c r="F766" s="156">
        <v>449</v>
      </c>
      <c r="G766" s="163">
        <v>0.65739385065885803</v>
      </c>
      <c r="H766" s="157">
        <v>7207</v>
      </c>
      <c r="I766" s="158">
        <v>53</v>
      </c>
      <c r="J766" s="159" t="s">
        <v>1311</v>
      </c>
      <c r="L766" s="160">
        <f t="shared" si="110"/>
        <v>64.08626198083067</v>
      </c>
      <c r="M766" s="160">
        <f t="shared" si="111"/>
        <v>52.936102236421725</v>
      </c>
      <c r="N766" s="160">
        <f t="shared" si="112"/>
        <v>40</v>
      </c>
      <c r="P766" s="160">
        <v>313</v>
      </c>
      <c r="Q766" s="160">
        <v>14.869009584664537</v>
      </c>
      <c r="R766" s="160">
        <v>21.04472843450479</v>
      </c>
      <c r="S766" s="160">
        <v>30.130990415335468</v>
      </c>
      <c r="T766" s="160">
        <v>33.95527156549521</v>
      </c>
      <c r="U766" s="160">
        <f t="shared" si="116"/>
        <v>64.08626198083067</v>
      </c>
      <c r="W766" s="160">
        <v>313</v>
      </c>
      <c r="X766" s="160">
        <v>16.440894568690094</v>
      </c>
      <c r="Y766" s="160">
        <v>30.651757188498401</v>
      </c>
      <c r="Z766" s="160">
        <v>31.990415335463261</v>
      </c>
      <c r="AA766" s="160">
        <v>20.945686900958464</v>
      </c>
      <c r="AB766" s="160">
        <f t="shared" si="117"/>
        <v>52.936102236421725</v>
      </c>
      <c r="AD766" s="160">
        <v>108</v>
      </c>
      <c r="AE766" s="160">
        <v>12</v>
      </c>
      <c r="AF766" s="160">
        <v>47</v>
      </c>
      <c r="AG766" s="160">
        <v>31</v>
      </c>
      <c r="AH766" s="160">
        <v>9</v>
      </c>
      <c r="AI766" s="160">
        <f t="shared" si="113"/>
        <v>40</v>
      </c>
    </row>
    <row r="767" spans="1:35">
      <c r="A767" s="159" t="s">
        <v>1733</v>
      </c>
      <c r="C767" s="156">
        <v>903</v>
      </c>
      <c r="D767" s="156">
        <v>553</v>
      </c>
      <c r="E767" s="163">
        <v>0.61240310077519378</v>
      </c>
      <c r="F767" s="156">
        <v>599</v>
      </c>
      <c r="G767" s="163">
        <v>0.66334440753045409</v>
      </c>
      <c r="H767" s="157">
        <v>7207</v>
      </c>
      <c r="I767" s="158">
        <v>60</v>
      </c>
      <c r="J767" s="159" t="s">
        <v>1311</v>
      </c>
      <c r="L767" s="160">
        <f t="shared" si="110"/>
        <v>48</v>
      </c>
      <c r="M767" s="160">
        <f t="shared" si="111"/>
        <v>68</v>
      </c>
      <c r="N767" s="160">
        <f t="shared" si="112"/>
        <v>0</v>
      </c>
      <c r="P767" s="160">
        <v>456</v>
      </c>
      <c r="Q767" s="160">
        <v>30</v>
      </c>
      <c r="R767" s="160">
        <v>22</v>
      </c>
      <c r="S767" s="160">
        <v>32</v>
      </c>
      <c r="T767" s="160">
        <v>16</v>
      </c>
      <c r="U767" s="160">
        <f t="shared" si="116"/>
        <v>48</v>
      </c>
      <c r="W767" s="160">
        <v>456</v>
      </c>
      <c r="X767" s="160">
        <v>10</v>
      </c>
      <c r="Y767" s="160">
        <v>22</v>
      </c>
      <c r="Z767" s="160">
        <v>44</v>
      </c>
      <c r="AA767" s="160">
        <v>24</v>
      </c>
      <c r="AB767" s="160">
        <f t="shared" si="117"/>
        <v>68</v>
      </c>
      <c r="AD767" s="160">
        <v>0</v>
      </c>
      <c r="AE767" s="160">
        <v>0</v>
      </c>
      <c r="AF767" s="160">
        <v>0</v>
      </c>
      <c r="AG767" s="160">
        <v>0</v>
      </c>
      <c r="AH767" s="160">
        <v>0</v>
      </c>
      <c r="AI767" s="160">
        <f t="shared" si="113"/>
        <v>0</v>
      </c>
    </row>
    <row r="768" spans="1:35">
      <c r="A768" s="159" t="s">
        <v>1317</v>
      </c>
      <c r="C768" s="156">
        <v>646</v>
      </c>
      <c r="D768" s="156">
        <v>462</v>
      </c>
      <c r="E768" s="163">
        <v>0.71517027863777094</v>
      </c>
      <c r="F768" s="156">
        <v>447</v>
      </c>
      <c r="G768" s="163">
        <v>0.69195046439628483</v>
      </c>
      <c r="H768" s="157">
        <v>7207</v>
      </c>
      <c r="I768" s="158">
        <v>58</v>
      </c>
      <c r="J768" s="159" t="s">
        <v>1311</v>
      </c>
      <c r="L768" s="160">
        <f t="shared" si="110"/>
        <v>80.40894568690095</v>
      </c>
      <c r="M768" s="160">
        <f t="shared" si="111"/>
        <v>71.399361022364218</v>
      </c>
      <c r="N768" s="160">
        <f t="shared" si="112"/>
        <v>51</v>
      </c>
      <c r="P768" s="160">
        <v>313</v>
      </c>
      <c r="Q768" s="160">
        <v>8.5463258785942493</v>
      </c>
      <c r="R768" s="160">
        <v>10.734824281150161</v>
      </c>
      <c r="S768" s="160">
        <v>20.964856230031948</v>
      </c>
      <c r="T768" s="160">
        <v>59.444089456869008</v>
      </c>
      <c r="U768" s="160">
        <f t="shared" si="116"/>
        <v>80.40894568690095</v>
      </c>
      <c r="W768" s="160">
        <v>313</v>
      </c>
      <c r="X768" s="160">
        <v>8.2843450479233223</v>
      </c>
      <c r="Y768" s="160">
        <v>20.309904153354633</v>
      </c>
      <c r="Z768" s="160">
        <v>34.220447284345042</v>
      </c>
      <c r="AA768" s="160">
        <v>37.178913738019169</v>
      </c>
      <c r="AB768" s="160">
        <f t="shared" si="117"/>
        <v>71.399361022364218</v>
      </c>
      <c r="AD768" s="160">
        <v>109</v>
      </c>
      <c r="AE768" s="160">
        <v>16</v>
      </c>
      <c r="AF768" s="160">
        <v>34</v>
      </c>
      <c r="AG768" s="160">
        <v>47</v>
      </c>
      <c r="AH768" s="160">
        <v>4</v>
      </c>
      <c r="AI768" s="160">
        <f t="shared" si="113"/>
        <v>51</v>
      </c>
    </row>
    <row r="769" spans="1:35">
      <c r="A769" s="159" t="s">
        <v>1525</v>
      </c>
      <c r="C769" s="156">
        <v>965</v>
      </c>
      <c r="D769" s="156">
        <v>579</v>
      </c>
      <c r="E769" s="163">
        <v>0.6</v>
      </c>
      <c r="F769" s="156">
        <v>665</v>
      </c>
      <c r="G769" s="163">
        <v>0.68911917098445596</v>
      </c>
      <c r="H769" s="157">
        <v>7207</v>
      </c>
      <c r="I769" s="158">
        <v>55</v>
      </c>
      <c r="J769" s="159" t="s">
        <v>1311</v>
      </c>
      <c r="L769" s="160">
        <f t="shared" si="110"/>
        <v>73.977049180327867</v>
      </c>
      <c r="M769" s="160">
        <f t="shared" si="111"/>
        <v>70.511475409836066</v>
      </c>
      <c r="N769" s="160">
        <f t="shared" si="112"/>
        <v>29</v>
      </c>
      <c r="P769" s="160">
        <v>915</v>
      </c>
      <c r="Q769" s="160">
        <v>8.4655737704918028</v>
      </c>
      <c r="R769" s="160">
        <v>17.557377049180328</v>
      </c>
      <c r="S769" s="160">
        <v>37.465573770491801</v>
      </c>
      <c r="T769" s="160">
        <v>36.511475409836066</v>
      </c>
      <c r="U769" s="160">
        <f t="shared" si="116"/>
        <v>73.977049180327867</v>
      </c>
      <c r="W769" s="160">
        <v>915</v>
      </c>
      <c r="X769" s="160">
        <v>4</v>
      </c>
      <c r="Y769" s="160">
        <v>25.488524590163934</v>
      </c>
      <c r="Z769" s="160">
        <v>45.022950819672133</v>
      </c>
      <c r="AA769" s="160">
        <v>25.488524590163934</v>
      </c>
      <c r="AB769" s="160">
        <f t="shared" si="117"/>
        <v>70.511475409836066</v>
      </c>
      <c r="AD769" s="160">
        <v>447</v>
      </c>
      <c r="AE769" s="160">
        <v>26</v>
      </c>
      <c r="AF769" s="160">
        <v>45</v>
      </c>
      <c r="AG769" s="160">
        <v>25</v>
      </c>
      <c r="AH769" s="160">
        <v>4</v>
      </c>
      <c r="AI769" s="160">
        <f t="shared" si="113"/>
        <v>29</v>
      </c>
    </row>
    <row r="770" spans="1:35">
      <c r="A770" s="159" t="s">
        <v>1524</v>
      </c>
      <c r="C770" s="156">
        <v>858</v>
      </c>
      <c r="D770" s="156">
        <v>308</v>
      </c>
      <c r="E770" s="163">
        <v>0.35897435897435898</v>
      </c>
      <c r="F770" s="156">
        <v>373</v>
      </c>
      <c r="G770" s="163">
        <v>0.43473193473193472</v>
      </c>
      <c r="H770" s="157">
        <v>7207</v>
      </c>
      <c r="I770" s="158">
        <v>61</v>
      </c>
      <c r="J770" s="159" t="s">
        <v>1311</v>
      </c>
      <c r="L770" s="160">
        <f t="shared" si="110"/>
        <v>82.935960591133011</v>
      </c>
      <c r="M770" s="160">
        <f t="shared" si="111"/>
        <v>83</v>
      </c>
      <c r="N770" s="160">
        <f t="shared" si="112"/>
        <v>47</v>
      </c>
      <c r="P770" s="160">
        <v>812</v>
      </c>
      <c r="Q770" s="160">
        <v>3.9359605911330053</v>
      </c>
      <c r="R770" s="160">
        <v>13.128078817733989</v>
      </c>
      <c r="S770" s="160">
        <v>32.192118226600982</v>
      </c>
      <c r="T770" s="160">
        <v>50.743842364532021</v>
      </c>
      <c r="U770" s="160">
        <f t="shared" si="116"/>
        <v>82.935960591133011</v>
      </c>
      <c r="W770" s="160">
        <v>812</v>
      </c>
      <c r="X770" s="160">
        <v>1.5320197044334976</v>
      </c>
      <c r="Y770" s="160">
        <v>15.935960591133004</v>
      </c>
      <c r="Z770" s="160">
        <v>44.128078817733993</v>
      </c>
      <c r="AA770" s="160">
        <v>38.871921182266007</v>
      </c>
      <c r="AB770" s="160">
        <f t="shared" si="117"/>
        <v>83</v>
      </c>
      <c r="AD770" s="160">
        <v>380</v>
      </c>
      <c r="AE770" s="160">
        <v>14</v>
      </c>
      <c r="AF770" s="160">
        <v>39</v>
      </c>
      <c r="AG770" s="160">
        <v>38</v>
      </c>
      <c r="AH770" s="160">
        <v>9</v>
      </c>
      <c r="AI770" s="160">
        <f t="shared" si="113"/>
        <v>47</v>
      </c>
    </row>
    <row r="771" spans="1:35">
      <c r="A771" s="159" t="s">
        <v>1315</v>
      </c>
      <c r="C771" s="156">
        <v>560</v>
      </c>
      <c r="D771" s="156">
        <v>163</v>
      </c>
      <c r="E771" s="163">
        <v>0.29107142857142859</v>
      </c>
      <c r="F771" s="156">
        <v>158</v>
      </c>
      <c r="G771" s="163">
        <v>0.28214285714285714</v>
      </c>
      <c r="H771" s="157">
        <v>7207</v>
      </c>
      <c r="I771" s="158">
        <v>63</v>
      </c>
      <c r="J771" s="159" t="s">
        <v>1311</v>
      </c>
      <c r="L771" s="160">
        <f t="shared" ref="L771:L834" si="118">U771</f>
        <v>94.288888888888891</v>
      </c>
      <c r="M771" s="160">
        <f t="shared" ref="M771:M834" si="119">AB771</f>
        <v>92.955555555555563</v>
      </c>
      <c r="N771" s="160">
        <f t="shared" ref="N771:N834" si="120">AI771</f>
        <v>79</v>
      </c>
      <c r="P771" s="160">
        <v>270</v>
      </c>
      <c r="Q771" s="160">
        <v>2</v>
      </c>
      <c r="R771" s="160">
        <v>3.3777777777777778</v>
      </c>
      <c r="S771" s="160">
        <v>19.2</v>
      </c>
      <c r="T771" s="160">
        <v>75.088888888888889</v>
      </c>
      <c r="U771" s="160">
        <f t="shared" si="116"/>
        <v>94.288888888888891</v>
      </c>
      <c r="W771" s="160">
        <v>270</v>
      </c>
      <c r="X771" s="160">
        <v>2</v>
      </c>
      <c r="Y771" s="160">
        <v>5.3777777777777782</v>
      </c>
      <c r="Z771" s="160">
        <v>26.2</v>
      </c>
      <c r="AA771" s="160">
        <v>66.75555555555556</v>
      </c>
      <c r="AB771" s="160">
        <f t="shared" si="117"/>
        <v>92.955555555555563</v>
      </c>
      <c r="AD771" s="160">
        <v>96</v>
      </c>
      <c r="AE771" s="160">
        <v>3</v>
      </c>
      <c r="AF771" s="160">
        <v>18</v>
      </c>
      <c r="AG771" s="160">
        <v>57</v>
      </c>
      <c r="AH771" s="160">
        <v>22</v>
      </c>
      <c r="AI771" s="160">
        <f t="shared" si="113"/>
        <v>79</v>
      </c>
    </row>
    <row r="772" spans="1:35">
      <c r="A772" s="159" t="s">
        <v>1526</v>
      </c>
      <c r="C772" s="156">
        <v>972</v>
      </c>
      <c r="D772" s="156">
        <v>630</v>
      </c>
      <c r="E772" s="163">
        <v>0.64814814814814814</v>
      </c>
      <c r="F772" s="156">
        <v>687</v>
      </c>
      <c r="G772" s="163">
        <v>0.70679012345679015</v>
      </c>
      <c r="H772" s="157">
        <v>7207</v>
      </c>
      <c r="I772" s="158">
        <v>54</v>
      </c>
      <c r="J772" s="159" t="s">
        <v>1311</v>
      </c>
      <c r="L772" s="160">
        <f t="shared" si="118"/>
        <v>77.429022082018918</v>
      </c>
      <c r="M772" s="160">
        <f t="shared" si="119"/>
        <v>65.905362776025243</v>
      </c>
      <c r="N772" s="160">
        <f t="shared" si="120"/>
        <v>17</v>
      </c>
      <c r="P772" s="160">
        <v>951</v>
      </c>
      <c r="Q772" s="160">
        <v>8.0473186119873823</v>
      </c>
      <c r="R772" s="160">
        <v>15.047318611987382</v>
      </c>
      <c r="S772" s="160">
        <v>37.381703470031546</v>
      </c>
      <c r="T772" s="160">
        <v>40.047318611987379</v>
      </c>
      <c r="U772" s="160">
        <f t="shared" si="116"/>
        <v>77.429022082018918</v>
      </c>
      <c r="W772" s="160">
        <v>951</v>
      </c>
      <c r="X772" s="160">
        <v>6.0473186119873814</v>
      </c>
      <c r="Y772" s="160">
        <v>28.047318611987382</v>
      </c>
      <c r="Z772" s="160">
        <v>43.429022082018925</v>
      </c>
      <c r="AA772" s="160">
        <v>22.476340694006311</v>
      </c>
      <c r="AB772" s="160">
        <f t="shared" si="117"/>
        <v>65.905362776025243</v>
      </c>
      <c r="AD772" s="160">
        <v>453</v>
      </c>
      <c r="AE772" s="160">
        <v>40</v>
      </c>
      <c r="AF772" s="160">
        <v>43</v>
      </c>
      <c r="AG772" s="160">
        <v>16</v>
      </c>
      <c r="AH772" s="160">
        <v>1</v>
      </c>
      <c r="AI772" s="160">
        <f t="shared" si="113"/>
        <v>17</v>
      </c>
    </row>
    <row r="773" spans="1:35">
      <c r="A773" s="159" t="s">
        <v>1324</v>
      </c>
      <c r="C773" s="156">
        <v>543</v>
      </c>
      <c r="D773" s="156">
        <v>310</v>
      </c>
      <c r="E773" s="163">
        <v>0.57090239410681398</v>
      </c>
      <c r="F773" s="156">
        <v>358</v>
      </c>
      <c r="G773" s="163">
        <v>0.6593001841620626</v>
      </c>
      <c r="H773" s="157">
        <v>7207</v>
      </c>
      <c r="I773" s="158">
        <v>44</v>
      </c>
      <c r="J773" s="159" t="s">
        <v>1311</v>
      </c>
      <c r="L773" s="160">
        <f t="shared" si="118"/>
        <v>84.096000000000004</v>
      </c>
      <c r="M773" s="160">
        <f t="shared" si="119"/>
        <v>78.639999999999986</v>
      </c>
      <c r="N773" s="160">
        <f t="shared" si="120"/>
        <v>75</v>
      </c>
      <c r="P773" s="160">
        <v>250</v>
      </c>
      <c r="Q773" s="160">
        <v>5.5920000000000005</v>
      </c>
      <c r="R773" s="160">
        <v>9.968</v>
      </c>
      <c r="S773" s="160">
        <v>25.624000000000002</v>
      </c>
      <c r="T773" s="160">
        <v>58.472000000000001</v>
      </c>
      <c r="U773" s="160">
        <f t="shared" si="116"/>
        <v>84.096000000000004</v>
      </c>
      <c r="W773" s="160">
        <v>250</v>
      </c>
      <c r="X773" s="160">
        <v>3.72</v>
      </c>
      <c r="Y773" s="160">
        <v>16.983999999999998</v>
      </c>
      <c r="Z773" s="160">
        <v>33.559999999999995</v>
      </c>
      <c r="AA773" s="160">
        <v>45.08</v>
      </c>
      <c r="AB773" s="160">
        <f t="shared" si="117"/>
        <v>78.639999999999986</v>
      </c>
      <c r="AD773" s="160">
        <v>82</v>
      </c>
      <c r="AE773" s="160">
        <v>4</v>
      </c>
      <c r="AF773" s="160">
        <v>22</v>
      </c>
      <c r="AG773" s="160">
        <v>59</v>
      </c>
      <c r="AH773" s="160">
        <v>16</v>
      </c>
      <c r="AI773" s="160">
        <f t="shared" si="113"/>
        <v>75</v>
      </c>
    </row>
    <row r="774" spans="1:35">
      <c r="A774" s="159" t="s">
        <v>670</v>
      </c>
      <c r="C774" s="156">
        <v>489</v>
      </c>
      <c r="D774" s="156">
        <v>428</v>
      </c>
      <c r="E774" s="163">
        <v>0.87525562372188137</v>
      </c>
      <c r="F774" s="156">
        <v>474</v>
      </c>
      <c r="G774" s="163">
        <v>0.96932515337423308</v>
      </c>
      <c r="H774" s="157">
        <v>7207</v>
      </c>
      <c r="I774" s="158">
        <v>41</v>
      </c>
      <c r="J774" s="159" t="s">
        <v>1311</v>
      </c>
      <c r="L774" s="160">
        <f t="shared" si="118"/>
        <v>64.708133971291858</v>
      </c>
      <c r="M774" s="160">
        <f t="shared" si="119"/>
        <v>62.4688995215311</v>
      </c>
      <c r="N774" s="160">
        <f t="shared" si="120"/>
        <v>25</v>
      </c>
      <c r="P774" s="160">
        <v>209</v>
      </c>
      <c r="Q774" s="160">
        <v>16.832535885167463</v>
      </c>
      <c r="R774" s="160">
        <v>18.808612440191389</v>
      </c>
      <c r="S774" s="160">
        <v>28.18181818181818</v>
      </c>
      <c r="T774" s="160">
        <v>36.526315789473685</v>
      </c>
      <c r="U774" s="160">
        <f t="shared" si="116"/>
        <v>64.708133971291858</v>
      </c>
      <c r="W774" s="160">
        <v>209</v>
      </c>
      <c r="X774" s="160">
        <v>9.0717703349282282</v>
      </c>
      <c r="Y774" s="160">
        <v>28.110047846889948</v>
      </c>
      <c r="Z774" s="160">
        <v>38.229665071770334</v>
      </c>
      <c r="AA774" s="160">
        <v>24.239234449760765</v>
      </c>
      <c r="AB774" s="160">
        <f t="shared" si="117"/>
        <v>62.4688995215311</v>
      </c>
      <c r="AD774" s="160">
        <v>68</v>
      </c>
      <c r="AE774" s="160">
        <v>19</v>
      </c>
      <c r="AF774" s="160">
        <v>56</v>
      </c>
      <c r="AG774" s="160">
        <v>24</v>
      </c>
      <c r="AH774" s="160">
        <v>1</v>
      </c>
      <c r="AI774" s="160">
        <f t="shared" si="113"/>
        <v>25</v>
      </c>
    </row>
    <row r="775" spans="1:35">
      <c r="A775" s="159" t="s">
        <v>1325</v>
      </c>
      <c r="C775" s="156">
        <v>463</v>
      </c>
      <c r="D775" s="156">
        <v>336</v>
      </c>
      <c r="E775" s="163">
        <v>0.72570194384449249</v>
      </c>
      <c r="F775" s="156">
        <v>399</v>
      </c>
      <c r="G775" s="163">
        <v>0.86177105831533474</v>
      </c>
      <c r="H775" s="157">
        <v>7207</v>
      </c>
      <c r="I775" s="158">
        <v>42</v>
      </c>
      <c r="J775" s="159" t="s">
        <v>1311</v>
      </c>
      <c r="L775" s="160">
        <f t="shared" si="118"/>
        <v>69.449781659388648</v>
      </c>
      <c r="M775" s="160">
        <f t="shared" si="119"/>
        <v>67.593886462882097</v>
      </c>
      <c r="N775" s="160">
        <f t="shared" si="120"/>
        <v>34</v>
      </c>
      <c r="P775" s="160">
        <v>229</v>
      </c>
      <c r="Q775" s="160">
        <v>13.074235807860262</v>
      </c>
      <c r="R775" s="160">
        <v>17.458515283842793</v>
      </c>
      <c r="S775" s="160">
        <v>29.283842794759828</v>
      </c>
      <c r="T775" s="160">
        <v>40.165938864628821</v>
      </c>
      <c r="U775" s="160">
        <f t="shared" si="116"/>
        <v>69.449781659388648</v>
      </c>
      <c r="W775" s="160">
        <v>229</v>
      </c>
      <c r="X775" s="160">
        <v>8.8296943231441052</v>
      </c>
      <c r="Y775" s="160">
        <v>23.593886462882097</v>
      </c>
      <c r="Z775" s="160">
        <v>40.650655021834062</v>
      </c>
      <c r="AA775" s="160">
        <v>26.943231441048034</v>
      </c>
      <c r="AB775" s="160">
        <f t="shared" si="117"/>
        <v>67.593886462882097</v>
      </c>
      <c r="AD775" s="160">
        <v>77</v>
      </c>
      <c r="AE775" s="160">
        <v>25</v>
      </c>
      <c r="AF775" s="160">
        <v>42</v>
      </c>
      <c r="AG775" s="160">
        <v>31</v>
      </c>
      <c r="AH775" s="160">
        <v>3</v>
      </c>
      <c r="AI775" s="160">
        <f t="shared" si="113"/>
        <v>34</v>
      </c>
    </row>
    <row r="776" spans="1:35">
      <c r="A776" s="159" t="s">
        <v>1313</v>
      </c>
      <c r="C776" s="156">
        <v>681</v>
      </c>
      <c r="D776" s="156">
        <v>409</v>
      </c>
      <c r="E776" s="163">
        <v>0.60058737151248165</v>
      </c>
      <c r="F776" s="156">
        <v>511</v>
      </c>
      <c r="G776" s="163">
        <v>0.75036710719530098</v>
      </c>
      <c r="H776" s="157">
        <v>7207</v>
      </c>
      <c r="I776" s="158">
        <v>65</v>
      </c>
      <c r="J776" s="159" t="s">
        <v>1311</v>
      </c>
      <c r="L776" s="160">
        <f t="shared" si="118"/>
        <v>72.075862068965506</v>
      </c>
      <c r="M776" s="160">
        <f t="shared" si="119"/>
        <v>67.989655172413791</v>
      </c>
      <c r="N776" s="160">
        <f t="shared" si="120"/>
        <v>17</v>
      </c>
      <c r="P776" s="160">
        <v>290</v>
      </c>
      <c r="Q776" s="160">
        <v>9.6620689655172409</v>
      </c>
      <c r="R776" s="160">
        <v>17.879310344827587</v>
      </c>
      <c r="S776" s="160">
        <v>29.806896551724137</v>
      </c>
      <c r="T776" s="160">
        <v>42.268965517241377</v>
      </c>
      <c r="U776" s="160">
        <f t="shared" si="116"/>
        <v>72.075862068965506</v>
      </c>
      <c r="W776" s="160">
        <v>290</v>
      </c>
      <c r="X776" s="160">
        <v>11.072413793103447</v>
      </c>
      <c r="Y776" s="160">
        <v>21.172413793103448</v>
      </c>
      <c r="Z776" s="160">
        <v>44.53448275862069</v>
      </c>
      <c r="AA776" s="160">
        <v>23.455172413793104</v>
      </c>
      <c r="AB776" s="160">
        <f t="shared" si="117"/>
        <v>67.989655172413791</v>
      </c>
      <c r="AD776" s="160">
        <v>81</v>
      </c>
      <c r="AE776" s="160">
        <v>25</v>
      </c>
      <c r="AF776" s="160">
        <v>58</v>
      </c>
      <c r="AG776" s="160">
        <v>17</v>
      </c>
      <c r="AH776" s="160">
        <v>0</v>
      </c>
      <c r="AI776" s="160">
        <f t="shared" si="113"/>
        <v>17</v>
      </c>
    </row>
    <row r="777" spans="1:35">
      <c r="A777" s="159" t="s">
        <v>1322</v>
      </c>
      <c r="C777" s="156">
        <v>547</v>
      </c>
      <c r="D777" s="156">
        <v>460</v>
      </c>
      <c r="E777" s="163">
        <v>0.84095063985374774</v>
      </c>
      <c r="F777" s="156">
        <v>487</v>
      </c>
      <c r="G777" s="163">
        <v>0.89031078610603287</v>
      </c>
      <c r="H777" s="157">
        <v>7207</v>
      </c>
      <c r="I777" s="158">
        <v>50</v>
      </c>
      <c r="J777" s="159" t="s">
        <v>1311</v>
      </c>
      <c r="L777" s="160">
        <f t="shared" si="118"/>
        <v>64.228915662650593</v>
      </c>
      <c r="M777" s="160">
        <f t="shared" si="119"/>
        <v>58.285140562248991</v>
      </c>
      <c r="N777" s="160">
        <f t="shared" si="120"/>
        <v>20</v>
      </c>
      <c r="P777" s="160">
        <v>249</v>
      </c>
      <c r="Q777" s="160">
        <v>16.983935742971887</v>
      </c>
      <c r="R777" s="160">
        <v>19.108433734939759</v>
      </c>
      <c r="S777" s="160">
        <v>43.967871485943775</v>
      </c>
      <c r="T777" s="160">
        <v>20.261044176706825</v>
      </c>
      <c r="U777" s="160">
        <f t="shared" si="116"/>
        <v>64.228915662650593</v>
      </c>
      <c r="W777" s="160">
        <v>249</v>
      </c>
      <c r="X777" s="160">
        <v>10.361445783132531</v>
      </c>
      <c r="Y777" s="160">
        <v>31.38955823293173</v>
      </c>
      <c r="Z777" s="160">
        <v>46.710843373493972</v>
      </c>
      <c r="AA777" s="160">
        <v>11.57429718875502</v>
      </c>
      <c r="AB777" s="160">
        <f t="shared" si="117"/>
        <v>58.285140562248991</v>
      </c>
      <c r="AD777" s="160">
        <v>80</v>
      </c>
      <c r="AE777" s="160">
        <v>30</v>
      </c>
      <c r="AF777" s="160">
        <v>50</v>
      </c>
      <c r="AG777" s="160">
        <v>19</v>
      </c>
      <c r="AH777" s="160">
        <v>1</v>
      </c>
      <c r="AI777" s="160">
        <f t="shared" si="113"/>
        <v>20</v>
      </c>
    </row>
    <row r="778" spans="1:35">
      <c r="A778" s="159" t="s">
        <v>1312</v>
      </c>
      <c r="C778" s="156">
        <v>494</v>
      </c>
      <c r="D778" s="156">
        <v>72</v>
      </c>
      <c r="E778" s="163">
        <v>0.145748987854251</v>
      </c>
      <c r="F778" s="156">
        <v>189</v>
      </c>
      <c r="G778" s="163">
        <v>0.38259109311740891</v>
      </c>
      <c r="H778" s="157">
        <v>7207</v>
      </c>
      <c r="I778" s="158">
        <v>66</v>
      </c>
      <c r="J778" s="159" t="s">
        <v>1311</v>
      </c>
      <c r="L778" s="160">
        <f t="shared" si="118"/>
        <v>86.616379310344826</v>
      </c>
      <c r="M778" s="160">
        <f t="shared" si="119"/>
        <v>83.46982758620689</v>
      </c>
      <c r="N778" s="160">
        <f t="shared" si="120"/>
        <v>52</v>
      </c>
      <c r="P778" s="160">
        <v>232</v>
      </c>
      <c r="Q778" s="160">
        <v>4.7025862068965516</v>
      </c>
      <c r="R778" s="160">
        <v>8.3405172413793096</v>
      </c>
      <c r="S778" s="160">
        <v>32.08620689655173</v>
      </c>
      <c r="T778" s="160">
        <v>54.530172413793103</v>
      </c>
      <c r="U778" s="160">
        <f t="shared" si="116"/>
        <v>86.616379310344826</v>
      </c>
      <c r="W778" s="160">
        <v>232</v>
      </c>
      <c r="X778" s="160">
        <v>5.2112068965517242</v>
      </c>
      <c r="Y778" s="160">
        <v>11.318965517241379</v>
      </c>
      <c r="Z778" s="160">
        <v>38.383620689655174</v>
      </c>
      <c r="AA778" s="160">
        <v>45.086206896551722</v>
      </c>
      <c r="AB778" s="160">
        <f t="shared" si="117"/>
        <v>83.46982758620689</v>
      </c>
      <c r="AD778" s="160">
        <v>79</v>
      </c>
      <c r="AE778" s="160">
        <v>9</v>
      </c>
      <c r="AF778" s="160">
        <v>39</v>
      </c>
      <c r="AG778" s="160">
        <v>48</v>
      </c>
      <c r="AH778" s="160">
        <v>4</v>
      </c>
      <c r="AI778" s="160">
        <f t="shared" si="113"/>
        <v>52</v>
      </c>
    </row>
    <row r="779" spans="1:35">
      <c r="A779" s="159" t="s">
        <v>1734</v>
      </c>
      <c r="C779" s="156">
        <v>849</v>
      </c>
      <c r="D779" s="156">
        <v>480</v>
      </c>
      <c r="E779" s="163">
        <v>0.56537102473498235</v>
      </c>
      <c r="F779" s="156">
        <v>524</v>
      </c>
      <c r="G779" s="163">
        <v>0.61719670200235566</v>
      </c>
      <c r="H779" s="157">
        <v>7207</v>
      </c>
      <c r="I779" s="158">
        <v>48</v>
      </c>
      <c r="J779" s="159" t="s">
        <v>1311</v>
      </c>
      <c r="L779" s="160">
        <f t="shared" si="118"/>
        <v>54</v>
      </c>
      <c r="M779" s="160">
        <f t="shared" si="119"/>
        <v>66</v>
      </c>
      <c r="N779" s="160">
        <f t="shared" si="120"/>
        <v>0</v>
      </c>
      <c r="P779" s="160">
        <v>460</v>
      </c>
      <c r="Q779" s="160">
        <v>29</v>
      </c>
      <c r="R779" s="160">
        <v>17</v>
      </c>
      <c r="S779" s="160">
        <v>38</v>
      </c>
      <c r="T779" s="160">
        <v>16</v>
      </c>
      <c r="U779" s="160">
        <f t="shared" si="116"/>
        <v>54</v>
      </c>
      <c r="W779" s="160">
        <v>460</v>
      </c>
      <c r="X779" s="160">
        <v>8</v>
      </c>
      <c r="Y779" s="160">
        <v>25</v>
      </c>
      <c r="Z779" s="160">
        <v>44</v>
      </c>
      <c r="AA779" s="160">
        <v>22</v>
      </c>
      <c r="AB779" s="160">
        <f t="shared" si="117"/>
        <v>66</v>
      </c>
      <c r="AD779" s="160">
        <v>0</v>
      </c>
      <c r="AE779" s="160">
        <v>0</v>
      </c>
      <c r="AF779" s="160">
        <v>0</v>
      </c>
      <c r="AG779" s="160">
        <v>0</v>
      </c>
      <c r="AH779" s="160">
        <v>0</v>
      </c>
      <c r="AI779" s="160">
        <f t="shared" ref="AI779:AI842" si="121">SUM(AG779:AH779)</f>
        <v>0</v>
      </c>
    </row>
    <row r="780" spans="1:35">
      <c r="A780" s="159" t="s">
        <v>1321</v>
      </c>
      <c r="C780" s="156">
        <v>621</v>
      </c>
      <c r="D780" s="156">
        <v>335</v>
      </c>
      <c r="E780" s="163">
        <v>0.53945249597423506</v>
      </c>
      <c r="F780" s="156">
        <v>407</v>
      </c>
      <c r="G780" s="163">
        <v>0.65539452495974238</v>
      </c>
      <c r="H780" s="157">
        <v>7207</v>
      </c>
      <c r="I780" s="158">
        <v>51</v>
      </c>
      <c r="J780" s="159" t="s">
        <v>1311</v>
      </c>
      <c r="L780" s="160">
        <f t="shared" si="118"/>
        <v>77.142405063291136</v>
      </c>
      <c r="M780" s="160">
        <f t="shared" si="119"/>
        <v>76.607594936708864</v>
      </c>
      <c r="N780" s="160">
        <f t="shared" si="120"/>
        <v>41</v>
      </c>
      <c r="P780" s="160">
        <v>316</v>
      </c>
      <c r="Q780" s="160">
        <v>7.0126582278481013</v>
      </c>
      <c r="R780" s="160">
        <v>15.56012658227848</v>
      </c>
      <c r="S780" s="160">
        <v>37.392405063291136</v>
      </c>
      <c r="T780" s="160">
        <v>39.75</v>
      </c>
      <c r="U780" s="160">
        <f t="shared" si="116"/>
        <v>77.142405063291136</v>
      </c>
      <c r="W780" s="160">
        <v>316</v>
      </c>
      <c r="X780" s="160">
        <v>4.7151898734177209</v>
      </c>
      <c r="Y780" s="160">
        <v>18.36392405063291</v>
      </c>
      <c r="Z780" s="160">
        <v>45.243670886075947</v>
      </c>
      <c r="AA780" s="160">
        <v>31.36392405063291</v>
      </c>
      <c r="AB780" s="160">
        <f t="shared" si="117"/>
        <v>76.607594936708864</v>
      </c>
      <c r="AD780" s="160">
        <v>127</v>
      </c>
      <c r="AE780" s="160">
        <v>15</v>
      </c>
      <c r="AF780" s="160">
        <v>43</v>
      </c>
      <c r="AG780" s="160">
        <v>39</v>
      </c>
      <c r="AH780" s="160">
        <v>2</v>
      </c>
      <c r="AI780" s="160">
        <f t="shared" si="121"/>
        <v>41</v>
      </c>
    </row>
    <row r="781" spans="1:35">
      <c r="A781" s="159" t="s">
        <v>1314</v>
      </c>
      <c r="C781" s="156">
        <v>735</v>
      </c>
      <c r="D781" s="156">
        <v>400</v>
      </c>
      <c r="E781" s="163">
        <v>0.54421768707482998</v>
      </c>
      <c r="F781" s="156">
        <v>512</v>
      </c>
      <c r="G781" s="163">
        <v>0.69659863945578226</v>
      </c>
      <c r="H781" s="157">
        <v>7207</v>
      </c>
      <c r="I781" s="158">
        <v>64</v>
      </c>
      <c r="J781" s="159" t="s">
        <v>1311</v>
      </c>
      <c r="L781" s="160">
        <f t="shared" si="118"/>
        <v>74.918429003021146</v>
      </c>
      <c r="M781" s="160">
        <f t="shared" si="119"/>
        <v>68.930513595166161</v>
      </c>
      <c r="N781" s="160">
        <f t="shared" si="120"/>
        <v>47</v>
      </c>
      <c r="P781" s="160">
        <v>331</v>
      </c>
      <c r="Q781" s="160">
        <v>7.7734138972809674</v>
      </c>
      <c r="R781" s="160">
        <v>16.984894259818731</v>
      </c>
      <c r="S781" s="160">
        <v>32.157099697885201</v>
      </c>
      <c r="T781" s="160">
        <v>42.761329305135952</v>
      </c>
      <c r="U781" s="160">
        <f t="shared" si="116"/>
        <v>74.918429003021146</v>
      </c>
      <c r="W781" s="160">
        <v>331</v>
      </c>
      <c r="X781" s="160">
        <v>10.776435045317221</v>
      </c>
      <c r="Y781" s="160">
        <v>19.924471299093653</v>
      </c>
      <c r="Z781" s="160">
        <v>39.036253776435046</v>
      </c>
      <c r="AA781" s="160">
        <v>29.894259818731118</v>
      </c>
      <c r="AB781" s="160">
        <f t="shared" si="117"/>
        <v>68.930513595166161</v>
      </c>
      <c r="AD781" s="160">
        <v>102</v>
      </c>
      <c r="AE781" s="160">
        <v>7</v>
      </c>
      <c r="AF781" s="160">
        <v>46</v>
      </c>
      <c r="AG781" s="160">
        <v>46</v>
      </c>
      <c r="AH781" s="160">
        <v>1</v>
      </c>
      <c r="AI781" s="160">
        <f t="shared" si="121"/>
        <v>47</v>
      </c>
    </row>
    <row r="782" spans="1:35">
      <c r="A782" s="159" t="s">
        <v>1320</v>
      </c>
      <c r="C782" s="156">
        <v>549</v>
      </c>
      <c r="D782" s="156">
        <v>211</v>
      </c>
      <c r="E782" s="163">
        <v>0.38433515482695813</v>
      </c>
      <c r="F782" s="156">
        <v>256</v>
      </c>
      <c r="G782" s="163">
        <v>0.4663023679417122</v>
      </c>
      <c r="H782" s="157">
        <v>7207</v>
      </c>
      <c r="I782" s="158">
        <v>52</v>
      </c>
      <c r="J782" s="159" t="s">
        <v>1311</v>
      </c>
      <c r="L782" s="160">
        <f t="shared" si="118"/>
        <v>86.33455882352942</v>
      </c>
      <c r="M782" s="160">
        <f t="shared" si="119"/>
        <v>81.761029411764724</v>
      </c>
      <c r="N782" s="160">
        <f t="shared" si="120"/>
        <v>54</v>
      </c>
      <c r="P782" s="160">
        <v>272</v>
      </c>
      <c r="Q782" s="160">
        <v>5.5808823529411766</v>
      </c>
      <c r="R782" s="160">
        <v>7.7316176470588243</v>
      </c>
      <c r="S782" s="160">
        <v>27.481617647058826</v>
      </c>
      <c r="T782" s="160">
        <v>58.852941176470587</v>
      </c>
      <c r="U782" s="160">
        <f t="shared" si="116"/>
        <v>86.33455882352942</v>
      </c>
      <c r="W782" s="160">
        <v>272</v>
      </c>
      <c r="X782" s="160">
        <v>3.3602941176470589</v>
      </c>
      <c r="Y782" s="160">
        <v>15.213235294117647</v>
      </c>
      <c r="Z782" s="160">
        <v>33.224264705882355</v>
      </c>
      <c r="AA782" s="160">
        <v>48.536764705882362</v>
      </c>
      <c r="AB782" s="160">
        <f t="shared" si="117"/>
        <v>81.761029411764724</v>
      </c>
      <c r="AD782" s="160">
        <v>96</v>
      </c>
      <c r="AE782" s="160">
        <v>5</v>
      </c>
      <c r="AF782" s="160">
        <v>41</v>
      </c>
      <c r="AG782" s="160">
        <v>46</v>
      </c>
      <c r="AH782" s="160">
        <v>8</v>
      </c>
      <c r="AI782" s="160">
        <f t="shared" si="121"/>
        <v>54</v>
      </c>
    </row>
    <row r="783" spans="1:35">
      <c r="A783" s="159" t="s">
        <v>1323</v>
      </c>
      <c r="C783" s="156">
        <v>476</v>
      </c>
      <c r="D783" s="156">
        <v>327</v>
      </c>
      <c r="E783" s="163">
        <v>0.68697478991596639</v>
      </c>
      <c r="F783" s="156">
        <v>400</v>
      </c>
      <c r="G783" s="163">
        <v>0.84033613445378152</v>
      </c>
      <c r="H783" s="157">
        <v>7207</v>
      </c>
      <c r="I783" s="158">
        <v>46</v>
      </c>
      <c r="J783" s="159" t="s">
        <v>1311</v>
      </c>
      <c r="L783" s="160">
        <f t="shared" si="118"/>
        <v>74.05150214592274</v>
      </c>
      <c r="M783" s="160">
        <f t="shared" si="119"/>
        <v>59.978540772532185</v>
      </c>
      <c r="N783" s="160">
        <f t="shared" si="120"/>
        <v>45</v>
      </c>
      <c r="P783" s="160">
        <v>233</v>
      </c>
      <c r="Q783" s="160">
        <v>9.4463519313304722</v>
      </c>
      <c r="R783" s="160">
        <v>16.197424892703864</v>
      </c>
      <c r="S783" s="160">
        <v>26.768240343347635</v>
      </c>
      <c r="T783" s="160">
        <v>47.283261802575112</v>
      </c>
      <c r="U783" s="160">
        <f t="shared" si="116"/>
        <v>74.05150214592274</v>
      </c>
      <c r="W783" s="160">
        <v>233</v>
      </c>
      <c r="X783" s="160">
        <v>11.141630901287554</v>
      </c>
      <c r="Y783" s="160">
        <v>28.879828326180252</v>
      </c>
      <c r="Z783" s="160">
        <v>34.566523605150216</v>
      </c>
      <c r="AA783" s="160">
        <v>25.412017167381972</v>
      </c>
      <c r="AB783" s="160">
        <f t="shared" si="117"/>
        <v>59.978540772532185</v>
      </c>
      <c r="AD783" s="160">
        <v>71</v>
      </c>
      <c r="AE783" s="160">
        <v>11</v>
      </c>
      <c r="AF783" s="160">
        <v>44</v>
      </c>
      <c r="AG783" s="160">
        <v>42</v>
      </c>
      <c r="AH783" s="160">
        <v>3</v>
      </c>
      <c r="AI783" s="160">
        <f t="shared" si="121"/>
        <v>45</v>
      </c>
    </row>
    <row r="784" spans="1:35">
      <c r="A784" s="159" t="s">
        <v>971</v>
      </c>
      <c r="C784" s="156">
        <v>804</v>
      </c>
      <c r="D784" s="156">
        <v>235</v>
      </c>
      <c r="E784" s="163">
        <v>0.29228855721393032</v>
      </c>
      <c r="F784" s="156">
        <v>496</v>
      </c>
      <c r="G784" s="163">
        <v>0.61691542288557211</v>
      </c>
      <c r="H784" s="157">
        <v>4003</v>
      </c>
      <c r="I784" s="158">
        <v>14</v>
      </c>
      <c r="J784" s="159" t="s">
        <v>970</v>
      </c>
      <c r="L784" s="160">
        <f t="shared" si="118"/>
        <v>77.063492063492063</v>
      </c>
      <c r="M784" s="160">
        <f t="shared" si="119"/>
        <v>66.539682539682545</v>
      </c>
      <c r="N784" s="160">
        <f t="shared" si="120"/>
        <v>58</v>
      </c>
      <c r="P784" s="160">
        <v>378</v>
      </c>
      <c r="Q784" s="160">
        <v>9.1111111111111107</v>
      </c>
      <c r="R784" s="160">
        <v>14.460317460317462</v>
      </c>
      <c r="S784" s="160">
        <v>33.301587301587304</v>
      </c>
      <c r="T784" s="160">
        <v>43.761904761904759</v>
      </c>
      <c r="U784" s="160">
        <f t="shared" si="116"/>
        <v>77.063492063492063</v>
      </c>
      <c r="W784" s="160">
        <v>378</v>
      </c>
      <c r="X784" s="160">
        <v>8.9206349206349209</v>
      </c>
      <c r="Y784" s="160">
        <v>24.539682539682538</v>
      </c>
      <c r="Z784" s="160">
        <v>37.650793650793652</v>
      </c>
      <c r="AA784" s="160">
        <v>28.888888888888889</v>
      </c>
      <c r="AB784" s="160">
        <f t="shared" si="117"/>
        <v>66.539682539682545</v>
      </c>
      <c r="AD784" s="160">
        <v>126</v>
      </c>
      <c r="AE784" s="160">
        <v>8</v>
      </c>
      <c r="AF784" s="160">
        <v>34</v>
      </c>
      <c r="AG784" s="160">
        <v>41</v>
      </c>
      <c r="AH784" s="160">
        <v>17</v>
      </c>
      <c r="AI784" s="160">
        <f t="shared" si="121"/>
        <v>58</v>
      </c>
    </row>
    <row r="785" spans="1:35">
      <c r="A785" s="159" t="s">
        <v>1487</v>
      </c>
      <c r="C785" s="156">
        <v>376</v>
      </c>
      <c r="D785" s="156">
        <v>107</v>
      </c>
      <c r="E785" s="163">
        <v>0.28457446808510639</v>
      </c>
      <c r="F785" s="156">
        <v>219</v>
      </c>
      <c r="G785" s="163">
        <v>0.58244680851063835</v>
      </c>
      <c r="H785" s="157">
        <v>4003</v>
      </c>
      <c r="I785" s="158">
        <v>15</v>
      </c>
      <c r="J785" s="159" t="s">
        <v>970</v>
      </c>
      <c r="L785" s="160">
        <f t="shared" si="118"/>
        <v>85.685333333333332</v>
      </c>
      <c r="M785" s="160">
        <f t="shared" si="119"/>
        <v>76.978666666666669</v>
      </c>
      <c r="N785" s="160">
        <f t="shared" si="120"/>
        <v>28</v>
      </c>
      <c r="P785" s="160">
        <v>375</v>
      </c>
      <c r="Q785" s="160">
        <v>5.5786666666666669</v>
      </c>
      <c r="R785" s="160">
        <v>9.4160000000000004</v>
      </c>
      <c r="S785" s="160">
        <v>40.010666666666665</v>
      </c>
      <c r="T785" s="160">
        <v>45.674666666666667</v>
      </c>
      <c r="U785" s="160">
        <f t="shared" si="116"/>
        <v>85.685333333333332</v>
      </c>
      <c r="W785" s="160">
        <v>375</v>
      </c>
      <c r="X785" s="160">
        <v>4.2746666666666666</v>
      </c>
      <c r="Y785" s="160">
        <v>19.066666666666666</v>
      </c>
      <c r="Z785" s="160">
        <v>46.189333333333337</v>
      </c>
      <c r="AA785" s="160">
        <v>30.789333333333332</v>
      </c>
      <c r="AB785" s="160">
        <f t="shared" si="117"/>
        <v>76.978666666666669</v>
      </c>
      <c r="AD785" s="160">
        <v>120</v>
      </c>
      <c r="AE785" s="160">
        <v>31</v>
      </c>
      <c r="AF785" s="160">
        <v>42</v>
      </c>
      <c r="AG785" s="160">
        <v>26</v>
      </c>
      <c r="AH785" s="160">
        <v>2</v>
      </c>
      <c r="AI785" s="160">
        <f t="shared" si="121"/>
        <v>28</v>
      </c>
    </row>
    <row r="786" spans="1:35">
      <c r="A786" s="159" t="s">
        <v>1051</v>
      </c>
      <c r="C786" s="156">
        <v>190</v>
      </c>
      <c r="D786" s="156">
        <v>169</v>
      </c>
      <c r="E786" s="163">
        <v>0.88947368421052631</v>
      </c>
      <c r="F786" s="156">
        <v>174</v>
      </c>
      <c r="G786" s="163">
        <v>0.91578947368421049</v>
      </c>
      <c r="H786" s="157">
        <v>5206</v>
      </c>
      <c r="I786" s="158">
        <v>32</v>
      </c>
      <c r="J786" s="159" t="s">
        <v>1050</v>
      </c>
      <c r="L786" s="160">
        <f t="shared" si="118"/>
        <v>54.913043478260867</v>
      </c>
      <c r="M786" s="160">
        <f t="shared" si="119"/>
        <v>61.017391304347825</v>
      </c>
      <c r="N786" s="160">
        <f t="shared" si="120"/>
        <v>28</v>
      </c>
      <c r="P786" s="160">
        <v>115</v>
      </c>
      <c r="Q786" s="160">
        <v>14.095652173913043</v>
      </c>
      <c r="R786" s="160">
        <v>31.269565217391303</v>
      </c>
      <c r="S786" s="160">
        <v>33.269565217391303</v>
      </c>
      <c r="T786" s="160">
        <v>21.643478260869564</v>
      </c>
      <c r="U786" s="160">
        <f t="shared" si="116"/>
        <v>54.913043478260867</v>
      </c>
      <c r="W786" s="160">
        <v>115</v>
      </c>
      <c r="X786" s="160">
        <v>8.6695652173913036</v>
      </c>
      <c r="Y786" s="160">
        <v>30.313043478260873</v>
      </c>
      <c r="Z786" s="160">
        <v>43.504347826086956</v>
      </c>
      <c r="AA786" s="160">
        <v>17.513043478260869</v>
      </c>
      <c r="AB786" s="160">
        <f t="shared" si="117"/>
        <v>61.017391304347825</v>
      </c>
      <c r="AD786" s="160">
        <v>29</v>
      </c>
      <c r="AE786" s="160">
        <v>21</v>
      </c>
      <c r="AF786" s="160">
        <v>52</v>
      </c>
      <c r="AG786" s="160">
        <v>28</v>
      </c>
      <c r="AH786" s="160">
        <v>0</v>
      </c>
      <c r="AI786" s="160">
        <f t="shared" si="121"/>
        <v>28</v>
      </c>
    </row>
    <row r="787" spans="1:35">
      <c r="A787" s="159" t="s">
        <v>1641</v>
      </c>
      <c r="C787" s="156">
        <v>159</v>
      </c>
      <c r="D787" s="156">
        <v>141</v>
      </c>
      <c r="E787" s="163">
        <v>0.8867924528301887</v>
      </c>
      <c r="F787" s="156">
        <v>128</v>
      </c>
      <c r="G787" s="163">
        <v>0.80503144654088055</v>
      </c>
      <c r="H787" s="157">
        <v>5206</v>
      </c>
      <c r="I787" s="158">
        <v>33</v>
      </c>
      <c r="J787" s="159" t="s">
        <v>1050</v>
      </c>
      <c r="L787" s="160">
        <f t="shared" si="118"/>
        <v>49.418604651162795</v>
      </c>
      <c r="M787" s="160">
        <f t="shared" si="119"/>
        <v>51.651162790697676</v>
      </c>
      <c r="N787" s="160">
        <f t="shared" si="120"/>
        <v>5</v>
      </c>
      <c r="P787" s="160">
        <v>43</v>
      </c>
      <c r="Q787" s="160">
        <v>27.97674418604651</v>
      </c>
      <c r="R787" s="160">
        <v>23.093023255813954</v>
      </c>
      <c r="S787" s="160">
        <v>39.813953488372093</v>
      </c>
      <c r="T787" s="160">
        <v>9.6046511627906987</v>
      </c>
      <c r="U787" s="160">
        <f t="shared" si="116"/>
        <v>49.418604651162795</v>
      </c>
      <c r="W787" s="160">
        <v>43</v>
      </c>
      <c r="X787" s="160">
        <v>11.441860465116278</v>
      </c>
      <c r="Y787" s="160">
        <v>37.418604651162795</v>
      </c>
      <c r="Z787" s="160">
        <v>30.325581395348838</v>
      </c>
      <c r="AA787" s="160">
        <v>21.325581395348838</v>
      </c>
      <c r="AB787" s="160">
        <f t="shared" si="117"/>
        <v>51.651162790697676</v>
      </c>
      <c r="AD787" s="160">
        <v>22</v>
      </c>
      <c r="AE787" s="160">
        <v>73</v>
      </c>
      <c r="AF787" s="160">
        <v>23</v>
      </c>
      <c r="AG787" s="160">
        <v>5</v>
      </c>
      <c r="AH787" s="160">
        <v>0</v>
      </c>
      <c r="AI787" s="160">
        <f t="shared" si="121"/>
        <v>5</v>
      </c>
    </row>
    <row r="788" spans="1:35">
      <c r="A788" s="159" t="s">
        <v>1283</v>
      </c>
      <c r="C788" s="156">
        <v>216</v>
      </c>
      <c r="D788" s="156">
        <v>132</v>
      </c>
      <c r="E788" s="163">
        <v>0.61111111111111116</v>
      </c>
      <c r="F788" s="156">
        <v>187</v>
      </c>
      <c r="G788" s="163">
        <v>0.8657407407407407</v>
      </c>
      <c r="H788" s="157">
        <v>7009</v>
      </c>
      <c r="I788" s="158">
        <v>48</v>
      </c>
      <c r="J788" s="159" t="s">
        <v>1282</v>
      </c>
      <c r="L788" s="160">
        <f t="shared" si="118"/>
        <v>46.495934959349597</v>
      </c>
      <c r="M788" s="160">
        <f t="shared" si="119"/>
        <v>59.487804878048777</v>
      </c>
      <c r="N788" s="160">
        <f t="shared" si="120"/>
        <v>44</v>
      </c>
      <c r="P788" s="160">
        <v>123</v>
      </c>
      <c r="Q788" s="160">
        <v>13.821138211382113</v>
      </c>
      <c r="R788" s="160">
        <v>39.894308943089428</v>
      </c>
      <c r="S788" s="160">
        <v>26.17886178861789</v>
      </c>
      <c r="T788" s="160">
        <v>20.317073170731707</v>
      </c>
      <c r="U788" s="160">
        <f t="shared" si="116"/>
        <v>46.495934959349597</v>
      </c>
      <c r="W788" s="160">
        <v>123</v>
      </c>
      <c r="X788" s="160">
        <v>8.8617886178861784</v>
      </c>
      <c r="Y788" s="160">
        <v>31.650406504065039</v>
      </c>
      <c r="Z788" s="160">
        <v>44</v>
      </c>
      <c r="AA788" s="160">
        <v>15.487804878048781</v>
      </c>
      <c r="AB788" s="160">
        <f t="shared" si="117"/>
        <v>59.487804878048777</v>
      </c>
      <c r="AD788" s="160">
        <v>27</v>
      </c>
      <c r="AE788" s="160">
        <v>11</v>
      </c>
      <c r="AF788" s="160">
        <v>44</v>
      </c>
      <c r="AG788" s="160">
        <v>44</v>
      </c>
      <c r="AH788" s="160">
        <v>0</v>
      </c>
      <c r="AI788" s="160">
        <f t="shared" si="121"/>
        <v>44</v>
      </c>
    </row>
    <row r="789" spans="1:35">
      <c r="A789" s="159" t="s">
        <v>1697</v>
      </c>
      <c r="C789" s="156">
        <v>256</v>
      </c>
      <c r="D789" s="156">
        <v>157</v>
      </c>
      <c r="E789" s="163">
        <v>0.61328125</v>
      </c>
      <c r="F789" s="156">
        <v>208</v>
      </c>
      <c r="G789" s="163">
        <v>0.8125</v>
      </c>
      <c r="H789" s="157">
        <v>7009</v>
      </c>
      <c r="I789" s="158">
        <v>49</v>
      </c>
      <c r="J789" s="159" t="s">
        <v>1282</v>
      </c>
      <c r="L789" s="160">
        <f t="shared" si="118"/>
        <v>42.026315789473685</v>
      </c>
      <c r="M789" s="160">
        <f t="shared" si="119"/>
        <v>48.184210526315788</v>
      </c>
      <c r="N789" s="160">
        <f t="shared" si="120"/>
        <v>15</v>
      </c>
      <c r="P789" s="160">
        <v>76</v>
      </c>
      <c r="Q789" s="160">
        <v>25.263157894736842</v>
      </c>
      <c r="R789" s="160">
        <v>32.710526315789473</v>
      </c>
      <c r="S789" s="160">
        <v>32.631578947368425</v>
      </c>
      <c r="T789" s="160">
        <v>9.3947368421052637</v>
      </c>
      <c r="U789" s="160">
        <f t="shared" si="116"/>
        <v>42.026315789473685</v>
      </c>
      <c r="W789" s="160">
        <v>76</v>
      </c>
      <c r="X789" s="160">
        <v>9.3157894736842106</v>
      </c>
      <c r="Y789" s="160">
        <v>41.94736842105263</v>
      </c>
      <c r="Z789" s="160">
        <v>44.39473684210526</v>
      </c>
      <c r="AA789" s="160">
        <v>3.7894736842105265</v>
      </c>
      <c r="AB789" s="160">
        <f t="shared" si="117"/>
        <v>48.184210526315788</v>
      </c>
      <c r="AD789" s="160">
        <v>34</v>
      </c>
      <c r="AE789" s="160">
        <v>29</v>
      </c>
      <c r="AF789" s="160">
        <v>56</v>
      </c>
      <c r="AG789" s="160">
        <v>9</v>
      </c>
      <c r="AH789" s="160">
        <v>6</v>
      </c>
      <c r="AI789" s="160">
        <f t="shared" si="121"/>
        <v>15</v>
      </c>
    </row>
    <row r="790" spans="1:35">
      <c r="A790" s="159" t="s">
        <v>1382</v>
      </c>
      <c r="C790" s="156">
        <v>284</v>
      </c>
      <c r="D790" s="156">
        <v>140</v>
      </c>
      <c r="E790" s="163">
        <v>0.49295774647887325</v>
      </c>
      <c r="F790" s="156">
        <v>168</v>
      </c>
      <c r="G790" s="163">
        <v>0.59154929577464788</v>
      </c>
      <c r="H790" s="157">
        <v>104</v>
      </c>
      <c r="I790" s="158">
        <v>23</v>
      </c>
      <c r="J790" s="159" t="s">
        <v>637</v>
      </c>
      <c r="L790" s="160">
        <f t="shared" si="118"/>
        <v>64.386281588447659</v>
      </c>
      <c r="M790" s="160">
        <f t="shared" si="119"/>
        <v>67.386281588447645</v>
      </c>
      <c r="N790" s="160">
        <f t="shared" si="120"/>
        <v>36</v>
      </c>
      <c r="P790" s="160">
        <v>277</v>
      </c>
      <c r="Q790" s="160">
        <v>12.56317689530686</v>
      </c>
      <c r="R790" s="160">
        <v>22.537906137184116</v>
      </c>
      <c r="S790" s="160">
        <v>33.664259927797836</v>
      </c>
      <c r="T790" s="160">
        <v>30.722021660649819</v>
      </c>
      <c r="U790" s="160">
        <f t="shared" si="116"/>
        <v>64.386281588447659</v>
      </c>
      <c r="W790" s="160">
        <v>277</v>
      </c>
      <c r="X790" s="160">
        <v>5.512635379061372</v>
      </c>
      <c r="Y790" s="160">
        <v>26.613718411552348</v>
      </c>
      <c r="Z790" s="160">
        <v>43.050541516245488</v>
      </c>
      <c r="AA790" s="160">
        <v>24.335740072202164</v>
      </c>
      <c r="AB790" s="160">
        <f t="shared" si="117"/>
        <v>67.386281588447645</v>
      </c>
      <c r="AD790" s="160">
        <v>142</v>
      </c>
      <c r="AE790" s="160">
        <v>23</v>
      </c>
      <c r="AF790" s="160">
        <v>42</v>
      </c>
      <c r="AG790" s="160">
        <v>35</v>
      </c>
      <c r="AH790" s="160">
        <v>1</v>
      </c>
      <c r="AI790" s="160">
        <f t="shared" si="121"/>
        <v>36</v>
      </c>
    </row>
    <row r="791" spans="1:35">
      <c r="A791" s="159" t="s">
        <v>638</v>
      </c>
      <c r="C791" s="156">
        <v>688</v>
      </c>
      <c r="D791" s="156">
        <v>371</v>
      </c>
      <c r="E791" s="163">
        <v>0.53924418604651159</v>
      </c>
      <c r="F791" s="156">
        <v>469</v>
      </c>
      <c r="G791" s="163">
        <v>0.6816860465116279</v>
      </c>
      <c r="H791" s="157">
        <v>104</v>
      </c>
      <c r="I791" s="158">
        <v>21</v>
      </c>
      <c r="J791" s="159" t="s">
        <v>637</v>
      </c>
      <c r="L791" s="160">
        <f t="shared" si="118"/>
        <v>65.29795918367347</v>
      </c>
      <c r="M791" s="160">
        <f t="shared" si="119"/>
        <v>59.628571428571419</v>
      </c>
      <c r="N791" s="160">
        <f t="shared" si="120"/>
        <v>0</v>
      </c>
      <c r="P791" s="160">
        <v>245</v>
      </c>
      <c r="Q791" s="160">
        <v>13.183673469387756</v>
      </c>
      <c r="R791" s="160">
        <v>21.481632653061226</v>
      </c>
      <c r="S791" s="160">
        <v>30.29795918367347</v>
      </c>
      <c r="T791" s="160">
        <v>35</v>
      </c>
      <c r="U791" s="160">
        <f t="shared" si="116"/>
        <v>65.29795918367347</v>
      </c>
      <c r="W791" s="160">
        <v>245</v>
      </c>
      <c r="X791" s="160">
        <v>13.816326530612246</v>
      </c>
      <c r="Y791" s="160">
        <v>26.555102040816326</v>
      </c>
      <c r="Z791" s="160">
        <v>36.073469387755097</v>
      </c>
      <c r="AA791" s="160">
        <v>23.555102040816326</v>
      </c>
      <c r="AB791" s="160">
        <f t="shared" si="117"/>
        <v>59.628571428571419</v>
      </c>
      <c r="AD791" s="160">
        <v>0</v>
      </c>
      <c r="AE791" s="160">
        <v>0</v>
      </c>
      <c r="AF791" s="160">
        <v>0</v>
      </c>
      <c r="AG791" s="160">
        <v>0</v>
      </c>
      <c r="AH791" s="160">
        <v>0</v>
      </c>
      <c r="AI791" s="160">
        <f t="shared" si="121"/>
        <v>0</v>
      </c>
    </row>
    <row r="792" spans="1:35">
      <c r="A792" s="159" t="s">
        <v>1528</v>
      </c>
      <c r="C792" s="156">
        <v>302</v>
      </c>
      <c r="D792" s="156">
        <v>140</v>
      </c>
      <c r="E792" s="163">
        <v>0.46357615894039733</v>
      </c>
      <c r="F792" s="156">
        <v>184</v>
      </c>
      <c r="G792" s="163">
        <v>0.60927152317880795</v>
      </c>
      <c r="H792" s="157">
        <v>104</v>
      </c>
      <c r="I792" s="158">
        <v>26</v>
      </c>
      <c r="J792" s="159" t="s">
        <v>637</v>
      </c>
      <c r="L792" s="160">
        <f t="shared" si="118"/>
        <v>66.272413793103453</v>
      </c>
      <c r="M792" s="160">
        <f t="shared" si="119"/>
        <v>70.206896551724142</v>
      </c>
      <c r="N792" s="160">
        <f t="shared" si="120"/>
        <v>35.010676156583628</v>
      </c>
      <c r="P792" s="160">
        <v>290</v>
      </c>
      <c r="Q792" s="160">
        <v>15.206896551724139</v>
      </c>
      <c r="R792" s="160">
        <v>18.520689655172415</v>
      </c>
      <c r="S792" s="160">
        <v>37.165517241379312</v>
      </c>
      <c r="T792" s="160">
        <v>29.106896551724141</v>
      </c>
      <c r="U792" s="160">
        <f t="shared" si="116"/>
        <v>66.272413793103453</v>
      </c>
      <c r="W792" s="160">
        <v>290</v>
      </c>
      <c r="X792" s="160">
        <v>6.5620689655172413</v>
      </c>
      <c r="Y792" s="160">
        <v>22.751724137931035</v>
      </c>
      <c r="Z792" s="160">
        <v>42.686206896551724</v>
      </c>
      <c r="AA792" s="160">
        <v>27.520689655172415</v>
      </c>
      <c r="AB792" s="160">
        <f t="shared" si="117"/>
        <v>70.206896551724142</v>
      </c>
      <c r="AD792" s="160">
        <v>281</v>
      </c>
      <c r="AE792" s="160">
        <v>24.978647686832737</v>
      </c>
      <c r="AF792" s="160">
        <v>40.516014234875442</v>
      </c>
      <c r="AG792" s="160">
        <v>32.52669039145907</v>
      </c>
      <c r="AH792" s="160">
        <v>2.4839857651245554</v>
      </c>
      <c r="AI792" s="160">
        <f t="shared" si="121"/>
        <v>35.010676156583628</v>
      </c>
    </row>
    <row r="793" spans="1:35">
      <c r="A793" s="159" t="s">
        <v>1010</v>
      </c>
      <c r="C793" s="156">
        <v>330</v>
      </c>
      <c r="D793" s="156">
        <v>112</v>
      </c>
      <c r="E793" s="163">
        <v>0.33939393939393941</v>
      </c>
      <c r="F793" s="156">
        <v>150</v>
      </c>
      <c r="G793" s="163">
        <v>0.45454545454545453</v>
      </c>
      <c r="H793" s="157">
        <v>4605</v>
      </c>
      <c r="I793" s="158">
        <v>19</v>
      </c>
      <c r="J793" s="159" t="s">
        <v>1005</v>
      </c>
      <c r="L793" s="160">
        <f t="shared" si="118"/>
        <v>95.825000000000003</v>
      </c>
      <c r="M793" s="160">
        <f t="shared" si="119"/>
        <v>94.825000000000003</v>
      </c>
      <c r="N793" s="160">
        <f t="shared" si="120"/>
        <v>0</v>
      </c>
      <c r="P793" s="160">
        <v>120</v>
      </c>
      <c r="Q793" s="160">
        <v>0.78333333333333333</v>
      </c>
      <c r="R793" s="160">
        <v>3.3916666666666666</v>
      </c>
      <c r="S793" s="160">
        <v>19.05</v>
      </c>
      <c r="T793" s="160">
        <v>76.775000000000006</v>
      </c>
      <c r="U793" s="160">
        <f t="shared" si="116"/>
        <v>95.825000000000003</v>
      </c>
      <c r="W793" s="160">
        <v>120</v>
      </c>
      <c r="X793" s="160">
        <v>0</v>
      </c>
      <c r="Y793" s="160">
        <v>4.7833333333333332</v>
      </c>
      <c r="Z793" s="160">
        <v>36</v>
      </c>
      <c r="AA793" s="160">
        <v>58.825000000000003</v>
      </c>
      <c r="AB793" s="160">
        <f t="shared" si="117"/>
        <v>94.825000000000003</v>
      </c>
      <c r="AD793" s="160">
        <v>0</v>
      </c>
      <c r="AE793" s="160">
        <v>0</v>
      </c>
      <c r="AF793" s="160">
        <v>0</v>
      </c>
      <c r="AG793" s="160">
        <v>0</v>
      </c>
      <c r="AH793" s="160">
        <v>0</v>
      </c>
      <c r="AI793" s="160">
        <f t="shared" si="121"/>
        <v>0</v>
      </c>
    </row>
    <row r="794" spans="1:35">
      <c r="A794" s="159" t="s">
        <v>1428</v>
      </c>
      <c r="C794" s="156">
        <v>672</v>
      </c>
      <c r="D794" s="156">
        <v>372</v>
      </c>
      <c r="E794" s="163">
        <v>0.5535714285714286</v>
      </c>
      <c r="F794" s="156">
        <v>497</v>
      </c>
      <c r="G794" s="163">
        <v>0.73958333333333337</v>
      </c>
      <c r="H794" s="157">
        <v>4605</v>
      </c>
      <c r="I794" s="158">
        <v>24</v>
      </c>
      <c r="J794" s="159" t="s">
        <v>1005</v>
      </c>
      <c r="L794" s="160">
        <f t="shared" si="118"/>
        <v>57.993779160186627</v>
      </c>
      <c r="M794" s="160">
        <f t="shared" si="119"/>
        <v>58.491446345256612</v>
      </c>
      <c r="N794" s="160">
        <f t="shared" si="120"/>
        <v>35</v>
      </c>
      <c r="P794" s="160">
        <v>643</v>
      </c>
      <c r="Q794" s="160">
        <v>17</v>
      </c>
      <c r="R794" s="160">
        <v>25.006220839813373</v>
      </c>
      <c r="S794" s="160">
        <v>32.496111975116641</v>
      </c>
      <c r="T794" s="160">
        <v>25.497667185069986</v>
      </c>
      <c r="U794" s="160">
        <f t="shared" ref="U794:U804" si="122">SUM(S794:T794)</f>
        <v>57.993779160186627</v>
      </c>
      <c r="W794" s="160">
        <v>643</v>
      </c>
      <c r="X794" s="160">
        <v>10.003110419906687</v>
      </c>
      <c r="Y794" s="160">
        <v>31.505443234836704</v>
      </c>
      <c r="Z794" s="160">
        <v>38.493001555209958</v>
      </c>
      <c r="AA794" s="160">
        <v>19.998444790046655</v>
      </c>
      <c r="AB794" s="160">
        <f t="shared" ref="AB794:AB804" si="123">SUM(Z794:AA794)</f>
        <v>58.491446345256612</v>
      </c>
      <c r="AD794" s="160">
        <v>321</v>
      </c>
      <c r="AE794" s="160">
        <v>20</v>
      </c>
      <c r="AF794" s="160">
        <v>45</v>
      </c>
      <c r="AG794" s="160">
        <v>29</v>
      </c>
      <c r="AH794" s="160">
        <v>6</v>
      </c>
      <c r="AI794" s="160">
        <f t="shared" si="121"/>
        <v>35</v>
      </c>
    </row>
    <row r="795" spans="1:35">
      <c r="A795" s="159" t="s">
        <v>1009</v>
      </c>
      <c r="C795" s="156">
        <v>278</v>
      </c>
      <c r="D795" s="156">
        <v>175</v>
      </c>
      <c r="E795" s="163">
        <v>0.62949640287769781</v>
      </c>
      <c r="F795" s="156">
        <v>239</v>
      </c>
      <c r="G795" s="163">
        <v>0.85971223021582732</v>
      </c>
      <c r="H795" s="157">
        <v>4605</v>
      </c>
      <c r="I795" s="158">
        <v>20</v>
      </c>
      <c r="J795" s="159" t="s">
        <v>1005</v>
      </c>
      <c r="L795" s="160">
        <f t="shared" si="118"/>
        <v>72.428571428571431</v>
      </c>
      <c r="M795" s="160">
        <f t="shared" si="119"/>
        <v>65.714285714285722</v>
      </c>
      <c r="N795" s="160">
        <f t="shared" si="120"/>
        <v>0</v>
      </c>
      <c r="P795" s="160">
        <v>105</v>
      </c>
      <c r="Q795" s="160">
        <v>8.5238095238095237</v>
      </c>
      <c r="R795" s="160">
        <v>19.047619047619047</v>
      </c>
      <c r="S795" s="160">
        <v>31.38095238095238</v>
      </c>
      <c r="T795" s="160">
        <v>41.047619047619051</v>
      </c>
      <c r="U795" s="160">
        <f t="shared" si="122"/>
        <v>72.428571428571431</v>
      </c>
      <c r="W795" s="160">
        <v>105</v>
      </c>
      <c r="X795" s="160">
        <v>9.6666666666666661</v>
      </c>
      <c r="Y795" s="160">
        <v>24.61904761904762</v>
      </c>
      <c r="Z795" s="160">
        <v>43.714285714285715</v>
      </c>
      <c r="AA795" s="160">
        <v>22</v>
      </c>
      <c r="AB795" s="160">
        <f t="shared" si="123"/>
        <v>65.714285714285722</v>
      </c>
      <c r="AD795" s="160">
        <v>0</v>
      </c>
      <c r="AE795" s="160">
        <v>0</v>
      </c>
      <c r="AF795" s="160">
        <v>0</v>
      </c>
      <c r="AG795" s="160">
        <v>0</v>
      </c>
      <c r="AH795" s="160">
        <v>0</v>
      </c>
      <c r="AI795" s="160">
        <f t="shared" si="121"/>
        <v>0</v>
      </c>
    </row>
    <row r="796" spans="1:35">
      <c r="A796" s="159" t="s">
        <v>1008</v>
      </c>
      <c r="C796" s="156">
        <v>408</v>
      </c>
      <c r="D796" s="156">
        <v>287</v>
      </c>
      <c r="E796" s="163">
        <v>0.70343137254901966</v>
      </c>
      <c r="F796" s="156">
        <v>349</v>
      </c>
      <c r="G796" s="163">
        <v>0.85539215686274506</v>
      </c>
      <c r="H796" s="157">
        <v>4605</v>
      </c>
      <c r="I796" s="158">
        <v>21</v>
      </c>
      <c r="J796" s="159" t="s">
        <v>1005</v>
      </c>
      <c r="L796" s="160">
        <f t="shared" si="118"/>
        <v>67.549382716049379</v>
      </c>
      <c r="M796" s="160">
        <f t="shared" si="119"/>
        <v>55.253086419753089</v>
      </c>
      <c r="N796" s="160">
        <f t="shared" si="120"/>
        <v>0</v>
      </c>
      <c r="P796" s="160">
        <v>162</v>
      </c>
      <c r="Q796" s="160">
        <v>9.1111111111111107</v>
      </c>
      <c r="R796" s="160">
        <v>23.339506172839506</v>
      </c>
      <c r="S796" s="160">
        <v>31.648148148148149</v>
      </c>
      <c r="T796" s="160">
        <v>35.901234567901234</v>
      </c>
      <c r="U796" s="160">
        <f t="shared" si="122"/>
        <v>67.549382716049379</v>
      </c>
      <c r="W796" s="160">
        <v>162</v>
      </c>
      <c r="X796" s="160">
        <v>16.592592592592592</v>
      </c>
      <c r="Y796" s="160">
        <v>28.154320987654323</v>
      </c>
      <c r="Z796" s="160">
        <v>37.055555555555557</v>
      </c>
      <c r="AA796" s="160">
        <v>18.197530864197532</v>
      </c>
      <c r="AB796" s="160">
        <f t="shared" si="123"/>
        <v>55.253086419753089</v>
      </c>
      <c r="AD796" s="160">
        <v>0</v>
      </c>
      <c r="AE796" s="160">
        <v>0</v>
      </c>
      <c r="AF796" s="160">
        <v>0</v>
      </c>
      <c r="AG796" s="160">
        <v>0</v>
      </c>
      <c r="AH796" s="160">
        <v>0</v>
      </c>
      <c r="AI796" s="160">
        <f t="shared" si="121"/>
        <v>0</v>
      </c>
    </row>
    <row r="797" spans="1:35">
      <c r="A797" s="159" t="s">
        <v>1621</v>
      </c>
      <c r="C797" s="156">
        <v>632</v>
      </c>
      <c r="D797" s="156">
        <v>350</v>
      </c>
      <c r="E797" s="163">
        <v>0.55379746835443033</v>
      </c>
      <c r="F797" s="156">
        <v>415</v>
      </c>
      <c r="G797" s="163">
        <v>0.65664556962025311</v>
      </c>
      <c r="H797" s="157">
        <v>4605</v>
      </c>
      <c r="I797" s="158">
        <v>25</v>
      </c>
      <c r="J797" s="159" t="s">
        <v>1005</v>
      </c>
      <c r="L797" s="160">
        <f t="shared" si="118"/>
        <v>50.553846153846159</v>
      </c>
      <c r="M797" s="160">
        <f t="shared" si="119"/>
        <v>53.748717948717946</v>
      </c>
      <c r="N797" s="160">
        <f t="shared" si="120"/>
        <v>18</v>
      </c>
      <c r="P797" s="160">
        <v>585</v>
      </c>
      <c r="Q797" s="160">
        <v>30.338461538461537</v>
      </c>
      <c r="R797" s="160">
        <v>19.107692307692307</v>
      </c>
      <c r="S797" s="160">
        <v>33.892307692307696</v>
      </c>
      <c r="T797" s="160">
        <v>16.661538461538463</v>
      </c>
      <c r="U797" s="160">
        <f t="shared" si="122"/>
        <v>50.553846153846159</v>
      </c>
      <c r="W797" s="160">
        <v>585</v>
      </c>
      <c r="X797" s="160">
        <v>10</v>
      </c>
      <c r="Y797" s="160">
        <v>36.769230769230774</v>
      </c>
      <c r="Z797" s="160">
        <v>36.266666666666666</v>
      </c>
      <c r="AA797" s="160">
        <v>17.48205128205128</v>
      </c>
      <c r="AB797" s="160">
        <f t="shared" si="123"/>
        <v>53.748717948717946</v>
      </c>
      <c r="AD797" s="160">
        <v>303</v>
      </c>
      <c r="AE797" s="160">
        <v>51</v>
      </c>
      <c r="AF797" s="160">
        <v>31</v>
      </c>
      <c r="AG797" s="160">
        <v>16</v>
      </c>
      <c r="AH797" s="160">
        <v>2</v>
      </c>
      <c r="AI797" s="160">
        <f t="shared" si="121"/>
        <v>18</v>
      </c>
    </row>
    <row r="798" spans="1:35">
      <c r="A798" s="159" t="s">
        <v>1006</v>
      </c>
      <c r="C798" s="156">
        <v>556</v>
      </c>
      <c r="D798" s="156">
        <v>263</v>
      </c>
      <c r="E798" s="163">
        <v>0.47302158273381295</v>
      </c>
      <c r="F798" s="156">
        <v>384</v>
      </c>
      <c r="G798" s="163">
        <v>0.69064748201438853</v>
      </c>
      <c r="H798" s="157">
        <v>4605</v>
      </c>
      <c r="I798" s="158">
        <v>27</v>
      </c>
      <c r="J798" s="159" t="s">
        <v>1005</v>
      </c>
      <c r="L798" s="160">
        <f t="shared" si="118"/>
        <v>82.33617021276595</v>
      </c>
      <c r="M798" s="160">
        <f t="shared" si="119"/>
        <v>71.429787234042564</v>
      </c>
      <c r="N798" s="160">
        <f t="shared" si="120"/>
        <v>0</v>
      </c>
      <c r="P798" s="160">
        <v>235</v>
      </c>
      <c r="Q798" s="160">
        <v>5.0468085106382983</v>
      </c>
      <c r="R798" s="160">
        <v>12.617021276595745</v>
      </c>
      <c r="S798" s="160">
        <v>26.382978723404257</v>
      </c>
      <c r="T798" s="160">
        <v>55.9531914893617</v>
      </c>
      <c r="U798" s="160">
        <f t="shared" si="122"/>
        <v>82.33617021276595</v>
      </c>
      <c r="W798" s="160">
        <v>235</v>
      </c>
      <c r="X798" s="160">
        <v>5.8127659574468087</v>
      </c>
      <c r="Y798" s="160">
        <v>22.757446808510636</v>
      </c>
      <c r="Z798" s="160">
        <v>37.61702127659575</v>
      </c>
      <c r="AA798" s="160">
        <v>33.812765957446814</v>
      </c>
      <c r="AB798" s="160">
        <f t="shared" si="123"/>
        <v>71.429787234042564</v>
      </c>
      <c r="AD798" s="160">
        <v>0</v>
      </c>
      <c r="AE798" s="160">
        <v>0</v>
      </c>
      <c r="AF798" s="160">
        <v>0</v>
      </c>
      <c r="AG798" s="160">
        <v>0</v>
      </c>
      <c r="AH798" s="160">
        <v>0</v>
      </c>
      <c r="AI798" s="160">
        <f t="shared" si="121"/>
        <v>0</v>
      </c>
    </row>
    <row r="799" spans="1:35">
      <c r="A799" s="159" t="s">
        <v>1007</v>
      </c>
      <c r="C799" s="156">
        <v>265</v>
      </c>
      <c r="D799" s="156">
        <v>168</v>
      </c>
      <c r="E799" s="163">
        <v>0.63396226415094337</v>
      </c>
      <c r="F799" s="156">
        <v>254</v>
      </c>
      <c r="G799" s="163">
        <v>0.95849056603773586</v>
      </c>
      <c r="H799" s="157">
        <v>4605</v>
      </c>
      <c r="I799" s="158">
        <v>22</v>
      </c>
      <c r="J799" s="159" t="s">
        <v>1005</v>
      </c>
      <c r="L799" s="160">
        <f t="shared" si="118"/>
        <v>56.8</v>
      </c>
      <c r="M799" s="160">
        <f t="shared" si="119"/>
        <v>48.06</v>
      </c>
      <c r="N799" s="160">
        <f t="shared" si="120"/>
        <v>0</v>
      </c>
      <c r="P799" s="160">
        <v>100</v>
      </c>
      <c r="Q799" s="160">
        <v>21.12</v>
      </c>
      <c r="R799" s="160">
        <v>22</v>
      </c>
      <c r="S799" s="160">
        <v>28.86</v>
      </c>
      <c r="T799" s="160">
        <v>27.939999999999998</v>
      </c>
      <c r="U799" s="160">
        <f t="shared" si="122"/>
        <v>56.8</v>
      </c>
      <c r="W799" s="160">
        <v>100</v>
      </c>
      <c r="X799" s="160">
        <v>18.62</v>
      </c>
      <c r="Y799" s="160">
        <v>32.86</v>
      </c>
      <c r="Z799" s="160">
        <v>29.08</v>
      </c>
      <c r="AA799" s="160">
        <v>18.98</v>
      </c>
      <c r="AB799" s="160">
        <f t="shared" si="123"/>
        <v>48.06</v>
      </c>
      <c r="AD799" s="160">
        <v>0</v>
      </c>
      <c r="AE799" s="160">
        <v>0</v>
      </c>
      <c r="AF799" s="160">
        <v>0</v>
      </c>
      <c r="AG799" s="160">
        <v>0</v>
      </c>
      <c r="AH799" s="160">
        <v>0</v>
      </c>
      <c r="AI799" s="160">
        <f t="shared" si="121"/>
        <v>0</v>
      </c>
    </row>
    <row r="800" spans="1:35">
      <c r="A800" s="159" t="s">
        <v>1076</v>
      </c>
      <c r="C800" s="156">
        <v>641</v>
      </c>
      <c r="D800" s="156">
        <v>86</v>
      </c>
      <c r="E800" s="163">
        <v>0.13416536661466458</v>
      </c>
      <c r="F800" s="156">
        <v>484</v>
      </c>
      <c r="G800" s="163">
        <v>0.75507020280811232</v>
      </c>
      <c r="H800" s="157">
        <v>5605</v>
      </c>
      <c r="I800" s="158">
        <v>21</v>
      </c>
      <c r="J800" s="159" t="s">
        <v>1075</v>
      </c>
      <c r="L800" s="160">
        <f t="shared" si="118"/>
        <v>84.492063492063494</v>
      </c>
      <c r="M800" s="160">
        <f t="shared" si="119"/>
        <v>66.888888888888886</v>
      </c>
      <c r="N800" s="160">
        <f t="shared" si="120"/>
        <v>0</v>
      </c>
      <c r="P800" s="160">
        <v>252</v>
      </c>
      <c r="Q800" s="160">
        <v>6.4285714285714288</v>
      </c>
      <c r="R800" s="160">
        <v>8.5714285714285712</v>
      </c>
      <c r="S800" s="160">
        <v>29.650793650793652</v>
      </c>
      <c r="T800" s="160">
        <v>54.841269841269842</v>
      </c>
      <c r="U800" s="160">
        <f t="shared" si="122"/>
        <v>84.492063492063494</v>
      </c>
      <c r="W800" s="160">
        <v>252</v>
      </c>
      <c r="X800" s="160">
        <v>12.587301587301587</v>
      </c>
      <c r="Y800" s="160">
        <v>20.523809523809526</v>
      </c>
      <c r="Z800" s="160">
        <v>43.38095238095238</v>
      </c>
      <c r="AA800" s="160">
        <v>23.507936507936506</v>
      </c>
      <c r="AB800" s="160">
        <f t="shared" si="123"/>
        <v>66.888888888888886</v>
      </c>
      <c r="AD800" s="160">
        <v>0</v>
      </c>
      <c r="AE800" s="160">
        <v>0</v>
      </c>
      <c r="AF800" s="160">
        <v>0</v>
      </c>
      <c r="AG800" s="160">
        <v>0</v>
      </c>
      <c r="AH800" s="160">
        <v>0</v>
      </c>
      <c r="AI800" s="160">
        <f t="shared" si="121"/>
        <v>0</v>
      </c>
    </row>
    <row r="801" spans="1:35">
      <c r="A801" s="159" t="s">
        <v>1434</v>
      </c>
      <c r="C801" s="156">
        <v>241</v>
      </c>
      <c r="D801" s="156">
        <v>39</v>
      </c>
      <c r="E801" s="163">
        <v>0.16182572614107885</v>
      </c>
      <c r="F801" s="156">
        <v>190</v>
      </c>
      <c r="G801" s="163">
        <v>0.78838174273858919</v>
      </c>
      <c r="H801" s="157">
        <v>5605</v>
      </c>
      <c r="I801" s="158">
        <v>1</v>
      </c>
      <c r="J801" s="159" t="s">
        <v>1075</v>
      </c>
      <c r="L801" s="160">
        <f t="shared" si="118"/>
        <v>74.732142857142861</v>
      </c>
      <c r="M801" s="160">
        <f t="shared" si="119"/>
        <v>69.540178571428569</v>
      </c>
      <c r="N801" s="160">
        <f t="shared" si="120"/>
        <v>37</v>
      </c>
      <c r="P801" s="160">
        <v>224</v>
      </c>
      <c r="Q801" s="160">
        <v>11.647321428571429</v>
      </c>
      <c r="R801" s="160">
        <v>12.620535714285714</v>
      </c>
      <c r="S801" s="160">
        <v>31.486607142857142</v>
      </c>
      <c r="T801" s="160">
        <v>43.245535714285715</v>
      </c>
      <c r="U801" s="160">
        <f t="shared" si="122"/>
        <v>74.732142857142861</v>
      </c>
      <c r="W801" s="160">
        <v>224</v>
      </c>
      <c r="X801" s="160">
        <v>9.5133928571428577</v>
      </c>
      <c r="Y801" s="160">
        <v>20.946428571428573</v>
      </c>
      <c r="Z801" s="160">
        <v>44.053571428571431</v>
      </c>
      <c r="AA801" s="160">
        <v>25.486607142857142</v>
      </c>
      <c r="AB801" s="160">
        <f t="shared" si="123"/>
        <v>69.540178571428569</v>
      </c>
      <c r="AD801" s="160">
        <v>115</v>
      </c>
      <c r="AE801" s="160">
        <v>18</v>
      </c>
      <c r="AF801" s="160">
        <v>45</v>
      </c>
      <c r="AG801" s="160">
        <v>34</v>
      </c>
      <c r="AH801" s="160">
        <v>3</v>
      </c>
      <c r="AI801" s="160">
        <f t="shared" si="121"/>
        <v>37</v>
      </c>
    </row>
    <row r="802" spans="1:35">
      <c r="A802" s="159" t="s">
        <v>1434</v>
      </c>
      <c r="C802" s="156">
        <v>229</v>
      </c>
      <c r="D802" s="156">
        <v>30</v>
      </c>
      <c r="E802" s="163">
        <v>0.13100436681222707</v>
      </c>
      <c r="F802" s="156">
        <v>153</v>
      </c>
      <c r="G802" s="163">
        <v>0.66812227074235808</v>
      </c>
      <c r="H802" s="157">
        <v>5605</v>
      </c>
      <c r="I802" s="158">
        <v>24</v>
      </c>
      <c r="J802" s="159" t="s">
        <v>1075</v>
      </c>
      <c r="L802" s="160">
        <f t="shared" si="118"/>
        <v>78.883408071748889</v>
      </c>
      <c r="M802" s="160">
        <f t="shared" si="119"/>
        <v>71.560538116591928</v>
      </c>
      <c r="N802" s="160">
        <f t="shared" si="120"/>
        <v>56</v>
      </c>
      <c r="P802" s="160">
        <v>223</v>
      </c>
      <c r="Q802" s="160">
        <v>12.156950672645738</v>
      </c>
      <c r="R802" s="160">
        <v>9.4394618834080717</v>
      </c>
      <c r="S802" s="160">
        <v>46.358744394618839</v>
      </c>
      <c r="T802" s="160">
        <v>32.52466367713005</v>
      </c>
      <c r="U802" s="160">
        <f t="shared" si="122"/>
        <v>78.883408071748889</v>
      </c>
      <c r="W802" s="160">
        <v>223</v>
      </c>
      <c r="X802" s="160">
        <v>6.8385650224215251</v>
      </c>
      <c r="Y802" s="160">
        <v>21.600896860986548</v>
      </c>
      <c r="Z802" s="160">
        <v>47.322869955156946</v>
      </c>
      <c r="AA802" s="160">
        <v>24.237668161434978</v>
      </c>
      <c r="AB802" s="160">
        <f t="shared" si="123"/>
        <v>71.560538116591928</v>
      </c>
      <c r="AD802" s="160">
        <v>116</v>
      </c>
      <c r="AE802" s="160">
        <v>8</v>
      </c>
      <c r="AF802" s="160">
        <v>35</v>
      </c>
      <c r="AG802" s="160">
        <v>47</v>
      </c>
      <c r="AH802" s="160">
        <v>9</v>
      </c>
      <c r="AI802" s="160">
        <f t="shared" si="121"/>
        <v>56</v>
      </c>
    </row>
    <row r="803" spans="1:35">
      <c r="A803" s="159" t="s">
        <v>806</v>
      </c>
      <c r="C803" s="156">
        <v>128</v>
      </c>
      <c r="D803" s="156">
        <v>109</v>
      </c>
      <c r="E803" s="163">
        <v>0.8515625</v>
      </c>
      <c r="F803" s="156">
        <v>128</v>
      </c>
      <c r="G803" s="163">
        <v>1</v>
      </c>
      <c r="H803" s="157">
        <v>1805</v>
      </c>
      <c r="I803" s="158">
        <v>20</v>
      </c>
      <c r="J803" s="159" t="s">
        <v>805</v>
      </c>
      <c r="L803" s="160">
        <f t="shared" si="118"/>
        <v>53.082191780821915</v>
      </c>
      <c r="M803" s="160">
        <f t="shared" si="119"/>
        <v>51.972602739726028</v>
      </c>
      <c r="N803" s="160">
        <f t="shared" si="120"/>
        <v>6</v>
      </c>
      <c r="P803" s="160">
        <v>73</v>
      </c>
      <c r="Q803" s="160">
        <v>17.890410958904109</v>
      </c>
      <c r="R803" s="160">
        <v>28.726027397260271</v>
      </c>
      <c r="S803" s="160">
        <v>35.506849315068493</v>
      </c>
      <c r="T803" s="160">
        <v>17.575342465753423</v>
      </c>
      <c r="U803" s="160">
        <f t="shared" si="122"/>
        <v>53.082191780821915</v>
      </c>
      <c r="W803" s="160">
        <v>73</v>
      </c>
      <c r="X803" s="160">
        <v>9.7945205479452042</v>
      </c>
      <c r="Y803" s="160">
        <v>38.493150684931507</v>
      </c>
      <c r="Z803" s="160">
        <v>43.767123287671232</v>
      </c>
      <c r="AA803" s="160">
        <v>8.205479452054794</v>
      </c>
      <c r="AB803" s="160">
        <f t="shared" si="123"/>
        <v>51.972602739726028</v>
      </c>
      <c r="AD803" s="160">
        <v>16</v>
      </c>
      <c r="AE803" s="160">
        <v>63</v>
      </c>
      <c r="AF803" s="160">
        <v>31</v>
      </c>
      <c r="AG803" s="160">
        <v>6</v>
      </c>
      <c r="AH803" s="160">
        <v>0</v>
      </c>
      <c r="AI803" s="160">
        <f t="shared" si="121"/>
        <v>6</v>
      </c>
    </row>
    <row r="804" spans="1:35">
      <c r="A804" s="159" t="s">
        <v>1566</v>
      </c>
      <c r="C804" s="156">
        <v>128</v>
      </c>
      <c r="D804" s="156">
        <v>124</v>
      </c>
      <c r="E804" s="163">
        <v>0.96875</v>
      </c>
      <c r="F804" s="156">
        <v>128</v>
      </c>
      <c r="G804" s="163">
        <v>1</v>
      </c>
      <c r="H804" s="157">
        <v>1805</v>
      </c>
      <c r="I804" s="158">
        <v>21</v>
      </c>
      <c r="J804" s="159" t="s">
        <v>805</v>
      </c>
      <c r="L804" s="160">
        <f t="shared" si="118"/>
        <v>18.851063829787233</v>
      </c>
      <c r="M804" s="160">
        <f t="shared" si="119"/>
        <v>23.446808510638299</v>
      </c>
      <c r="N804" s="160">
        <f t="shared" si="120"/>
        <v>0</v>
      </c>
      <c r="P804" s="160">
        <v>47</v>
      </c>
      <c r="Q804" s="160">
        <v>51.212765957446805</v>
      </c>
      <c r="R804" s="160">
        <v>29.936170212765958</v>
      </c>
      <c r="S804" s="160">
        <v>14.829787234042552</v>
      </c>
      <c r="T804" s="160">
        <v>4.0212765957446805</v>
      </c>
      <c r="U804" s="160">
        <f t="shared" si="122"/>
        <v>18.851063829787233</v>
      </c>
      <c r="W804" s="160">
        <v>47</v>
      </c>
      <c r="X804" s="160">
        <v>19.021276595744681</v>
      </c>
      <c r="Y804" s="160">
        <v>57.531914893617021</v>
      </c>
      <c r="Z804" s="160">
        <v>23.446808510638299</v>
      </c>
      <c r="AA804" s="160">
        <v>0</v>
      </c>
      <c r="AB804" s="160">
        <f t="shared" si="123"/>
        <v>23.446808510638299</v>
      </c>
      <c r="AD804" s="160">
        <v>27</v>
      </c>
      <c r="AE804" s="160">
        <v>96</v>
      </c>
      <c r="AF804" s="160">
        <v>4</v>
      </c>
      <c r="AG804" s="160">
        <v>0</v>
      </c>
      <c r="AH804" s="160">
        <v>0</v>
      </c>
      <c r="AI804" s="160">
        <f t="shared" si="121"/>
        <v>0</v>
      </c>
    </row>
    <row r="805" spans="1:35">
      <c r="A805" s="159" t="s">
        <v>1263</v>
      </c>
      <c r="C805" s="156">
        <v>83</v>
      </c>
      <c r="D805" s="156">
        <v>0</v>
      </c>
      <c r="E805" s="163">
        <v>0</v>
      </c>
      <c r="F805" s="156">
        <v>74</v>
      </c>
      <c r="G805" s="163">
        <v>0.89156626506024095</v>
      </c>
      <c r="H805" s="157">
        <v>6806</v>
      </c>
      <c r="I805" s="158">
        <v>13</v>
      </c>
      <c r="J805" s="159" t="s">
        <v>1261</v>
      </c>
      <c r="L805" s="160" t="str">
        <f t="shared" si="118"/>
        <v>xx</v>
      </c>
      <c r="M805" s="160" t="str">
        <f t="shared" si="119"/>
        <v>xx</v>
      </c>
      <c r="N805" s="160">
        <f t="shared" si="120"/>
        <v>0</v>
      </c>
      <c r="P805" s="160">
        <v>30</v>
      </c>
      <c r="Q805" s="160" t="s">
        <v>1</v>
      </c>
      <c r="R805" s="160" t="s">
        <v>1</v>
      </c>
      <c r="S805" s="160" t="s">
        <v>1</v>
      </c>
      <c r="T805" s="160" t="s">
        <v>1</v>
      </c>
      <c r="U805" s="160" t="s">
        <v>1</v>
      </c>
      <c r="W805" s="160">
        <v>30</v>
      </c>
      <c r="X805" s="160" t="s">
        <v>1</v>
      </c>
      <c r="Y805" s="160" t="s">
        <v>1</v>
      </c>
      <c r="Z805" s="160" t="s">
        <v>1</v>
      </c>
      <c r="AA805" s="160" t="s">
        <v>1</v>
      </c>
      <c r="AB805" s="160" t="s">
        <v>1</v>
      </c>
      <c r="AD805" s="160">
        <v>0</v>
      </c>
      <c r="AE805" s="160">
        <v>0</v>
      </c>
      <c r="AF805" s="160">
        <v>0</v>
      </c>
      <c r="AG805" s="160">
        <v>0</v>
      </c>
      <c r="AH805" s="160">
        <v>0</v>
      </c>
      <c r="AI805" s="160">
        <f t="shared" si="121"/>
        <v>0</v>
      </c>
    </row>
    <row r="806" spans="1:35">
      <c r="A806" s="159" t="s">
        <v>1689</v>
      </c>
      <c r="C806" s="156">
        <v>72</v>
      </c>
      <c r="D806" s="156">
        <v>0</v>
      </c>
      <c r="E806" s="163">
        <v>0</v>
      </c>
      <c r="F806" s="156">
        <v>47</v>
      </c>
      <c r="G806" s="163">
        <v>0.65277777777777779</v>
      </c>
      <c r="H806" s="157">
        <v>6806</v>
      </c>
      <c r="I806" s="158">
        <v>14</v>
      </c>
      <c r="J806" s="159" t="s">
        <v>1261</v>
      </c>
      <c r="L806" s="160" t="str">
        <f t="shared" si="118"/>
        <v>xx</v>
      </c>
      <c r="M806" s="160" t="str">
        <f t="shared" si="119"/>
        <v>xx</v>
      </c>
      <c r="N806" s="160">
        <f t="shared" si="120"/>
        <v>16</v>
      </c>
      <c r="P806" s="160">
        <v>12</v>
      </c>
      <c r="Q806" s="160" t="s">
        <v>1</v>
      </c>
      <c r="R806" s="160" t="s">
        <v>1</v>
      </c>
      <c r="S806" s="160" t="s">
        <v>1</v>
      </c>
      <c r="T806" s="160" t="s">
        <v>1</v>
      </c>
      <c r="U806" s="160" t="s">
        <v>1</v>
      </c>
      <c r="W806" s="160">
        <v>12</v>
      </c>
      <c r="X806" s="160" t="s">
        <v>1</v>
      </c>
      <c r="Y806" s="160" t="s">
        <v>1</v>
      </c>
      <c r="Z806" s="160" t="s">
        <v>1</v>
      </c>
      <c r="AA806" s="160" t="s">
        <v>1</v>
      </c>
      <c r="AB806" s="160" t="s">
        <v>1</v>
      </c>
      <c r="AD806" s="160">
        <v>12</v>
      </c>
      <c r="AE806" s="160">
        <v>50</v>
      </c>
      <c r="AF806" s="160">
        <v>33</v>
      </c>
      <c r="AG806" s="160">
        <v>8</v>
      </c>
      <c r="AH806" s="160">
        <v>8</v>
      </c>
      <c r="AI806" s="160">
        <f t="shared" si="121"/>
        <v>16</v>
      </c>
    </row>
    <row r="807" spans="1:35">
      <c r="A807" s="159" t="s">
        <v>1262</v>
      </c>
      <c r="C807" s="156">
        <v>83</v>
      </c>
      <c r="D807" s="156">
        <v>4</v>
      </c>
      <c r="E807" s="163">
        <v>4.8192771084337352E-2</v>
      </c>
      <c r="F807" s="156">
        <v>70</v>
      </c>
      <c r="G807" s="163">
        <v>0.84337349397590367</v>
      </c>
      <c r="H807" s="157">
        <v>6806</v>
      </c>
      <c r="I807" s="158">
        <v>18</v>
      </c>
      <c r="J807" s="159" t="s">
        <v>1261</v>
      </c>
      <c r="L807" s="160" t="str">
        <f t="shared" si="118"/>
        <v>xx</v>
      </c>
      <c r="M807" s="160" t="str">
        <f t="shared" si="119"/>
        <v>xx</v>
      </c>
      <c r="N807" s="160">
        <f t="shared" si="120"/>
        <v>17</v>
      </c>
      <c r="P807" s="160">
        <v>28</v>
      </c>
      <c r="Q807" s="160" t="s">
        <v>1</v>
      </c>
      <c r="R807" s="160" t="s">
        <v>1</v>
      </c>
      <c r="S807" s="160" t="s">
        <v>1</v>
      </c>
      <c r="T807" s="160" t="s">
        <v>1</v>
      </c>
      <c r="U807" s="160" t="s">
        <v>1</v>
      </c>
      <c r="W807" s="160">
        <v>28</v>
      </c>
      <c r="X807" s="160" t="s">
        <v>1</v>
      </c>
      <c r="Y807" s="160" t="s">
        <v>1</v>
      </c>
      <c r="Z807" s="160" t="s">
        <v>1</v>
      </c>
      <c r="AA807" s="160" t="s">
        <v>1</v>
      </c>
      <c r="AB807" s="160" t="s">
        <v>1</v>
      </c>
      <c r="AD807" s="160">
        <v>12</v>
      </c>
      <c r="AE807" s="160">
        <v>33</v>
      </c>
      <c r="AF807" s="160">
        <v>50</v>
      </c>
      <c r="AG807" s="160">
        <v>17</v>
      </c>
      <c r="AH807" s="160">
        <v>0</v>
      </c>
      <c r="AI807" s="160">
        <f t="shared" si="121"/>
        <v>17</v>
      </c>
    </row>
    <row r="808" spans="1:35">
      <c r="A808" s="159" t="s">
        <v>1688</v>
      </c>
      <c r="C808" s="156">
        <v>89</v>
      </c>
      <c r="D808" s="156">
        <v>4</v>
      </c>
      <c r="E808" s="163">
        <v>4.49438202247191E-2</v>
      </c>
      <c r="F808" s="156">
        <v>74</v>
      </c>
      <c r="G808" s="163">
        <v>0.8314606741573034</v>
      </c>
      <c r="H808" s="157">
        <v>6806</v>
      </c>
      <c r="I808" s="158">
        <v>19</v>
      </c>
      <c r="J808" s="159" t="s">
        <v>1261</v>
      </c>
      <c r="L808" s="160">
        <f t="shared" si="118"/>
        <v>55.222222222222229</v>
      </c>
      <c r="M808" s="160">
        <f t="shared" si="119"/>
        <v>52.148148148148152</v>
      </c>
      <c r="N808" s="160">
        <f t="shared" si="120"/>
        <v>31</v>
      </c>
      <c r="P808" s="160">
        <v>27</v>
      </c>
      <c r="Q808" s="160">
        <v>40.407407407407405</v>
      </c>
      <c r="R808" s="160">
        <v>3.8518518518518516</v>
      </c>
      <c r="S808" s="160">
        <v>25.814814814814817</v>
      </c>
      <c r="T808" s="160">
        <v>29.407407407407408</v>
      </c>
      <c r="U808" s="160">
        <f t="shared" ref="U808:U855" si="124">SUM(S808:T808)</f>
        <v>55.222222222222229</v>
      </c>
      <c r="W808" s="160">
        <v>27</v>
      </c>
      <c r="X808" s="160">
        <v>15.037037037037036</v>
      </c>
      <c r="Y808" s="160">
        <v>33.333333333333336</v>
      </c>
      <c r="Z808" s="160">
        <v>33.592592592592595</v>
      </c>
      <c r="AA808" s="160">
        <v>18.555555555555557</v>
      </c>
      <c r="AB808" s="160">
        <f t="shared" ref="AB808:AB855" si="125">SUM(Z808:AA808)</f>
        <v>52.148148148148152</v>
      </c>
      <c r="AD808" s="160">
        <v>13</v>
      </c>
      <c r="AE808" s="160">
        <v>23</v>
      </c>
      <c r="AF808" s="160">
        <v>46</v>
      </c>
      <c r="AG808" s="160">
        <v>31</v>
      </c>
      <c r="AH808" s="160">
        <v>0</v>
      </c>
      <c r="AI808" s="160">
        <f t="shared" si="121"/>
        <v>31</v>
      </c>
    </row>
    <row r="809" spans="1:35">
      <c r="A809" s="159" t="s">
        <v>1361</v>
      </c>
      <c r="C809" s="156">
        <v>308</v>
      </c>
      <c r="D809" s="156">
        <v>44</v>
      </c>
      <c r="E809" s="163">
        <v>0.14285714285714285</v>
      </c>
      <c r="F809" s="156">
        <v>258</v>
      </c>
      <c r="G809" s="163">
        <v>0.83766233766233766</v>
      </c>
      <c r="H809" s="157">
        <v>7510</v>
      </c>
      <c r="I809" s="158">
        <v>24</v>
      </c>
      <c r="J809" s="159" t="s">
        <v>1359</v>
      </c>
      <c r="L809" s="160">
        <f t="shared" si="118"/>
        <v>81.780898876404493</v>
      </c>
      <c r="M809" s="160">
        <f t="shared" si="119"/>
        <v>78.747191011235955</v>
      </c>
      <c r="N809" s="160">
        <f t="shared" si="120"/>
        <v>66</v>
      </c>
      <c r="P809" s="160">
        <v>178</v>
      </c>
      <c r="Q809" s="160">
        <v>3.898876404494382</v>
      </c>
      <c r="R809" s="160">
        <v>14.511235955056179</v>
      </c>
      <c r="S809" s="160">
        <v>23.865168539325843</v>
      </c>
      <c r="T809" s="160">
        <v>57.915730337078649</v>
      </c>
      <c r="U809" s="160">
        <f t="shared" si="124"/>
        <v>81.780898876404493</v>
      </c>
      <c r="W809" s="160">
        <v>178</v>
      </c>
      <c r="X809" s="160">
        <v>3.4606741573033708</v>
      </c>
      <c r="Y809" s="160">
        <v>17.853932584269664</v>
      </c>
      <c r="Z809" s="160">
        <v>42.747191011235955</v>
      </c>
      <c r="AA809" s="160">
        <v>36</v>
      </c>
      <c r="AB809" s="160">
        <f t="shared" si="125"/>
        <v>78.747191011235955</v>
      </c>
      <c r="AD809" s="160">
        <v>42</v>
      </c>
      <c r="AE809" s="160">
        <v>5</v>
      </c>
      <c r="AF809" s="160">
        <v>29</v>
      </c>
      <c r="AG809" s="160">
        <v>52</v>
      </c>
      <c r="AH809" s="160">
        <v>14</v>
      </c>
      <c r="AI809" s="160">
        <f t="shared" si="121"/>
        <v>66</v>
      </c>
    </row>
    <row r="810" spans="1:35">
      <c r="A810" s="159" t="s">
        <v>1712</v>
      </c>
      <c r="C810" s="156">
        <v>261</v>
      </c>
      <c r="D810" s="156">
        <v>40</v>
      </c>
      <c r="E810" s="163">
        <v>0.1532567049808429</v>
      </c>
      <c r="F810" s="156">
        <v>192</v>
      </c>
      <c r="G810" s="163">
        <v>0.73563218390804597</v>
      </c>
      <c r="H810" s="157">
        <v>7510</v>
      </c>
      <c r="I810" s="158">
        <v>25</v>
      </c>
      <c r="J810" s="159" t="s">
        <v>1359</v>
      </c>
      <c r="L810" s="160">
        <f t="shared" si="118"/>
        <v>69.611764705882351</v>
      </c>
      <c r="M810" s="160">
        <f t="shared" si="119"/>
        <v>61.17647058823529</v>
      </c>
      <c r="N810" s="160">
        <f t="shared" si="120"/>
        <v>20</v>
      </c>
      <c r="P810" s="160">
        <v>85</v>
      </c>
      <c r="Q810" s="160">
        <v>16.294117647058822</v>
      </c>
      <c r="R810" s="160">
        <v>14.094117647058823</v>
      </c>
      <c r="S810" s="160">
        <v>37.55294117647059</v>
      </c>
      <c r="T810" s="160">
        <v>32.058823529411761</v>
      </c>
      <c r="U810" s="160">
        <f t="shared" si="124"/>
        <v>69.611764705882351</v>
      </c>
      <c r="W810" s="160">
        <v>85</v>
      </c>
      <c r="X810" s="160">
        <v>4.9058823529411768</v>
      </c>
      <c r="Y810" s="160">
        <v>33.917647058823533</v>
      </c>
      <c r="Z810" s="160">
        <v>41.023529411764706</v>
      </c>
      <c r="AA810" s="160">
        <v>20.152941176470588</v>
      </c>
      <c r="AB810" s="160">
        <f t="shared" si="125"/>
        <v>61.17647058823529</v>
      </c>
      <c r="AD810" s="160">
        <v>54</v>
      </c>
      <c r="AE810" s="160">
        <v>37</v>
      </c>
      <c r="AF810" s="160">
        <v>43</v>
      </c>
      <c r="AG810" s="160">
        <v>20</v>
      </c>
      <c r="AH810" s="160">
        <v>0</v>
      </c>
      <c r="AI810" s="160">
        <f t="shared" si="121"/>
        <v>20</v>
      </c>
    </row>
    <row r="811" spans="1:35">
      <c r="A811" s="159" t="s">
        <v>1360</v>
      </c>
      <c r="C811" s="156">
        <v>164</v>
      </c>
      <c r="D811" s="156">
        <v>7</v>
      </c>
      <c r="E811" s="163">
        <v>4.2682926829268296E-2</v>
      </c>
      <c r="F811" s="156">
        <v>139</v>
      </c>
      <c r="G811" s="163">
        <v>0.84756097560975607</v>
      </c>
      <c r="H811" s="157">
        <v>7510</v>
      </c>
      <c r="I811" s="158">
        <v>28</v>
      </c>
      <c r="J811" s="159" t="s">
        <v>1359</v>
      </c>
      <c r="L811" s="160">
        <f t="shared" si="118"/>
        <v>76.5</v>
      </c>
      <c r="M811" s="160">
        <f t="shared" si="119"/>
        <v>57.238095238095241</v>
      </c>
      <c r="N811" s="160">
        <f t="shared" si="120"/>
        <v>59</v>
      </c>
      <c r="P811" s="160">
        <v>84</v>
      </c>
      <c r="Q811" s="160">
        <v>9.5833333333333339</v>
      </c>
      <c r="R811" s="160">
        <v>14.428571428571427</v>
      </c>
      <c r="S811" s="160">
        <v>37.011904761904759</v>
      </c>
      <c r="T811" s="160">
        <v>39.488095238095241</v>
      </c>
      <c r="U811" s="160">
        <f t="shared" si="124"/>
        <v>76.5</v>
      </c>
      <c r="W811" s="160">
        <v>84</v>
      </c>
      <c r="X811" s="160">
        <v>14.273809523809526</v>
      </c>
      <c r="Y811" s="160">
        <v>28.488095238095241</v>
      </c>
      <c r="Z811" s="160">
        <v>35.654761904761905</v>
      </c>
      <c r="AA811" s="160">
        <v>21.583333333333336</v>
      </c>
      <c r="AB811" s="160">
        <f t="shared" si="125"/>
        <v>57.238095238095241</v>
      </c>
      <c r="AD811" s="160">
        <v>22</v>
      </c>
      <c r="AE811" s="160">
        <v>9</v>
      </c>
      <c r="AF811" s="160">
        <v>32</v>
      </c>
      <c r="AG811" s="160">
        <v>45</v>
      </c>
      <c r="AH811" s="160">
        <v>14</v>
      </c>
      <c r="AI811" s="160">
        <f t="shared" si="121"/>
        <v>59</v>
      </c>
    </row>
    <row r="812" spans="1:35">
      <c r="A812" s="159" t="s">
        <v>1711</v>
      </c>
      <c r="C812" s="156">
        <v>176</v>
      </c>
      <c r="D812" s="156">
        <v>22</v>
      </c>
      <c r="E812" s="163">
        <v>0.125</v>
      </c>
      <c r="F812" s="156">
        <v>127</v>
      </c>
      <c r="G812" s="163">
        <v>0.72159090909090906</v>
      </c>
      <c r="H812" s="157">
        <v>7510</v>
      </c>
      <c r="I812" s="158">
        <v>29</v>
      </c>
      <c r="J812" s="159" t="s">
        <v>1359</v>
      </c>
      <c r="L812" s="160">
        <f t="shared" si="118"/>
        <v>47.436363636363645</v>
      </c>
      <c r="M812" s="160">
        <f t="shared" si="119"/>
        <v>58.254545454545458</v>
      </c>
      <c r="N812" s="160">
        <f t="shared" si="120"/>
        <v>17</v>
      </c>
      <c r="P812" s="160">
        <v>55</v>
      </c>
      <c r="Q812" s="160">
        <v>29.545454545454547</v>
      </c>
      <c r="R812" s="160">
        <v>23.345454545454544</v>
      </c>
      <c r="S812" s="160">
        <v>38.509090909090915</v>
      </c>
      <c r="T812" s="160">
        <v>8.9272727272727277</v>
      </c>
      <c r="U812" s="160">
        <f t="shared" si="124"/>
        <v>47.436363636363645</v>
      </c>
      <c r="W812" s="160">
        <v>55</v>
      </c>
      <c r="X812" s="160">
        <v>9.418181818181818</v>
      </c>
      <c r="Y812" s="160">
        <v>32.327272727272728</v>
      </c>
      <c r="Z812" s="160">
        <v>47.309090909090912</v>
      </c>
      <c r="AA812" s="160">
        <v>10.945454545454545</v>
      </c>
      <c r="AB812" s="160">
        <f t="shared" si="125"/>
        <v>58.254545454545458</v>
      </c>
      <c r="AD812" s="160">
        <v>18</v>
      </c>
      <c r="AE812" s="160">
        <v>33</v>
      </c>
      <c r="AF812" s="160">
        <v>50</v>
      </c>
      <c r="AG812" s="160">
        <v>17</v>
      </c>
      <c r="AH812" s="160">
        <v>0</v>
      </c>
      <c r="AI812" s="160">
        <f t="shared" si="121"/>
        <v>17</v>
      </c>
    </row>
    <row r="813" spans="1:35">
      <c r="A813" s="159" t="s">
        <v>700</v>
      </c>
      <c r="C813" s="156">
        <v>394</v>
      </c>
      <c r="D813" s="156">
        <v>10</v>
      </c>
      <c r="E813" s="163">
        <v>2.5380710659898477E-2</v>
      </c>
      <c r="F813" s="156">
        <v>183</v>
      </c>
      <c r="G813" s="163">
        <v>0.46446700507614214</v>
      </c>
      <c r="H813" s="157">
        <v>505</v>
      </c>
      <c r="I813" s="158">
        <v>26</v>
      </c>
      <c r="J813" s="159" t="s">
        <v>699</v>
      </c>
      <c r="L813" s="160">
        <f t="shared" si="118"/>
        <v>86.534591194968556</v>
      </c>
      <c r="M813" s="160">
        <f t="shared" si="119"/>
        <v>77.031446540880509</v>
      </c>
      <c r="N813" s="160">
        <f t="shared" si="120"/>
        <v>0</v>
      </c>
      <c r="P813" s="160">
        <v>159</v>
      </c>
      <c r="Q813" s="160">
        <v>1</v>
      </c>
      <c r="R813" s="160">
        <v>12.968553459119498</v>
      </c>
      <c r="S813" s="160">
        <v>24.955974842767297</v>
      </c>
      <c r="T813" s="160">
        <v>61.578616352201252</v>
      </c>
      <c r="U813" s="160">
        <f t="shared" si="124"/>
        <v>86.534591194968556</v>
      </c>
      <c r="W813" s="160">
        <v>159</v>
      </c>
      <c r="X813" s="160">
        <v>4.4779874213836477</v>
      </c>
      <c r="Y813" s="160">
        <v>18.9937106918239</v>
      </c>
      <c r="Z813" s="160">
        <v>33.534591194968556</v>
      </c>
      <c r="AA813" s="160">
        <v>43.496855345911953</v>
      </c>
      <c r="AB813" s="160">
        <f t="shared" si="125"/>
        <v>77.031446540880509</v>
      </c>
      <c r="AD813" s="160">
        <v>0</v>
      </c>
      <c r="AE813" s="160">
        <v>0</v>
      </c>
      <c r="AF813" s="160">
        <v>0</v>
      </c>
      <c r="AG813" s="160">
        <v>0</v>
      </c>
      <c r="AH813" s="160">
        <v>0</v>
      </c>
      <c r="AI813" s="160">
        <f t="shared" si="121"/>
        <v>0</v>
      </c>
    </row>
    <row r="814" spans="1:35">
      <c r="A814" s="159" t="s">
        <v>1390</v>
      </c>
      <c r="C814" s="156">
        <v>287</v>
      </c>
      <c r="D814" s="156">
        <v>14</v>
      </c>
      <c r="E814" s="163">
        <v>4.878048780487805E-2</v>
      </c>
      <c r="F814" s="156">
        <v>139</v>
      </c>
      <c r="G814" s="163">
        <v>0.48432055749128922</v>
      </c>
      <c r="H814" s="157">
        <v>505</v>
      </c>
      <c r="I814" s="158">
        <v>28</v>
      </c>
      <c r="J814" s="159" t="s">
        <v>699</v>
      </c>
      <c r="L814" s="160">
        <f t="shared" si="118"/>
        <v>88.761403508771934</v>
      </c>
      <c r="M814" s="160">
        <f t="shared" si="119"/>
        <v>89.484210526315792</v>
      </c>
      <c r="N814" s="160">
        <f t="shared" si="120"/>
        <v>62.9020979020979</v>
      </c>
      <c r="P814" s="160">
        <v>285</v>
      </c>
      <c r="Q814" s="160">
        <v>2.7964912280701757</v>
      </c>
      <c r="R814" s="160">
        <v>8.4421052631578934</v>
      </c>
      <c r="S814" s="160">
        <v>38.684210526315795</v>
      </c>
      <c r="T814" s="160">
        <v>50.07719298245614</v>
      </c>
      <c r="U814" s="160">
        <f t="shared" si="124"/>
        <v>88.761403508771934</v>
      </c>
      <c r="W814" s="160">
        <v>285</v>
      </c>
      <c r="X814" s="160">
        <v>1.4701754385964914</v>
      </c>
      <c r="Y814" s="160">
        <v>8.3122807017543856</v>
      </c>
      <c r="Z814" s="160">
        <v>37.810526315789474</v>
      </c>
      <c r="AA814" s="160">
        <v>51.673684210526318</v>
      </c>
      <c r="AB814" s="160">
        <f t="shared" si="125"/>
        <v>89.484210526315792</v>
      </c>
      <c r="AD814" s="160">
        <v>143</v>
      </c>
      <c r="AE814" s="160">
        <v>3.1258741258741258</v>
      </c>
      <c r="AF814" s="160">
        <v>33.503496503496507</v>
      </c>
      <c r="AG814" s="160">
        <v>53.027972027972027</v>
      </c>
      <c r="AH814" s="160">
        <v>9.8741258741258733</v>
      </c>
      <c r="AI814" s="160">
        <f t="shared" si="121"/>
        <v>62.9020979020979</v>
      </c>
    </row>
    <row r="815" spans="1:35">
      <c r="A815" s="159" t="s">
        <v>773</v>
      </c>
      <c r="C815" s="156">
        <v>1300</v>
      </c>
      <c r="D815" s="156">
        <v>120</v>
      </c>
      <c r="E815" s="163">
        <v>9.2307692307692313E-2</v>
      </c>
      <c r="F815" s="156">
        <v>316</v>
      </c>
      <c r="G815" s="163">
        <v>0.24307692307692308</v>
      </c>
      <c r="H815" s="157">
        <v>1612</v>
      </c>
      <c r="I815" s="158">
        <v>47</v>
      </c>
      <c r="J815" s="159" t="s">
        <v>772</v>
      </c>
      <c r="L815" s="160">
        <f t="shared" si="118"/>
        <v>92.985254691689008</v>
      </c>
      <c r="M815" s="160">
        <f t="shared" si="119"/>
        <v>90.770777479892757</v>
      </c>
      <c r="N815" s="160">
        <f t="shared" si="120"/>
        <v>78</v>
      </c>
      <c r="P815" s="160">
        <v>746</v>
      </c>
      <c r="Q815" s="160">
        <v>1.2694369973190347</v>
      </c>
      <c r="R815" s="160">
        <v>5.5040214477211791</v>
      </c>
      <c r="S815" s="160">
        <v>24.509383378016086</v>
      </c>
      <c r="T815" s="160">
        <v>68.475871313672926</v>
      </c>
      <c r="U815" s="160">
        <f t="shared" si="124"/>
        <v>92.985254691689008</v>
      </c>
      <c r="W815" s="160">
        <v>746</v>
      </c>
      <c r="X815" s="160">
        <v>1.4691689008042896</v>
      </c>
      <c r="Y815" s="160">
        <v>7.7801608579088475</v>
      </c>
      <c r="Z815" s="160">
        <v>30.226541554959784</v>
      </c>
      <c r="AA815" s="160">
        <v>60.544235924932977</v>
      </c>
      <c r="AB815" s="160">
        <f t="shared" si="125"/>
        <v>90.770777479892757</v>
      </c>
      <c r="AD815" s="160">
        <v>180</v>
      </c>
      <c r="AE815" s="160">
        <v>1</v>
      </c>
      <c r="AF815" s="160">
        <v>21</v>
      </c>
      <c r="AG815" s="160">
        <v>62</v>
      </c>
      <c r="AH815" s="160">
        <v>16</v>
      </c>
      <c r="AI815" s="160">
        <f t="shared" si="121"/>
        <v>78</v>
      </c>
    </row>
    <row r="816" spans="1:35">
      <c r="A816" s="159" t="s">
        <v>1558</v>
      </c>
      <c r="C816" s="156">
        <v>977</v>
      </c>
      <c r="D816" s="156">
        <v>80</v>
      </c>
      <c r="E816" s="163">
        <v>8.1883316274309115E-2</v>
      </c>
      <c r="F816" s="156">
        <v>222</v>
      </c>
      <c r="G816" s="163">
        <v>0.22722620266120777</v>
      </c>
      <c r="H816" s="157">
        <v>1612</v>
      </c>
      <c r="I816" s="158">
        <v>48</v>
      </c>
      <c r="J816" s="159" t="s">
        <v>772</v>
      </c>
      <c r="L816" s="160">
        <f t="shared" si="118"/>
        <v>86.803468208092482</v>
      </c>
      <c r="M816" s="160">
        <f t="shared" si="119"/>
        <v>87.109826589595372</v>
      </c>
      <c r="N816" s="160">
        <f t="shared" si="120"/>
        <v>60</v>
      </c>
      <c r="P816" s="160">
        <v>346</v>
      </c>
      <c r="Q816" s="160">
        <v>5.3699421965317917</v>
      </c>
      <c r="R816" s="160">
        <v>8.8265895953757223</v>
      </c>
      <c r="S816" s="160">
        <v>46.653179190751445</v>
      </c>
      <c r="T816" s="160">
        <v>40.150289017341038</v>
      </c>
      <c r="U816" s="160">
        <f t="shared" si="124"/>
        <v>86.803468208092482</v>
      </c>
      <c r="W816" s="160">
        <v>346</v>
      </c>
      <c r="X816" s="160">
        <v>2.4566473988439306</v>
      </c>
      <c r="Y816" s="160">
        <v>10.890173410404623</v>
      </c>
      <c r="Z816" s="160">
        <v>39.479768786127167</v>
      </c>
      <c r="AA816" s="160">
        <v>47.630057803468205</v>
      </c>
      <c r="AB816" s="160">
        <f t="shared" si="125"/>
        <v>87.109826589595372</v>
      </c>
      <c r="AD816" s="160">
        <v>188</v>
      </c>
      <c r="AE816" s="160">
        <v>9</v>
      </c>
      <c r="AF816" s="160">
        <v>31</v>
      </c>
      <c r="AG816" s="160">
        <v>47</v>
      </c>
      <c r="AH816" s="160">
        <v>13</v>
      </c>
      <c r="AI816" s="160">
        <f t="shared" si="121"/>
        <v>60</v>
      </c>
    </row>
    <row r="817" spans="1:35">
      <c r="A817" s="159" t="s">
        <v>1562</v>
      </c>
      <c r="C817" s="156">
        <v>700</v>
      </c>
      <c r="D817" s="156">
        <v>210</v>
      </c>
      <c r="E817" s="163">
        <v>0.3</v>
      </c>
      <c r="F817" s="156">
        <v>383</v>
      </c>
      <c r="G817" s="163">
        <v>0.54714285714285715</v>
      </c>
      <c r="H817" s="157">
        <v>1705</v>
      </c>
      <c r="I817" s="158">
        <v>26</v>
      </c>
      <c r="J817" s="159" t="s">
        <v>785</v>
      </c>
      <c r="L817" s="160">
        <f t="shared" si="118"/>
        <v>62.805496828752638</v>
      </c>
      <c r="M817" s="160">
        <f t="shared" si="119"/>
        <v>72.621564482029598</v>
      </c>
      <c r="N817" s="160">
        <f t="shared" si="120"/>
        <v>32</v>
      </c>
      <c r="P817" s="160">
        <v>473</v>
      </c>
      <c r="Q817" s="160">
        <v>16.340380549682877</v>
      </c>
      <c r="R817" s="160">
        <v>21.378435517970402</v>
      </c>
      <c r="S817" s="160">
        <v>41.145877378435515</v>
      </c>
      <c r="T817" s="160">
        <v>21.659619450317123</v>
      </c>
      <c r="U817" s="160">
        <f t="shared" si="124"/>
        <v>62.805496828752638</v>
      </c>
      <c r="W817" s="160">
        <v>473</v>
      </c>
      <c r="X817" s="160">
        <v>3.4756871035940806</v>
      </c>
      <c r="Y817" s="160">
        <v>23.378435517970402</v>
      </c>
      <c r="Z817" s="160">
        <v>47.621564482029598</v>
      </c>
      <c r="AA817" s="160">
        <v>25</v>
      </c>
      <c r="AB817" s="160">
        <f t="shared" si="125"/>
        <v>72.621564482029598</v>
      </c>
      <c r="AD817" s="160">
        <v>225</v>
      </c>
      <c r="AE817" s="160">
        <v>31</v>
      </c>
      <c r="AF817" s="160">
        <v>37</v>
      </c>
      <c r="AG817" s="160">
        <v>27</v>
      </c>
      <c r="AH817" s="160">
        <v>5</v>
      </c>
      <c r="AI817" s="160">
        <f t="shared" si="121"/>
        <v>32</v>
      </c>
    </row>
    <row r="818" spans="1:35">
      <c r="A818" s="159" t="s">
        <v>1398</v>
      </c>
      <c r="C818" s="156">
        <v>422</v>
      </c>
      <c r="D818" s="156">
        <v>131</v>
      </c>
      <c r="E818" s="163">
        <v>0.31042654028436018</v>
      </c>
      <c r="F818" s="156">
        <v>303</v>
      </c>
      <c r="G818" s="163">
        <v>0.71800947867298581</v>
      </c>
      <c r="H818" s="157">
        <v>1705</v>
      </c>
      <c r="I818" s="158">
        <v>28</v>
      </c>
      <c r="J818" s="159" t="s">
        <v>785</v>
      </c>
      <c r="L818" s="160">
        <f t="shared" si="118"/>
        <v>70.304761904761904</v>
      </c>
      <c r="M818" s="160">
        <f t="shared" si="119"/>
        <v>64.542857142857144</v>
      </c>
      <c r="N818" s="160">
        <f t="shared" si="120"/>
        <v>39</v>
      </c>
      <c r="P818" s="160">
        <v>420</v>
      </c>
      <c r="Q818" s="160">
        <v>9.6190476190476204</v>
      </c>
      <c r="R818" s="160">
        <v>20.076190476190476</v>
      </c>
      <c r="S818" s="160">
        <v>38.076190476190476</v>
      </c>
      <c r="T818" s="160">
        <v>32.228571428571428</v>
      </c>
      <c r="U818" s="160">
        <f t="shared" si="124"/>
        <v>70.304761904761904</v>
      </c>
      <c r="W818" s="160">
        <v>420</v>
      </c>
      <c r="X818" s="160">
        <v>5.3857142857142861</v>
      </c>
      <c r="Y818" s="160">
        <v>30.071428571428569</v>
      </c>
      <c r="Z818" s="160">
        <v>44.461904761904762</v>
      </c>
      <c r="AA818" s="160">
        <v>20.080952380952382</v>
      </c>
      <c r="AB818" s="160">
        <f t="shared" si="125"/>
        <v>64.542857142857144</v>
      </c>
      <c r="AD818" s="160">
        <v>194</v>
      </c>
      <c r="AE818" s="160">
        <v>15</v>
      </c>
      <c r="AF818" s="160">
        <v>45</v>
      </c>
      <c r="AG818" s="160">
        <v>37</v>
      </c>
      <c r="AH818" s="160">
        <v>2</v>
      </c>
      <c r="AI818" s="160">
        <f t="shared" si="121"/>
        <v>39</v>
      </c>
    </row>
    <row r="819" spans="1:35">
      <c r="A819" s="159" t="s">
        <v>791</v>
      </c>
      <c r="C819" s="156">
        <v>267</v>
      </c>
      <c r="D819" s="156">
        <v>57</v>
      </c>
      <c r="E819" s="163">
        <v>0.21348314606741572</v>
      </c>
      <c r="F819" s="156">
        <v>137</v>
      </c>
      <c r="G819" s="163">
        <v>0.51310861423220977</v>
      </c>
      <c r="H819" s="157">
        <v>1705</v>
      </c>
      <c r="I819" s="158">
        <v>20</v>
      </c>
      <c r="J819" s="159" t="s">
        <v>785</v>
      </c>
      <c r="L819" s="160">
        <f t="shared" si="118"/>
        <v>85.5</v>
      </c>
      <c r="M819" s="160">
        <f t="shared" si="119"/>
        <v>74.5</v>
      </c>
      <c r="N819" s="160">
        <f t="shared" si="120"/>
        <v>0</v>
      </c>
      <c r="P819" s="160">
        <v>114</v>
      </c>
      <c r="Q819" s="160">
        <v>4</v>
      </c>
      <c r="R819" s="160">
        <v>10.5</v>
      </c>
      <c r="S819" s="160">
        <v>21</v>
      </c>
      <c r="T819" s="160">
        <v>64.5</v>
      </c>
      <c r="U819" s="160">
        <f t="shared" si="124"/>
        <v>85.5</v>
      </c>
      <c r="W819" s="160">
        <v>114</v>
      </c>
      <c r="X819" s="160">
        <v>6.5</v>
      </c>
      <c r="Y819" s="160">
        <v>19.5</v>
      </c>
      <c r="Z819" s="160">
        <v>38.5</v>
      </c>
      <c r="AA819" s="160">
        <v>36</v>
      </c>
      <c r="AB819" s="160">
        <f t="shared" si="125"/>
        <v>74.5</v>
      </c>
      <c r="AD819" s="160">
        <v>0</v>
      </c>
      <c r="AE819" s="160">
        <v>0</v>
      </c>
      <c r="AF819" s="160">
        <v>0</v>
      </c>
      <c r="AG819" s="160">
        <v>0</v>
      </c>
      <c r="AH819" s="160">
        <v>0</v>
      </c>
      <c r="AI819" s="160">
        <f t="shared" si="121"/>
        <v>0</v>
      </c>
    </row>
    <row r="820" spans="1:35">
      <c r="A820" s="159" t="s">
        <v>1561</v>
      </c>
      <c r="C820" s="156">
        <v>677</v>
      </c>
      <c r="D820" s="156">
        <v>165</v>
      </c>
      <c r="E820" s="163">
        <v>0.24372230428360414</v>
      </c>
      <c r="F820" s="156">
        <v>352</v>
      </c>
      <c r="G820" s="163">
        <v>0.51994091580502211</v>
      </c>
      <c r="H820" s="157">
        <v>1705</v>
      </c>
      <c r="I820" s="158">
        <v>31</v>
      </c>
      <c r="J820" s="159" t="s">
        <v>785</v>
      </c>
      <c r="L820" s="160">
        <f t="shared" si="118"/>
        <v>58.7458432304038</v>
      </c>
      <c r="M820" s="160">
        <f t="shared" si="119"/>
        <v>68.308788598574807</v>
      </c>
      <c r="N820" s="160">
        <f t="shared" si="120"/>
        <v>26</v>
      </c>
      <c r="P820" s="160">
        <v>421</v>
      </c>
      <c r="Q820" s="160">
        <v>18.617577197149643</v>
      </c>
      <c r="R820" s="160">
        <v>22.581947743467936</v>
      </c>
      <c r="S820" s="160">
        <v>41.636579572446557</v>
      </c>
      <c r="T820" s="160">
        <v>17.109263657957243</v>
      </c>
      <c r="U820" s="160">
        <f t="shared" si="124"/>
        <v>58.7458432304038</v>
      </c>
      <c r="W820" s="160">
        <v>421</v>
      </c>
      <c r="X820" s="160">
        <v>4.4726840855106893</v>
      </c>
      <c r="Y820" s="160">
        <v>27.691211401425178</v>
      </c>
      <c r="Z820" s="160">
        <v>41.945368171021371</v>
      </c>
      <c r="AA820" s="160">
        <v>26.363420427553443</v>
      </c>
      <c r="AB820" s="160">
        <f t="shared" si="125"/>
        <v>68.308788598574807</v>
      </c>
      <c r="AD820" s="160">
        <v>222</v>
      </c>
      <c r="AE820" s="160">
        <v>34</v>
      </c>
      <c r="AF820" s="160">
        <v>40</v>
      </c>
      <c r="AG820" s="160">
        <v>24</v>
      </c>
      <c r="AH820" s="160">
        <v>2</v>
      </c>
      <c r="AI820" s="160">
        <f t="shared" si="121"/>
        <v>26</v>
      </c>
    </row>
    <row r="821" spans="1:35">
      <c r="A821" s="159" t="s">
        <v>789</v>
      </c>
      <c r="C821" s="156">
        <v>372</v>
      </c>
      <c r="D821" s="156">
        <v>174</v>
      </c>
      <c r="E821" s="163">
        <v>0.46774193548387094</v>
      </c>
      <c r="F821" s="156">
        <v>306</v>
      </c>
      <c r="G821" s="163">
        <v>0.82258064516129037</v>
      </c>
      <c r="H821" s="157">
        <v>1705</v>
      </c>
      <c r="I821" s="158">
        <v>25</v>
      </c>
      <c r="J821" s="159" t="s">
        <v>785</v>
      </c>
      <c r="L821" s="160">
        <f t="shared" si="118"/>
        <v>77.311258278145701</v>
      </c>
      <c r="M821" s="160">
        <f t="shared" si="119"/>
        <v>69.298013245033118</v>
      </c>
      <c r="N821" s="160">
        <f t="shared" si="120"/>
        <v>0</v>
      </c>
      <c r="P821" s="160">
        <v>151</v>
      </c>
      <c r="Q821" s="160">
        <v>3.6158940397350996</v>
      </c>
      <c r="R821" s="160">
        <v>19.072847682119203</v>
      </c>
      <c r="S821" s="160">
        <v>35.463576158940398</v>
      </c>
      <c r="T821" s="160">
        <v>41.847682119205302</v>
      </c>
      <c r="U821" s="160">
        <f t="shared" si="124"/>
        <v>77.311258278145701</v>
      </c>
      <c r="W821" s="160">
        <v>151</v>
      </c>
      <c r="X821" s="160">
        <v>10.543046357615895</v>
      </c>
      <c r="Y821" s="160">
        <v>20.158940397350996</v>
      </c>
      <c r="Z821" s="160">
        <v>38.377483443708613</v>
      </c>
      <c r="AA821" s="160">
        <v>30.920529801324506</v>
      </c>
      <c r="AB821" s="160">
        <f t="shared" si="125"/>
        <v>69.298013245033118</v>
      </c>
      <c r="AD821" s="160">
        <v>0</v>
      </c>
      <c r="AE821" s="160">
        <v>0</v>
      </c>
      <c r="AF821" s="160">
        <v>0</v>
      </c>
      <c r="AG821" s="160">
        <v>0</v>
      </c>
      <c r="AH821" s="160">
        <v>0</v>
      </c>
      <c r="AI821" s="160">
        <f t="shared" si="121"/>
        <v>0</v>
      </c>
    </row>
    <row r="822" spans="1:35">
      <c r="A822" s="159" t="s">
        <v>788</v>
      </c>
      <c r="C822" s="156">
        <v>419</v>
      </c>
      <c r="D822" s="156">
        <v>86</v>
      </c>
      <c r="E822" s="163">
        <v>0.2052505966587112</v>
      </c>
      <c r="F822" s="156">
        <v>314</v>
      </c>
      <c r="G822" s="163">
        <v>0.74940334128878283</v>
      </c>
      <c r="H822" s="157">
        <v>1705</v>
      </c>
      <c r="I822" s="158">
        <v>29</v>
      </c>
      <c r="J822" s="159" t="s">
        <v>785</v>
      </c>
      <c r="L822" s="160">
        <f t="shared" si="118"/>
        <v>65.520710059171591</v>
      </c>
      <c r="M822" s="160">
        <f t="shared" si="119"/>
        <v>59.248520710059175</v>
      </c>
      <c r="N822" s="160">
        <f t="shared" si="120"/>
        <v>0</v>
      </c>
      <c r="P822" s="160">
        <v>169</v>
      </c>
      <c r="Q822" s="160">
        <v>7.9763313609467454</v>
      </c>
      <c r="R822" s="160">
        <v>26.071005917159763</v>
      </c>
      <c r="S822" s="160">
        <v>38.520710059171599</v>
      </c>
      <c r="T822" s="160">
        <v>27</v>
      </c>
      <c r="U822" s="160">
        <f t="shared" si="124"/>
        <v>65.520710059171591</v>
      </c>
      <c r="W822" s="160">
        <v>169</v>
      </c>
      <c r="X822" s="160">
        <v>14.775147928994084</v>
      </c>
      <c r="Y822" s="160">
        <v>25.976331360946745</v>
      </c>
      <c r="Z822" s="160">
        <v>40.22485207100592</v>
      </c>
      <c r="AA822" s="160">
        <v>19.023668639053255</v>
      </c>
      <c r="AB822" s="160">
        <f t="shared" si="125"/>
        <v>59.248520710059175</v>
      </c>
      <c r="AD822" s="160">
        <v>0</v>
      </c>
      <c r="AE822" s="160">
        <v>0</v>
      </c>
      <c r="AF822" s="160">
        <v>0</v>
      </c>
      <c r="AG822" s="160">
        <v>0</v>
      </c>
      <c r="AH822" s="160">
        <v>0</v>
      </c>
      <c r="AI822" s="160">
        <f t="shared" si="121"/>
        <v>0</v>
      </c>
    </row>
    <row r="823" spans="1:35">
      <c r="A823" s="159" t="s">
        <v>790</v>
      </c>
      <c r="C823" s="156">
        <v>247</v>
      </c>
      <c r="D823" s="156">
        <v>75</v>
      </c>
      <c r="E823" s="163">
        <v>0.30364372469635625</v>
      </c>
      <c r="F823" s="156">
        <v>167</v>
      </c>
      <c r="G823" s="163">
        <v>0.67611336032388669</v>
      </c>
      <c r="H823" s="157">
        <v>1705</v>
      </c>
      <c r="I823" s="158">
        <v>22</v>
      </c>
      <c r="J823" s="159" t="s">
        <v>785</v>
      </c>
      <c r="L823" s="160">
        <f t="shared" si="118"/>
        <v>69.463636363636368</v>
      </c>
      <c r="M823" s="160">
        <f t="shared" si="119"/>
        <v>67.118181818181824</v>
      </c>
      <c r="N823" s="160">
        <f t="shared" si="120"/>
        <v>0</v>
      </c>
      <c r="P823" s="160">
        <v>110</v>
      </c>
      <c r="Q823" s="160">
        <v>12.872727272727273</v>
      </c>
      <c r="R823" s="160">
        <v>18.218181818181819</v>
      </c>
      <c r="S823" s="160">
        <v>26.563636363636363</v>
      </c>
      <c r="T823" s="160">
        <v>42.900000000000006</v>
      </c>
      <c r="U823" s="160">
        <f t="shared" si="124"/>
        <v>69.463636363636368</v>
      </c>
      <c r="W823" s="160">
        <v>110</v>
      </c>
      <c r="X823" s="160">
        <v>7.0090909090909097</v>
      </c>
      <c r="Y823" s="160">
        <v>25.427272727272729</v>
      </c>
      <c r="Z823" s="160">
        <v>28.990909090909092</v>
      </c>
      <c r="AA823" s="160">
        <v>38.127272727272725</v>
      </c>
      <c r="AB823" s="160">
        <f t="shared" si="125"/>
        <v>67.118181818181824</v>
      </c>
      <c r="AD823" s="160">
        <v>0</v>
      </c>
      <c r="AE823" s="160">
        <v>0</v>
      </c>
      <c r="AF823" s="160">
        <v>0</v>
      </c>
      <c r="AG823" s="160">
        <v>0</v>
      </c>
      <c r="AH823" s="160">
        <v>0</v>
      </c>
      <c r="AI823" s="160">
        <f t="shared" si="121"/>
        <v>0</v>
      </c>
    </row>
    <row r="824" spans="1:35">
      <c r="A824" s="159" t="s">
        <v>1397</v>
      </c>
      <c r="C824" s="156">
        <v>555</v>
      </c>
      <c r="D824" s="156">
        <v>106</v>
      </c>
      <c r="E824" s="163">
        <v>0.19099099099099098</v>
      </c>
      <c r="F824" s="156">
        <v>239</v>
      </c>
      <c r="G824" s="163">
        <v>0.43063063063063062</v>
      </c>
      <c r="H824" s="157">
        <v>1705</v>
      </c>
      <c r="I824" s="158">
        <v>33</v>
      </c>
      <c r="J824" s="159" t="s">
        <v>785</v>
      </c>
      <c r="L824" s="160">
        <f t="shared" si="118"/>
        <v>78.489719626168224</v>
      </c>
      <c r="M824" s="160">
        <f t="shared" si="119"/>
        <v>75.143925233644865</v>
      </c>
      <c r="N824" s="160">
        <f t="shared" si="120"/>
        <v>48</v>
      </c>
      <c r="P824" s="160">
        <v>535</v>
      </c>
      <c r="Q824" s="160">
        <v>5.5514018691588785</v>
      </c>
      <c r="R824" s="160">
        <v>15.469158878504672</v>
      </c>
      <c r="S824" s="160">
        <v>34.613084112149537</v>
      </c>
      <c r="T824" s="160">
        <v>43.876635514018687</v>
      </c>
      <c r="U824" s="160">
        <f t="shared" si="124"/>
        <v>78.489719626168224</v>
      </c>
      <c r="W824" s="160">
        <v>535</v>
      </c>
      <c r="X824" s="160">
        <v>3</v>
      </c>
      <c r="Y824" s="160">
        <v>21.856074766355142</v>
      </c>
      <c r="Z824" s="160">
        <v>45.061682242990656</v>
      </c>
      <c r="AA824" s="160">
        <v>30.082242990654208</v>
      </c>
      <c r="AB824" s="160">
        <f t="shared" si="125"/>
        <v>75.143925233644865</v>
      </c>
      <c r="AD824" s="160">
        <v>273</v>
      </c>
      <c r="AE824" s="160">
        <v>9</v>
      </c>
      <c r="AF824" s="160">
        <v>43</v>
      </c>
      <c r="AG824" s="160">
        <v>45</v>
      </c>
      <c r="AH824" s="160">
        <v>3</v>
      </c>
      <c r="AI824" s="160">
        <f t="shared" si="121"/>
        <v>48</v>
      </c>
    </row>
    <row r="825" spans="1:35">
      <c r="A825" s="159" t="s">
        <v>787</v>
      </c>
      <c r="C825" s="156">
        <v>469</v>
      </c>
      <c r="D825" s="156">
        <v>108</v>
      </c>
      <c r="E825" s="163">
        <v>0.2302771855010661</v>
      </c>
      <c r="F825" s="156">
        <v>254</v>
      </c>
      <c r="G825" s="163">
        <v>0.54157782515991471</v>
      </c>
      <c r="H825" s="157">
        <v>1705</v>
      </c>
      <c r="I825" s="158">
        <v>30</v>
      </c>
      <c r="J825" s="159" t="s">
        <v>785</v>
      </c>
      <c r="L825" s="160">
        <f t="shared" si="118"/>
        <v>79.484848484848484</v>
      </c>
      <c r="M825" s="160">
        <f t="shared" si="119"/>
        <v>76.969696969696969</v>
      </c>
      <c r="N825" s="160">
        <f t="shared" si="120"/>
        <v>0</v>
      </c>
      <c r="P825" s="160">
        <v>198</v>
      </c>
      <c r="Q825" s="160">
        <v>5.5757575757575761</v>
      </c>
      <c r="R825" s="160">
        <v>14.939393939393939</v>
      </c>
      <c r="S825" s="160">
        <v>32.575757575757578</v>
      </c>
      <c r="T825" s="160">
        <v>46.909090909090907</v>
      </c>
      <c r="U825" s="160">
        <f t="shared" si="124"/>
        <v>79.484848484848484</v>
      </c>
      <c r="W825" s="160">
        <v>198</v>
      </c>
      <c r="X825" s="160">
        <v>6.8787878787878789</v>
      </c>
      <c r="Y825" s="160">
        <v>15.666666666666668</v>
      </c>
      <c r="Z825" s="160">
        <v>40.727272727272727</v>
      </c>
      <c r="AA825" s="160">
        <v>36.242424242424242</v>
      </c>
      <c r="AB825" s="160">
        <f t="shared" si="125"/>
        <v>76.969696969696969</v>
      </c>
      <c r="AD825" s="160">
        <v>0</v>
      </c>
      <c r="AE825" s="160">
        <v>0</v>
      </c>
      <c r="AF825" s="160">
        <v>0</v>
      </c>
      <c r="AG825" s="160">
        <v>0</v>
      </c>
      <c r="AH825" s="160">
        <v>0</v>
      </c>
      <c r="AI825" s="160">
        <f t="shared" si="121"/>
        <v>0</v>
      </c>
    </row>
    <row r="826" spans="1:35">
      <c r="A826" s="159" t="s">
        <v>786</v>
      </c>
      <c r="C826" s="156">
        <v>494</v>
      </c>
      <c r="D826" s="156">
        <v>151</v>
      </c>
      <c r="E826" s="163">
        <v>0.30566801619433198</v>
      </c>
      <c r="F826" s="156">
        <v>223</v>
      </c>
      <c r="G826" s="163">
        <v>0.45141700404858298</v>
      </c>
      <c r="H826" s="157">
        <v>1705</v>
      </c>
      <c r="I826" s="158">
        <v>32</v>
      </c>
      <c r="J826" s="159" t="s">
        <v>785</v>
      </c>
      <c r="L826" s="160">
        <f t="shared" si="118"/>
        <v>76.42647058823529</v>
      </c>
      <c r="M826" s="160">
        <f t="shared" si="119"/>
        <v>67.544117647058826</v>
      </c>
      <c r="N826" s="160">
        <f t="shared" si="120"/>
        <v>0</v>
      </c>
      <c r="P826" s="160">
        <v>204</v>
      </c>
      <c r="Q826" s="160">
        <v>10.049019607843137</v>
      </c>
      <c r="R826" s="160">
        <v>14.524509803921569</v>
      </c>
      <c r="S826" s="160">
        <v>30.436274509803923</v>
      </c>
      <c r="T826" s="160">
        <v>45.990196078431367</v>
      </c>
      <c r="U826" s="160">
        <f t="shared" si="124"/>
        <v>76.42647058823529</v>
      </c>
      <c r="W826" s="160">
        <v>204</v>
      </c>
      <c r="X826" s="160">
        <v>11.446078431372548</v>
      </c>
      <c r="Y826" s="160">
        <v>21.504901960784313</v>
      </c>
      <c r="Z826" s="160">
        <v>34.078431372549019</v>
      </c>
      <c r="AA826" s="160">
        <v>33.465686274509807</v>
      </c>
      <c r="AB826" s="160">
        <f t="shared" si="125"/>
        <v>67.544117647058826</v>
      </c>
      <c r="AD826" s="160">
        <v>0</v>
      </c>
      <c r="AE826" s="160">
        <v>0</v>
      </c>
      <c r="AF826" s="160">
        <v>0</v>
      </c>
      <c r="AG826" s="160">
        <v>0</v>
      </c>
      <c r="AH826" s="160">
        <v>0</v>
      </c>
      <c r="AI826" s="160">
        <f t="shared" si="121"/>
        <v>0</v>
      </c>
    </row>
    <row r="827" spans="1:35">
      <c r="A827" s="159" t="s">
        <v>1085</v>
      </c>
      <c r="C827" s="156">
        <v>222</v>
      </c>
      <c r="D827" s="156">
        <v>34</v>
      </c>
      <c r="E827" s="163">
        <v>0.15315315315315314</v>
      </c>
      <c r="F827" s="156">
        <v>187</v>
      </c>
      <c r="G827" s="163">
        <v>0.84234234234234229</v>
      </c>
      <c r="H827" s="157">
        <v>5704</v>
      </c>
      <c r="I827" s="158">
        <v>19</v>
      </c>
      <c r="J827" s="159" t="s">
        <v>1084</v>
      </c>
      <c r="L827" s="160">
        <f t="shared" si="118"/>
        <v>80.491525423728802</v>
      </c>
      <c r="M827" s="160">
        <f t="shared" si="119"/>
        <v>71.406779661016941</v>
      </c>
      <c r="N827" s="160">
        <f t="shared" si="120"/>
        <v>75</v>
      </c>
      <c r="P827" s="160">
        <v>118</v>
      </c>
      <c r="Q827" s="160">
        <v>6.101694915254237</v>
      </c>
      <c r="R827" s="160">
        <v>13.864406779661017</v>
      </c>
      <c r="S827" s="160">
        <v>29.694915254237287</v>
      </c>
      <c r="T827" s="160">
        <v>50.796610169491522</v>
      </c>
      <c r="U827" s="160">
        <f t="shared" si="124"/>
        <v>80.491525423728802</v>
      </c>
      <c r="W827" s="160">
        <v>118</v>
      </c>
      <c r="X827" s="160">
        <v>7</v>
      </c>
      <c r="Y827" s="160">
        <v>22.101694915254239</v>
      </c>
      <c r="Z827" s="160">
        <v>43.389830508474574</v>
      </c>
      <c r="AA827" s="160">
        <v>28.016949152542374</v>
      </c>
      <c r="AB827" s="160">
        <f t="shared" si="125"/>
        <v>71.406779661016941</v>
      </c>
      <c r="AD827" s="160">
        <v>28</v>
      </c>
      <c r="AE827" s="160">
        <v>4</v>
      </c>
      <c r="AF827" s="160">
        <v>21</v>
      </c>
      <c r="AG827" s="160">
        <v>68</v>
      </c>
      <c r="AH827" s="160">
        <v>7</v>
      </c>
      <c r="AI827" s="160">
        <f t="shared" si="121"/>
        <v>75</v>
      </c>
    </row>
    <row r="828" spans="1:35">
      <c r="A828" s="159" t="s">
        <v>1654</v>
      </c>
      <c r="C828" s="156">
        <v>195</v>
      </c>
      <c r="D828" s="156">
        <v>27</v>
      </c>
      <c r="E828" s="163">
        <v>0.13846153846153847</v>
      </c>
      <c r="F828" s="156">
        <v>129</v>
      </c>
      <c r="G828" s="163">
        <v>0.66153846153846152</v>
      </c>
      <c r="H828" s="157">
        <v>5704</v>
      </c>
      <c r="I828" s="158">
        <v>18</v>
      </c>
      <c r="J828" s="159" t="s">
        <v>1084</v>
      </c>
      <c r="L828" s="160">
        <f t="shared" si="118"/>
        <v>65.47540983606558</v>
      </c>
      <c r="M828" s="160">
        <f t="shared" si="119"/>
        <v>70</v>
      </c>
      <c r="N828" s="160">
        <f t="shared" si="120"/>
        <v>30</v>
      </c>
      <c r="P828" s="160">
        <v>61</v>
      </c>
      <c r="Q828" s="160">
        <v>14.754098360655737</v>
      </c>
      <c r="R828" s="160">
        <v>19.770491803278688</v>
      </c>
      <c r="S828" s="160">
        <v>32.540983606557376</v>
      </c>
      <c r="T828" s="160">
        <v>32.934426229508198</v>
      </c>
      <c r="U828" s="160">
        <f t="shared" si="124"/>
        <v>65.47540983606558</v>
      </c>
      <c r="W828" s="160">
        <v>61</v>
      </c>
      <c r="X828" s="160">
        <v>4.7704918032786887</v>
      </c>
      <c r="Y828" s="160">
        <v>24.229508196721312</v>
      </c>
      <c r="Z828" s="160">
        <v>48.967213114754102</v>
      </c>
      <c r="AA828" s="160">
        <v>21.032786885245905</v>
      </c>
      <c r="AB828" s="160">
        <f t="shared" si="125"/>
        <v>70</v>
      </c>
      <c r="AD828" s="160">
        <v>34</v>
      </c>
      <c r="AE828" s="160">
        <v>24</v>
      </c>
      <c r="AF828" s="160">
        <v>47</v>
      </c>
      <c r="AG828" s="160">
        <v>24</v>
      </c>
      <c r="AH828" s="160">
        <v>6</v>
      </c>
      <c r="AI828" s="160">
        <f t="shared" si="121"/>
        <v>30</v>
      </c>
    </row>
    <row r="829" spans="1:35">
      <c r="A829" s="159" t="s">
        <v>1405</v>
      </c>
      <c r="C829" s="156">
        <v>108</v>
      </c>
      <c r="D829" s="156">
        <v>3</v>
      </c>
      <c r="E829" s="163">
        <v>2.7777777777777776E-2</v>
      </c>
      <c r="F829" s="156">
        <v>29</v>
      </c>
      <c r="G829" s="163">
        <v>0.26851851851851855</v>
      </c>
      <c r="H829" s="157">
        <v>2307</v>
      </c>
      <c r="I829" s="158">
        <v>702</v>
      </c>
      <c r="J829" s="159" t="s">
        <v>841</v>
      </c>
      <c r="L829" s="160">
        <f t="shared" si="118"/>
        <v>97.962264150943383</v>
      </c>
      <c r="M829" s="160">
        <f t="shared" si="119"/>
        <v>97.452830188679243</v>
      </c>
      <c r="N829" s="160">
        <f t="shared" si="120"/>
        <v>76</v>
      </c>
      <c r="P829" s="160">
        <v>106</v>
      </c>
      <c r="Q829" s="160">
        <v>0</v>
      </c>
      <c r="R829" s="160">
        <v>2.0377358490566038</v>
      </c>
      <c r="S829" s="160">
        <v>15.981132075471699</v>
      </c>
      <c r="T829" s="160">
        <v>81.981132075471692</v>
      </c>
      <c r="U829" s="160">
        <f t="shared" si="124"/>
        <v>97.962264150943383</v>
      </c>
      <c r="W829" s="160">
        <v>106</v>
      </c>
      <c r="X829" s="160">
        <v>0</v>
      </c>
      <c r="Y829" s="160">
        <v>3.0566037735849059</v>
      </c>
      <c r="Z829" s="160">
        <v>47.415094339622641</v>
      </c>
      <c r="AA829" s="160">
        <v>50.037735849056602</v>
      </c>
      <c r="AB829" s="160">
        <f t="shared" si="125"/>
        <v>97.452830188679243</v>
      </c>
      <c r="AD829" s="160">
        <v>54</v>
      </c>
      <c r="AE829" s="160">
        <v>4</v>
      </c>
      <c r="AF829" s="160">
        <v>20</v>
      </c>
      <c r="AG829" s="160">
        <v>72</v>
      </c>
      <c r="AH829" s="160">
        <v>4</v>
      </c>
      <c r="AI829" s="160">
        <f t="shared" si="121"/>
        <v>76</v>
      </c>
    </row>
    <row r="830" spans="1:35">
      <c r="A830" s="159" t="s">
        <v>842</v>
      </c>
      <c r="C830" s="156">
        <v>78</v>
      </c>
      <c r="D830" s="156">
        <v>2</v>
      </c>
      <c r="E830" s="163">
        <v>2.564102564102564E-2</v>
      </c>
      <c r="F830" s="156">
        <v>19</v>
      </c>
      <c r="G830" s="163">
        <v>0.24358974358974358</v>
      </c>
      <c r="H830" s="157">
        <v>2307</v>
      </c>
      <c r="I830" s="158">
        <v>701</v>
      </c>
      <c r="J830" s="159" t="s">
        <v>841</v>
      </c>
      <c r="L830" s="160">
        <f t="shared" si="118"/>
        <v>98.113207547169807</v>
      </c>
      <c r="M830" s="160">
        <f t="shared" si="119"/>
        <v>98.113207547169807</v>
      </c>
      <c r="N830" s="160">
        <f t="shared" si="120"/>
        <v>0</v>
      </c>
      <c r="P830" s="160">
        <v>53</v>
      </c>
      <c r="Q830" s="160">
        <v>0</v>
      </c>
      <c r="R830" s="160">
        <v>1.8867924528301887</v>
      </c>
      <c r="S830" s="160">
        <v>7.6981132075471699</v>
      </c>
      <c r="T830" s="160">
        <v>90.415094339622641</v>
      </c>
      <c r="U830" s="160">
        <f t="shared" si="124"/>
        <v>98.113207547169807</v>
      </c>
      <c r="W830" s="160">
        <v>53</v>
      </c>
      <c r="X830" s="160">
        <v>0</v>
      </c>
      <c r="Y830" s="160">
        <v>1.8867924528301887</v>
      </c>
      <c r="Z830" s="160">
        <v>24.452830188679243</v>
      </c>
      <c r="AA830" s="160">
        <v>73.660377358490564</v>
      </c>
      <c r="AB830" s="160">
        <f t="shared" si="125"/>
        <v>98.113207547169807</v>
      </c>
      <c r="AD830" s="160">
        <v>0</v>
      </c>
      <c r="AE830" s="160">
        <v>0</v>
      </c>
      <c r="AF830" s="160">
        <v>0</v>
      </c>
      <c r="AG830" s="160">
        <v>0</v>
      </c>
      <c r="AH830" s="160">
        <v>0</v>
      </c>
      <c r="AI830" s="160">
        <f t="shared" si="121"/>
        <v>0</v>
      </c>
    </row>
    <row r="831" spans="1:35">
      <c r="A831" s="159" t="s">
        <v>844</v>
      </c>
      <c r="C831" s="156">
        <v>647</v>
      </c>
      <c r="D831" s="156">
        <v>40</v>
      </c>
      <c r="E831" s="163">
        <v>6.1823802163833076E-2</v>
      </c>
      <c r="F831" s="156">
        <v>330</v>
      </c>
      <c r="G831" s="163">
        <v>0.51004636785162283</v>
      </c>
      <c r="H831" s="157">
        <v>2307</v>
      </c>
      <c r="I831" s="158">
        <v>33</v>
      </c>
      <c r="J831" s="159" t="s">
        <v>841</v>
      </c>
      <c r="L831" s="160">
        <f t="shared" si="118"/>
        <v>93.554263565891461</v>
      </c>
      <c r="M831" s="160">
        <f t="shared" si="119"/>
        <v>90.430232558139537</v>
      </c>
      <c r="N831" s="160">
        <f t="shared" si="120"/>
        <v>0</v>
      </c>
      <c r="P831" s="160">
        <v>258</v>
      </c>
      <c r="Q831" s="160">
        <v>0.50775193798449614</v>
      </c>
      <c r="R831" s="160">
        <v>5.445736434108527</v>
      </c>
      <c r="S831" s="160">
        <v>23.031007751937985</v>
      </c>
      <c r="T831" s="160">
        <v>70.523255813953483</v>
      </c>
      <c r="U831" s="160">
        <f t="shared" si="124"/>
        <v>93.554263565891461</v>
      </c>
      <c r="W831" s="160">
        <v>258</v>
      </c>
      <c r="X831" s="160">
        <v>1.5232558139534884</v>
      </c>
      <c r="Y831" s="160">
        <v>8.5387596899224807</v>
      </c>
      <c r="Z831" s="160">
        <v>40.937984496124031</v>
      </c>
      <c r="AA831" s="160">
        <v>49.492248062015506</v>
      </c>
      <c r="AB831" s="160">
        <f t="shared" si="125"/>
        <v>90.430232558139537</v>
      </c>
      <c r="AD831" s="160">
        <v>0</v>
      </c>
      <c r="AE831" s="160">
        <v>0</v>
      </c>
      <c r="AF831" s="160">
        <v>0</v>
      </c>
      <c r="AG831" s="160">
        <v>0</v>
      </c>
      <c r="AH831" s="160">
        <v>0</v>
      </c>
      <c r="AI831" s="160">
        <f t="shared" si="121"/>
        <v>0</v>
      </c>
    </row>
    <row r="832" spans="1:35">
      <c r="A832" s="159" t="s">
        <v>1717</v>
      </c>
      <c r="C832" s="156">
        <v>442</v>
      </c>
      <c r="D832" s="156">
        <v>26</v>
      </c>
      <c r="E832" s="163">
        <v>5.8823529411764705E-2</v>
      </c>
      <c r="F832" s="156">
        <v>178</v>
      </c>
      <c r="G832" s="163">
        <v>0.40271493212669685</v>
      </c>
      <c r="H832" s="157">
        <v>2307</v>
      </c>
      <c r="I832" s="158">
        <v>36</v>
      </c>
      <c r="J832" s="159" t="s">
        <v>841</v>
      </c>
      <c r="L832" s="160">
        <f t="shared" si="118"/>
        <v>75</v>
      </c>
      <c r="M832" s="160">
        <f t="shared" si="119"/>
        <v>85</v>
      </c>
      <c r="N832" s="160">
        <f t="shared" si="120"/>
        <v>0</v>
      </c>
      <c r="P832" s="160">
        <v>219</v>
      </c>
      <c r="Q832" s="160">
        <v>10</v>
      </c>
      <c r="R832" s="160">
        <v>15</v>
      </c>
      <c r="S832" s="160">
        <v>49</v>
      </c>
      <c r="T832" s="160">
        <v>26</v>
      </c>
      <c r="U832" s="160">
        <f t="shared" si="124"/>
        <v>75</v>
      </c>
      <c r="W832" s="160">
        <v>219</v>
      </c>
      <c r="X832" s="160">
        <v>1</v>
      </c>
      <c r="Y832" s="160">
        <v>14</v>
      </c>
      <c r="Z832" s="160">
        <v>46</v>
      </c>
      <c r="AA832" s="160">
        <v>39</v>
      </c>
      <c r="AB832" s="160">
        <f t="shared" si="125"/>
        <v>85</v>
      </c>
      <c r="AD832" s="160">
        <v>0</v>
      </c>
      <c r="AE832" s="160">
        <v>0</v>
      </c>
      <c r="AF832" s="160">
        <v>0</v>
      </c>
      <c r="AG832" s="160">
        <v>0</v>
      </c>
      <c r="AH832" s="160">
        <v>0</v>
      </c>
      <c r="AI832" s="160">
        <f t="shared" si="121"/>
        <v>0</v>
      </c>
    </row>
    <row r="833" spans="1:35">
      <c r="A833" s="159" t="s">
        <v>1406</v>
      </c>
      <c r="C833" s="156">
        <v>581</v>
      </c>
      <c r="D833" s="156">
        <v>30</v>
      </c>
      <c r="E833" s="163">
        <v>5.163511187607573E-2</v>
      </c>
      <c r="F833" s="156">
        <v>238</v>
      </c>
      <c r="G833" s="163">
        <v>0.40963855421686746</v>
      </c>
      <c r="H833" s="157">
        <v>2307</v>
      </c>
      <c r="I833" s="158">
        <v>37</v>
      </c>
      <c r="J833" s="159" t="s">
        <v>841</v>
      </c>
      <c r="L833" s="160">
        <f t="shared" si="118"/>
        <v>84.680284191829486</v>
      </c>
      <c r="M833" s="160">
        <f t="shared" si="119"/>
        <v>78.525754884547069</v>
      </c>
      <c r="N833" s="160">
        <f t="shared" si="120"/>
        <v>51.126984126984127</v>
      </c>
      <c r="P833" s="160">
        <v>563</v>
      </c>
      <c r="Q833" s="160">
        <v>5.1225577264653639</v>
      </c>
      <c r="R833" s="160">
        <v>9.8685612788632326</v>
      </c>
      <c r="S833" s="160">
        <v>30.611012433392542</v>
      </c>
      <c r="T833" s="160">
        <v>54.06927175843694</v>
      </c>
      <c r="U833" s="160">
        <f t="shared" si="124"/>
        <v>84.680284191829486</v>
      </c>
      <c r="W833" s="160">
        <v>563</v>
      </c>
      <c r="X833" s="160">
        <v>2.0515097690941388</v>
      </c>
      <c r="Y833" s="160">
        <v>19.422735346358792</v>
      </c>
      <c r="Z833" s="160">
        <v>41.854351687388984</v>
      </c>
      <c r="AA833" s="160">
        <v>36.671403197158085</v>
      </c>
      <c r="AB833" s="160">
        <f t="shared" si="125"/>
        <v>78.525754884547069</v>
      </c>
      <c r="AD833" s="160">
        <v>378</v>
      </c>
      <c r="AE833" s="160">
        <v>12.873015873015873</v>
      </c>
      <c r="AF833" s="160">
        <v>35.587301587301589</v>
      </c>
      <c r="AG833" s="160">
        <v>45.126984126984127</v>
      </c>
      <c r="AH833" s="160">
        <v>6</v>
      </c>
      <c r="AI833" s="160">
        <f t="shared" si="121"/>
        <v>51.126984126984127</v>
      </c>
    </row>
    <row r="834" spans="1:35">
      <c r="A834" s="159" t="s">
        <v>843</v>
      </c>
      <c r="C834" s="156">
        <v>467</v>
      </c>
      <c r="D834" s="156">
        <v>15</v>
      </c>
      <c r="E834" s="163">
        <v>3.2119914346895075E-2</v>
      </c>
      <c r="F834" s="156">
        <v>196</v>
      </c>
      <c r="G834" s="163">
        <v>0.41970021413276232</v>
      </c>
      <c r="H834" s="157">
        <v>2307</v>
      </c>
      <c r="I834" s="158">
        <v>35</v>
      </c>
      <c r="J834" s="159" t="s">
        <v>841</v>
      </c>
      <c r="L834" s="160">
        <f t="shared" si="118"/>
        <v>84.182926829268297</v>
      </c>
      <c r="M834" s="160">
        <f t="shared" si="119"/>
        <v>72.817073170731703</v>
      </c>
      <c r="N834" s="160">
        <f t="shared" si="120"/>
        <v>0</v>
      </c>
      <c r="P834" s="160">
        <v>164</v>
      </c>
      <c r="Q834" s="160">
        <v>4.2865853658536581</v>
      </c>
      <c r="R834" s="160">
        <v>11.469512195121951</v>
      </c>
      <c r="S834" s="160">
        <v>25.530487804878049</v>
      </c>
      <c r="T834" s="160">
        <v>58.652439024390247</v>
      </c>
      <c r="U834" s="160">
        <f t="shared" si="124"/>
        <v>84.182926829268297</v>
      </c>
      <c r="W834" s="160">
        <v>164</v>
      </c>
      <c r="X834" s="160">
        <v>7.2439024390243896</v>
      </c>
      <c r="Y834" s="160">
        <v>19.408536585365852</v>
      </c>
      <c r="Z834" s="160">
        <v>40.286585365853661</v>
      </c>
      <c r="AA834" s="160">
        <v>32.530487804878049</v>
      </c>
      <c r="AB834" s="160">
        <f t="shared" si="125"/>
        <v>72.817073170731703</v>
      </c>
      <c r="AD834" s="160">
        <v>0</v>
      </c>
      <c r="AE834" s="160">
        <v>0</v>
      </c>
      <c r="AF834" s="160">
        <v>0</v>
      </c>
      <c r="AG834" s="160">
        <v>0</v>
      </c>
      <c r="AH834" s="160">
        <v>0</v>
      </c>
      <c r="AI834" s="160">
        <f t="shared" si="121"/>
        <v>0</v>
      </c>
    </row>
    <row r="835" spans="1:35">
      <c r="A835" s="159" t="s">
        <v>856</v>
      </c>
      <c r="C835" s="156">
        <v>219</v>
      </c>
      <c r="D835" s="156">
        <v>6</v>
      </c>
      <c r="E835" s="163">
        <v>2.7397260273972601E-2</v>
      </c>
      <c r="F835" s="156">
        <v>138</v>
      </c>
      <c r="G835" s="163">
        <v>0.63013698630136983</v>
      </c>
      <c r="H835" s="157">
        <v>2503</v>
      </c>
      <c r="I835" s="158">
        <v>9</v>
      </c>
      <c r="J835" s="159" t="s">
        <v>855</v>
      </c>
      <c r="L835" s="160">
        <f t="shared" ref="L835:L888" si="126">U835</f>
        <v>81.795081967213122</v>
      </c>
      <c r="M835" s="160">
        <f t="shared" ref="M835:M888" si="127">AB835</f>
        <v>78.573770491803273</v>
      </c>
      <c r="N835" s="160">
        <f t="shared" ref="N835:N888" si="128">AI835</f>
        <v>61</v>
      </c>
      <c r="P835" s="160">
        <v>122</v>
      </c>
      <c r="Q835" s="160">
        <v>5.8852459016393439</v>
      </c>
      <c r="R835" s="160">
        <v>12.319672131147541</v>
      </c>
      <c r="S835" s="160">
        <v>36.614754098360656</v>
      </c>
      <c r="T835" s="160">
        <v>45.180327868852459</v>
      </c>
      <c r="U835" s="160">
        <f t="shared" si="124"/>
        <v>81.795081967213122</v>
      </c>
      <c r="W835" s="160">
        <v>122</v>
      </c>
      <c r="X835" s="160">
        <v>6.5327868852459021</v>
      </c>
      <c r="Y835" s="160">
        <v>15</v>
      </c>
      <c r="Z835" s="160">
        <v>40.893442622950815</v>
      </c>
      <c r="AA835" s="160">
        <v>37.680327868852459</v>
      </c>
      <c r="AB835" s="160">
        <f t="shared" si="125"/>
        <v>78.573770491803273</v>
      </c>
      <c r="AD835" s="160">
        <v>23</v>
      </c>
      <c r="AE835" s="160">
        <v>4</v>
      </c>
      <c r="AF835" s="160">
        <v>35</v>
      </c>
      <c r="AG835" s="160">
        <v>48</v>
      </c>
      <c r="AH835" s="160">
        <v>13</v>
      </c>
      <c r="AI835" s="160">
        <f t="shared" si="121"/>
        <v>61</v>
      </c>
    </row>
    <row r="836" spans="1:35">
      <c r="A836" s="159" t="s">
        <v>1578</v>
      </c>
      <c r="C836" s="156">
        <v>191</v>
      </c>
      <c r="D836" s="156">
        <v>10</v>
      </c>
      <c r="E836" s="163">
        <v>5.2356020942408377E-2</v>
      </c>
      <c r="F836" s="156">
        <v>95</v>
      </c>
      <c r="G836" s="163">
        <v>0.49738219895287961</v>
      </c>
      <c r="H836" s="157">
        <v>2503</v>
      </c>
      <c r="I836" s="158">
        <v>10</v>
      </c>
      <c r="J836" s="159" t="s">
        <v>855</v>
      </c>
      <c r="L836" s="160">
        <f t="shared" si="126"/>
        <v>79.420289855072468</v>
      </c>
      <c r="M836" s="160">
        <f t="shared" si="127"/>
        <v>79.420289855072468</v>
      </c>
      <c r="N836" s="160">
        <f t="shared" si="128"/>
        <v>46</v>
      </c>
      <c r="P836" s="160">
        <v>69</v>
      </c>
      <c r="Q836" s="160">
        <v>7.5217391304347823</v>
      </c>
      <c r="R836" s="160">
        <v>13.057971014492754</v>
      </c>
      <c r="S836" s="160">
        <v>49.362318840579711</v>
      </c>
      <c r="T836" s="160">
        <v>30.057971014492754</v>
      </c>
      <c r="U836" s="160">
        <f t="shared" si="124"/>
        <v>79.420289855072468</v>
      </c>
      <c r="W836" s="160">
        <v>69</v>
      </c>
      <c r="X836" s="160">
        <v>2.9565217391304346</v>
      </c>
      <c r="Y836" s="160">
        <v>17.623188405797102</v>
      </c>
      <c r="Z836" s="160">
        <v>46.115942028985508</v>
      </c>
      <c r="AA836" s="160">
        <v>33.304347826086961</v>
      </c>
      <c r="AB836" s="160">
        <f t="shared" si="125"/>
        <v>79.420289855072468</v>
      </c>
      <c r="AD836" s="160">
        <v>35</v>
      </c>
      <c r="AE836" s="160">
        <v>11</v>
      </c>
      <c r="AF836" s="160">
        <v>43</v>
      </c>
      <c r="AG836" s="160">
        <v>46</v>
      </c>
      <c r="AH836" s="160">
        <v>0</v>
      </c>
      <c r="AI836" s="160">
        <f t="shared" si="121"/>
        <v>46</v>
      </c>
    </row>
    <row r="837" spans="1:35">
      <c r="A837" s="159" t="s">
        <v>1213</v>
      </c>
      <c r="C837" s="156">
        <v>667</v>
      </c>
      <c r="D837" s="156">
        <v>153</v>
      </c>
      <c r="E837" s="163">
        <v>0.22938530734632684</v>
      </c>
      <c r="F837" s="156">
        <v>523</v>
      </c>
      <c r="G837" s="163">
        <v>0.78410794602698652</v>
      </c>
      <c r="H837" s="157">
        <v>6401</v>
      </c>
      <c r="I837" s="158">
        <v>1</v>
      </c>
      <c r="J837" s="159" t="s">
        <v>1212</v>
      </c>
      <c r="L837" s="160">
        <f t="shared" si="126"/>
        <v>76.338289962825272</v>
      </c>
      <c r="M837" s="160">
        <f t="shared" si="127"/>
        <v>62.096654275092931</v>
      </c>
      <c r="N837" s="160">
        <f t="shared" si="128"/>
        <v>0</v>
      </c>
      <c r="P837" s="160">
        <v>269</v>
      </c>
      <c r="Q837" s="160">
        <v>7.7583643122676582</v>
      </c>
      <c r="R837" s="160">
        <v>16.427509293680295</v>
      </c>
      <c r="S837" s="160">
        <v>34.289962825278806</v>
      </c>
      <c r="T837" s="160">
        <v>42.048327137546465</v>
      </c>
      <c r="U837" s="160">
        <f t="shared" si="124"/>
        <v>76.338289962825272</v>
      </c>
      <c r="W837" s="160">
        <v>269</v>
      </c>
      <c r="X837" s="160">
        <v>11.096654275092936</v>
      </c>
      <c r="Y837" s="160">
        <v>26.282527881040892</v>
      </c>
      <c r="Z837" s="160">
        <v>40.048327137546465</v>
      </c>
      <c r="AA837" s="160">
        <v>22.048327137546469</v>
      </c>
      <c r="AB837" s="160">
        <f t="shared" si="125"/>
        <v>62.096654275092931</v>
      </c>
      <c r="AD837" s="160">
        <v>0</v>
      </c>
      <c r="AE837" s="160">
        <v>0</v>
      </c>
      <c r="AF837" s="160">
        <v>0</v>
      </c>
      <c r="AG837" s="160">
        <v>0</v>
      </c>
      <c r="AH837" s="160">
        <v>0</v>
      </c>
      <c r="AI837" s="160">
        <f t="shared" si="121"/>
        <v>0</v>
      </c>
    </row>
    <row r="838" spans="1:35">
      <c r="A838" s="159" t="s">
        <v>1443</v>
      </c>
      <c r="C838" s="156">
        <v>494</v>
      </c>
      <c r="D838" s="156">
        <v>93</v>
      </c>
      <c r="E838" s="163">
        <v>0.18825910931174089</v>
      </c>
      <c r="F838" s="156">
        <v>340</v>
      </c>
      <c r="G838" s="163">
        <v>0.68825910931174084</v>
      </c>
      <c r="H838" s="157">
        <v>6401</v>
      </c>
      <c r="I838" s="158">
        <v>4</v>
      </c>
      <c r="J838" s="159" t="s">
        <v>1212</v>
      </c>
      <c r="L838" s="160">
        <f t="shared" si="126"/>
        <v>64.203592814371262</v>
      </c>
      <c r="M838" s="160">
        <f t="shared" si="127"/>
        <v>64.207584830339314</v>
      </c>
      <c r="N838" s="160">
        <f t="shared" si="128"/>
        <v>29.776951672862456</v>
      </c>
      <c r="P838" s="160">
        <v>501</v>
      </c>
      <c r="Q838" s="160">
        <v>16.792415169660678</v>
      </c>
      <c r="R838" s="160">
        <v>18.504990019960083</v>
      </c>
      <c r="S838" s="160">
        <v>36.620758483033931</v>
      </c>
      <c r="T838" s="160">
        <v>27.582834331337324</v>
      </c>
      <c r="U838" s="160">
        <f t="shared" si="124"/>
        <v>64.203592814371262</v>
      </c>
      <c r="W838" s="160">
        <v>501</v>
      </c>
      <c r="X838" s="160">
        <v>6.8502994011976046</v>
      </c>
      <c r="Y838" s="160">
        <v>28.650698602794414</v>
      </c>
      <c r="Z838" s="160">
        <v>46.471057884231527</v>
      </c>
      <c r="AA838" s="160">
        <v>17.736526946107784</v>
      </c>
      <c r="AB838" s="160">
        <f t="shared" si="125"/>
        <v>64.207584830339314</v>
      </c>
      <c r="AD838" s="160">
        <v>269</v>
      </c>
      <c r="AE838" s="160">
        <v>25.446096654275095</v>
      </c>
      <c r="AF838" s="160">
        <v>44.776951672862452</v>
      </c>
      <c r="AG838" s="160">
        <v>28.304832713754649</v>
      </c>
      <c r="AH838" s="160">
        <v>1.4721189591078068</v>
      </c>
      <c r="AI838" s="160">
        <f t="shared" si="121"/>
        <v>29.776951672862456</v>
      </c>
    </row>
    <row r="839" spans="1:35">
      <c r="A839" s="159" t="s">
        <v>1365</v>
      </c>
      <c r="C839" s="156">
        <v>248</v>
      </c>
      <c r="D839" s="156">
        <v>138</v>
      </c>
      <c r="E839" s="163">
        <v>0.55645161290322576</v>
      </c>
      <c r="F839" s="156">
        <v>177</v>
      </c>
      <c r="G839" s="163">
        <v>0.71370967741935487</v>
      </c>
      <c r="H839" s="157">
        <v>602</v>
      </c>
      <c r="I839" s="158">
        <v>13</v>
      </c>
      <c r="J839" s="159" t="s">
        <v>705</v>
      </c>
      <c r="L839" s="160">
        <f t="shared" si="126"/>
        <v>81.035573122529641</v>
      </c>
      <c r="M839" s="160">
        <f t="shared" si="127"/>
        <v>72.213438735177874</v>
      </c>
      <c r="N839" s="160">
        <f t="shared" si="128"/>
        <v>30</v>
      </c>
      <c r="P839" s="160">
        <v>253</v>
      </c>
      <c r="Q839" s="160">
        <v>9.5177865612648223</v>
      </c>
      <c r="R839" s="160">
        <v>9.4466403162055332</v>
      </c>
      <c r="S839" s="160">
        <v>31.106719367588934</v>
      </c>
      <c r="T839" s="160">
        <v>49.928853754940711</v>
      </c>
      <c r="U839" s="160">
        <f t="shared" si="124"/>
        <v>81.035573122529641</v>
      </c>
      <c r="W839" s="160">
        <v>253</v>
      </c>
      <c r="X839" s="160">
        <v>5</v>
      </c>
      <c r="Y839" s="160">
        <v>23.786561264822133</v>
      </c>
      <c r="Z839" s="160">
        <v>44.106719367588937</v>
      </c>
      <c r="AA839" s="160">
        <v>28.10671936758893</v>
      </c>
      <c r="AB839" s="160">
        <f t="shared" si="125"/>
        <v>72.213438735177874</v>
      </c>
      <c r="AD839" s="160">
        <v>122</v>
      </c>
      <c r="AE839" s="160">
        <v>28</v>
      </c>
      <c r="AF839" s="160">
        <v>43</v>
      </c>
      <c r="AG839" s="160">
        <v>29</v>
      </c>
      <c r="AH839" s="160">
        <v>1</v>
      </c>
      <c r="AI839" s="160">
        <f t="shared" si="121"/>
        <v>30</v>
      </c>
    </row>
    <row r="840" spans="1:35">
      <c r="A840" s="159" t="s">
        <v>706</v>
      </c>
      <c r="C840" s="156">
        <v>482</v>
      </c>
      <c r="D840" s="156">
        <v>234</v>
      </c>
      <c r="E840" s="163">
        <v>0.48547717842323651</v>
      </c>
      <c r="F840" s="156">
        <v>335</v>
      </c>
      <c r="G840" s="163">
        <v>0.69502074688796678</v>
      </c>
      <c r="H840" s="157">
        <v>602</v>
      </c>
      <c r="I840" s="158">
        <v>12</v>
      </c>
      <c r="J840" s="159" t="s">
        <v>705</v>
      </c>
      <c r="L840" s="160">
        <f t="shared" si="126"/>
        <v>73</v>
      </c>
      <c r="M840" s="160">
        <f t="shared" si="127"/>
        <v>56</v>
      </c>
      <c r="N840" s="160">
        <f t="shared" si="128"/>
        <v>0</v>
      </c>
      <c r="P840" s="160">
        <v>117</v>
      </c>
      <c r="Q840" s="160">
        <v>3</v>
      </c>
      <c r="R840" s="160">
        <v>25</v>
      </c>
      <c r="S840" s="160">
        <v>41</v>
      </c>
      <c r="T840" s="160">
        <v>32</v>
      </c>
      <c r="U840" s="160">
        <f t="shared" si="124"/>
        <v>73</v>
      </c>
      <c r="W840" s="160">
        <v>117</v>
      </c>
      <c r="X840" s="160">
        <v>16</v>
      </c>
      <c r="Y840" s="160">
        <v>27</v>
      </c>
      <c r="Z840" s="160">
        <v>29</v>
      </c>
      <c r="AA840" s="160">
        <v>27</v>
      </c>
      <c r="AB840" s="160">
        <f t="shared" si="125"/>
        <v>56</v>
      </c>
      <c r="AD840" s="160">
        <v>0</v>
      </c>
      <c r="AE840" s="160">
        <v>0</v>
      </c>
      <c r="AF840" s="160">
        <v>0</v>
      </c>
      <c r="AG840" s="160">
        <v>0</v>
      </c>
      <c r="AH840" s="160">
        <v>0</v>
      </c>
      <c r="AI840" s="160">
        <f t="shared" si="121"/>
        <v>0</v>
      </c>
    </row>
    <row r="841" spans="1:35">
      <c r="A841" s="159" t="s">
        <v>1466</v>
      </c>
      <c r="C841" s="156">
        <v>342</v>
      </c>
      <c r="D841" s="156">
        <v>207</v>
      </c>
      <c r="E841" s="163">
        <v>0.60526315789473684</v>
      </c>
      <c r="F841" s="156">
        <v>258</v>
      </c>
      <c r="G841" s="163">
        <v>0.75438596491228072</v>
      </c>
      <c r="H841" s="157">
        <v>602</v>
      </c>
      <c r="I841" s="158">
        <v>15</v>
      </c>
      <c r="J841" s="159" t="s">
        <v>705</v>
      </c>
      <c r="L841" s="160">
        <f t="shared" si="126"/>
        <v>75.788990825688074</v>
      </c>
      <c r="M841" s="160">
        <f t="shared" si="127"/>
        <v>64.290519877675848</v>
      </c>
      <c r="N841" s="160">
        <f t="shared" si="128"/>
        <v>15</v>
      </c>
      <c r="P841" s="160">
        <v>327</v>
      </c>
      <c r="Q841" s="160">
        <v>7.9602446483180422</v>
      </c>
      <c r="R841" s="160">
        <v>16.602446483180426</v>
      </c>
      <c r="S841" s="160">
        <v>38.177370030581045</v>
      </c>
      <c r="T841" s="160">
        <v>37.611620795107029</v>
      </c>
      <c r="U841" s="160">
        <f t="shared" si="124"/>
        <v>75.788990825688074</v>
      </c>
      <c r="W841" s="160">
        <v>327</v>
      </c>
      <c r="X841" s="160">
        <v>8.2905198776758411</v>
      </c>
      <c r="Y841" s="160">
        <v>27.128440366972473</v>
      </c>
      <c r="Z841" s="160">
        <v>45.954128440366972</v>
      </c>
      <c r="AA841" s="160">
        <v>18.336391437308869</v>
      </c>
      <c r="AB841" s="160">
        <f t="shared" si="125"/>
        <v>64.290519877675848</v>
      </c>
      <c r="AD841" s="160">
        <v>117</v>
      </c>
      <c r="AE841" s="160">
        <v>41</v>
      </c>
      <c r="AF841" s="160">
        <v>44</v>
      </c>
      <c r="AG841" s="160">
        <v>15</v>
      </c>
      <c r="AH841" s="160">
        <v>0</v>
      </c>
      <c r="AI841" s="160">
        <f t="shared" si="121"/>
        <v>15</v>
      </c>
    </row>
    <row r="842" spans="1:35">
      <c r="A842" s="159" t="s">
        <v>1374</v>
      </c>
      <c r="C842" s="156">
        <v>718</v>
      </c>
      <c r="D842" s="156">
        <v>485</v>
      </c>
      <c r="E842" s="163">
        <v>0.67548746518105851</v>
      </c>
      <c r="F842" s="156">
        <v>506</v>
      </c>
      <c r="G842" s="163">
        <v>0.70473537604456826</v>
      </c>
      <c r="H842" s="157">
        <v>3509</v>
      </c>
      <c r="I842" s="158">
        <v>66</v>
      </c>
      <c r="J842" s="159" t="s">
        <v>943</v>
      </c>
      <c r="L842" s="160">
        <f t="shared" si="126"/>
        <v>60.023121387283233</v>
      </c>
      <c r="M842" s="160">
        <f t="shared" si="127"/>
        <v>63.179190751445084</v>
      </c>
      <c r="N842" s="160">
        <f t="shared" si="128"/>
        <v>19</v>
      </c>
      <c r="P842" s="160">
        <v>692</v>
      </c>
      <c r="Q842" s="160">
        <v>18.976878612716764</v>
      </c>
      <c r="R842" s="160">
        <v>21</v>
      </c>
      <c r="S842" s="160">
        <v>29.930635838150287</v>
      </c>
      <c r="T842" s="160">
        <v>30.092485549132945</v>
      </c>
      <c r="U842" s="160">
        <f t="shared" si="124"/>
        <v>60.023121387283233</v>
      </c>
      <c r="W842" s="160">
        <v>692</v>
      </c>
      <c r="X842" s="160">
        <v>7.7283236994219653</v>
      </c>
      <c r="Y842" s="160">
        <v>29.410404624277454</v>
      </c>
      <c r="Z842" s="160">
        <v>45.566473988439306</v>
      </c>
      <c r="AA842" s="160">
        <v>17.612716763005778</v>
      </c>
      <c r="AB842" s="160">
        <f t="shared" si="125"/>
        <v>63.179190751445084</v>
      </c>
      <c r="AD842" s="160">
        <v>220</v>
      </c>
      <c r="AE842" s="160">
        <v>29</v>
      </c>
      <c r="AF842" s="160">
        <v>51</v>
      </c>
      <c r="AG842" s="160">
        <v>19</v>
      </c>
      <c r="AH842" s="160">
        <v>0</v>
      </c>
      <c r="AI842" s="160">
        <f t="shared" si="121"/>
        <v>19</v>
      </c>
    </row>
    <row r="843" spans="1:35">
      <c r="A843" s="159" t="s">
        <v>944</v>
      </c>
      <c r="C843" s="156">
        <v>470</v>
      </c>
      <c r="D843" s="156">
        <v>325</v>
      </c>
      <c r="E843" s="163">
        <v>0.69148936170212771</v>
      </c>
      <c r="F843" s="156">
        <v>360</v>
      </c>
      <c r="G843" s="163">
        <v>0.76595744680851063</v>
      </c>
      <c r="H843" s="157">
        <v>3509</v>
      </c>
      <c r="I843" s="158">
        <v>64</v>
      </c>
      <c r="J843" s="159" t="s">
        <v>943</v>
      </c>
      <c r="L843" s="160">
        <f t="shared" si="126"/>
        <v>76</v>
      </c>
      <c r="M843" s="160">
        <f t="shared" si="127"/>
        <v>61</v>
      </c>
      <c r="N843" s="160">
        <f t="shared" si="128"/>
        <v>0</v>
      </c>
      <c r="P843" s="160">
        <v>236</v>
      </c>
      <c r="Q843" s="160">
        <v>6</v>
      </c>
      <c r="R843" s="160">
        <v>18</v>
      </c>
      <c r="S843" s="160">
        <v>39</v>
      </c>
      <c r="T843" s="160">
        <v>37</v>
      </c>
      <c r="U843" s="160">
        <f t="shared" si="124"/>
        <v>76</v>
      </c>
      <c r="W843" s="160">
        <v>236</v>
      </c>
      <c r="X843" s="160">
        <v>15</v>
      </c>
      <c r="Y843" s="160">
        <v>25</v>
      </c>
      <c r="Z843" s="160">
        <v>36</v>
      </c>
      <c r="AA843" s="160">
        <v>25</v>
      </c>
      <c r="AB843" s="160">
        <f t="shared" si="125"/>
        <v>61</v>
      </c>
      <c r="AD843" s="160">
        <v>0</v>
      </c>
      <c r="AE843" s="160">
        <v>0</v>
      </c>
      <c r="AF843" s="160">
        <v>0</v>
      </c>
      <c r="AG843" s="160">
        <v>0</v>
      </c>
      <c r="AH843" s="160">
        <v>0</v>
      </c>
      <c r="AI843" s="160">
        <f t="shared" ref="AI843:AI888" si="129">SUM(AG843:AH843)</f>
        <v>0</v>
      </c>
    </row>
    <row r="844" spans="1:35">
      <c r="A844" s="159" t="s">
        <v>1601</v>
      </c>
      <c r="C844" s="156">
        <v>762</v>
      </c>
      <c r="D844" s="156">
        <v>523</v>
      </c>
      <c r="E844" s="163">
        <v>0.68635170603674545</v>
      </c>
      <c r="F844" s="156">
        <v>497</v>
      </c>
      <c r="G844" s="163">
        <v>0.65223097112860895</v>
      </c>
      <c r="H844" s="157">
        <v>3509</v>
      </c>
      <c r="I844" s="158">
        <v>68</v>
      </c>
      <c r="J844" s="159" t="s">
        <v>943</v>
      </c>
      <c r="L844" s="160">
        <f t="shared" si="126"/>
        <v>48.341101694915253</v>
      </c>
      <c r="M844" s="160">
        <f t="shared" si="127"/>
        <v>60.233050847457626</v>
      </c>
      <c r="N844" s="160">
        <f t="shared" si="128"/>
        <v>17</v>
      </c>
      <c r="P844" s="160">
        <v>472</v>
      </c>
      <c r="Q844" s="160">
        <v>30.105932203389834</v>
      </c>
      <c r="R844" s="160">
        <v>21.552966101694913</v>
      </c>
      <c r="S844" s="160">
        <v>33.957627118644069</v>
      </c>
      <c r="T844" s="160">
        <v>14.383474576271187</v>
      </c>
      <c r="U844" s="160">
        <f t="shared" si="124"/>
        <v>48.341101694915253</v>
      </c>
      <c r="W844" s="160">
        <v>472</v>
      </c>
      <c r="X844" s="160">
        <v>6</v>
      </c>
      <c r="Y844" s="160">
        <v>33.277542372881356</v>
      </c>
      <c r="Z844" s="160">
        <v>45.722457627118644</v>
      </c>
      <c r="AA844" s="160">
        <v>14.510593220338983</v>
      </c>
      <c r="AB844" s="160">
        <f t="shared" si="125"/>
        <v>60.233050847457626</v>
      </c>
      <c r="AD844" s="160">
        <v>231</v>
      </c>
      <c r="AE844" s="160">
        <v>45</v>
      </c>
      <c r="AF844" s="160">
        <v>38</v>
      </c>
      <c r="AG844" s="160">
        <v>14</v>
      </c>
      <c r="AH844" s="160">
        <v>3</v>
      </c>
      <c r="AI844" s="160">
        <f t="shared" si="129"/>
        <v>17</v>
      </c>
    </row>
    <row r="845" spans="1:35">
      <c r="A845" s="159" t="s">
        <v>1078</v>
      </c>
      <c r="C845" s="156">
        <v>152</v>
      </c>
      <c r="D845" s="156">
        <v>5</v>
      </c>
      <c r="E845" s="163">
        <v>3.2894736842105261E-2</v>
      </c>
      <c r="F845" s="156">
        <v>88</v>
      </c>
      <c r="G845" s="163">
        <v>0.57894736842105265</v>
      </c>
      <c r="H845" s="157">
        <v>5607</v>
      </c>
      <c r="I845" s="158">
        <v>31</v>
      </c>
      <c r="J845" s="159" t="s">
        <v>1077</v>
      </c>
      <c r="L845" s="160">
        <f t="shared" si="126"/>
        <v>88.505263157894731</v>
      </c>
      <c r="M845" s="160">
        <f t="shared" si="127"/>
        <v>81.094736842105263</v>
      </c>
      <c r="N845" s="160">
        <f t="shared" si="128"/>
        <v>82</v>
      </c>
      <c r="P845" s="160">
        <v>95</v>
      </c>
      <c r="Q845" s="160">
        <v>6.3999999999999995</v>
      </c>
      <c r="R845" s="160">
        <v>5.3894736842105253</v>
      </c>
      <c r="S845" s="160">
        <v>36.884210526315783</v>
      </c>
      <c r="T845" s="160">
        <v>51.621052631578948</v>
      </c>
      <c r="U845" s="160">
        <f t="shared" si="124"/>
        <v>88.505263157894731</v>
      </c>
      <c r="W845" s="160">
        <v>95</v>
      </c>
      <c r="X845" s="160">
        <v>6.3999999999999995</v>
      </c>
      <c r="Y845" s="160">
        <v>12.8</v>
      </c>
      <c r="Z845" s="160">
        <v>48.526315789473685</v>
      </c>
      <c r="AA845" s="160">
        <v>32.568421052631578</v>
      </c>
      <c r="AB845" s="160">
        <f t="shared" si="125"/>
        <v>81.094736842105263</v>
      </c>
      <c r="AD845" s="160">
        <v>28</v>
      </c>
      <c r="AE845" s="160">
        <v>7</v>
      </c>
      <c r="AF845" s="160">
        <v>11</v>
      </c>
      <c r="AG845" s="160">
        <v>61</v>
      </c>
      <c r="AH845" s="160">
        <v>21</v>
      </c>
      <c r="AI845" s="160">
        <f t="shared" si="129"/>
        <v>82</v>
      </c>
    </row>
    <row r="846" spans="1:35">
      <c r="A846" s="159" t="s">
        <v>1651</v>
      </c>
      <c r="C846" s="156">
        <v>171</v>
      </c>
      <c r="D846" s="156">
        <v>10</v>
      </c>
      <c r="E846" s="163">
        <v>5.8479532163742687E-2</v>
      </c>
      <c r="F846" s="156">
        <v>82</v>
      </c>
      <c r="G846" s="163">
        <v>0.47953216374269003</v>
      </c>
      <c r="H846" s="157">
        <v>5607</v>
      </c>
      <c r="I846" s="158">
        <v>32</v>
      </c>
      <c r="J846" s="159" t="s">
        <v>1077</v>
      </c>
      <c r="L846" s="160">
        <f t="shared" si="126"/>
        <v>63.176470588235297</v>
      </c>
      <c r="M846" s="160">
        <f t="shared" si="127"/>
        <v>66.549019607843135</v>
      </c>
      <c r="N846" s="160">
        <f t="shared" si="128"/>
        <v>16</v>
      </c>
      <c r="P846" s="160">
        <v>51</v>
      </c>
      <c r="Q846" s="160">
        <v>15.647058823529411</v>
      </c>
      <c r="R846" s="160">
        <v>21.686274509803923</v>
      </c>
      <c r="S846" s="160">
        <v>49.215686274509807</v>
      </c>
      <c r="T846" s="160">
        <v>13.96078431372549</v>
      </c>
      <c r="U846" s="160">
        <f t="shared" si="124"/>
        <v>63.176470588235297</v>
      </c>
      <c r="W846" s="160">
        <v>51</v>
      </c>
      <c r="X846" s="160">
        <v>1.9607843137254901</v>
      </c>
      <c r="Y846" s="160">
        <v>31.490196078431374</v>
      </c>
      <c r="Z846" s="160">
        <v>48.862745098039213</v>
      </c>
      <c r="AA846" s="160">
        <v>17.686274509803923</v>
      </c>
      <c r="AB846" s="160">
        <f t="shared" si="125"/>
        <v>66.549019607843135</v>
      </c>
      <c r="AD846" s="160">
        <v>25</v>
      </c>
      <c r="AE846" s="160">
        <v>20</v>
      </c>
      <c r="AF846" s="160">
        <v>64</v>
      </c>
      <c r="AG846" s="160">
        <v>16</v>
      </c>
      <c r="AH846" s="160">
        <v>0</v>
      </c>
      <c r="AI846" s="160">
        <f t="shared" si="129"/>
        <v>16</v>
      </c>
    </row>
    <row r="847" spans="1:35">
      <c r="A847" s="159" t="s">
        <v>1328</v>
      </c>
      <c r="C847" s="156">
        <v>467</v>
      </c>
      <c r="D847" s="156">
        <v>37</v>
      </c>
      <c r="E847" s="163">
        <v>7.922912205567452E-2</v>
      </c>
      <c r="F847" s="156">
        <v>261</v>
      </c>
      <c r="G847" s="163">
        <v>0.5588865096359743</v>
      </c>
      <c r="H847" s="157">
        <v>7208</v>
      </c>
      <c r="I847" s="158">
        <v>60</v>
      </c>
      <c r="J847" s="159" t="s">
        <v>1327</v>
      </c>
      <c r="L847" s="160">
        <f t="shared" si="126"/>
        <v>84.58100558659217</v>
      </c>
      <c r="M847" s="160">
        <f t="shared" si="127"/>
        <v>72.206703910614522</v>
      </c>
      <c r="N847" s="160">
        <f t="shared" si="128"/>
        <v>0</v>
      </c>
      <c r="P847" s="160">
        <v>179</v>
      </c>
      <c r="Q847" s="160">
        <v>5.3351955307262564</v>
      </c>
      <c r="R847" s="160">
        <v>10.083798882681563</v>
      </c>
      <c r="S847" s="160">
        <v>25.167597765363126</v>
      </c>
      <c r="T847" s="160">
        <v>59.41340782122905</v>
      </c>
      <c r="U847" s="160">
        <f t="shared" si="124"/>
        <v>84.58100558659217</v>
      </c>
      <c r="W847" s="160">
        <v>179</v>
      </c>
      <c r="X847" s="160">
        <v>7.2905027932960893</v>
      </c>
      <c r="Y847" s="160">
        <v>20.960893854748605</v>
      </c>
      <c r="Z847" s="160">
        <v>38.625698324022352</v>
      </c>
      <c r="AA847" s="160">
        <v>33.581005586592177</v>
      </c>
      <c r="AB847" s="160">
        <f t="shared" si="125"/>
        <v>72.206703910614522</v>
      </c>
      <c r="AD847" s="160">
        <v>0</v>
      </c>
      <c r="AE847" s="160">
        <v>0</v>
      </c>
      <c r="AF847" s="160">
        <v>0</v>
      </c>
      <c r="AG847" s="160">
        <v>0</v>
      </c>
      <c r="AH847" s="160">
        <v>0</v>
      </c>
      <c r="AI847" s="160">
        <f t="shared" si="129"/>
        <v>0</v>
      </c>
    </row>
    <row r="848" spans="1:35">
      <c r="A848" s="159" t="s">
        <v>1452</v>
      </c>
      <c r="C848" s="156">
        <v>407</v>
      </c>
      <c r="D848" s="156">
        <v>21</v>
      </c>
      <c r="E848" s="163">
        <v>5.1597051597051594E-2</v>
      </c>
      <c r="F848" s="156">
        <v>212</v>
      </c>
      <c r="G848" s="163">
        <v>0.52088452088452086</v>
      </c>
      <c r="H848" s="157">
        <v>7208</v>
      </c>
      <c r="I848" s="158">
        <v>61</v>
      </c>
      <c r="J848" s="159" t="s">
        <v>1327</v>
      </c>
      <c r="L848" s="160">
        <f t="shared" si="126"/>
        <v>79.047979797979792</v>
      </c>
      <c r="M848" s="160">
        <f t="shared" si="127"/>
        <v>70.994949494949495</v>
      </c>
      <c r="N848" s="160">
        <f t="shared" si="128"/>
        <v>55.138461538461534</v>
      </c>
      <c r="P848" s="160">
        <v>396</v>
      </c>
      <c r="Q848" s="160">
        <v>7.6338383838383841</v>
      </c>
      <c r="R848" s="160">
        <v>13.800505050505052</v>
      </c>
      <c r="S848" s="160">
        <v>37.939393939393938</v>
      </c>
      <c r="T848" s="160">
        <v>41.108585858585862</v>
      </c>
      <c r="U848" s="160">
        <f t="shared" si="124"/>
        <v>79.047979797979792</v>
      </c>
      <c r="W848" s="160">
        <v>396</v>
      </c>
      <c r="X848" s="160">
        <v>6.7146464646464645</v>
      </c>
      <c r="Y848" s="160">
        <v>22.308080808080806</v>
      </c>
      <c r="Z848" s="160">
        <v>42.919191919191917</v>
      </c>
      <c r="AA848" s="160">
        <v>28.075757575757578</v>
      </c>
      <c r="AB848" s="160">
        <f t="shared" si="125"/>
        <v>70.994949494949495</v>
      </c>
      <c r="AD848" s="160">
        <v>195</v>
      </c>
      <c r="AE848" s="160">
        <v>14.861538461538462</v>
      </c>
      <c r="AF848" s="160">
        <v>30</v>
      </c>
      <c r="AG848" s="160">
        <v>48.107692307692304</v>
      </c>
      <c r="AH848" s="160">
        <v>7.0307692307692307</v>
      </c>
      <c r="AI848" s="160">
        <f t="shared" si="129"/>
        <v>55.138461538461534</v>
      </c>
    </row>
    <row r="849" spans="1:35">
      <c r="A849" s="159" t="s">
        <v>802</v>
      </c>
      <c r="C849" s="156">
        <v>384</v>
      </c>
      <c r="D849" s="156">
        <v>169</v>
      </c>
      <c r="E849" s="163">
        <v>0.44010416666666669</v>
      </c>
      <c r="F849" s="156">
        <v>384</v>
      </c>
      <c r="G849" s="163">
        <v>1</v>
      </c>
      <c r="H849" s="157">
        <v>1803</v>
      </c>
      <c r="I849" s="158">
        <v>25</v>
      </c>
      <c r="J849" s="159" t="s">
        <v>794</v>
      </c>
      <c r="L849" s="160">
        <f t="shared" si="126"/>
        <v>88.407407407407419</v>
      </c>
      <c r="M849" s="160">
        <f t="shared" si="127"/>
        <v>82.481481481481495</v>
      </c>
      <c r="N849" s="160">
        <f t="shared" si="128"/>
        <v>73</v>
      </c>
      <c r="P849" s="160">
        <v>216</v>
      </c>
      <c r="Q849" s="160">
        <v>2</v>
      </c>
      <c r="R849" s="160">
        <v>9.8379629629629637</v>
      </c>
      <c r="S849" s="160">
        <v>25.375</v>
      </c>
      <c r="T849" s="160">
        <v>63.032407407407412</v>
      </c>
      <c r="U849" s="160">
        <f t="shared" si="124"/>
        <v>88.407407407407419</v>
      </c>
      <c r="W849" s="160">
        <v>216</v>
      </c>
      <c r="X849" s="160">
        <v>4.2870370370370372</v>
      </c>
      <c r="Y849" s="160">
        <v>13.731481481481483</v>
      </c>
      <c r="Z849" s="160">
        <v>46.888888888888893</v>
      </c>
      <c r="AA849" s="160">
        <v>35.592592592592595</v>
      </c>
      <c r="AB849" s="160">
        <f t="shared" si="125"/>
        <v>82.481481481481495</v>
      </c>
      <c r="AD849" s="160">
        <v>53</v>
      </c>
      <c r="AE849" s="160">
        <v>2</v>
      </c>
      <c r="AF849" s="160">
        <v>25</v>
      </c>
      <c r="AG849" s="160">
        <v>58</v>
      </c>
      <c r="AH849" s="160">
        <v>15</v>
      </c>
      <c r="AI849" s="160">
        <f t="shared" si="129"/>
        <v>73</v>
      </c>
    </row>
    <row r="850" spans="1:35">
      <c r="A850" s="159" t="s">
        <v>1565</v>
      </c>
      <c r="C850" s="156">
        <v>373</v>
      </c>
      <c r="D850" s="156">
        <v>373</v>
      </c>
      <c r="E850" s="163">
        <v>1</v>
      </c>
      <c r="F850" s="156">
        <v>373</v>
      </c>
      <c r="G850" s="163">
        <v>1</v>
      </c>
      <c r="H850" s="157">
        <v>1803</v>
      </c>
      <c r="I850" s="158">
        <v>33</v>
      </c>
      <c r="J850" s="159" t="s">
        <v>794</v>
      </c>
      <c r="L850" s="160">
        <f t="shared" si="126"/>
        <v>39.560869565217388</v>
      </c>
      <c r="M850" s="160">
        <f t="shared" si="127"/>
        <v>51.77391304347826</v>
      </c>
      <c r="N850" s="160">
        <f t="shared" si="128"/>
        <v>3</v>
      </c>
      <c r="P850" s="160">
        <v>230</v>
      </c>
      <c r="Q850" s="160">
        <v>35.947826086956525</v>
      </c>
      <c r="R850" s="160">
        <v>24.982608695652175</v>
      </c>
      <c r="S850" s="160">
        <v>33.526086956521738</v>
      </c>
      <c r="T850" s="160">
        <v>6.034782608695652</v>
      </c>
      <c r="U850" s="160">
        <f t="shared" si="124"/>
        <v>39.560869565217388</v>
      </c>
      <c r="W850" s="160">
        <v>230</v>
      </c>
      <c r="X850" s="160">
        <v>5.5260869565217394</v>
      </c>
      <c r="Y850" s="160">
        <v>42.717391304347828</v>
      </c>
      <c r="Z850" s="160">
        <v>41.826086956521735</v>
      </c>
      <c r="AA850" s="160">
        <v>9.9478260869565212</v>
      </c>
      <c r="AB850" s="160">
        <f t="shared" si="125"/>
        <v>51.77391304347826</v>
      </c>
      <c r="AD850" s="160">
        <v>117</v>
      </c>
      <c r="AE850" s="160">
        <v>70</v>
      </c>
      <c r="AF850" s="160">
        <v>27</v>
      </c>
      <c r="AG850" s="160">
        <v>3</v>
      </c>
      <c r="AH850" s="160">
        <v>0</v>
      </c>
      <c r="AI850" s="160">
        <f t="shared" si="129"/>
        <v>3</v>
      </c>
    </row>
    <row r="851" spans="1:35">
      <c r="A851" s="159" t="s">
        <v>801</v>
      </c>
      <c r="C851" s="156">
        <v>511</v>
      </c>
      <c r="D851" s="156">
        <v>504</v>
      </c>
      <c r="E851" s="163">
        <v>0.98630136986301364</v>
      </c>
      <c r="F851" s="156">
        <v>511</v>
      </c>
      <c r="G851" s="163">
        <v>1</v>
      </c>
      <c r="H851" s="157">
        <v>1803</v>
      </c>
      <c r="I851" s="158">
        <v>26</v>
      </c>
      <c r="J851" s="159" t="s">
        <v>794</v>
      </c>
      <c r="L851" s="160">
        <f t="shared" si="126"/>
        <v>70.109489051094897</v>
      </c>
      <c r="M851" s="160">
        <f t="shared" si="127"/>
        <v>66.255474452554751</v>
      </c>
      <c r="N851" s="160">
        <f t="shared" si="128"/>
        <v>61</v>
      </c>
      <c r="P851" s="160">
        <v>274</v>
      </c>
      <c r="Q851" s="160">
        <v>9.4087591240875916</v>
      </c>
      <c r="R851" s="160">
        <v>20.248175182481752</v>
      </c>
      <c r="S851" s="160">
        <v>32.883211678832119</v>
      </c>
      <c r="T851" s="160">
        <v>37.226277372262771</v>
      </c>
      <c r="U851" s="160">
        <f t="shared" si="124"/>
        <v>70.109489051094897</v>
      </c>
      <c r="W851" s="160">
        <v>274</v>
      </c>
      <c r="X851" s="160">
        <v>8.0364963503649633</v>
      </c>
      <c r="Y851" s="160">
        <v>26.014598540145986</v>
      </c>
      <c r="Z851" s="160">
        <v>46.430656934306569</v>
      </c>
      <c r="AA851" s="160">
        <v>19.824817518248175</v>
      </c>
      <c r="AB851" s="160">
        <f t="shared" si="125"/>
        <v>66.255474452554751</v>
      </c>
      <c r="AD851" s="160">
        <v>64</v>
      </c>
      <c r="AE851" s="160">
        <v>8</v>
      </c>
      <c r="AF851" s="160">
        <v>31</v>
      </c>
      <c r="AG851" s="160">
        <v>53</v>
      </c>
      <c r="AH851" s="160">
        <v>8</v>
      </c>
      <c r="AI851" s="160">
        <f t="shared" si="129"/>
        <v>61</v>
      </c>
    </row>
    <row r="852" spans="1:35">
      <c r="A852" s="159" t="s">
        <v>800</v>
      </c>
      <c r="C852" s="156">
        <v>428</v>
      </c>
      <c r="D852" s="156">
        <v>424</v>
      </c>
      <c r="E852" s="163">
        <v>0.99065420560747663</v>
      </c>
      <c r="F852" s="156">
        <v>428</v>
      </c>
      <c r="G852" s="163">
        <v>1</v>
      </c>
      <c r="H852" s="157">
        <v>1803</v>
      </c>
      <c r="I852" s="158">
        <v>27</v>
      </c>
      <c r="J852" s="159" t="s">
        <v>794</v>
      </c>
      <c r="L852" s="160">
        <f t="shared" si="126"/>
        <v>64.171568627450981</v>
      </c>
      <c r="M852" s="160">
        <f t="shared" si="127"/>
        <v>54.524509803921575</v>
      </c>
      <c r="N852" s="160">
        <f t="shared" si="128"/>
        <v>36</v>
      </c>
      <c r="P852" s="160">
        <v>204</v>
      </c>
      <c r="Q852" s="160">
        <v>8</v>
      </c>
      <c r="R852" s="160">
        <v>28.176470588235293</v>
      </c>
      <c r="S852" s="160">
        <v>38.299019607843135</v>
      </c>
      <c r="T852" s="160">
        <v>25.872549019607842</v>
      </c>
      <c r="U852" s="160">
        <f t="shared" si="124"/>
        <v>64.171568627450981</v>
      </c>
      <c r="W852" s="160">
        <v>204</v>
      </c>
      <c r="X852" s="160">
        <v>9.1715686274509807</v>
      </c>
      <c r="Y852" s="160">
        <v>36.313725490196077</v>
      </c>
      <c r="Z852" s="160">
        <v>43.019607843137258</v>
      </c>
      <c r="AA852" s="160">
        <v>11.504901960784313</v>
      </c>
      <c r="AB852" s="160">
        <f t="shared" si="125"/>
        <v>54.524509803921575</v>
      </c>
      <c r="AD852" s="160">
        <v>41</v>
      </c>
      <c r="AE852" s="160">
        <v>10</v>
      </c>
      <c r="AF852" s="160">
        <v>54</v>
      </c>
      <c r="AG852" s="160">
        <v>34</v>
      </c>
      <c r="AH852" s="160">
        <v>2</v>
      </c>
      <c r="AI852" s="160">
        <f t="shared" si="129"/>
        <v>36</v>
      </c>
    </row>
    <row r="853" spans="1:35">
      <c r="A853" s="159" t="s">
        <v>799</v>
      </c>
      <c r="C853" s="156">
        <v>543</v>
      </c>
      <c r="D853" s="156">
        <v>541</v>
      </c>
      <c r="E853" s="163">
        <v>0.99631675874769798</v>
      </c>
      <c r="F853" s="156">
        <v>543</v>
      </c>
      <c r="G853" s="163">
        <v>1</v>
      </c>
      <c r="H853" s="157">
        <v>1803</v>
      </c>
      <c r="I853" s="158">
        <v>28</v>
      </c>
      <c r="J853" s="159" t="s">
        <v>794</v>
      </c>
      <c r="L853" s="160">
        <f t="shared" si="126"/>
        <v>71.454545454545453</v>
      </c>
      <c r="M853" s="160">
        <f t="shared" si="127"/>
        <v>68.057239057239059</v>
      </c>
      <c r="N853" s="160">
        <f t="shared" si="128"/>
        <v>15</v>
      </c>
      <c r="P853" s="160">
        <v>297</v>
      </c>
      <c r="Q853" s="160">
        <v>9.653198653198654</v>
      </c>
      <c r="R853" s="160">
        <v>18.92255892255892</v>
      </c>
      <c r="S853" s="160">
        <v>36.511784511784512</v>
      </c>
      <c r="T853" s="160">
        <v>34.942760942760941</v>
      </c>
      <c r="U853" s="160">
        <f t="shared" si="124"/>
        <v>71.454545454545453</v>
      </c>
      <c r="W853" s="160">
        <v>297</v>
      </c>
      <c r="X853" s="160">
        <v>6.8484848484848486</v>
      </c>
      <c r="Y853" s="160">
        <v>25.094276094276093</v>
      </c>
      <c r="Z853" s="160">
        <v>48.962962962962962</v>
      </c>
      <c r="AA853" s="160">
        <v>19.094276094276093</v>
      </c>
      <c r="AB853" s="160">
        <f t="shared" si="125"/>
        <v>68.057239057239059</v>
      </c>
      <c r="AD853" s="160">
        <v>79</v>
      </c>
      <c r="AE853" s="160">
        <v>19</v>
      </c>
      <c r="AF853" s="160">
        <v>66</v>
      </c>
      <c r="AG853" s="160">
        <v>15</v>
      </c>
      <c r="AH853" s="160">
        <v>0</v>
      </c>
      <c r="AI853" s="160">
        <f t="shared" si="129"/>
        <v>15</v>
      </c>
    </row>
    <row r="854" spans="1:35">
      <c r="A854" s="159" t="s">
        <v>798</v>
      </c>
      <c r="C854" s="156">
        <v>569</v>
      </c>
      <c r="D854" s="156">
        <v>141</v>
      </c>
      <c r="E854" s="163">
        <v>0.24780316344463971</v>
      </c>
      <c r="F854" s="156">
        <v>569</v>
      </c>
      <c r="G854" s="163">
        <v>1</v>
      </c>
      <c r="H854" s="157">
        <v>1803</v>
      </c>
      <c r="I854" s="158">
        <v>29</v>
      </c>
      <c r="J854" s="159" t="s">
        <v>794</v>
      </c>
      <c r="L854" s="160">
        <f t="shared" si="126"/>
        <v>96.021943573667713</v>
      </c>
      <c r="M854" s="160">
        <f t="shared" si="127"/>
        <v>92.92476489028212</v>
      </c>
      <c r="N854" s="160">
        <f t="shared" si="128"/>
        <v>90</v>
      </c>
      <c r="P854" s="160">
        <v>319</v>
      </c>
      <c r="Q854" s="160">
        <v>1.2601880877742948</v>
      </c>
      <c r="R854" s="160">
        <v>2.7178683385579938</v>
      </c>
      <c r="S854" s="160">
        <v>19.169278996865202</v>
      </c>
      <c r="T854" s="160">
        <v>76.852664576802511</v>
      </c>
      <c r="U854" s="160">
        <f t="shared" si="124"/>
        <v>96.021943573667713</v>
      </c>
      <c r="W854" s="160">
        <v>319</v>
      </c>
      <c r="X854" s="160">
        <v>2.2507836990595611</v>
      </c>
      <c r="Y854" s="160">
        <v>5.0721003134796234</v>
      </c>
      <c r="Z854" s="160">
        <v>32.501567398119121</v>
      </c>
      <c r="AA854" s="160">
        <v>60.423197492163006</v>
      </c>
      <c r="AB854" s="160">
        <f t="shared" si="125"/>
        <v>92.92476489028212</v>
      </c>
      <c r="AD854" s="160">
        <v>84</v>
      </c>
      <c r="AE854" s="160">
        <v>0</v>
      </c>
      <c r="AF854" s="160">
        <v>10</v>
      </c>
      <c r="AG854" s="160">
        <v>69</v>
      </c>
      <c r="AH854" s="160">
        <v>21</v>
      </c>
      <c r="AI854" s="160">
        <f t="shared" si="129"/>
        <v>90</v>
      </c>
    </row>
    <row r="855" spans="1:35">
      <c r="A855" s="159" t="s">
        <v>797</v>
      </c>
      <c r="C855" s="156">
        <v>353</v>
      </c>
      <c r="D855" s="156">
        <v>351</v>
      </c>
      <c r="E855" s="163">
        <v>0.99433427762039661</v>
      </c>
      <c r="F855" s="156">
        <v>353</v>
      </c>
      <c r="G855" s="163">
        <v>1</v>
      </c>
      <c r="H855" s="157">
        <v>1803</v>
      </c>
      <c r="I855" s="158">
        <v>30</v>
      </c>
      <c r="J855" s="159" t="s">
        <v>794</v>
      </c>
      <c r="L855" s="160">
        <f t="shared" si="126"/>
        <v>84.097435897435901</v>
      </c>
      <c r="M855" s="160">
        <f t="shared" si="127"/>
        <v>68.948717948717956</v>
      </c>
      <c r="N855" s="160">
        <f t="shared" si="128"/>
        <v>72</v>
      </c>
      <c r="P855" s="160">
        <v>195</v>
      </c>
      <c r="Q855" s="160">
        <v>4.523076923076923</v>
      </c>
      <c r="R855" s="160">
        <v>11.138461538461538</v>
      </c>
      <c r="S855" s="160">
        <v>30.661538461538463</v>
      </c>
      <c r="T855" s="160">
        <v>53.435897435897431</v>
      </c>
      <c r="U855" s="160">
        <f t="shared" si="124"/>
        <v>84.097435897435901</v>
      </c>
      <c r="W855" s="160">
        <v>195</v>
      </c>
      <c r="X855" s="160">
        <v>5.0769230769230775</v>
      </c>
      <c r="Y855" s="160">
        <v>26.235897435897435</v>
      </c>
      <c r="Z855" s="160">
        <v>48.302564102564105</v>
      </c>
      <c r="AA855" s="160">
        <v>20.646153846153847</v>
      </c>
      <c r="AB855" s="160">
        <f t="shared" si="125"/>
        <v>68.948717948717956</v>
      </c>
      <c r="AD855" s="160">
        <v>47</v>
      </c>
      <c r="AE855" s="160">
        <v>9</v>
      </c>
      <c r="AF855" s="160">
        <v>19</v>
      </c>
      <c r="AG855" s="160">
        <v>66</v>
      </c>
      <c r="AH855" s="160">
        <v>6</v>
      </c>
      <c r="AI855" s="160">
        <f t="shared" si="129"/>
        <v>72</v>
      </c>
    </row>
    <row r="856" spans="1:35">
      <c r="A856" s="159" t="s">
        <v>796</v>
      </c>
      <c r="C856" s="156">
        <v>103</v>
      </c>
      <c r="D856" s="156">
        <v>76</v>
      </c>
      <c r="E856" s="163">
        <v>0.73786407766990292</v>
      </c>
      <c r="F856" s="156">
        <v>103</v>
      </c>
      <c r="G856" s="163">
        <v>1</v>
      </c>
      <c r="H856" s="157">
        <v>1803</v>
      </c>
      <c r="I856" s="158">
        <v>31</v>
      </c>
      <c r="J856" s="159" t="s">
        <v>794</v>
      </c>
      <c r="L856" s="160" t="str">
        <f t="shared" si="126"/>
        <v>xx</v>
      </c>
      <c r="M856" s="160" t="str">
        <f t="shared" si="127"/>
        <v>xx</v>
      </c>
      <c r="N856" s="160">
        <f t="shared" si="128"/>
        <v>37</v>
      </c>
      <c r="P856" s="160">
        <v>41</v>
      </c>
      <c r="Q856" s="160" t="s">
        <v>1</v>
      </c>
      <c r="R856" s="160" t="s">
        <v>1</v>
      </c>
      <c r="S856" s="160" t="s">
        <v>1</v>
      </c>
      <c r="T856" s="160" t="s">
        <v>1</v>
      </c>
      <c r="U856" s="160" t="s">
        <v>1</v>
      </c>
      <c r="W856" s="160">
        <v>41</v>
      </c>
      <c r="X856" s="160" t="s">
        <v>1</v>
      </c>
      <c r="Y856" s="160" t="s">
        <v>1</v>
      </c>
      <c r="Z856" s="160" t="s">
        <v>1</v>
      </c>
      <c r="AA856" s="160" t="s">
        <v>1</v>
      </c>
      <c r="AB856" s="160" t="s">
        <v>1</v>
      </c>
      <c r="AD856" s="160">
        <v>19</v>
      </c>
      <c r="AE856" s="160">
        <v>11</v>
      </c>
      <c r="AF856" s="160">
        <v>53</v>
      </c>
      <c r="AG856" s="160">
        <v>37</v>
      </c>
      <c r="AH856" s="160">
        <v>0</v>
      </c>
      <c r="AI856" s="160">
        <f t="shared" si="129"/>
        <v>37</v>
      </c>
    </row>
    <row r="857" spans="1:35">
      <c r="A857" s="159" t="s">
        <v>1564</v>
      </c>
      <c r="C857" s="156">
        <v>464</v>
      </c>
      <c r="D857" s="156">
        <v>235</v>
      </c>
      <c r="E857" s="163">
        <v>0.50646551724137934</v>
      </c>
      <c r="F857" s="156">
        <v>464</v>
      </c>
      <c r="G857" s="163">
        <v>1</v>
      </c>
      <c r="H857" s="157">
        <v>1803</v>
      </c>
      <c r="I857" s="158">
        <v>34</v>
      </c>
      <c r="J857" s="159" t="s">
        <v>794</v>
      </c>
      <c r="L857" s="160">
        <f t="shared" si="126"/>
        <v>76.180064308681665</v>
      </c>
      <c r="M857" s="160">
        <f t="shared" si="127"/>
        <v>74.376205787781345</v>
      </c>
      <c r="N857" s="160">
        <f t="shared" si="128"/>
        <v>26</v>
      </c>
      <c r="P857" s="160">
        <v>311</v>
      </c>
      <c r="Q857" s="160">
        <v>12.909967845659164</v>
      </c>
      <c r="R857" s="160">
        <v>10.421221864951768</v>
      </c>
      <c r="S857" s="160">
        <v>39.864951768488744</v>
      </c>
      <c r="T857" s="160">
        <v>36.315112540192928</v>
      </c>
      <c r="U857" s="160">
        <f t="shared" ref="U857:U876" si="130">SUM(S857:T857)</f>
        <v>76.180064308681665</v>
      </c>
      <c r="W857" s="160">
        <v>311</v>
      </c>
      <c r="X857" s="160">
        <v>6.022508038585209</v>
      </c>
      <c r="Y857" s="160">
        <v>20.112540192926044</v>
      </c>
      <c r="Z857" s="160">
        <v>40.39871382636656</v>
      </c>
      <c r="AA857" s="160">
        <v>33.977491961414792</v>
      </c>
      <c r="AB857" s="160">
        <f t="shared" ref="AB857:AB876" si="131">SUM(Z857:AA857)</f>
        <v>74.376205787781345</v>
      </c>
      <c r="AD857" s="160">
        <v>159</v>
      </c>
      <c r="AE857" s="160">
        <v>38</v>
      </c>
      <c r="AF857" s="160">
        <v>36</v>
      </c>
      <c r="AG857" s="160">
        <v>22</v>
      </c>
      <c r="AH857" s="160">
        <v>4</v>
      </c>
      <c r="AI857" s="160">
        <f t="shared" si="129"/>
        <v>26</v>
      </c>
    </row>
    <row r="858" spans="1:35">
      <c r="A858" s="159" t="s">
        <v>795</v>
      </c>
      <c r="C858" s="156">
        <v>479</v>
      </c>
      <c r="D858" s="156">
        <v>479</v>
      </c>
      <c r="E858" s="163">
        <v>1</v>
      </c>
      <c r="F858" s="156">
        <v>479</v>
      </c>
      <c r="G858" s="163">
        <v>1</v>
      </c>
      <c r="H858" s="157">
        <v>1803</v>
      </c>
      <c r="I858" s="158">
        <v>32</v>
      </c>
      <c r="J858" s="159" t="s">
        <v>794</v>
      </c>
      <c r="L858" s="160">
        <f t="shared" si="126"/>
        <v>83.780991735537199</v>
      </c>
      <c r="M858" s="160">
        <f t="shared" si="127"/>
        <v>76.586776859504127</v>
      </c>
      <c r="N858" s="160">
        <f t="shared" si="128"/>
        <v>57</v>
      </c>
      <c r="P858" s="160">
        <v>242</v>
      </c>
      <c r="Q858" s="160">
        <v>4.661157024793388</v>
      </c>
      <c r="R858" s="160">
        <v>11.789256198347108</v>
      </c>
      <c r="S858" s="160">
        <v>30.983471074380166</v>
      </c>
      <c r="T858" s="160">
        <v>52.79752066115703</v>
      </c>
      <c r="U858" s="160">
        <f t="shared" si="130"/>
        <v>83.780991735537199</v>
      </c>
      <c r="W858" s="160">
        <v>242</v>
      </c>
      <c r="X858" s="160">
        <v>4.5123966942148765</v>
      </c>
      <c r="Y858" s="160">
        <v>18.900826446280995</v>
      </c>
      <c r="Z858" s="160">
        <v>48.706611570247929</v>
      </c>
      <c r="AA858" s="160">
        <v>27.880165289256198</v>
      </c>
      <c r="AB858" s="160">
        <f t="shared" si="131"/>
        <v>76.586776859504127</v>
      </c>
      <c r="AD858" s="160">
        <v>56</v>
      </c>
      <c r="AE858" s="160">
        <v>11</v>
      </c>
      <c r="AF858" s="160">
        <v>32</v>
      </c>
      <c r="AG858" s="160">
        <v>52</v>
      </c>
      <c r="AH858" s="160">
        <v>5</v>
      </c>
      <c r="AI858" s="160">
        <f t="shared" si="129"/>
        <v>57</v>
      </c>
    </row>
    <row r="859" spans="1:35">
      <c r="A859" s="159" t="s">
        <v>1563</v>
      </c>
      <c r="C859" s="156">
        <v>499</v>
      </c>
      <c r="D859" s="156">
        <v>499</v>
      </c>
      <c r="E859" s="163">
        <v>1</v>
      </c>
      <c r="F859" s="156">
        <v>499</v>
      </c>
      <c r="G859" s="163">
        <v>1</v>
      </c>
      <c r="H859" s="157">
        <v>1803</v>
      </c>
      <c r="I859" s="158">
        <v>35</v>
      </c>
      <c r="J859" s="159" t="s">
        <v>794</v>
      </c>
      <c r="L859" s="160">
        <f t="shared" si="126"/>
        <v>33.742331288343557</v>
      </c>
      <c r="M859" s="160">
        <f t="shared" si="127"/>
        <v>47.950920245398777</v>
      </c>
      <c r="N859" s="160">
        <f t="shared" si="128"/>
        <v>6</v>
      </c>
      <c r="P859" s="160">
        <v>326</v>
      </c>
      <c r="Q859" s="160">
        <v>40.993865030674847</v>
      </c>
      <c r="R859" s="160">
        <v>24.785276073619634</v>
      </c>
      <c r="S859" s="160">
        <v>30.349693251533743</v>
      </c>
      <c r="T859" s="160">
        <v>3.3926380368098159</v>
      </c>
      <c r="U859" s="160">
        <f t="shared" si="130"/>
        <v>33.742331288343557</v>
      </c>
      <c r="W859" s="160">
        <v>326</v>
      </c>
      <c r="X859" s="160">
        <v>11.392638036809817</v>
      </c>
      <c r="Y859" s="160">
        <v>40.134969325153378</v>
      </c>
      <c r="Z859" s="160">
        <v>41.865030674846629</v>
      </c>
      <c r="AA859" s="160">
        <v>6.0858895705521476</v>
      </c>
      <c r="AB859" s="160">
        <f t="shared" si="131"/>
        <v>47.950920245398777</v>
      </c>
      <c r="AD859" s="160">
        <v>156</v>
      </c>
      <c r="AE859" s="160">
        <v>64</v>
      </c>
      <c r="AF859" s="160">
        <v>29</v>
      </c>
      <c r="AG859" s="160">
        <v>6</v>
      </c>
      <c r="AH859" s="160">
        <v>0</v>
      </c>
      <c r="AI859" s="160">
        <f t="shared" si="129"/>
        <v>6</v>
      </c>
    </row>
    <row r="860" spans="1:35">
      <c r="A860" s="159" t="s">
        <v>737</v>
      </c>
      <c r="C860" s="156">
        <v>262</v>
      </c>
      <c r="D860" s="156">
        <v>2</v>
      </c>
      <c r="E860" s="163">
        <v>7.6335877862595417E-3</v>
      </c>
      <c r="F860" s="156">
        <v>162</v>
      </c>
      <c r="G860" s="163">
        <v>0.61832061068702293</v>
      </c>
      <c r="H860" s="157">
        <v>1204</v>
      </c>
      <c r="I860" s="158">
        <v>14</v>
      </c>
      <c r="J860" s="159" t="s">
        <v>736</v>
      </c>
      <c r="L860" s="160">
        <f t="shared" si="126"/>
        <v>87.668918918918934</v>
      </c>
      <c r="M860" s="160">
        <f t="shared" si="127"/>
        <v>82.425675675675677</v>
      </c>
      <c r="N860" s="160">
        <f t="shared" si="128"/>
        <v>66</v>
      </c>
      <c r="P860" s="160">
        <v>148</v>
      </c>
      <c r="Q860" s="160">
        <v>3.9729729729729732</v>
      </c>
      <c r="R860" s="160">
        <v>9.0540540540540544</v>
      </c>
      <c r="S860" s="160">
        <v>34.047297297297298</v>
      </c>
      <c r="T860" s="160">
        <v>53.621621621621628</v>
      </c>
      <c r="U860" s="160">
        <f t="shared" si="130"/>
        <v>87.668918918918934</v>
      </c>
      <c r="W860" s="160">
        <v>148</v>
      </c>
      <c r="X860" s="160">
        <v>3.3243243243243246</v>
      </c>
      <c r="Y860" s="160">
        <v>14.25</v>
      </c>
      <c r="Z860" s="160">
        <v>45.891891891891895</v>
      </c>
      <c r="AA860" s="160">
        <v>36.53378378378379</v>
      </c>
      <c r="AB860" s="160">
        <f t="shared" si="131"/>
        <v>82.425675675675677</v>
      </c>
      <c r="AD860" s="160">
        <v>32</v>
      </c>
      <c r="AE860" s="160">
        <v>9</v>
      </c>
      <c r="AF860" s="160">
        <v>25</v>
      </c>
      <c r="AG860" s="160">
        <v>53</v>
      </c>
      <c r="AH860" s="160">
        <v>13</v>
      </c>
      <c r="AI860" s="160">
        <f t="shared" si="129"/>
        <v>66</v>
      </c>
    </row>
    <row r="861" spans="1:35">
      <c r="A861" s="159" t="s">
        <v>1545</v>
      </c>
      <c r="C861" s="156">
        <v>257</v>
      </c>
      <c r="D861" s="156">
        <v>3</v>
      </c>
      <c r="E861" s="163">
        <v>1.1673151750972763E-2</v>
      </c>
      <c r="F861" s="156">
        <v>129</v>
      </c>
      <c r="G861" s="163">
        <v>0.50194552529182879</v>
      </c>
      <c r="H861" s="157">
        <v>1204</v>
      </c>
      <c r="I861" s="158">
        <v>15</v>
      </c>
      <c r="J861" s="159" t="s">
        <v>736</v>
      </c>
      <c r="L861" s="160">
        <f t="shared" si="126"/>
        <v>70.056179775280896</v>
      </c>
      <c r="M861" s="160">
        <f t="shared" si="127"/>
        <v>79.337078651685403</v>
      </c>
      <c r="N861" s="160">
        <f t="shared" si="128"/>
        <v>26</v>
      </c>
      <c r="P861" s="160">
        <v>89</v>
      </c>
      <c r="Q861" s="160">
        <v>11.224719101123595</v>
      </c>
      <c r="R861" s="160">
        <v>19.247191011235955</v>
      </c>
      <c r="S861" s="160">
        <v>40.640449438202246</v>
      </c>
      <c r="T861" s="160">
        <v>29.415730337078649</v>
      </c>
      <c r="U861" s="160">
        <f t="shared" si="130"/>
        <v>70.056179775280896</v>
      </c>
      <c r="W861" s="160">
        <v>89</v>
      </c>
      <c r="X861" s="160">
        <v>2.1123595505617976</v>
      </c>
      <c r="Y861" s="160">
        <v>18.078651685393261</v>
      </c>
      <c r="Z861" s="160">
        <v>40.393258426966291</v>
      </c>
      <c r="AA861" s="160">
        <v>38.943820224719104</v>
      </c>
      <c r="AB861" s="160">
        <f t="shared" si="131"/>
        <v>79.337078651685403</v>
      </c>
      <c r="AD861" s="160">
        <v>42</v>
      </c>
      <c r="AE861" s="160">
        <v>24</v>
      </c>
      <c r="AF861" s="160">
        <v>50</v>
      </c>
      <c r="AG861" s="160">
        <v>24</v>
      </c>
      <c r="AH861" s="160">
        <v>2</v>
      </c>
      <c r="AI861" s="160">
        <f t="shared" si="129"/>
        <v>26</v>
      </c>
    </row>
    <row r="862" spans="1:35">
      <c r="A862" s="159" t="s">
        <v>1358</v>
      </c>
      <c r="C862" s="156">
        <v>260</v>
      </c>
      <c r="D862" s="156">
        <v>83</v>
      </c>
      <c r="E862" s="163">
        <v>0.31923076923076921</v>
      </c>
      <c r="F862" s="156">
        <v>207</v>
      </c>
      <c r="G862" s="163">
        <v>0.7961538461538461</v>
      </c>
      <c r="H862" s="157">
        <v>7509</v>
      </c>
      <c r="I862" s="158">
        <v>30</v>
      </c>
      <c r="J862" s="159" t="s">
        <v>1357</v>
      </c>
      <c r="L862" s="160">
        <f t="shared" si="126"/>
        <v>80.335664335664333</v>
      </c>
      <c r="M862" s="160">
        <f t="shared" si="127"/>
        <v>75.853146853146853</v>
      </c>
      <c r="N862" s="160">
        <f t="shared" si="128"/>
        <v>53</v>
      </c>
      <c r="P862" s="160">
        <v>143</v>
      </c>
      <c r="Q862" s="160">
        <v>7.62937062937063</v>
      </c>
      <c r="R862" s="160">
        <v>12.06993006993007</v>
      </c>
      <c r="S862" s="160">
        <v>27.174825174825173</v>
      </c>
      <c r="T862" s="160">
        <v>53.16083916083916</v>
      </c>
      <c r="U862" s="160">
        <f t="shared" si="130"/>
        <v>80.335664335664333</v>
      </c>
      <c r="W862" s="160">
        <v>143</v>
      </c>
      <c r="X862" s="160">
        <v>4.7832167832167833</v>
      </c>
      <c r="Y862" s="160">
        <v>19.657342657342657</v>
      </c>
      <c r="Z862" s="160">
        <v>41.328671328671327</v>
      </c>
      <c r="AA862" s="160">
        <v>34.52447552447552</v>
      </c>
      <c r="AB862" s="160">
        <f t="shared" si="131"/>
        <v>75.853146853146853</v>
      </c>
      <c r="AD862" s="160">
        <v>34</v>
      </c>
      <c r="AE862" s="160">
        <v>12</v>
      </c>
      <c r="AF862" s="160">
        <v>35</v>
      </c>
      <c r="AG862" s="160">
        <v>53</v>
      </c>
      <c r="AH862" s="160">
        <v>0</v>
      </c>
      <c r="AI862" s="160">
        <f t="shared" si="129"/>
        <v>53</v>
      </c>
    </row>
    <row r="863" spans="1:35">
      <c r="A863" s="159" t="s">
        <v>1710</v>
      </c>
      <c r="C863" s="156">
        <v>238</v>
      </c>
      <c r="D863" s="156">
        <v>62</v>
      </c>
      <c r="E863" s="163">
        <v>0.26050420168067229</v>
      </c>
      <c r="F863" s="156">
        <v>184</v>
      </c>
      <c r="G863" s="163">
        <v>0.77310924369747902</v>
      </c>
      <c r="H863" s="157">
        <v>7509</v>
      </c>
      <c r="I863" s="158">
        <v>33</v>
      </c>
      <c r="J863" s="159" t="s">
        <v>1357</v>
      </c>
      <c r="L863" s="160">
        <f t="shared" si="126"/>
        <v>55.333333333333329</v>
      </c>
      <c r="M863" s="160">
        <f t="shared" si="127"/>
        <v>75.819444444444443</v>
      </c>
      <c r="N863" s="160">
        <f t="shared" si="128"/>
        <v>30</v>
      </c>
      <c r="P863" s="160">
        <v>72</v>
      </c>
      <c r="Q863" s="160">
        <v>23.833333333333332</v>
      </c>
      <c r="R863" s="160">
        <v>20.833333333333336</v>
      </c>
      <c r="S863" s="160">
        <v>33.222222222222221</v>
      </c>
      <c r="T863" s="160">
        <v>22.111111111111111</v>
      </c>
      <c r="U863" s="160">
        <f t="shared" si="130"/>
        <v>55.333333333333329</v>
      </c>
      <c r="W863" s="160">
        <v>72</v>
      </c>
      <c r="X863" s="160">
        <v>7</v>
      </c>
      <c r="Y863" s="160">
        <v>18.180555555555557</v>
      </c>
      <c r="Z863" s="160">
        <v>44.833333333333329</v>
      </c>
      <c r="AA863" s="160">
        <v>30.986111111111111</v>
      </c>
      <c r="AB863" s="160">
        <f t="shared" si="131"/>
        <v>75.819444444444443</v>
      </c>
      <c r="AD863" s="160">
        <v>43</v>
      </c>
      <c r="AE863" s="160">
        <v>33</v>
      </c>
      <c r="AF863" s="160">
        <v>37</v>
      </c>
      <c r="AG863" s="160">
        <v>28</v>
      </c>
      <c r="AH863" s="160">
        <v>2</v>
      </c>
      <c r="AI863" s="160">
        <f t="shared" si="129"/>
        <v>30</v>
      </c>
    </row>
    <row r="864" spans="1:35">
      <c r="A864" s="159" t="s">
        <v>757</v>
      </c>
      <c r="C864" s="156">
        <v>656</v>
      </c>
      <c r="D864" s="156">
        <v>30</v>
      </c>
      <c r="E864" s="163">
        <v>4.573170731707317E-2</v>
      </c>
      <c r="F864" s="156">
        <v>364</v>
      </c>
      <c r="G864" s="163">
        <v>0.55487804878048785</v>
      </c>
      <c r="H864" s="157">
        <v>1602</v>
      </c>
      <c r="I864" s="158">
        <v>56</v>
      </c>
      <c r="J864" s="159" t="s">
        <v>756</v>
      </c>
      <c r="L864" s="160">
        <f t="shared" si="126"/>
        <v>88.922178988326849</v>
      </c>
      <c r="M864" s="160">
        <f t="shared" si="127"/>
        <v>74.342412451361866</v>
      </c>
      <c r="N864" s="160">
        <f t="shared" si="128"/>
        <v>0</v>
      </c>
      <c r="P864" s="160">
        <v>257</v>
      </c>
      <c r="Q864" s="160">
        <v>3.3151750972762648</v>
      </c>
      <c r="R864" s="160">
        <v>7.3151750972762644</v>
      </c>
      <c r="S864" s="160">
        <v>27.762645914396888</v>
      </c>
      <c r="T864" s="160">
        <v>61.159533073929964</v>
      </c>
      <c r="U864" s="160">
        <f t="shared" si="130"/>
        <v>88.922178988326849</v>
      </c>
      <c r="W864" s="160">
        <v>257</v>
      </c>
      <c r="X864" s="160">
        <v>4.4474708171206228</v>
      </c>
      <c r="Y864" s="160">
        <v>20.762645914396884</v>
      </c>
      <c r="Z864" s="160">
        <v>47.657587548638134</v>
      </c>
      <c r="AA864" s="160">
        <v>26.684824902723737</v>
      </c>
      <c r="AB864" s="160">
        <f t="shared" si="131"/>
        <v>74.342412451361866</v>
      </c>
      <c r="AD864" s="160">
        <v>0</v>
      </c>
      <c r="AE864" s="160">
        <v>0</v>
      </c>
      <c r="AF864" s="160">
        <v>0</v>
      </c>
      <c r="AG864" s="160">
        <v>0</v>
      </c>
      <c r="AH864" s="160">
        <v>0</v>
      </c>
      <c r="AI864" s="160">
        <f t="shared" si="129"/>
        <v>0</v>
      </c>
    </row>
    <row r="865" spans="1:35">
      <c r="A865" s="159" t="s">
        <v>1605</v>
      </c>
      <c r="C865" s="156">
        <v>597</v>
      </c>
      <c r="D865" s="156">
        <v>22</v>
      </c>
      <c r="E865" s="163">
        <v>3.6850921273031828E-2</v>
      </c>
      <c r="F865" s="156">
        <v>286</v>
      </c>
      <c r="G865" s="163">
        <v>0.47906197654941374</v>
      </c>
      <c r="H865" s="157">
        <v>1602</v>
      </c>
      <c r="I865" s="158">
        <v>55</v>
      </c>
      <c r="J865" s="159" t="s">
        <v>756</v>
      </c>
      <c r="L865" s="160">
        <f t="shared" si="126"/>
        <v>71</v>
      </c>
      <c r="M865" s="160">
        <f t="shared" si="127"/>
        <v>77</v>
      </c>
      <c r="N865" s="160">
        <f t="shared" si="128"/>
        <v>0</v>
      </c>
      <c r="P865" s="160">
        <v>113</v>
      </c>
      <c r="Q865" s="160">
        <v>17</v>
      </c>
      <c r="R865" s="160">
        <v>12</v>
      </c>
      <c r="S865" s="160">
        <v>53</v>
      </c>
      <c r="T865" s="160">
        <v>18</v>
      </c>
      <c r="U865" s="160">
        <f t="shared" si="130"/>
        <v>71</v>
      </c>
      <c r="W865" s="160">
        <v>113</v>
      </c>
      <c r="X865" s="160">
        <v>5</v>
      </c>
      <c r="Y865" s="160">
        <v>18</v>
      </c>
      <c r="Z865" s="160">
        <v>40</v>
      </c>
      <c r="AA865" s="160">
        <v>37</v>
      </c>
      <c r="AB865" s="160">
        <f t="shared" si="131"/>
        <v>77</v>
      </c>
      <c r="AD865" s="160">
        <v>0</v>
      </c>
      <c r="AE865" s="160">
        <v>0</v>
      </c>
      <c r="AF865" s="160">
        <v>0</v>
      </c>
      <c r="AG865" s="160">
        <v>0</v>
      </c>
      <c r="AH865" s="160">
        <v>0</v>
      </c>
      <c r="AI865" s="160">
        <f t="shared" si="129"/>
        <v>0</v>
      </c>
    </row>
    <row r="866" spans="1:35">
      <c r="A866" s="159" t="s">
        <v>1393</v>
      </c>
      <c r="C866" s="156">
        <v>360</v>
      </c>
      <c r="D866" s="156">
        <v>14</v>
      </c>
      <c r="E866" s="163">
        <v>3.888888888888889E-2</v>
      </c>
      <c r="F866" s="156">
        <v>214</v>
      </c>
      <c r="G866" s="163">
        <v>0.59444444444444444</v>
      </c>
      <c r="H866" s="157">
        <v>1602</v>
      </c>
      <c r="I866" s="158">
        <v>58</v>
      </c>
      <c r="J866" s="159" t="s">
        <v>756</v>
      </c>
      <c r="L866" s="160">
        <f t="shared" si="126"/>
        <v>80.838616714697409</v>
      </c>
      <c r="M866" s="160">
        <f t="shared" si="127"/>
        <v>83.400576368876074</v>
      </c>
      <c r="N866" s="160">
        <f t="shared" si="128"/>
        <v>50.545851528384283</v>
      </c>
      <c r="P866" s="160">
        <v>347</v>
      </c>
      <c r="Q866" s="160">
        <v>7.3804034582132561</v>
      </c>
      <c r="R866" s="160">
        <v>12.121037463976945</v>
      </c>
      <c r="S866" s="160">
        <v>35.319884726224785</v>
      </c>
      <c r="T866" s="160">
        <v>45.518731988472624</v>
      </c>
      <c r="U866" s="160">
        <f t="shared" si="130"/>
        <v>80.838616714697409</v>
      </c>
      <c r="W866" s="160">
        <v>347</v>
      </c>
      <c r="X866" s="160">
        <v>2</v>
      </c>
      <c r="Y866" s="160">
        <v>14.919308357348703</v>
      </c>
      <c r="Z866" s="160">
        <v>43.380403458213252</v>
      </c>
      <c r="AA866" s="160">
        <v>40.020172910662822</v>
      </c>
      <c r="AB866" s="160">
        <f t="shared" si="131"/>
        <v>83.400576368876074</v>
      </c>
      <c r="AD866" s="160">
        <v>229</v>
      </c>
      <c r="AE866" s="160">
        <v>10.908296943231441</v>
      </c>
      <c r="AF866" s="160">
        <v>39.030567685589517</v>
      </c>
      <c r="AG866" s="160">
        <v>42.5764192139738</v>
      </c>
      <c r="AH866" s="160">
        <v>7.9694323144104802</v>
      </c>
      <c r="AI866" s="160">
        <f t="shared" si="129"/>
        <v>50.545851528384283</v>
      </c>
    </row>
    <row r="867" spans="1:35">
      <c r="A867" s="159" t="s">
        <v>677</v>
      </c>
      <c r="C867" s="156">
        <v>339</v>
      </c>
      <c r="D867" s="156">
        <v>25</v>
      </c>
      <c r="E867" s="163">
        <v>7.3746312684365781E-2</v>
      </c>
      <c r="F867" s="156">
        <v>339</v>
      </c>
      <c r="G867" s="163">
        <v>1</v>
      </c>
      <c r="H867" s="157">
        <v>3606</v>
      </c>
      <c r="I867" s="158">
        <v>25</v>
      </c>
      <c r="J867" s="159" t="s">
        <v>954</v>
      </c>
      <c r="L867" s="160">
        <f t="shared" si="126"/>
        <v>69.556701030927826</v>
      </c>
      <c r="M867" s="160">
        <f t="shared" si="127"/>
        <v>61.855670103092784</v>
      </c>
      <c r="N867" s="160">
        <f t="shared" si="128"/>
        <v>36</v>
      </c>
      <c r="P867" s="160">
        <v>194</v>
      </c>
      <c r="Q867" s="160">
        <v>9.7216494845360817</v>
      </c>
      <c r="R867" s="160">
        <v>20.680412371134018</v>
      </c>
      <c r="S867" s="160">
        <v>38.835051546391753</v>
      </c>
      <c r="T867" s="160">
        <v>30.72164948453608</v>
      </c>
      <c r="U867" s="160">
        <f t="shared" si="130"/>
        <v>69.556701030927826</v>
      </c>
      <c r="W867" s="160">
        <v>194</v>
      </c>
      <c r="X867" s="160">
        <v>8.3402061855670109</v>
      </c>
      <c r="Y867" s="160">
        <v>30.072164948453612</v>
      </c>
      <c r="Z867" s="160">
        <v>38.216494845360828</v>
      </c>
      <c r="AA867" s="160">
        <v>23.639175257731956</v>
      </c>
      <c r="AB867" s="160">
        <f t="shared" si="131"/>
        <v>61.855670103092784</v>
      </c>
      <c r="AD867" s="160">
        <v>44</v>
      </c>
      <c r="AE867" s="160">
        <v>18</v>
      </c>
      <c r="AF867" s="160">
        <v>45</v>
      </c>
      <c r="AG867" s="160">
        <v>36</v>
      </c>
      <c r="AH867" s="160">
        <v>0</v>
      </c>
      <c r="AI867" s="160">
        <f t="shared" si="129"/>
        <v>36</v>
      </c>
    </row>
    <row r="868" spans="1:35">
      <c r="A868" s="159" t="s">
        <v>1605</v>
      </c>
      <c r="C868" s="156">
        <v>279</v>
      </c>
      <c r="D868" s="156">
        <v>22</v>
      </c>
      <c r="E868" s="163">
        <v>7.8853046594982074E-2</v>
      </c>
      <c r="F868" s="156">
        <v>279</v>
      </c>
      <c r="G868" s="163">
        <v>1</v>
      </c>
      <c r="H868" s="157">
        <v>3606</v>
      </c>
      <c r="I868" s="158">
        <v>26</v>
      </c>
      <c r="J868" s="159" t="s">
        <v>954</v>
      </c>
      <c r="L868" s="160">
        <f t="shared" si="126"/>
        <v>68.272727272727266</v>
      </c>
      <c r="M868" s="160">
        <f t="shared" si="127"/>
        <v>70.465909090909093</v>
      </c>
      <c r="N868" s="160">
        <f t="shared" si="128"/>
        <v>22</v>
      </c>
      <c r="P868" s="160">
        <v>88</v>
      </c>
      <c r="Q868" s="160">
        <v>13.78409090909091</v>
      </c>
      <c r="R868" s="160">
        <v>18.522727272727273</v>
      </c>
      <c r="S868" s="160">
        <v>40.909090909090907</v>
      </c>
      <c r="T868" s="160">
        <v>27.363636363636363</v>
      </c>
      <c r="U868" s="160">
        <f t="shared" si="130"/>
        <v>68.272727272727266</v>
      </c>
      <c r="W868" s="160">
        <v>88</v>
      </c>
      <c r="X868" s="160">
        <v>9.2613636363636367</v>
      </c>
      <c r="Y868" s="160">
        <v>20.272727272727273</v>
      </c>
      <c r="Z868" s="160">
        <v>47.522727272727266</v>
      </c>
      <c r="AA868" s="160">
        <v>22.94318181818182</v>
      </c>
      <c r="AB868" s="160">
        <f t="shared" si="131"/>
        <v>70.465909090909093</v>
      </c>
      <c r="AD868" s="160">
        <v>51</v>
      </c>
      <c r="AE868" s="160">
        <v>31</v>
      </c>
      <c r="AF868" s="160">
        <v>47</v>
      </c>
      <c r="AG868" s="160">
        <v>22</v>
      </c>
      <c r="AH868" s="160">
        <v>0</v>
      </c>
      <c r="AI868" s="160">
        <f t="shared" si="129"/>
        <v>22</v>
      </c>
    </row>
    <row r="869" spans="1:35">
      <c r="A869" s="159" t="s">
        <v>1337</v>
      </c>
      <c r="C869" s="156">
        <v>403</v>
      </c>
      <c r="D869" s="156">
        <v>40</v>
      </c>
      <c r="E869" s="163">
        <v>9.9255583126550875E-2</v>
      </c>
      <c r="F869" s="156">
        <v>257</v>
      </c>
      <c r="G869" s="163">
        <v>0.63771712158808935</v>
      </c>
      <c r="H869" s="157">
        <v>7304</v>
      </c>
      <c r="I869" s="158">
        <v>18</v>
      </c>
      <c r="J869" s="159" t="s">
        <v>1336</v>
      </c>
      <c r="L869" s="160">
        <f t="shared" si="126"/>
        <v>72.892193308550191</v>
      </c>
      <c r="M869" s="160">
        <f t="shared" si="127"/>
        <v>73.178438661710047</v>
      </c>
      <c r="N869" s="160">
        <f t="shared" si="128"/>
        <v>37</v>
      </c>
      <c r="P869" s="160">
        <v>269</v>
      </c>
      <c r="Q869" s="160">
        <v>5.5576208178438664</v>
      </c>
      <c r="R869" s="160">
        <v>21.501858736059479</v>
      </c>
      <c r="S869" s="160">
        <v>34.944237918215613</v>
      </c>
      <c r="T869" s="160">
        <v>37.94795539033457</v>
      </c>
      <c r="U869" s="160">
        <f t="shared" si="130"/>
        <v>72.892193308550191</v>
      </c>
      <c r="W869" s="160">
        <v>269</v>
      </c>
      <c r="X869" s="160">
        <v>4.1486988847583639</v>
      </c>
      <c r="Y869" s="160">
        <v>22.840148698884757</v>
      </c>
      <c r="Z869" s="160">
        <v>47.914498141263948</v>
      </c>
      <c r="AA869" s="160">
        <v>25.263940520446095</v>
      </c>
      <c r="AB869" s="160">
        <f t="shared" si="131"/>
        <v>73.178438661710047</v>
      </c>
      <c r="AD869" s="160">
        <v>105</v>
      </c>
      <c r="AE869" s="160">
        <v>16.142857142857142</v>
      </c>
      <c r="AF869" s="160">
        <v>46.857142857142861</v>
      </c>
      <c r="AG869" s="160">
        <v>36.142857142857146</v>
      </c>
      <c r="AH869" s="160">
        <v>0.8571428571428571</v>
      </c>
      <c r="AI869" s="160">
        <f t="shared" si="129"/>
        <v>37</v>
      </c>
    </row>
    <row r="870" spans="1:35">
      <c r="A870" s="159" t="s">
        <v>1736</v>
      </c>
      <c r="C870" s="156">
        <v>302</v>
      </c>
      <c r="D870" s="156">
        <v>27</v>
      </c>
      <c r="E870" s="163">
        <v>8.9403973509933773E-2</v>
      </c>
      <c r="F870" s="156">
        <v>164</v>
      </c>
      <c r="G870" s="163">
        <v>0.54304635761589404</v>
      </c>
      <c r="H870" s="157">
        <v>7304</v>
      </c>
      <c r="I870" s="158">
        <v>19</v>
      </c>
      <c r="J870" s="159" t="s">
        <v>1336</v>
      </c>
      <c r="L870" s="160">
        <f t="shared" si="126"/>
        <v>59</v>
      </c>
      <c r="M870" s="160">
        <f t="shared" si="127"/>
        <v>83</v>
      </c>
      <c r="N870" s="160">
        <f t="shared" si="128"/>
        <v>0</v>
      </c>
      <c r="P870" s="160">
        <v>49</v>
      </c>
      <c r="Q870" s="160">
        <v>14</v>
      </c>
      <c r="R870" s="160">
        <v>27</v>
      </c>
      <c r="S870" s="160">
        <v>51</v>
      </c>
      <c r="T870" s="160">
        <v>8</v>
      </c>
      <c r="U870" s="160">
        <f t="shared" si="130"/>
        <v>59</v>
      </c>
      <c r="W870" s="160">
        <v>49</v>
      </c>
      <c r="X870" s="160">
        <v>2</v>
      </c>
      <c r="Y870" s="160">
        <v>14</v>
      </c>
      <c r="Z870" s="160">
        <v>61</v>
      </c>
      <c r="AA870" s="160">
        <v>22</v>
      </c>
      <c r="AB870" s="160">
        <f t="shared" si="131"/>
        <v>83</v>
      </c>
      <c r="AD870" s="160">
        <v>0</v>
      </c>
      <c r="AE870" s="160">
        <v>0</v>
      </c>
      <c r="AF870" s="160">
        <v>0</v>
      </c>
      <c r="AG870" s="160">
        <v>0</v>
      </c>
      <c r="AH870" s="160">
        <v>0</v>
      </c>
      <c r="AI870" s="160">
        <f t="shared" si="129"/>
        <v>0</v>
      </c>
    </row>
    <row r="871" spans="1:35">
      <c r="A871" s="159" t="s">
        <v>946</v>
      </c>
      <c r="C871" s="156">
        <v>408</v>
      </c>
      <c r="D871" s="156">
        <v>67</v>
      </c>
      <c r="E871" s="163">
        <v>0.1642156862745098</v>
      </c>
      <c r="F871" s="156">
        <v>153</v>
      </c>
      <c r="G871" s="163">
        <v>0.375</v>
      </c>
      <c r="H871" s="157">
        <v>3510</v>
      </c>
      <c r="I871" s="158">
        <v>84</v>
      </c>
      <c r="J871" s="159" t="s">
        <v>945</v>
      </c>
      <c r="L871" s="160">
        <f t="shared" si="126"/>
        <v>87.772151898734165</v>
      </c>
      <c r="M871" s="160">
        <f t="shared" si="127"/>
        <v>84.118143459915615</v>
      </c>
      <c r="N871" s="160">
        <f t="shared" si="128"/>
        <v>72</v>
      </c>
      <c r="P871" s="160">
        <v>237</v>
      </c>
      <c r="Q871" s="160">
        <v>4.7510548523206753</v>
      </c>
      <c r="R871" s="160">
        <v>7.2151898734177209</v>
      </c>
      <c r="S871" s="160">
        <v>37.379746835443036</v>
      </c>
      <c r="T871" s="160">
        <v>50.392405063291136</v>
      </c>
      <c r="U871" s="160">
        <f t="shared" si="130"/>
        <v>87.772151898734165</v>
      </c>
      <c r="W871" s="160">
        <v>237</v>
      </c>
      <c r="X871" s="160">
        <v>2.4345991561181437</v>
      </c>
      <c r="Y871" s="160">
        <v>13.447257383966246</v>
      </c>
      <c r="Z871" s="160">
        <v>46.489451476793242</v>
      </c>
      <c r="AA871" s="160">
        <v>37.628691983122366</v>
      </c>
      <c r="AB871" s="160">
        <f t="shared" si="131"/>
        <v>84.118143459915615</v>
      </c>
      <c r="AD871" s="160">
        <v>62</v>
      </c>
      <c r="AE871" s="160">
        <v>5</v>
      </c>
      <c r="AF871" s="160">
        <v>23</v>
      </c>
      <c r="AG871" s="160">
        <v>61</v>
      </c>
      <c r="AH871" s="160">
        <v>11</v>
      </c>
      <c r="AI871" s="160">
        <f t="shared" si="129"/>
        <v>72</v>
      </c>
    </row>
    <row r="872" spans="1:35">
      <c r="A872" s="159" t="s">
        <v>949</v>
      </c>
      <c r="C872" s="156">
        <v>289</v>
      </c>
      <c r="D872" s="156">
        <v>11</v>
      </c>
      <c r="E872" s="163">
        <v>3.8062283737024222E-2</v>
      </c>
      <c r="F872" s="156">
        <v>136</v>
      </c>
      <c r="G872" s="163">
        <v>0.47058823529411764</v>
      </c>
      <c r="H872" s="157">
        <v>3510</v>
      </c>
      <c r="I872" s="158">
        <v>78</v>
      </c>
      <c r="J872" s="159" t="s">
        <v>945</v>
      </c>
      <c r="L872" s="160">
        <f t="shared" si="126"/>
        <v>86.273809523809518</v>
      </c>
      <c r="M872" s="160">
        <f t="shared" si="127"/>
        <v>80.577380952380935</v>
      </c>
      <c r="N872" s="160">
        <f t="shared" si="128"/>
        <v>56</v>
      </c>
      <c r="P872" s="160">
        <v>168</v>
      </c>
      <c r="Q872" s="160">
        <v>2.9702380952380949</v>
      </c>
      <c r="R872" s="160">
        <v>10.964285714285714</v>
      </c>
      <c r="S872" s="160">
        <v>42.261904761904759</v>
      </c>
      <c r="T872" s="160">
        <v>44.011904761904766</v>
      </c>
      <c r="U872" s="160">
        <f t="shared" si="130"/>
        <v>86.273809523809518</v>
      </c>
      <c r="W872" s="160">
        <v>168</v>
      </c>
      <c r="X872" s="160">
        <v>2.9166666666666665</v>
      </c>
      <c r="Y872" s="160">
        <v>16.726190476190474</v>
      </c>
      <c r="Z872" s="160">
        <v>48.440476190476183</v>
      </c>
      <c r="AA872" s="160">
        <v>32.136904761904759</v>
      </c>
      <c r="AB872" s="160">
        <f t="shared" si="131"/>
        <v>80.577380952380935</v>
      </c>
      <c r="AD872" s="160">
        <v>41</v>
      </c>
      <c r="AE872" s="160">
        <v>2</v>
      </c>
      <c r="AF872" s="160">
        <v>41</v>
      </c>
      <c r="AG872" s="160">
        <v>51</v>
      </c>
      <c r="AH872" s="160">
        <v>5</v>
      </c>
      <c r="AI872" s="160">
        <f t="shared" si="129"/>
        <v>56</v>
      </c>
    </row>
    <row r="873" spans="1:35">
      <c r="A873" s="159" t="s">
        <v>948</v>
      </c>
      <c r="C873" s="156">
        <v>409</v>
      </c>
      <c r="D873" s="156">
        <v>69</v>
      </c>
      <c r="E873" s="163">
        <v>0.1687041564792176</v>
      </c>
      <c r="F873" s="156">
        <v>158</v>
      </c>
      <c r="G873" s="163">
        <v>0.38630806845965771</v>
      </c>
      <c r="H873" s="157">
        <v>3510</v>
      </c>
      <c r="I873" s="158">
        <v>79</v>
      </c>
      <c r="J873" s="159" t="s">
        <v>945</v>
      </c>
      <c r="L873" s="160">
        <f t="shared" si="126"/>
        <v>79.453815261044184</v>
      </c>
      <c r="M873" s="160">
        <f t="shared" si="127"/>
        <v>82.638554216867476</v>
      </c>
      <c r="N873" s="160">
        <f t="shared" si="128"/>
        <v>58</v>
      </c>
      <c r="P873" s="160">
        <v>249</v>
      </c>
      <c r="Q873" s="160">
        <v>6.8594377510040161</v>
      </c>
      <c r="R873" s="160">
        <v>13.686746987951807</v>
      </c>
      <c r="S873" s="160">
        <v>28.927710843373493</v>
      </c>
      <c r="T873" s="160">
        <v>50.526104417670687</v>
      </c>
      <c r="U873" s="160">
        <f t="shared" si="130"/>
        <v>79.453815261044184</v>
      </c>
      <c r="W873" s="160">
        <v>249</v>
      </c>
      <c r="X873" s="160">
        <v>5.8915662650602414</v>
      </c>
      <c r="Y873" s="160">
        <v>11.200803212851405</v>
      </c>
      <c r="Z873" s="160">
        <v>43.771084337349393</v>
      </c>
      <c r="AA873" s="160">
        <v>38.867469879518076</v>
      </c>
      <c r="AB873" s="160">
        <f t="shared" si="131"/>
        <v>82.638554216867476</v>
      </c>
      <c r="AD873" s="160">
        <v>72</v>
      </c>
      <c r="AE873" s="160">
        <v>4</v>
      </c>
      <c r="AF873" s="160">
        <v>38</v>
      </c>
      <c r="AG873" s="160">
        <v>47</v>
      </c>
      <c r="AH873" s="160">
        <v>11</v>
      </c>
      <c r="AI873" s="160">
        <f t="shared" si="129"/>
        <v>58</v>
      </c>
    </row>
    <row r="874" spans="1:35">
      <c r="A874" s="159" t="s">
        <v>1603</v>
      </c>
      <c r="C874" s="156">
        <v>112</v>
      </c>
      <c r="D874" s="156">
        <v>6</v>
      </c>
      <c r="E874" s="163">
        <v>5.3571428571428568E-2</v>
      </c>
      <c r="F874" s="156">
        <v>47</v>
      </c>
      <c r="G874" s="163">
        <v>0.41964285714285715</v>
      </c>
      <c r="H874" s="157">
        <v>3510</v>
      </c>
      <c r="I874" s="158">
        <v>77</v>
      </c>
      <c r="J874" s="159" t="s">
        <v>945</v>
      </c>
      <c r="L874" s="160">
        <f t="shared" si="126"/>
        <v>78.556962025316466</v>
      </c>
      <c r="M874" s="160">
        <f t="shared" si="127"/>
        <v>78.683544303797476</v>
      </c>
      <c r="N874" s="160">
        <f t="shared" si="128"/>
        <v>15</v>
      </c>
      <c r="P874" s="160">
        <v>79</v>
      </c>
      <c r="Q874" s="160">
        <v>10.468354430379748</v>
      </c>
      <c r="R874" s="160">
        <v>11.481012658227847</v>
      </c>
      <c r="S874" s="160">
        <v>57.075949367088612</v>
      </c>
      <c r="T874" s="160">
        <v>21.481012658227847</v>
      </c>
      <c r="U874" s="160">
        <f t="shared" si="130"/>
        <v>78.556962025316466</v>
      </c>
      <c r="W874" s="160">
        <v>79</v>
      </c>
      <c r="X874" s="160">
        <v>1.481012658227848</v>
      </c>
      <c r="Y874" s="160">
        <v>20.341772151898734</v>
      </c>
      <c r="Z874" s="160">
        <v>57.075949367088612</v>
      </c>
      <c r="AA874" s="160">
        <v>21.60759493670886</v>
      </c>
      <c r="AB874" s="160">
        <f t="shared" si="131"/>
        <v>78.683544303797476</v>
      </c>
      <c r="AD874" s="160">
        <v>39</v>
      </c>
      <c r="AE874" s="160">
        <v>38</v>
      </c>
      <c r="AF874" s="160">
        <v>46</v>
      </c>
      <c r="AG874" s="160">
        <v>15</v>
      </c>
      <c r="AH874" s="160">
        <v>0</v>
      </c>
      <c r="AI874" s="160">
        <f t="shared" si="129"/>
        <v>15</v>
      </c>
    </row>
    <row r="875" spans="1:35">
      <c r="A875" s="159" t="s">
        <v>947</v>
      </c>
      <c r="C875" s="156">
        <v>434</v>
      </c>
      <c r="D875" s="156">
        <v>113</v>
      </c>
      <c r="E875" s="163">
        <v>0.26036866359447003</v>
      </c>
      <c r="F875" s="156">
        <v>184</v>
      </c>
      <c r="G875" s="163">
        <v>0.42396313364055299</v>
      </c>
      <c r="H875" s="157">
        <v>3510</v>
      </c>
      <c r="I875" s="158">
        <v>80</v>
      </c>
      <c r="J875" s="159" t="s">
        <v>945</v>
      </c>
      <c r="L875" s="160">
        <f t="shared" si="126"/>
        <v>76.025454545454551</v>
      </c>
      <c r="M875" s="160">
        <f t="shared" si="127"/>
        <v>76.454545454545453</v>
      </c>
      <c r="N875" s="160">
        <f t="shared" si="128"/>
        <v>33</v>
      </c>
      <c r="P875" s="160">
        <v>275</v>
      </c>
      <c r="Q875" s="160">
        <v>6.709090909090909</v>
      </c>
      <c r="R875" s="160">
        <v>17.014545454545456</v>
      </c>
      <c r="S875" s="160">
        <v>36.00363636363636</v>
      </c>
      <c r="T875" s="160">
        <v>40.021818181818183</v>
      </c>
      <c r="U875" s="160">
        <f t="shared" si="130"/>
        <v>76.025454545454551</v>
      </c>
      <c r="W875" s="160">
        <v>275</v>
      </c>
      <c r="X875" s="160">
        <v>4.5490909090909089</v>
      </c>
      <c r="Y875" s="160">
        <v>18.490909090909092</v>
      </c>
      <c r="Z875" s="160">
        <v>46.905454545454546</v>
      </c>
      <c r="AA875" s="160">
        <v>29.549090909090907</v>
      </c>
      <c r="AB875" s="160">
        <f t="shared" si="131"/>
        <v>76.454545454545453</v>
      </c>
      <c r="AD875" s="160">
        <v>69</v>
      </c>
      <c r="AE875" s="160">
        <v>10</v>
      </c>
      <c r="AF875" s="160">
        <v>57</v>
      </c>
      <c r="AG875" s="160">
        <v>33</v>
      </c>
      <c r="AH875" s="160">
        <v>0</v>
      </c>
      <c r="AI875" s="160">
        <f t="shared" si="129"/>
        <v>33</v>
      </c>
    </row>
    <row r="876" spans="1:35">
      <c r="A876" s="159" t="s">
        <v>1602</v>
      </c>
      <c r="C876" s="156">
        <v>622</v>
      </c>
      <c r="D876" s="156">
        <v>142</v>
      </c>
      <c r="E876" s="163">
        <v>0.22829581993569131</v>
      </c>
      <c r="F876" s="156">
        <v>195</v>
      </c>
      <c r="G876" s="163">
        <v>0.31350482315112538</v>
      </c>
      <c r="H876" s="157">
        <v>3510</v>
      </c>
      <c r="I876" s="158">
        <v>81</v>
      </c>
      <c r="J876" s="159" t="s">
        <v>945</v>
      </c>
      <c r="L876" s="160">
        <f t="shared" si="126"/>
        <v>74.035897435897439</v>
      </c>
      <c r="M876" s="160">
        <f t="shared" si="127"/>
        <v>75.225641025641025</v>
      </c>
      <c r="N876" s="160">
        <f t="shared" si="128"/>
        <v>42</v>
      </c>
      <c r="P876" s="160">
        <v>390</v>
      </c>
      <c r="Q876" s="160">
        <v>11.189743589743589</v>
      </c>
      <c r="R876" s="160">
        <v>13.774358974358975</v>
      </c>
      <c r="S876" s="160">
        <v>35.133333333333333</v>
      </c>
      <c r="T876" s="160">
        <v>38.902564102564106</v>
      </c>
      <c r="U876" s="160">
        <f t="shared" si="130"/>
        <v>74.035897435897439</v>
      </c>
      <c r="W876" s="160">
        <v>390</v>
      </c>
      <c r="X876" s="160">
        <v>2.4153846153846152</v>
      </c>
      <c r="Y876" s="160">
        <v>22.358974358974358</v>
      </c>
      <c r="Z876" s="160">
        <v>45.774358974358975</v>
      </c>
      <c r="AA876" s="160">
        <v>29.451282051282053</v>
      </c>
      <c r="AB876" s="160">
        <f t="shared" si="131"/>
        <v>75.225641025641025</v>
      </c>
      <c r="AD876" s="160">
        <v>206</v>
      </c>
      <c r="AE876" s="160">
        <v>16</v>
      </c>
      <c r="AF876" s="160">
        <v>42</v>
      </c>
      <c r="AG876" s="160">
        <v>39</v>
      </c>
      <c r="AH876" s="160">
        <v>3</v>
      </c>
      <c r="AI876" s="160">
        <f t="shared" si="129"/>
        <v>42</v>
      </c>
    </row>
    <row r="877" spans="1:35">
      <c r="A877" s="159" t="s">
        <v>1088</v>
      </c>
      <c r="C877" s="156">
        <v>81</v>
      </c>
      <c r="D877" s="156">
        <v>28</v>
      </c>
      <c r="E877" s="163">
        <v>0.34567901234567899</v>
      </c>
      <c r="F877" s="156">
        <v>81</v>
      </c>
      <c r="G877" s="163">
        <v>1</v>
      </c>
      <c r="H877" s="157">
        <v>5705</v>
      </c>
      <c r="I877" s="158">
        <v>16</v>
      </c>
      <c r="J877" s="159" t="s">
        <v>1086</v>
      </c>
      <c r="L877" s="160" t="str">
        <f t="shared" si="126"/>
        <v>xx</v>
      </c>
      <c r="M877" s="160" t="str">
        <f t="shared" si="127"/>
        <v>xx</v>
      </c>
      <c r="N877" s="160">
        <f t="shared" si="128"/>
        <v>40</v>
      </c>
      <c r="P877" s="160">
        <v>41</v>
      </c>
      <c r="Q877" s="160" t="s">
        <v>1</v>
      </c>
      <c r="R877" s="160" t="s">
        <v>1</v>
      </c>
      <c r="S877" s="160" t="s">
        <v>1</v>
      </c>
      <c r="T877" s="160" t="s">
        <v>1</v>
      </c>
      <c r="U877" s="160" t="s">
        <v>1</v>
      </c>
      <c r="W877" s="160">
        <v>41</v>
      </c>
      <c r="X877" s="160" t="s">
        <v>1</v>
      </c>
      <c r="Y877" s="160" t="s">
        <v>1</v>
      </c>
      <c r="Z877" s="160" t="s">
        <v>1</v>
      </c>
      <c r="AA877" s="160" t="s">
        <v>1</v>
      </c>
      <c r="AB877" s="160" t="s">
        <v>1</v>
      </c>
      <c r="AD877" s="160">
        <v>15</v>
      </c>
      <c r="AE877" s="160">
        <v>7</v>
      </c>
      <c r="AF877" s="160">
        <v>53</v>
      </c>
      <c r="AG877" s="160">
        <v>40</v>
      </c>
      <c r="AH877" s="160">
        <v>0</v>
      </c>
      <c r="AI877" s="160">
        <f t="shared" si="129"/>
        <v>40</v>
      </c>
    </row>
    <row r="878" spans="1:35">
      <c r="A878" s="159" t="s">
        <v>1656</v>
      </c>
      <c r="C878" s="156">
        <v>70</v>
      </c>
      <c r="D878" s="156">
        <v>16</v>
      </c>
      <c r="E878" s="163">
        <v>0.22857142857142856</v>
      </c>
      <c r="F878" s="156">
        <v>70</v>
      </c>
      <c r="G878" s="163">
        <v>1</v>
      </c>
      <c r="H878" s="157">
        <v>5705</v>
      </c>
      <c r="I878" s="158">
        <v>17</v>
      </c>
      <c r="J878" s="159" t="s">
        <v>1086</v>
      </c>
      <c r="L878" s="160" t="str">
        <f t="shared" si="126"/>
        <v>xx</v>
      </c>
      <c r="M878" s="160" t="str">
        <f t="shared" si="127"/>
        <v>xx</v>
      </c>
      <c r="N878" s="160">
        <f t="shared" si="128"/>
        <v>0</v>
      </c>
      <c r="P878" s="160">
        <v>13</v>
      </c>
      <c r="Q878" s="160" t="s">
        <v>1</v>
      </c>
      <c r="R878" s="160" t="s">
        <v>1</v>
      </c>
      <c r="S878" s="160" t="s">
        <v>1</v>
      </c>
      <c r="T878" s="160" t="s">
        <v>1</v>
      </c>
      <c r="U878" s="160" t="s">
        <v>1</v>
      </c>
      <c r="W878" s="160">
        <v>13</v>
      </c>
      <c r="X878" s="160" t="s">
        <v>1</v>
      </c>
      <c r="Y878" s="160" t="s">
        <v>1</v>
      </c>
      <c r="Z878" s="160" t="s">
        <v>1</v>
      </c>
      <c r="AA878" s="160" t="s">
        <v>1</v>
      </c>
      <c r="AB878" s="160" t="s">
        <v>1</v>
      </c>
      <c r="AD878" s="160">
        <v>0</v>
      </c>
      <c r="AE878" s="160" t="s">
        <v>1</v>
      </c>
      <c r="AF878" s="160" t="s">
        <v>1</v>
      </c>
      <c r="AG878" s="160" t="s">
        <v>1</v>
      </c>
      <c r="AH878" s="160" t="s">
        <v>1</v>
      </c>
      <c r="AI878" s="160">
        <f t="shared" si="129"/>
        <v>0</v>
      </c>
    </row>
    <row r="879" spans="1:35">
      <c r="A879" s="159" t="s">
        <v>1087</v>
      </c>
      <c r="C879" s="156">
        <v>338</v>
      </c>
      <c r="D879" s="156">
        <v>127</v>
      </c>
      <c r="E879" s="163">
        <v>0.37573964497041418</v>
      </c>
      <c r="F879" s="156">
        <v>338</v>
      </c>
      <c r="G879" s="163">
        <v>1</v>
      </c>
      <c r="H879" s="157">
        <v>5705</v>
      </c>
      <c r="I879" s="158">
        <v>21</v>
      </c>
      <c r="J879" s="159" t="s">
        <v>1086</v>
      </c>
      <c r="L879" s="160">
        <f t="shared" si="126"/>
        <v>84.443850267379673</v>
      </c>
      <c r="M879" s="160">
        <f t="shared" si="127"/>
        <v>78.144385026737964</v>
      </c>
      <c r="N879" s="160">
        <f t="shared" si="128"/>
        <v>28</v>
      </c>
      <c r="P879" s="160">
        <v>187</v>
      </c>
      <c r="Q879" s="160">
        <v>4.1818181818181817</v>
      </c>
      <c r="R879" s="160">
        <v>11.122994652406417</v>
      </c>
      <c r="S879" s="160">
        <v>28.229946524064168</v>
      </c>
      <c r="T879" s="160">
        <v>56.213903743315505</v>
      </c>
      <c r="U879" s="160">
        <f t="shared" ref="U879:U888" si="132">SUM(S879:T879)</f>
        <v>84.443850267379673</v>
      </c>
      <c r="W879" s="160">
        <v>187</v>
      </c>
      <c r="X879" s="160">
        <v>1.6096256684491979</v>
      </c>
      <c r="Y879" s="160">
        <v>20.99465240641711</v>
      </c>
      <c r="Z879" s="160">
        <v>43.582887700534755</v>
      </c>
      <c r="AA879" s="160">
        <v>34.561497326203209</v>
      </c>
      <c r="AB879" s="160">
        <f t="shared" ref="AB879:AB888" si="133">SUM(Z879:AA879)</f>
        <v>78.144385026737964</v>
      </c>
      <c r="AD879" s="160">
        <v>43</v>
      </c>
      <c r="AE879" s="160">
        <v>26</v>
      </c>
      <c r="AF879" s="160">
        <v>47</v>
      </c>
      <c r="AG879" s="160">
        <v>28</v>
      </c>
      <c r="AH879" s="160">
        <v>0</v>
      </c>
      <c r="AI879" s="160">
        <f t="shared" si="129"/>
        <v>28</v>
      </c>
    </row>
    <row r="880" spans="1:35">
      <c r="A880" s="159" t="s">
        <v>1655</v>
      </c>
      <c r="C880" s="156">
        <v>241</v>
      </c>
      <c r="D880" s="156">
        <v>92</v>
      </c>
      <c r="E880" s="163">
        <v>0.38174273858921159</v>
      </c>
      <c r="F880" s="156">
        <v>241</v>
      </c>
      <c r="G880" s="163">
        <v>1</v>
      </c>
      <c r="H880" s="157">
        <v>5705</v>
      </c>
      <c r="I880" s="158">
        <v>22</v>
      </c>
      <c r="J880" s="159" t="s">
        <v>1086</v>
      </c>
      <c r="L880" s="160">
        <f t="shared" si="126"/>
        <v>68.137931034482762</v>
      </c>
      <c r="M880" s="160">
        <f t="shared" si="127"/>
        <v>66.459770114942529</v>
      </c>
      <c r="N880" s="160">
        <f t="shared" si="128"/>
        <v>20</v>
      </c>
      <c r="P880" s="160">
        <v>87</v>
      </c>
      <c r="Q880" s="160">
        <v>12.931034482758621</v>
      </c>
      <c r="R880" s="160">
        <v>19.931034482758619</v>
      </c>
      <c r="S880" s="160">
        <v>42.954022988505749</v>
      </c>
      <c r="T880" s="160">
        <v>25.183908045977009</v>
      </c>
      <c r="U880" s="160">
        <f t="shared" si="132"/>
        <v>68.137931034482762</v>
      </c>
      <c r="W880" s="160">
        <v>87</v>
      </c>
      <c r="X880" s="160">
        <v>6.0114942528735629</v>
      </c>
      <c r="Y880" s="160">
        <v>28.022988505747126</v>
      </c>
      <c r="Z880" s="160">
        <v>53.896551724137929</v>
      </c>
      <c r="AA880" s="160">
        <v>12.563218390804598</v>
      </c>
      <c r="AB880" s="160">
        <f t="shared" si="133"/>
        <v>66.459770114942529</v>
      </c>
      <c r="AD880" s="160">
        <v>44</v>
      </c>
      <c r="AE880" s="160">
        <v>32</v>
      </c>
      <c r="AF880" s="160">
        <v>48</v>
      </c>
      <c r="AG880" s="160">
        <v>20</v>
      </c>
      <c r="AH880" s="160">
        <v>0</v>
      </c>
      <c r="AI880" s="160">
        <f t="shared" si="129"/>
        <v>20</v>
      </c>
    </row>
    <row r="881" spans="1:35">
      <c r="A881" s="159" t="s">
        <v>751</v>
      </c>
      <c r="C881" s="156">
        <v>212</v>
      </c>
      <c r="D881" s="156">
        <v>11</v>
      </c>
      <c r="E881" s="163">
        <v>5.1886792452830191E-2</v>
      </c>
      <c r="F881" s="156">
        <v>111</v>
      </c>
      <c r="G881" s="163">
        <v>0.52358490566037741</v>
      </c>
      <c r="H881" s="157">
        <v>1505</v>
      </c>
      <c r="I881" s="158">
        <v>25</v>
      </c>
      <c r="J881" s="159" t="s">
        <v>750</v>
      </c>
      <c r="L881" s="160">
        <f t="shared" si="126"/>
        <v>69.517241379310349</v>
      </c>
      <c r="M881" s="160">
        <f t="shared" si="127"/>
        <v>74.068965517241381</v>
      </c>
      <c r="N881" s="160">
        <f t="shared" si="128"/>
        <v>36</v>
      </c>
      <c r="P881" s="160">
        <v>116</v>
      </c>
      <c r="Q881" s="160">
        <v>12.043103448275861</v>
      </c>
      <c r="R881" s="160">
        <v>18.198275862068964</v>
      </c>
      <c r="S881" s="160">
        <v>34.318965517241381</v>
      </c>
      <c r="T881" s="160">
        <v>35.198275862068968</v>
      </c>
      <c r="U881" s="160">
        <f t="shared" si="132"/>
        <v>69.517241379310349</v>
      </c>
      <c r="W881" s="160">
        <v>116</v>
      </c>
      <c r="X881" s="160">
        <v>7.0948275862068968</v>
      </c>
      <c r="Y881" s="160">
        <v>19.112068965517242</v>
      </c>
      <c r="Z881" s="160">
        <v>38.879310344827587</v>
      </c>
      <c r="AA881" s="160">
        <v>35.189655172413794</v>
      </c>
      <c r="AB881" s="160">
        <f t="shared" si="133"/>
        <v>74.068965517241381</v>
      </c>
      <c r="AD881" s="160">
        <v>28</v>
      </c>
      <c r="AE881" s="160">
        <v>14</v>
      </c>
      <c r="AF881" s="160">
        <v>50</v>
      </c>
      <c r="AG881" s="160">
        <v>25</v>
      </c>
      <c r="AH881" s="160">
        <v>11</v>
      </c>
      <c r="AI881" s="160">
        <f t="shared" si="129"/>
        <v>36</v>
      </c>
    </row>
    <row r="882" spans="1:35">
      <c r="A882" s="159" t="s">
        <v>1551</v>
      </c>
      <c r="C882" s="156">
        <v>204</v>
      </c>
      <c r="D882" s="156">
        <v>11</v>
      </c>
      <c r="E882" s="163">
        <v>5.3921568627450983E-2</v>
      </c>
      <c r="F882" s="156">
        <v>96</v>
      </c>
      <c r="G882" s="163">
        <v>0.47058823529411764</v>
      </c>
      <c r="H882" s="157">
        <v>1505</v>
      </c>
      <c r="I882" s="158">
        <v>26</v>
      </c>
      <c r="J882" s="159" t="s">
        <v>750</v>
      </c>
      <c r="L882" s="160">
        <f t="shared" si="126"/>
        <v>69.677419354838719</v>
      </c>
      <c r="M882" s="160">
        <f t="shared" si="127"/>
        <v>75.774193548387103</v>
      </c>
      <c r="N882" s="160">
        <f t="shared" si="128"/>
        <v>56</v>
      </c>
      <c r="P882" s="160">
        <v>62</v>
      </c>
      <c r="Q882" s="160">
        <v>17.741935483870968</v>
      </c>
      <c r="R882" s="160">
        <v>13.096774193548388</v>
      </c>
      <c r="S882" s="160">
        <v>32.29032258064516</v>
      </c>
      <c r="T882" s="160">
        <v>37.387096774193552</v>
      </c>
      <c r="U882" s="160">
        <f t="shared" si="132"/>
        <v>69.677419354838719</v>
      </c>
      <c r="W882" s="160">
        <v>62</v>
      </c>
      <c r="X882" s="160">
        <v>3</v>
      </c>
      <c r="Y882" s="160">
        <v>20.741935483870968</v>
      </c>
      <c r="Z882" s="160">
        <v>40.516129032258064</v>
      </c>
      <c r="AA882" s="160">
        <v>35.258064516129032</v>
      </c>
      <c r="AB882" s="160">
        <f t="shared" si="133"/>
        <v>75.774193548387103</v>
      </c>
      <c r="AD882" s="160">
        <v>30</v>
      </c>
      <c r="AE882" s="160">
        <v>23</v>
      </c>
      <c r="AF882" s="160">
        <v>20</v>
      </c>
      <c r="AG882" s="160">
        <v>43</v>
      </c>
      <c r="AH882" s="160">
        <v>13</v>
      </c>
      <c r="AI882" s="160">
        <f t="shared" si="129"/>
        <v>56</v>
      </c>
    </row>
    <row r="883" spans="1:35">
      <c r="A883" s="159" t="s">
        <v>739</v>
      </c>
      <c r="C883" s="156">
        <v>266</v>
      </c>
      <c r="D883" s="156">
        <v>15</v>
      </c>
      <c r="E883" s="163">
        <v>5.6390977443609019E-2</v>
      </c>
      <c r="F883" s="156">
        <v>104</v>
      </c>
      <c r="G883" s="163">
        <v>0.39097744360902253</v>
      </c>
      <c r="H883" s="157">
        <v>1304</v>
      </c>
      <c r="I883" s="158">
        <v>14</v>
      </c>
      <c r="J883" s="159" t="s">
        <v>738</v>
      </c>
      <c r="L883" s="160">
        <f t="shared" si="126"/>
        <v>81.629139072847678</v>
      </c>
      <c r="M883" s="160">
        <f t="shared" si="127"/>
        <v>79.476821192052981</v>
      </c>
      <c r="N883" s="160">
        <f t="shared" si="128"/>
        <v>42</v>
      </c>
      <c r="P883" s="160">
        <v>151</v>
      </c>
      <c r="Q883" s="160">
        <v>7.2649006622516552</v>
      </c>
      <c r="R883" s="160">
        <v>11.165562913907284</v>
      </c>
      <c r="S883" s="160">
        <v>31.119205298013242</v>
      </c>
      <c r="T883" s="160">
        <v>50.509933774834437</v>
      </c>
      <c r="U883" s="160">
        <f t="shared" si="132"/>
        <v>81.629139072847678</v>
      </c>
      <c r="W883" s="160">
        <v>151</v>
      </c>
      <c r="X883" s="160">
        <v>5.8675496688741715</v>
      </c>
      <c r="Y883" s="160">
        <v>14.596026490066226</v>
      </c>
      <c r="Z883" s="160">
        <v>47.536423841059602</v>
      </c>
      <c r="AA883" s="160">
        <v>31.940397350993376</v>
      </c>
      <c r="AB883" s="160">
        <f t="shared" si="133"/>
        <v>79.476821192052981</v>
      </c>
      <c r="AD883" s="160">
        <v>43</v>
      </c>
      <c r="AE883" s="160">
        <v>9</v>
      </c>
      <c r="AF883" s="160">
        <v>49</v>
      </c>
      <c r="AG883" s="160">
        <v>40</v>
      </c>
      <c r="AH883" s="160">
        <v>2</v>
      </c>
      <c r="AI883" s="160">
        <f t="shared" si="129"/>
        <v>42</v>
      </c>
    </row>
    <row r="884" spans="1:35">
      <c r="A884" s="159" t="s">
        <v>1546</v>
      </c>
      <c r="C884" s="156">
        <v>287</v>
      </c>
      <c r="D884" s="156">
        <v>8</v>
      </c>
      <c r="E884" s="163">
        <v>2.7874564459930314E-2</v>
      </c>
      <c r="F884" s="156">
        <v>91</v>
      </c>
      <c r="G884" s="163">
        <v>0.31707317073170732</v>
      </c>
      <c r="H884" s="157">
        <v>1304</v>
      </c>
      <c r="I884" s="158">
        <v>15</v>
      </c>
      <c r="J884" s="159" t="s">
        <v>738</v>
      </c>
      <c r="L884" s="160">
        <f t="shared" si="126"/>
        <v>74.693877551020407</v>
      </c>
      <c r="M884" s="160">
        <f t="shared" si="127"/>
        <v>81.510204081632651</v>
      </c>
      <c r="N884" s="160">
        <f t="shared" si="128"/>
        <v>30</v>
      </c>
      <c r="P884" s="160">
        <v>98</v>
      </c>
      <c r="Q884" s="160">
        <v>7.3877551020408161</v>
      </c>
      <c r="R884" s="160">
        <v>18.408163265306122</v>
      </c>
      <c r="S884" s="160">
        <v>40.04081632653061</v>
      </c>
      <c r="T884" s="160">
        <v>34.653061224489797</v>
      </c>
      <c r="U884" s="160">
        <f t="shared" si="132"/>
        <v>74.693877551020407</v>
      </c>
      <c r="W884" s="160">
        <v>98</v>
      </c>
      <c r="X884" s="160">
        <v>2</v>
      </c>
      <c r="Y884" s="160">
        <v>16.489795918367349</v>
      </c>
      <c r="Z884" s="160">
        <v>43.836734693877553</v>
      </c>
      <c r="AA884" s="160">
        <v>37.673469387755105</v>
      </c>
      <c r="AB884" s="160">
        <f t="shared" si="133"/>
        <v>81.510204081632651</v>
      </c>
      <c r="AD884" s="160">
        <v>50</v>
      </c>
      <c r="AE884" s="160">
        <v>12</v>
      </c>
      <c r="AF884" s="160">
        <v>58</v>
      </c>
      <c r="AG884" s="160">
        <v>28</v>
      </c>
      <c r="AH884" s="160">
        <v>2</v>
      </c>
      <c r="AI884" s="160">
        <f t="shared" si="129"/>
        <v>30</v>
      </c>
    </row>
    <row r="885" spans="1:35">
      <c r="A885" s="159" t="s">
        <v>1807</v>
      </c>
      <c r="C885" s="156">
        <v>652</v>
      </c>
      <c r="D885" s="156">
        <v>220</v>
      </c>
      <c r="E885" s="163">
        <v>0.34</v>
      </c>
      <c r="F885" s="156">
        <v>398</v>
      </c>
      <c r="G885" s="163">
        <v>0.61</v>
      </c>
      <c r="H885" s="157">
        <v>1905</v>
      </c>
      <c r="I885" s="158">
        <v>15</v>
      </c>
      <c r="J885" s="159" t="s">
        <v>809</v>
      </c>
      <c r="L885" s="160">
        <f t="shared" si="126"/>
        <v>83.489311163895479</v>
      </c>
      <c r="M885" s="160">
        <f t="shared" si="127"/>
        <v>75.191211401425178</v>
      </c>
      <c r="N885" s="160">
        <f t="shared" si="128"/>
        <v>58</v>
      </c>
      <c r="P885" s="160">
        <v>842</v>
      </c>
      <c r="Q885" s="160">
        <v>5.0534441805225656</v>
      </c>
      <c r="R885" s="160">
        <v>11.213776722090261</v>
      </c>
      <c r="S885" s="160">
        <v>29.349168646080759</v>
      </c>
      <c r="T885" s="160">
        <v>54.140142517814724</v>
      </c>
      <c r="U885" s="160">
        <f t="shared" si="132"/>
        <v>83.489311163895479</v>
      </c>
      <c r="W885" s="160">
        <v>842</v>
      </c>
      <c r="X885" s="160">
        <v>5.3123515439429925</v>
      </c>
      <c r="Y885" s="160">
        <v>18.967933491686459</v>
      </c>
      <c r="Z885" s="160">
        <v>40.560570071258908</v>
      </c>
      <c r="AA885" s="160">
        <v>34.63064133016627</v>
      </c>
      <c r="AB885" s="160">
        <f t="shared" si="133"/>
        <v>75.191211401425178</v>
      </c>
      <c r="AD885" s="160">
        <v>223</v>
      </c>
      <c r="AE885" s="160">
        <v>7</v>
      </c>
      <c r="AF885" s="160">
        <v>35</v>
      </c>
      <c r="AG885" s="160">
        <v>48</v>
      </c>
      <c r="AH885" s="160">
        <v>10</v>
      </c>
      <c r="AI885" s="160">
        <f t="shared" si="129"/>
        <v>58</v>
      </c>
    </row>
    <row r="886" spans="1:35">
      <c r="A886" s="159" t="s">
        <v>1475</v>
      </c>
      <c r="C886" s="156">
        <v>650</v>
      </c>
      <c r="D886" s="156">
        <v>208</v>
      </c>
      <c r="E886" s="163">
        <v>0.32</v>
      </c>
      <c r="F886" s="156">
        <v>374</v>
      </c>
      <c r="G886" s="163">
        <v>0.57999999999999996</v>
      </c>
      <c r="H886" s="157">
        <v>1905</v>
      </c>
      <c r="I886" s="158">
        <v>16</v>
      </c>
      <c r="J886" s="159" t="s">
        <v>809</v>
      </c>
      <c r="L886" s="160">
        <f t="shared" si="126"/>
        <v>81.470725995316172</v>
      </c>
      <c r="M886" s="160">
        <f t="shared" si="127"/>
        <v>79.081967213114751</v>
      </c>
      <c r="N886" s="160">
        <f t="shared" si="128"/>
        <v>40</v>
      </c>
      <c r="P886" s="160">
        <v>427</v>
      </c>
      <c r="Q886" s="160">
        <v>8.0351288056206087</v>
      </c>
      <c r="R886" s="160">
        <v>10</v>
      </c>
      <c r="S886" s="160">
        <v>41.023419203747075</v>
      </c>
      <c r="T886" s="160">
        <v>40.44730679156909</v>
      </c>
      <c r="U886" s="160">
        <f t="shared" si="132"/>
        <v>81.470725995316172</v>
      </c>
      <c r="W886" s="160">
        <v>427</v>
      </c>
      <c r="X886" s="160">
        <v>3.9882903981264635</v>
      </c>
      <c r="Y886" s="160">
        <v>16.929742388758783</v>
      </c>
      <c r="Z886" s="160">
        <v>44.988290398126466</v>
      </c>
      <c r="AA886" s="160">
        <v>34.093676814988285</v>
      </c>
      <c r="AB886" s="160">
        <f t="shared" si="133"/>
        <v>79.081967213114751</v>
      </c>
      <c r="AD886" s="160">
        <v>211</v>
      </c>
      <c r="AE886" s="160">
        <v>21</v>
      </c>
      <c r="AF886" s="160">
        <v>39</v>
      </c>
      <c r="AG886" s="160">
        <v>33</v>
      </c>
      <c r="AH886" s="160">
        <v>7</v>
      </c>
      <c r="AI886" s="160">
        <f t="shared" si="129"/>
        <v>40</v>
      </c>
    </row>
    <row r="887" spans="1:35">
      <c r="A887" s="159" t="s">
        <v>1000</v>
      </c>
      <c r="C887" s="156">
        <v>266</v>
      </c>
      <c r="D887" s="156">
        <v>8</v>
      </c>
      <c r="E887" s="163">
        <v>3.007518796992481E-2</v>
      </c>
      <c r="F887" s="156">
        <v>197</v>
      </c>
      <c r="G887" s="163">
        <v>0.74060150375939848</v>
      </c>
      <c r="H887" s="157">
        <v>4502</v>
      </c>
      <c r="I887" s="158">
        <v>5</v>
      </c>
      <c r="J887" s="159" t="s">
        <v>999</v>
      </c>
      <c r="L887" s="160">
        <f t="shared" si="126"/>
        <v>81</v>
      </c>
      <c r="M887" s="160">
        <f t="shared" si="127"/>
        <v>84.5</v>
      </c>
      <c r="N887" s="160">
        <f t="shared" si="128"/>
        <v>0</v>
      </c>
      <c r="P887" s="160">
        <v>114</v>
      </c>
      <c r="Q887" s="160">
        <v>3.5</v>
      </c>
      <c r="R887" s="160">
        <v>16</v>
      </c>
      <c r="S887" s="160">
        <v>33.5</v>
      </c>
      <c r="T887" s="160">
        <v>47.5</v>
      </c>
      <c r="U887" s="160">
        <f t="shared" si="132"/>
        <v>81</v>
      </c>
      <c r="W887" s="160">
        <v>114</v>
      </c>
      <c r="X887" s="160">
        <v>3</v>
      </c>
      <c r="Y887" s="160">
        <v>13.5</v>
      </c>
      <c r="Z887" s="160">
        <v>43</v>
      </c>
      <c r="AA887" s="160">
        <v>41.5</v>
      </c>
      <c r="AB887" s="160">
        <f t="shared" si="133"/>
        <v>84.5</v>
      </c>
      <c r="AD887" s="160">
        <v>0</v>
      </c>
      <c r="AE887" s="160">
        <v>0</v>
      </c>
      <c r="AF887" s="160">
        <v>0</v>
      </c>
      <c r="AG887" s="160">
        <v>0</v>
      </c>
      <c r="AH887" s="160">
        <v>0</v>
      </c>
      <c r="AI887" s="160">
        <f t="shared" si="129"/>
        <v>0</v>
      </c>
    </row>
    <row r="888" spans="1:35">
      <c r="A888" s="159" t="s">
        <v>1426</v>
      </c>
      <c r="C888" s="156">
        <v>281</v>
      </c>
      <c r="D888" s="156">
        <v>6</v>
      </c>
      <c r="E888" s="163">
        <v>2.1352313167259787E-2</v>
      </c>
      <c r="F888" s="156">
        <v>196</v>
      </c>
      <c r="G888" s="163">
        <v>0.697508896797153</v>
      </c>
      <c r="H888" s="157">
        <v>4502</v>
      </c>
      <c r="I888" s="158">
        <v>4</v>
      </c>
      <c r="J888" s="159" t="s">
        <v>999</v>
      </c>
      <c r="L888" s="160">
        <f t="shared" si="126"/>
        <v>73.415730337078656</v>
      </c>
      <c r="M888" s="160">
        <f t="shared" si="127"/>
        <v>78.764044943820224</v>
      </c>
      <c r="N888" s="160">
        <f t="shared" si="128"/>
        <v>60.74045801526718</v>
      </c>
      <c r="P888" s="160">
        <v>267</v>
      </c>
      <c r="Q888" s="160">
        <v>10.415730337078651</v>
      </c>
      <c r="R888" s="160">
        <v>16.168539325842698</v>
      </c>
      <c r="S888" s="160">
        <v>45.868913857677903</v>
      </c>
      <c r="T888" s="160">
        <v>27.546816479400746</v>
      </c>
      <c r="U888" s="160">
        <f t="shared" si="132"/>
        <v>73.415730337078656</v>
      </c>
      <c r="W888" s="160">
        <v>267</v>
      </c>
      <c r="X888" s="160">
        <v>2.0973782771535578</v>
      </c>
      <c r="Y888" s="160">
        <v>18.632958801498127</v>
      </c>
      <c r="Z888" s="160">
        <v>41.880149812734082</v>
      </c>
      <c r="AA888" s="160">
        <v>36.883895131086142</v>
      </c>
      <c r="AB888" s="160">
        <f t="shared" si="133"/>
        <v>78.764044943820224</v>
      </c>
      <c r="AD888" s="160">
        <v>131</v>
      </c>
      <c r="AE888" s="160">
        <v>8.4198473282442752</v>
      </c>
      <c r="AF888" s="160">
        <v>31.381679389312975</v>
      </c>
      <c r="AG888" s="160">
        <v>51.992366412213741</v>
      </c>
      <c r="AH888" s="160">
        <v>8.7480916030534353</v>
      </c>
      <c r="AI888" s="160">
        <f t="shared" si="129"/>
        <v>60.74045801526718</v>
      </c>
    </row>
    <row r="889" spans="1:35">
      <c r="A889" s="144"/>
      <c r="C889" s="120"/>
      <c r="D889" s="120"/>
      <c r="E889" s="120"/>
      <c r="F889" s="120"/>
      <c r="G889" s="169"/>
      <c r="H889" s="137"/>
      <c r="I889" s="131"/>
      <c r="J889" s="144"/>
      <c r="L889" s="124"/>
      <c r="M889" s="124"/>
      <c r="N889" s="124"/>
      <c r="P889" s="124"/>
      <c r="Q889" s="124"/>
      <c r="R889" s="124"/>
      <c r="S889" s="124"/>
      <c r="T889" s="124"/>
      <c r="U889" s="124"/>
      <c r="W889" s="124"/>
      <c r="X889" s="124"/>
      <c r="Y889" s="124"/>
      <c r="Z889" s="124"/>
      <c r="AA889" s="124"/>
      <c r="AB889" s="124"/>
      <c r="AD889" s="124"/>
      <c r="AE889" s="124"/>
      <c r="AF889" s="124"/>
      <c r="AG889" s="124"/>
      <c r="AH889" s="124"/>
      <c r="AI889" s="124"/>
    </row>
    <row r="890" spans="1:35">
      <c r="A890" s="144"/>
      <c r="C890" s="120"/>
      <c r="D890" s="120"/>
      <c r="E890" s="120"/>
      <c r="F890" s="120"/>
      <c r="G890" s="169"/>
      <c r="H890" s="137"/>
      <c r="I890" s="131"/>
      <c r="J890" s="144"/>
      <c r="L890" s="124"/>
      <c r="M890" s="124"/>
      <c r="N890" s="124"/>
      <c r="P890" s="124"/>
      <c r="Q890" s="124"/>
      <c r="R890" s="124"/>
      <c r="S890" s="124"/>
      <c r="T890" s="124"/>
      <c r="U890" s="124"/>
      <c r="W890" s="124"/>
      <c r="X890" s="124"/>
      <c r="Y890" s="124"/>
      <c r="Z890" s="124"/>
      <c r="AA890" s="124"/>
      <c r="AB890" s="124"/>
      <c r="AD890" s="124"/>
      <c r="AE890" s="124"/>
      <c r="AF890" s="124"/>
      <c r="AG890" s="124"/>
      <c r="AH890" s="124"/>
      <c r="AI890" s="124"/>
    </row>
    <row r="891" spans="1:35">
      <c r="A891" s="144"/>
      <c r="C891" s="120"/>
      <c r="D891" s="120"/>
      <c r="E891" s="120"/>
      <c r="F891" s="120"/>
      <c r="G891" s="169"/>
      <c r="H891" s="137"/>
      <c r="I891" s="131"/>
      <c r="J891" s="144"/>
      <c r="L891" s="124"/>
      <c r="M891" s="124"/>
      <c r="N891" s="124"/>
      <c r="P891" s="124"/>
      <c r="Q891" s="124"/>
      <c r="R891" s="124"/>
      <c r="S891" s="124"/>
      <c r="T891" s="124"/>
      <c r="U891" s="124"/>
      <c r="W891" s="124"/>
      <c r="X891" s="124"/>
      <c r="Y891" s="124"/>
      <c r="Z891" s="124"/>
      <c r="AA891" s="124"/>
      <c r="AB891" s="124"/>
      <c r="AD891" s="124"/>
      <c r="AE891" s="124"/>
      <c r="AF891" s="124"/>
      <c r="AG891" s="124"/>
      <c r="AH891" s="124"/>
      <c r="AI891" s="124"/>
    </row>
    <row r="892" spans="1:35">
      <c r="A892" s="144"/>
      <c r="C892" s="120"/>
      <c r="D892" s="120"/>
      <c r="E892" s="120"/>
      <c r="F892" s="120"/>
      <c r="G892" s="169"/>
      <c r="H892" s="137"/>
      <c r="I892" s="131"/>
      <c r="J892" s="144"/>
      <c r="L892" s="124"/>
      <c r="M892" s="124"/>
      <c r="N892" s="124"/>
      <c r="P892" s="124"/>
      <c r="Q892" s="124"/>
      <c r="R892" s="124"/>
      <c r="S892" s="124"/>
      <c r="T892" s="124"/>
      <c r="U892" s="124"/>
      <c r="W892" s="124"/>
      <c r="X892" s="124"/>
      <c r="Y892" s="124"/>
      <c r="Z892" s="124"/>
      <c r="AA892" s="124"/>
      <c r="AB892" s="124"/>
      <c r="AD892" s="124"/>
      <c r="AE892" s="124"/>
      <c r="AF892" s="124"/>
      <c r="AG892" s="124"/>
      <c r="AH892" s="124"/>
      <c r="AI892" s="124"/>
    </row>
    <row r="893" spans="1:35">
      <c r="A893" s="144"/>
      <c r="C893" s="120"/>
      <c r="D893" s="120"/>
      <c r="E893" s="120"/>
      <c r="F893" s="120"/>
      <c r="G893" s="169"/>
      <c r="H893" s="137"/>
      <c r="I893" s="131"/>
      <c r="J893" s="144"/>
      <c r="L893" s="124"/>
      <c r="M893" s="124"/>
      <c r="N893" s="124"/>
      <c r="P893" s="124"/>
      <c r="Q893" s="124"/>
      <c r="R893" s="124"/>
      <c r="S893" s="124"/>
      <c r="T893" s="124"/>
      <c r="U893" s="124"/>
      <c r="W893" s="124"/>
      <c r="X893" s="124"/>
      <c r="Y893" s="124"/>
      <c r="Z893" s="124"/>
      <c r="AA893" s="124"/>
      <c r="AB893" s="124"/>
      <c r="AD893" s="124"/>
      <c r="AE893" s="124"/>
      <c r="AF893" s="124"/>
      <c r="AG893" s="124"/>
      <c r="AH893" s="124"/>
      <c r="AI893" s="124"/>
    </row>
    <row r="894" spans="1:35">
      <c r="A894" s="144"/>
      <c r="C894" s="120"/>
      <c r="D894" s="120"/>
      <c r="E894" s="120"/>
      <c r="F894" s="120"/>
      <c r="G894" s="169"/>
      <c r="H894" s="137"/>
      <c r="I894" s="131"/>
      <c r="J894" s="144"/>
      <c r="L894" s="124"/>
      <c r="M894" s="124"/>
      <c r="N894" s="124"/>
      <c r="P894" s="124"/>
      <c r="Q894" s="124"/>
      <c r="R894" s="124"/>
      <c r="S894" s="124"/>
      <c r="T894" s="124"/>
      <c r="U894" s="124"/>
      <c r="W894" s="124"/>
      <c r="X894" s="124"/>
      <c r="Y894" s="124"/>
      <c r="Z894" s="124"/>
      <c r="AA894" s="124"/>
      <c r="AB894" s="124"/>
      <c r="AD894" s="124"/>
      <c r="AE894" s="124"/>
      <c r="AF894" s="124"/>
      <c r="AG894" s="124"/>
      <c r="AH894" s="124"/>
      <c r="AI894" s="124"/>
    </row>
    <row r="895" spans="1:35">
      <c r="A895" s="144"/>
      <c r="C895" s="120"/>
      <c r="D895" s="120"/>
      <c r="E895" s="120"/>
      <c r="F895" s="120"/>
      <c r="G895" s="169"/>
      <c r="H895" s="137"/>
      <c r="I895" s="131"/>
      <c r="J895" s="144"/>
      <c r="L895" s="124"/>
      <c r="M895" s="124"/>
      <c r="N895" s="124"/>
      <c r="P895" s="124"/>
      <c r="Q895" s="124"/>
      <c r="R895" s="124"/>
      <c r="S895" s="124"/>
      <c r="T895" s="124"/>
      <c r="U895" s="124"/>
      <c r="W895" s="124"/>
      <c r="X895" s="124"/>
      <c r="Y895" s="124"/>
      <c r="Z895" s="124"/>
      <c r="AA895" s="124"/>
      <c r="AB895" s="124"/>
      <c r="AD895" s="124"/>
      <c r="AE895" s="124"/>
      <c r="AF895" s="124"/>
      <c r="AG895" s="124"/>
      <c r="AH895" s="124"/>
      <c r="AI895" s="124"/>
    </row>
    <row r="896" spans="1:35">
      <c r="A896" s="144"/>
      <c r="C896" s="120"/>
      <c r="D896" s="120"/>
      <c r="E896" s="120"/>
      <c r="F896" s="120"/>
      <c r="G896" s="169"/>
      <c r="H896" s="137"/>
      <c r="I896" s="131"/>
      <c r="J896" s="144"/>
      <c r="L896" s="124"/>
      <c r="M896" s="124"/>
      <c r="N896" s="124"/>
      <c r="P896" s="124"/>
      <c r="Q896" s="124"/>
      <c r="R896" s="124"/>
      <c r="S896" s="124"/>
      <c r="T896" s="124"/>
      <c r="U896" s="124"/>
      <c r="W896" s="124"/>
      <c r="X896" s="124"/>
      <c r="Y896" s="124"/>
      <c r="Z896" s="124"/>
      <c r="AA896" s="124"/>
      <c r="AB896" s="124"/>
      <c r="AD896" s="124"/>
      <c r="AE896" s="124"/>
      <c r="AF896" s="124"/>
      <c r="AG896" s="124"/>
      <c r="AH896" s="124"/>
      <c r="AI896" s="124"/>
    </row>
    <row r="897" spans="1:35">
      <c r="A897" s="144"/>
      <c r="C897" s="120"/>
      <c r="D897" s="120"/>
      <c r="E897" s="120"/>
      <c r="F897" s="120"/>
      <c r="G897" s="169"/>
      <c r="H897" s="137"/>
      <c r="I897" s="131"/>
      <c r="J897" s="144"/>
      <c r="L897" s="124"/>
      <c r="M897" s="124"/>
      <c r="N897" s="124"/>
      <c r="P897" s="124"/>
      <c r="Q897" s="124"/>
      <c r="R897" s="124"/>
      <c r="S897" s="124"/>
      <c r="T897" s="124"/>
      <c r="U897" s="124"/>
      <c r="W897" s="124"/>
      <c r="X897" s="124"/>
      <c r="Y897" s="124"/>
      <c r="Z897" s="124"/>
      <c r="AA897" s="124"/>
      <c r="AB897" s="124"/>
      <c r="AD897" s="124"/>
      <c r="AE897" s="124"/>
      <c r="AF897" s="124"/>
      <c r="AG897" s="124"/>
      <c r="AH897" s="124"/>
      <c r="AI897" s="124"/>
    </row>
    <row r="898" spans="1:35">
      <c r="A898" s="144"/>
      <c r="C898" s="120"/>
      <c r="D898" s="120"/>
      <c r="E898" s="120"/>
      <c r="F898" s="120"/>
      <c r="G898" s="169"/>
      <c r="H898" s="137"/>
      <c r="I898" s="131"/>
      <c r="J898" s="144"/>
      <c r="L898" s="124"/>
      <c r="M898" s="124"/>
      <c r="N898" s="124"/>
      <c r="P898" s="124"/>
      <c r="Q898" s="124"/>
      <c r="R898" s="124"/>
      <c r="S898" s="124"/>
      <c r="T898" s="124"/>
      <c r="U898" s="124"/>
      <c r="W898" s="124"/>
      <c r="X898" s="124"/>
      <c r="Y898" s="124"/>
      <c r="Z898" s="124"/>
      <c r="AA898" s="124"/>
      <c r="AB898" s="124"/>
      <c r="AD898" s="124"/>
      <c r="AE898" s="124"/>
      <c r="AF898" s="124"/>
      <c r="AG898" s="124"/>
      <c r="AH898" s="124"/>
      <c r="AI898" s="124"/>
    </row>
    <row r="899" spans="1:35">
      <c r="A899" s="144"/>
      <c r="C899" s="120"/>
      <c r="D899" s="120"/>
      <c r="E899" s="120"/>
      <c r="F899" s="120"/>
      <c r="G899" s="169"/>
      <c r="H899" s="137"/>
      <c r="I899" s="131"/>
      <c r="J899" s="144"/>
      <c r="L899" s="124"/>
      <c r="M899" s="124"/>
      <c r="N899" s="124"/>
      <c r="P899" s="124"/>
      <c r="Q899" s="124"/>
      <c r="R899" s="124"/>
      <c r="S899" s="124"/>
      <c r="T899" s="124"/>
      <c r="U899" s="124"/>
      <c r="W899" s="124"/>
      <c r="X899" s="124"/>
      <c r="Y899" s="124"/>
      <c r="Z899" s="124"/>
      <c r="AA899" s="124"/>
      <c r="AB899" s="124"/>
      <c r="AD899" s="124"/>
      <c r="AE899" s="124"/>
      <c r="AF899" s="124"/>
      <c r="AG899" s="124"/>
      <c r="AH899" s="124"/>
      <c r="AI899" s="124"/>
    </row>
    <row r="900" spans="1:35">
      <c r="A900" s="144"/>
      <c r="C900" s="120"/>
      <c r="D900" s="120"/>
      <c r="E900" s="120"/>
      <c r="F900" s="120"/>
      <c r="G900" s="169"/>
      <c r="H900" s="137"/>
      <c r="I900" s="131"/>
      <c r="J900" s="144"/>
      <c r="L900" s="124"/>
      <c r="M900" s="124"/>
      <c r="N900" s="124"/>
      <c r="P900" s="124"/>
      <c r="Q900" s="124"/>
      <c r="R900" s="124"/>
      <c r="S900" s="124"/>
      <c r="T900" s="124"/>
      <c r="U900" s="124"/>
      <c r="W900" s="124"/>
      <c r="X900" s="124"/>
      <c r="Y900" s="124"/>
      <c r="Z900" s="124"/>
      <c r="AA900" s="124"/>
      <c r="AB900" s="124"/>
      <c r="AD900" s="124"/>
      <c r="AE900" s="124"/>
      <c r="AF900" s="124"/>
      <c r="AG900" s="124"/>
      <c r="AH900" s="124"/>
      <c r="AI900" s="124"/>
    </row>
    <row r="901" spans="1:35">
      <c r="A901" s="144"/>
      <c r="C901" s="120"/>
      <c r="D901" s="120"/>
      <c r="E901" s="120"/>
      <c r="F901" s="120"/>
      <c r="G901" s="169"/>
      <c r="H901" s="137"/>
      <c r="I901" s="131"/>
      <c r="J901" s="144"/>
      <c r="L901" s="124"/>
      <c r="M901" s="124"/>
      <c r="N901" s="124"/>
      <c r="P901" s="124"/>
      <c r="Q901" s="124"/>
      <c r="R901" s="124"/>
      <c r="S901" s="124"/>
      <c r="T901" s="124"/>
      <c r="U901" s="124"/>
      <c r="W901" s="124"/>
      <c r="X901" s="124"/>
      <c r="Y901" s="124"/>
      <c r="Z901" s="124"/>
      <c r="AA901" s="124"/>
      <c r="AB901" s="124"/>
      <c r="AD901" s="124"/>
      <c r="AE901" s="124"/>
      <c r="AF901" s="124"/>
      <c r="AG901" s="124"/>
      <c r="AH901" s="124"/>
      <c r="AI901" s="124"/>
    </row>
    <row r="902" spans="1:35">
      <c r="A902" s="144"/>
      <c r="C902" s="120"/>
      <c r="D902" s="120"/>
      <c r="E902" s="120"/>
      <c r="F902" s="120"/>
      <c r="G902" s="169"/>
      <c r="H902" s="137"/>
      <c r="I902" s="131"/>
      <c r="J902" s="144"/>
      <c r="L902" s="124"/>
      <c r="M902" s="124"/>
      <c r="N902" s="124"/>
      <c r="P902" s="124"/>
      <c r="Q902" s="124"/>
      <c r="R902" s="124"/>
      <c r="S902" s="124"/>
      <c r="T902" s="124"/>
      <c r="U902" s="124"/>
      <c r="W902" s="124"/>
      <c r="X902" s="124"/>
      <c r="Y902" s="124"/>
      <c r="Z902" s="124"/>
      <c r="AA902" s="124"/>
      <c r="AB902" s="124"/>
      <c r="AD902" s="124"/>
      <c r="AE902" s="124"/>
      <c r="AF902" s="124"/>
      <c r="AG902" s="124"/>
      <c r="AH902" s="124"/>
      <c r="AI902" s="124"/>
    </row>
    <row r="903" spans="1:35">
      <c r="A903" s="144"/>
      <c r="C903" s="120"/>
      <c r="D903" s="120"/>
      <c r="E903" s="120"/>
      <c r="F903" s="120"/>
      <c r="G903" s="169"/>
      <c r="H903" s="137"/>
      <c r="I903" s="131"/>
      <c r="J903" s="144"/>
      <c r="L903" s="124"/>
      <c r="M903" s="124"/>
      <c r="N903" s="124"/>
      <c r="P903" s="124"/>
      <c r="Q903" s="124"/>
      <c r="R903" s="124"/>
      <c r="S903" s="124"/>
      <c r="T903" s="124"/>
      <c r="U903" s="124"/>
      <c r="W903" s="124"/>
      <c r="X903" s="124"/>
      <c r="Y903" s="124"/>
      <c r="Z903" s="124"/>
      <c r="AA903" s="124"/>
      <c r="AB903" s="124"/>
      <c r="AD903" s="124"/>
      <c r="AE903" s="124"/>
      <c r="AF903" s="124"/>
      <c r="AG903" s="124"/>
      <c r="AH903" s="124"/>
      <c r="AI903" s="124"/>
    </row>
    <row r="904" spans="1:35">
      <c r="A904" s="144"/>
      <c r="C904" s="120"/>
      <c r="D904" s="120"/>
      <c r="E904" s="120"/>
      <c r="F904" s="120"/>
      <c r="G904" s="169"/>
      <c r="H904" s="137"/>
      <c r="I904" s="131"/>
      <c r="J904" s="144"/>
      <c r="L904" s="124"/>
      <c r="M904" s="124"/>
      <c r="N904" s="124"/>
      <c r="P904" s="124"/>
      <c r="Q904" s="124"/>
      <c r="R904" s="124"/>
      <c r="S904" s="124"/>
      <c r="T904" s="124"/>
      <c r="U904" s="124"/>
      <c r="W904" s="124"/>
      <c r="X904" s="124"/>
      <c r="Y904" s="124"/>
      <c r="Z904" s="124"/>
      <c r="AA904" s="124"/>
      <c r="AB904" s="124"/>
      <c r="AD904" s="124"/>
      <c r="AE904" s="124"/>
      <c r="AF904" s="124"/>
      <c r="AG904" s="124"/>
      <c r="AH904" s="124"/>
      <c r="AI904" s="124"/>
    </row>
    <row r="905" spans="1:35">
      <c r="A905" s="144"/>
      <c r="C905" s="120"/>
      <c r="D905" s="120"/>
      <c r="E905" s="120"/>
      <c r="F905" s="120"/>
      <c r="G905" s="169"/>
      <c r="H905" s="137"/>
      <c r="I905" s="131"/>
      <c r="J905" s="144"/>
      <c r="L905" s="124"/>
      <c r="M905" s="124"/>
      <c r="N905" s="124"/>
      <c r="P905" s="124"/>
      <c r="Q905" s="124"/>
      <c r="R905" s="124"/>
      <c r="S905" s="124"/>
      <c r="T905" s="124"/>
      <c r="U905" s="124"/>
      <c r="W905" s="124"/>
      <c r="X905" s="124"/>
      <c r="Y905" s="124"/>
      <c r="Z905" s="124"/>
      <c r="AA905" s="124"/>
      <c r="AB905" s="124"/>
      <c r="AD905" s="124"/>
      <c r="AE905" s="124"/>
      <c r="AF905" s="124"/>
      <c r="AG905" s="124"/>
      <c r="AH905" s="124"/>
      <c r="AI905" s="124"/>
    </row>
    <row r="906" spans="1:35">
      <c r="A906" s="144"/>
      <c r="C906" s="120"/>
      <c r="D906" s="120"/>
      <c r="E906" s="120"/>
      <c r="F906" s="120"/>
      <c r="G906" s="169"/>
      <c r="H906" s="137"/>
      <c r="I906" s="131"/>
      <c r="J906" s="144"/>
      <c r="L906" s="124"/>
      <c r="M906" s="124"/>
      <c r="N906" s="124"/>
      <c r="P906" s="124"/>
      <c r="Q906" s="124"/>
      <c r="R906" s="124"/>
      <c r="S906" s="124"/>
      <c r="T906" s="124"/>
      <c r="U906" s="124"/>
      <c r="W906" s="124"/>
      <c r="X906" s="124"/>
      <c r="Y906" s="124"/>
      <c r="Z906" s="124"/>
      <c r="AA906" s="124"/>
      <c r="AB906" s="124"/>
      <c r="AD906" s="124"/>
      <c r="AE906" s="124"/>
      <c r="AF906" s="124"/>
      <c r="AG906" s="124"/>
      <c r="AH906" s="124"/>
      <c r="AI906" s="124"/>
    </row>
    <row r="907" spans="1:35">
      <c r="A907" s="144"/>
      <c r="C907" s="120"/>
      <c r="D907" s="120"/>
      <c r="E907" s="120"/>
      <c r="F907" s="120"/>
      <c r="G907" s="169"/>
      <c r="H907" s="137"/>
      <c r="I907" s="131"/>
      <c r="J907" s="144"/>
      <c r="L907" s="124"/>
      <c r="M907" s="124"/>
      <c r="N907" s="124"/>
      <c r="P907" s="124"/>
      <c r="Q907" s="124"/>
      <c r="R907" s="124"/>
      <c r="S907" s="124"/>
      <c r="T907" s="124"/>
      <c r="U907" s="124"/>
      <c r="W907" s="124"/>
      <c r="X907" s="124"/>
      <c r="Y907" s="124"/>
      <c r="Z907" s="124"/>
      <c r="AA907" s="124"/>
      <c r="AB907" s="124"/>
      <c r="AD907" s="124"/>
      <c r="AE907" s="124"/>
      <c r="AF907" s="124"/>
      <c r="AG907" s="124"/>
      <c r="AH907" s="124"/>
      <c r="AI907" s="124"/>
    </row>
    <row r="908" spans="1:35">
      <c r="A908" s="144"/>
      <c r="C908" s="120"/>
      <c r="D908" s="120"/>
      <c r="E908" s="120"/>
      <c r="F908" s="120"/>
      <c r="G908" s="169"/>
      <c r="H908" s="137"/>
      <c r="I908" s="131"/>
      <c r="J908" s="144"/>
      <c r="L908" s="124"/>
      <c r="M908" s="124"/>
      <c r="N908" s="124"/>
      <c r="P908" s="124"/>
      <c r="Q908" s="124"/>
      <c r="R908" s="124"/>
      <c r="S908" s="124"/>
      <c r="T908" s="124"/>
      <c r="U908" s="124"/>
      <c r="W908" s="124"/>
      <c r="X908" s="124"/>
      <c r="Y908" s="124"/>
      <c r="Z908" s="124"/>
      <c r="AA908" s="124"/>
      <c r="AB908" s="124"/>
      <c r="AD908" s="124"/>
      <c r="AE908" s="124"/>
      <c r="AF908" s="124"/>
      <c r="AG908" s="124"/>
      <c r="AH908" s="124"/>
      <c r="AI908" s="124"/>
    </row>
    <row r="909" spans="1:35">
      <c r="A909" s="144"/>
      <c r="C909" s="120"/>
      <c r="D909" s="120"/>
      <c r="E909" s="120"/>
      <c r="F909" s="120"/>
      <c r="G909" s="169"/>
      <c r="H909" s="137"/>
      <c r="I909" s="131"/>
      <c r="J909" s="144"/>
      <c r="L909" s="124"/>
      <c r="M909" s="124"/>
      <c r="N909" s="124"/>
      <c r="P909" s="124"/>
      <c r="Q909" s="124"/>
      <c r="R909" s="124"/>
      <c r="S909" s="124"/>
      <c r="T909" s="124"/>
      <c r="U909" s="124"/>
      <c r="W909" s="124"/>
      <c r="X909" s="124"/>
      <c r="Y909" s="124"/>
      <c r="Z909" s="124"/>
      <c r="AA909" s="124"/>
      <c r="AB909" s="124"/>
      <c r="AD909" s="124"/>
      <c r="AE909" s="124"/>
      <c r="AF909" s="124"/>
      <c r="AG909" s="124"/>
      <c r="AH909" s="124"/>
      <c r="AI909" s="124"/>
    </row>
    <row r="910" spans="1:35">
      <c r="A910" s="144"/>
      <c r="C910" s="120"/>
      <c r="D910" s="120"/>
      <c r="E910" s="120"/>
      <c r="F910" s="120"/>
      <c r="G910" s="169"/>
      <c r="H910" s="137"/>
      <c r="I910" s="131"/>
      <c r="J910" s="144"/>
      <c r="L910" s="124"/>
      <c r="M910" s="124"/>
      <c r="N910" s="124"/>
      <c r="P910" s="124"/>
      <c r="Q910" s="124"/>
      <c r="R910" s="124"/>
      <c r="S910" s="124"/>
      <c r="T910" s="124"/>
      <c r="U910" s="124"/>
      <c r="W910" s="124"/>
      <c r="X910" s="124"/>
      <c r="Y910" s="124"/>
      <c r="Z910" s="124"/>
      <c r="AA910" s="124"/>
      <c r="AB910" s="124"/>
      <c r="AD910" s="124"/>
      <c r="AE910" s="124"/>
      <c r="AF910" s="124"/>
      <c r="AG910" s="124"/>
      <c r="AH910" s="124"/>
      <c r="AI910" s="124"/>
    </row>
    <row r="911" spans="1:35">
      <c r="A911" s="144"/>
      <c r="C911" s="120"/>
      <c r="D911" s="120"/>
      <c r="E911" s="120"/>
      <c r="F911" s="120"/>
      <c r="G911" s="169"/>
      <c r="H911" s="137"/>
      <c r="I911" s="131"/>
      <c r="J911" s="144"/>
      <c r="L911" s="124"/>
      <c r="M911" s="124"/>
      <c r="N911" s="124"/>
      <c r="P911" s="124"/>
      <c r="Q911" s="124"/>
      <c r="R911" s="124"/>
      <c r="S911" s="124"/>
      <c r="T911" s="124"/>
      <c r="U911" s="124"/>
      <c r="W911" s="124"/>
      <c r="X911" s="124"/>
      <c r="Y911" s="124"/>
      <c r="Z911" s="124"/>
      <c r="AA911" s="124"/>
      <c r="AB911" s="124"/>
      <c r="AD911" s="124"/>
      <c r="AE911" s="124"/>
      <c r="AF911" s="124"/>
      <c r="AG911" s="124"/>
      <c r="AH911" s="124"/>
      <c r="AI911" s="124"/>
    </row>
    <row r="912" spans="1:35">
      <c r="A912" s="144"/>
      <c r="C912" s="120"/>
      <c r="D912" s="120"/>
      <c r="E912" s="120"/>
      <c r="F912" s="120"/>
      <c r="G912" s="169"/>
      <c r="H912" s="137"/>
      <c r="I912" s="131"/>
      <c r="J912" s="144"/>
      <c r="L912" s="124"/>
      <c r="M912" s="124"/>
      <c r="N912" s="124"/>
      <c r="P912" s="124"/>
      <c r="Q912" s="124"/>
      <c r="R912" s="124"/>
      <c r="S912" s="124"/>
      <c r="T912" s="124"/>
      <c r="U912" s="124"/>
      <c r="W912" s="124"/>
      <c r="X912" s="124"/>
      <c r="Y912" s="124"/>
      <c r="Z912" s="124"/>
      <c r="AA912" s="124"/>
      <c r="AB912" s="124"/>
      <c r="AD912" s="124"/>
      <c r="AE912" s="124"/>
      <c r="AF912" s="124"/>
      <c r="AG912" s="124"/>
      <c r="AH912" s="124"/>
      <c r="AI912" s="124"/>
    </row>
    <row r="913" spans="1:35">
      <c r="A913" s="144"/>
      <c r="C913" s="120"/>
      <c r="D913" s="120"/>
      <c r="E913" s="120"/>
      <c r="F913" s="120"/>
      <c r="G913" s="169"/>
      <c r="H913" s="137"/>
      <c r="I913" s="131"/>
      <c r="J913" s="144"/>
      <c r="L913" s="124"/>
      <c r="M913" s="124"/>
      <c r="N913" s="124"/>
      <c r="P913" s="124"/>
      <c r="Q913" s="124"/>
      <c r="R913" s="124"/>
      <c r="S913" s="124"/>
      <c r="T913" s="124"/>
      <c r="U913" s="124"/>
      <c r="W913" s="124"/>
      <c r="X913" s="124"/>
      <c r="Y913" s="124"/>
      <c r="Z913" s="124"/>
      <c r="AA913" s="124"/>
      <c r="AB913" s="124"/>
      <c r="AD913" s="124"/>
      <c r="AE913" s="124"/>
      <c r="AF913" s="124"/>
      <c r="AG913" s="124"/>
      <c r="AH913" s="124"/>
      <c r="AI913" s="124"/>
    </row>
    <row r="914" spans="1:35">
      <c r="A914" s="144"/>
      <c r="C914" s="120"/>
      <c r="D914" s="120"/>
      <c r="E914" s="120"/>
      <c r="F914" s="120"/>
      <c r="G914" s="169"/>
      <c r="H914" s="137"/>
      <c r="I914" s="131"/>
      <c r="J914" s="144"/>
      <c r="L914" s="124"/>
      <c r="M914" s="124"/>
      <c r="N914" s="124"/>
      <c r="P914" s="124"/>
      <c r="Q914" s="124"/>
      <c r="R914" s="124"/>
      <c r="S914" s="124"/>
      <c r="T914" s="124"/>
      <c r="U914" s="124"/>
      <c r="W914" s="124"/>
      <c r="X914" s="124"/>
      <c r="Y914" s="124"/>
      <c r="Z914" s="124"/>
      <c r="AA914" s="124"/>
      <c r="AB914" s="124"/>
      <c r="AD914" s="124"/>
      <c r="AE914" s="124"/>
      <c r="AF914" s="124"/>
      <c r="AG914" s="124"/>
      <c r="AH914" s="124"/>
      <c r="AI914" s="124"/>
    </row>
    <row r="915" spans="1:35">
      <c r="A915" s="144"/>
      <c r="C915" s="120"/>
      <c r="D915" s="120"/>
      <c r="E915" s="120"/>
      <c r="F915" s="120"/>
      <c r="G915" s="169"/>
      <c r="H915" s="137"/>
      <c r="I915" s="131"/>
      <c r="J915" s="144"/>
      <c r="L915" s="124"/>
      <c r="M915" s="124"/>
      <c r="N915" s="124"/>
      <c r="P915" s="124"/>
      <c r="Q915" s="124"/>
      <c r="R915" s="124"/>
      <c r="S915" s="124"/>
      <c r="T915" s="124"/>
      <c r="U915" s="124"/>
      <c r="W915" s="124"/>
      <c r="X915" s="124"/>
      <c r="Y915" s="124"/>
      <c r="Z915" s="124"/>
      <c r="AA915" s="124"/>
      <c r="AB915" s="124"/>
      <c r="AD915" s="124"/>
      <c r="AE915" s="124"/>
      <c r="AF915" s="124"/>
      <c r="AG915" s="124"/>
      <c r="AH915" s="124"/>
      <c r="AI915" s="124"/>
    </row>
    <row r="916" spans="1:35">
      <c r="A916" s="144"/>
      <c r="C916" s="120"/>
      <c r="D916" s="120"/>
      <c r="E916" s="120"/>
      <c r="F916" s="120"/>
      <c r="G916" s="169"/>
      <c r="H916" s="137"/>
      <c r="I916" s="131"/>
      <c r="J916" s="144"/>
      <c r="L916" s="124"/>
      <c r="M916" s="124"/>
      <c r="N916" s="124"/>
      <c r="P916" s="124"/>
      <c r="Q916" s="124"/>
      <c r="R916" s="124"/>
      <c r="S916" s="124"/>
      <c r="T916" s="124"/>
      <c r="U916" s="124"/>
      <c r="W916" s="124"/>
      <c r="X916" s="124"/>
      <c r="Y916" s="124"/>
      <c r="Z916" s="124"/>
      <c r="AA916" s="124"/>
      <c r="AB916" s="124"/>
      <c r="AD916" s="124"/>
      <c r="AE916" s="124"/>
      <c r="AF916" s="124"/>
      <c r="AG916" s="124"/>
      <c r="AH916" s="124"/>
      <c r="AI916" s="124"/>
    </row>
    <row r="917" spans="1:35">
      <c r="A917" s="144"/>
      <c r="C917" s="120"/>
      <c r="D917" s="120"/>
      <c r="E917" s="120"/>
      <c r="F917" s="120"/>
      <c r="G917" s="169"/>
      <c r="H917" s="137"/>
      <c r="I917" s="131"/>
      <c r="J917" s="144"/>
      <c r="L917" s="124"/>
      <c r="M917" s="124"/>
      <c r="N917" s="124"/>
      <c r="P917" s="124"/>
      <c r="Q917" s="124"/>
      <c r="R917" s="124"/>
      <c r="S917" s="124"/>
      <c r="T917" s="124"/>
      <c r="U917" s="124"/>
      <c r="W917" s="124"/>
      <c r="X917" s="124"/>
      <c r="Y917" s="124"/>
      <c r="Z917" s="124"/>
      <c r="AA917" s="124"/>
      <c r="AB917" s="124"/>
      <c r="AD917" s="124"/>
      <c r="AE917" s="124"/>
      <c r="AF917" s="124"/>
      <c r="AG917" s="124"/>
      <c r="AH917" s="124"/>
      <c r="AI917" s="124"/>
    </row>
    <row r="918" spans="1:35">
      <c r="A918" s="144"/>
      <c r="C918" s="120"/>
      <c r="D918" s="120"/>
      <c r="E918" s="120"/>
      <c r="F918" s="120"/>
      <c r="G918" s="169"/>
      <c r="H918" s="137"/>
      <c r="I918" s="131"/>
      <c r="J918" s="144"/>
      <c r="L918" s="124"/>
      <c r="M918" s="124"/>
      <c r="N918" s="124"/>
      <c r="P918" s="124"/>
      <c r="Q918" s="124"/>
      <c r="R918" s="124"/>
      <c r="S918" s="124"/>
      <c r="T918" s="124"/>
      <c r="U918" s="124"/>
      <c r="W918" s="124"/>
      <c r="X918" s="124"/>
      <c r="Y918" s="124"/>
      <c r="Z918" s="124"/>
      <c r="AA918" s="124"/>
      <c r="AB918" s="124"/>
      <c r="AD918" s="124"/>
      <c r="AE918" s="124"/>
      <c r="AF918" s="124"/>
      <c r="AG918" s="124"/>
      <c r="AH918" s="124"/>
      <c r="AI918" s="124"/>
    </row>
    <row r="919" spans="1:35">
      <c r="A919" s="144"/>
      <c r="C919" s="120"/>
      <c r="D919" s="120"/>
      <c r="E919" s="120"/>
      <c r="F919" s="120"/>
      <c r="G919" s="169"/>
      <c r="H919" s="137"/>
      <c r="I919" s="131"/>
      <c r="J919" s="144"/>
      <c r="L919" s="124"/>
      <c r="M919" s="124"/>
      <c r="N919" s="124"/>
      <c r="P919" s="124"/>
      <c r="Q919" s="124"/>
      <c r="R919" s="124"/>
      <c r="S919" s="124"/>
      <c r="T919" s="124"/>
      <c r="U919" s="124"/>
      <c r="W919" s="124"/>
      <c r="X919" s="124"/>
      <c r="Y919" s="124"/>
      <c r="Z919" s="124"/>
      <c r="AA919" s="124"/>
      <c r="AB919" s="124"/>
      <c r="AD919" s="124"/>
      <c r="AE919" s="124"/>
      <c r="AF919" s="124"/>
      <c r="AG919" s="124"/>
      <c r="AH919" s="124"/>
      <c r="AI919" s="124"/>
    </row>
    <row r="920" spans="1:35">
      <c r="A920" s="144"/>
      <c r="C920" s="120"/>
      <c r="D920" s="120"/>
      <c r="E920" s="120"/>
      <c r="F920" s="120"/>
      <c r="G920" s="169"/>
      <c r="H920" s="137"/>
      <c r="I920" s="131"/>
      <c r="J920" s="144"/>
      <c r="L920" s="124"/>
      <c r="M920" s="124"/>
      <c r="N920" s="124"/>
      <c r="P920" s="124"/>
      <c r="Q920" s="124"/>
      <c r="R920" s="124"/>
      <c r="S920" s="124"/>
      <c r="T920" s="124"/>
      <c r="U920" s="124"/>
      <c r="W920" s="124"/>
      <c r="X920" s="124"/>
      <c r="Y920" s="124"/>
      <c r="Z920" s="124"/>
      <c r="AA920" s="124"/>
      <c r="AB920" s="124"/>
      <c r="AD920" s="124"/>
      <c r="AE920" s="124"/>
      <c r="AF920" s="124"/>
      <c r="AG920" s="124"/>
      <c r="AH920" s="124"/>
      <c r="AI920" s="124"/>
    </row>
    <row r="921" spans="1:35">
      <c r="A921" s="144"/>
      <c r="C921" s="120"/>
      <c r="D921" s="120"/>
      <c r="E921" s="120"/>
      <c r="F921" s="120"/>
      <c r="G921" s="169"/>
      <c r="H921" s="137"/>
      <c r="I921" s="131"/>
      <c r="J921" s="144"/>
      <c r="L921" s="124"/>
      <c r="M921" s="124"/>
      <c r="N921" s="124"/>
      <c r="P921" s="124"/>
      <c r="Q921" s="124"/>
      <c r="R921" s="124"/>
      <c r="S921" s="124"/>
      <c r="T921" s="124"/>
      <c r="U921" s="124"/>
      <c r="W921" s="124"/>
      <c r="X921" s="124"/>
      <c r="Y921" s="124"/>
      <c r="Z921" s="124"/>
      <c r="AA921" s="124"/>
      <c r="AB921" s="124"/>
      <c r="AD921" s="124"/>
      <c r="AE921" s="124"/>
      <c r="AF921" s="124"/>
      <c r="AG921" s="124"/>
      <c r="AH921" s="124"/>
      <c r="AI921" s="124"/>
    </row>
    <row r="922" spans="1:35">
      <c r="A922" s="144"/>
      <c r="C922" s="120"/>
      <c r="D922" s="120"/>
      <c r="E922" s="120"/>
      <c r="F922" s="120"/>
      <c r="G922" s="169"/>
      <c r="H922" s="137"/>
      <c r="I922" s="131"/>
      <c r="J922" s="144"/>
      <c r="L922" s="124"/>
      <c r="M922" s="124"/>
      <c r="N922" s="124"/>
      <c r="P922" s="124"/>
      <c r="Q922" s="124"/>
      <c r="R922" s="124"/>
      <c r="S922" s="124"/>
      <c r="T922" s="124"/>
      <c r="U922" s="124"/>
      <c r="W922" s="124"/>
      <c r="X922" s="124"/>
      <c r="Y922" s="124"/>
      <c r="Z922" s="124"/>
      <c r="AA922" s="124"/>
      <c r="AB922" s="124"/>
      <c r="AD922" s="124"/>
      <c r="AE922" s="124"/>
      <c r="AF922" s="124"/>
      <c r="AG922" s="124"/>
      <c r="AH922" s="124"/>
      <c r="AI922" s="124"/>
    </row>
    <row r="923" spans="1:35">
      <c r="A923" s="144"/>
      <c r="C923" s="120"/>
      <c r="D923" s="120"/>
      <c r="E923" s="120"/>
      <c r="F923" s="120"/>
      <c r="G923" s="169"/>
      <c r="H923" s="137"/>
      <c r="I923" s="131"/>
      <c r="J923" s="144"/>
      <c r="L923" s="124"/>
      <c r="M923" s="124"/>
      <c r="N923" s="124"/>
      <c r="P923" s="124"/>
      <c r="Q923" s="124"/>
      <c r="R923" s="124"/>
      <c r="S923" s="124"/>
      <c r="T923" s="124"/>
      <c r="U923" s="124"/>
      <c r="W923" s="124"/>
      <c r="X923" s="124"/>
      <c r="Y923" s="124"/>
      <c r="Z923" s="124"/>
      <c r="AA923" s="124"/>
      <c r="AB923" s="124"/>
      <c r="AD923" s="124"/>
      <c r="AE923" s="124"/>
      <c r="AF923" s="124"/>
      <c r="AG923" s="124"/>
      <c r="AH923" s="124"/>
      <c r="AI923" s="124"/>
    </row>
    <row r="924" spans="1:35">
      <c r="A924" s="144"/>
      <c r="C924" s="120"/>
      <c r="D924" s="120"/>
      <c r="E924" s="120"/>
      <c r="F924" s="120"/>
      <c r="G924" s="169"/>
      <c r="H924" s="137"/>
      <c r="I924" s="131"/>
      <c r="J924" s="144"/>
      <c r="L924" s="124"/>
      <c r="M924" s="124"/>
      <c r="N924" s="124"/>
      <c r="P924" s="124"/>
      <c r="Q924" s="124"/>
      <c r="R924" s="124"/>
      <c r="S924" s="124"/>
      <c r="T924" s="124"/>
      <c r="U924" s="124"/>
      <c r="W924" s="124"/>
      <c r="X924" s="124"/>
      <c r="Y924" s="124"/>
      <c r="Z924" s="124"/>
      <c r="AA924" s="124"/>
      <c r="AB924" s="124"/>
      <c r="AD924" s="124"/>
      <c r="AE924" s="124"/>
      <c r="AF924" s="124"/>
      <c r="AG924" s="124"/>
      <c r="AH924" s="124"/>
      <c r="AI924" s="124"/>
    </row>
    <row r="925" spans="1:35">
      <c r="A925" s="144"/>
      <c r="C925" s="120"/>
      <c r="D925" s="120"/>
      <c r="E925" s="120"/>
      <c r="F925" s="120"/>
      <c r="G925" s="169"/>
      <c r="H925" s="137"/>
      <c r="I925" s="131"/>
      <c r="J925" s="144"/>
      <c r="L925" s="124"/>
      <c r="M925" s="124"/>
      <c r="N925" s="124"/>
      <c r="P925" s="124"/>
      <c r="Q925" s="124"/>
      <c r="R925" s="124"/>
      <c r="S925" s="124"/>
      <c r="T925" s="124"/>
      <c r="U925" s="124"/>
      <c r="W925" s="124"/>
      <c r="X925" s="124"/>
      <c r="Y925" s="124"/>
      <c r="Z925" s="124"/>
      <c r="AA925" s="124"/>
      <c r="AB925" s="124"/>
      <c r="AD925" s="124"/>
      <c r="AE925" s="124"/>
      <c r="AF925" s="124"/>
      <c r="AG925" s="124"/>
      <c r="AH925" s="124"/>
      <c r="AI925" s="124"/>
    </row>
    <row r="926" spans="1:35">
      <c r="A926" s="144"/>
      <c r="C926" s="120"/>
      <c r="D926" s="120"/>
      <c r="E926" s="120"/>
      <c r="F926" s="120"/>
      <c r="G926" s="169"/>
      <c r="H926" s="137"/>
      <c r="I926" s="131"/>
      <c r="J926" s="144"/>
      <c r="L926" s="124"/>
      <c r="M926" s="124"/>
      <c r="N926" s="124"/>
      <c r="P926" s="124"/>
      <c r="Q926" s="124"/>
      <c r="R926" s="124"/>
      <c r="S926" s="124"/>
      <c r="T926" s="124"/>
      <c r="U926" s="124"/>
      <c r="W926" s="124"/>
      <c r="X926" s="124"/>
      <c r="Y926" s="124"/>
      <c r="Z926" s="124"/>
      <c r="AA926" s="124"/>
      <c r="AB926" s="124"/>
      <c r="AD926" s="124"/>
      <c r="AE926" s="124"/>
      <c r="AF926" s="124"/>
      <c r="AG926" s="124"/>
      <c r="AH926" s="124"/>
      <c r="AI926" s="124"/>
    </row>
    <row r="927" spans="1:35">
      <c r="A927" s="144"/>
      <c r="C927" s="120"/>
      <c r="D927" s="120"/>
      <c r="E927" s="120"/>
      <c r="F927" s="120"/>
      <c r="G927" s="169"/>
      <c r="H927" s="137"/>
      <c r="I927" s="131"/>
      <c r="J927" s="144"/>
      <c r="L927" s="124"/>
      <c r="M927" s="124"/>
      <c r="N927" s="124"/>
      <c r="P927" s="124"/>
      <c r="Q927" s="124"/>
      <c r="R927" s="124"/>
      <c r="S927" s="124"/>
      <c r="T927" s="124"/>
      <c r="U927" s="124"/>
      <c r="W927" s="124"/>
      <c r="X927" s="124"/>
      <c r="Y927" s="124"/>
      <c r="Z927" s="124"/>
      <c r="AA927" s="124"/>
      <c r="AB927" s="124"/>
      <c r="AD927" s="124"/>
      <c r="AE927" s="124"/>
      <c r="AF927" s="124"/>
      <c r="AG927" s="124"/>
      <c r="AH927" s="124"/>
      <c r="AI927" s="124"/>
    </row>
    <row r="928" spans="1:35">
      <c r="A928" s="144"/>
      <c r="C928" s="120"/>
      <c r="D928" s="120"/>
      <c r="E928" s="120"/>
      <c r="F928" s="120"/>
      <c r="G928" s="169"/>
      <c r="H928" s="137"/>
      <c r="I928" s="131"/>
      <c r="J928" s="144"/>
      <c r="L928" s="124"/>
      <c r="M928" s="124"/>
      <c r="N928" s="124"/>
      <c r="P928" s="124"/>
      <c r="Q928" s="124"/>
      <c r="R928" s="124"/>
      <c r="S928" s="124"/>
      <c r="T928" s="124"/>
      <c r="U928" s="124"/>
      <c r="W928" s="124"/>
      <c r="X928" s="124"/>
      <c r="Y928" s="124"/>
      <c r="Z928" s="124"/>
      <c r="AA928" s="124"/>
      <c r="AB928" s="124"/>
      <c r="AD928" s="124"/>
      <c r="AE928" s="124"/>
      <c r="AF928" s="124"/>
      <c r="AG928" s="124"/>
      <c r="AH928" s="124"/>
      <c r="AI928" s="124"/>
    </row>
    <row r="929" spans="1:35">
      <c r="A929" s="144"/>
      <c r="C929" s="120"/>
      <c r="D929" s="120"/>
      <c r="E929" s="120"/>
      <c r="F929" s="120"/>
      <c r="G929" s="169"/>
      <c r="H929" s="137"/>
      <c r="I929" s="131"/>
      <c r="J929" s="144"/>
      <c r="L929" s="124"/>
      <c r="M929" s="124"/>
      <c r="N929" s="124"/>
      <c r="P929" s="124"/>
      <c r="Q929" s="124"/>
      <c r="R929" s="124"/>
      <c r="S929" s="124"/>
      <c r="T929" s="124"/>
      <c r="U929" s="124"/>
      <c r="W929" s="124"/>
      <c r="X929" s="124"/>
      <c r="Y929" s="124"/>
      <c r="Z929" s="124"/>
      <c r="AA929" s="124"/>
      <c r="AB929" s="124"/>
      <c r="AD929" s="124"/>
      <c r="AE929" s="124"/>
      <c r="AF929" s="124"/>
      <c r="AG929" s="124"/>
      <c r="AH929" s="124"/>
      <c r="AI929" s="124"/>
    </row>
    <row r="930" spans="1:35">
      <c r="A930" s="144"/>
      <c r="C930" s="120"/>
      <c r="D930" s="120"/>
      <c r="E930" s="120"/>
      <c r="F930" s="120"/>
      <c r="G930" s="169"/>
      <c r="H930" s="137"/>
      <c r="I930" s="131"/>
      <c r="J930" s="144"/>
      <c r="L930" s="124"/>
      <c r="M930" s="124"/>
      <c r="N930" s="124"/>
      <c r="P930" s="124"/>
      <c r="Q930" s="124"/>
      <c r="R930" s="124"/>
      <c r="S930" s="124"/>
      <c r="T930" s="124"/>
      <c r="U930" s="124"/>
      <c r="W930" s="124"/>
      <c r="X930" s="124"/>
      <c r="Y930" s="124"/>
      <c r="Z930" s="124"/>
      <c r="AA930" s="124"/>
      <c r="AB930" s="124"/>
      <c r="AD930" s="124"/>
      <c r="AE930" s="124"/>
      <c r="AF930" s="124"/>
      <c r="AG930" s="124"/>
      <c r="AH930" s="124"/>
      <c r="AI930" s="124"/>
    </row>
    <row r="931" spans="1:35">
      <c r="A931" s="144"/>
      <c r="C931" s="120"/>
      <c r="D931" s="120"/>
      <c r="E931" s="120"/>
      <c r="F931" s="120"/>
      <c r="G931" s="169"/>
      <c r="H931" s="137"/>
      <c r="I931" s="131"/>
      <c r="J931" s="144"/>
      <c r="L931" s="124"/>
      <c r="M931" s="124"/>
      <c r="N931" s="124"/>
      <c r="P931" s="124"/>
      <c r="Q931" s="124"/>
      <c r="R931" s="124"/>
      <c r="S931" s="124"/>
      <c r="T931" s="124"/>
      <c r="U931" s="124"/>
      <c r="W931" s="124"/>
      <c r="X931" s="124"/>
      <c r="Y931" s="124"/>
      <c r="Z931" s="124"/>
      <c r="AA931" s="124"/>
      <c r="AB931" s="124"/>
      <c r="AD931" s="124"/>
      <c r="AE931" s="124"/>
      <c r="AF931" s="124"/>
      <c r="AG931" s="124"/>
      <c r="AH931" s="124"/>
      <c r="AI931" s="124"/>
    </row>
    <row r="932" spans="1:35">
      <c r="A932" s="144"/>
      <c r="C932" s="120"/>
      <c r="D932" s="120"/>
      <c r="E932" s="120"/>
      <c r="F932" s="120"/>
      <c r="G932" s="169"/>
      <c r="H932" s="137"/>
      <c r="I932" s="131"/>
      <c r="J932" s="144"/>
      <c r="L932" s="124"/>
      <c r="M932" s="124"/>
      <c r="N932" s="124"/>
      <c r="P932" s="124"/>
      <c r="Q932" s="124"/>
      <c r="R932" s="124"/>
      <c r="S932" s="124"/>
      <c r="T932" s="124"/>
      <c r="U932" s="124"/>
      <c r="W932" s="124"/>
      <c r="X932" s="124"/>
      <c r="Y932" s="124"/>
      <c r="Z932" s="124"/>
      <c r="AA932" s="124"/>
      <c r="AB932" s="124"/>
      <c r="AD932" s="124"/>
      <c r="AE932" s="124"/>
      <c r="AF932" s="124"/>
      <c r="AG932" s="124"/>
      <c r="AH932" s="124"/>
      <c r="AI932" s="124"/>
    </row>
    <row r="933" spans="1:35">
      <c r="A933" s="144"/>
      <c r="C933" s="120"/>
      <c r="D933" s="120"/>
      <c r="E933" s="120"/>
      <c r="F933" s="120"/>
      <c r="G933" s="169"/>
      <c r="H933" s="137"/>
      <c r="I933" s="131"/>
      <c r="J933" s="144"/>
      <c r="L933" s="124"/>
      <c r="M933" s="124"/>
      <c r="N933" s="124"/>
      <c r="P933" s="124"/>
      <c r="Q933" s="124"/>
      <c r="R933" s="124"/>
      <c r="S933" s="124"/>
      <c r="T933" s="124"/>
      <c r="U933" s="124"/>
      <c r="W933" s="124"/>
      <c r="X933" s="124"/>
      <c r="Y933" s="124"/>
      <c r="Z933" s="124"/>
      <c r="AA933" s="124"/>
      <c r="AB933" s="124"/>
      <c r="AD933" s="124"/>
      <c r="AE933" s="124"/>
      <c r="AF933" s="124"/>
      <c r="AG933" s="124"/>
      <c r="AH933" s="124"/>
      <c r="AI933" s="124"/>
    </row>
    <row r="934" spans="1:35">
      <c r="A934" s="144"/>
      <c r="C934" s="120"/>
      <c r="D934" s="120"/>
      <c r="E934" s="120"/>
      <c r="F934" s="120"/>
      <c r="G934" s="169"/>
      <c r="H934" s="137"/>
      <c r="I934" s="131"/>
      <c r="J934" s="144"/>
      <c r="L934" s="124"/>
      <c r="M934" s="124"/>
      <c r="N934" s="124"/>
      <c r="P934" s="124"/>
      <c r="Q934" s="124"/>
      <c r="R934" s="124"/>
      <c r="S934" s="124"/>
      <c r="T934" s="124"/>
      <c r="U934" s="124"/>
      <c r="W934" s="124"/>
      <c r="X934" s="124"/>
      <c r="Y934" s="124"/>
      <c r="Z934" s="124"/>
      <c r="AA934" s="124"/>
      <c r="AB934" s="124"/>
      <c r="AD934" s="124"/>
      <c r="AE934" s="124"/>
      <c r="AF934" s="124"/>
      <c r="AG934" s="124"/>
      <c r="AH934" s="124"/>
      <c r="AI934" s="124"/>
    </row>
    <row r="935" spans="1:35">
      <c r="A935" s="144"/>
      <c r="C935" s="120"/>
      <c r="D935" s="120"/>
      <c r="E935" s="120"/>
      <c r="F935" s="120"/>
      <c r="G935" s="169"/>
      <c r="H935" s="137"/>
      <c r="I935" s="131"/>
      <c r="J935" s="144"/>
      <c r="L935" s="124"/>
      <c r="M935" s="124"/>
      <c r="N935" s="124"/>
      <c r="P935" s="124"/>
      <c r="Q935" s="124"/>
      <c r="R935" s="124"/>
      <c r="S935" s="124"/>
      <c r="T935" s="124"/>
      <c r="U935" s="124"/>
      <c r="W935" s="124"/>
      <c r="X935" s="124"/>
      <c r="Y935" s="124"/>
      <c r="Z935" s="124"/>
      <c r="AA935" s="124"/>
      <c r="AB935" s="124"/>
      <c r="AD935" s="124"/>
      <c r="AE935" s="124"/>
      <c r="AF935" s="124"/>
      <c r="AG935" s="124"/>
      <c r="AH935" s="124"/>
      <c r="AI935" s="124"/>
    </row>
    <row r="936" spans="1:35">
      <c r="A936" s="144"/>
      <c r="C936" s="120"/>
      <c r="D936" s="120"/>
      <c r="E936" s="120"/>
      <c r="F936" s="120"/>
      <c r="G936" s="169"/>
      <c r="H936" s="137"/>
      <c r="I936" s="131"/>
      <c r="J936" s="144"/>
      <c r="L936" s="124"/>
      <c r="M936" s="124"/>
      <c r="N936" s="124"/>
      <c r="P936" s="124"/>
      <c r="Q936" s="124"/>
      <c r="R936" s="124"/>
      <c r="S936" s="124"/>
      <c r="T936" s="124"/>
      <c r="U936" s="124"/>
      <c r="W936" s="124"/>
      <c r="X936" s="124"/>
      <c r="Y936" s="124"/>
      <c r="Z936" s="124"/>
      <c r="AA936" s="124"/>
      <c r="AB936" s="124"/>
      <c r="AD936" s="124"/>
      <c r="AE936" s="124"/>
      <c r="AF936" s="124"/>
      <c r="AG936" s="124"/>
      <c r="AH936" s="124"/>
      <c r="AI936" s="124"/>
    </row>
    <row r="937" spans="1:35">
      <c r="A937" s="144"/>
      <c r="C937" s="120"/>
      <c r="D937" s="120"/>
      <c r="E937" s="120"/>
      <c r="F937" s="120"/>
      <c r="G937" s="169"/>
      <c r="H937" s="137"/>
      <c r="I937" s="131"/>
      <c r="J937" s="144"/>
      <c r="L937" s="124"/>
      <c r="M937" s="124"/>
      <c r="N937" s="124"/>
      <c r="P937" s="124"/>
      <c r="Q937" s="124"/>
      <c r="R937" s="124"/>
      <c r="S937" s="124"/>
      <c r="T937" s="124"/>
      <c r="U937" s="124"/>
      <c r="W937" s="124"/>
      <c r="X937" s="124"/>
      <c r="Y937" s="124"/>
      <c r="Z937" s="124"/>
      <c r="AA937" s="124"/>
      <c r="AB937" s="124"/>
      <c r="AD937" s="124"/>
      <c r="AE937" s="124"/>
      <c r="AF937" s="124"/>
      <c r="AG937" s="124"/>
      <c r="AH937" s="124"/>
      <c r="AI937" s="124"/>
    </row>
    <row r="938" spans="1:35">
      <c r="A938" s="144"/>
      <c r="C938" s="120"/>
      <c r="D938" s="120"/>
      <c r="E938" s="120"/>
      <c r="F938" s="120"/>
      <c r="G938" s="169"/>
      <c r="H938" s="137"/>
      <c r="I938" s="131"/>
      <c r="J938" s="144"/>
      <c r="L938" s="124"/>
      <c r="M938" s="124"/>
      <c r="N938" s="124"/>
      <c r="P938" s="124"/>
      <c r="Q938" s="124"/>
      <c r="R938" s="124"/>
      <c r="S938" s="124"/>
      <c r="T938" s="124"/>
      <c r="U938" s="124"/>
      <c r="W938" s="124"/>
      <c r="X938" s="124"/>
      <c r="Y938" s="124"/>
      <c r="Z938" s="124"/>
      <c r="AA938" s="124"/>
      <c r="AB938" s="124"/>
      <c r="AD938" s="124"/>
      <c r="AE938" s="124"/>
      <c r="AF938" s="124"/>
      <c r="AG938" s="124"/>
      <c r="AH938" s="124"/>
      <c r="AI938" s="124"/>
    </row>
    <row r="939" spans="1:35">
      <c r="A939" s="144"/>
      <c r="C939" s="120"/>
      <c r="D939" s="120"/>
      <c r="E939" s="120"/>
      <c r="F939" s="120"/>
      <c r="G939" s="169"/>
      <c r="H939" s="137"/>
      <c r="I939" s="131"/>
      <c r="J939" s="144"/>
      <c r="L939" s="124"/>
      <c r="M939" s="124"/>
      <c r="N939" s="124"/>
      <c r="P939" s="124"/>
      <c r="Q939" s="124"/>
      <c r="R939" s="124"/>
      <c r="S939" s="124"/>
      <c r="T939" s="124"/>
      <c r="U939" s="124"/>
      <c r="W939" s="124"/>
      <c r="X939" s="124"/>
      <c r="Y939" s="124"/>
      <c r="Z939" s="124"/>
      <c r="AA939" s="124"/>
      <c r="AB939" s="124"/>
      <c r="AD939" s="124"/>
      <c r="AE939" s="124"/>
      <c r="AF939" s="124"/>
      <c r="AG939" s="124"/>
      <c r="AH939" s="124"/>
      <c r="AI939" s="124"/>
    </row>
    <row r="940" spans="1:35">
      <c r="A940" s="144"/>
      <c r="C940" s="120"/>
      <c r="D940" s="120"/>
      <c r="E940" s="120"/>
      <c r="F940" s="120"/>
      <c r="G940" s="169"/>
      <c r="H940" s="137"/>
      <c r="I940" s="131"/>
      <c r="J940" s="144"/>
      <c r="L940" s="124"/>
      <c r="M940" s="124"/>
      <c r="N940" s="124"/>
      <c r="P940" s="124"/>
      <c r="Q940" s="124"/>
      <c r="R940" s="124"/>
      <c r="S940" s="124"/>
      <c r="T940" s="124"/>
      <c r="U940" s="124"/>
      <c r="W940" s="124"/>
      <c r="X940" s="124"/>
      <c r="Y940" s="124"/>
      <c r="Z940" s="124"/>
      <c r="AA940" s="124"/>
      <c r="AB940" s="124"/>
      <c r="AD940" s="124"/>
      <c r="AE940" s="124"/>
      <c r="AF940" s="124"/>
      <c r="AG940" s="124"/>
      <c r="AH940" s="124"/>
      <c r="AI940" s="124"/>
    </row>
    <row r="941" spans="1:35">
      <c r="A941" s="144"/>
      <c r="C941" s="120"/>
      <c r="D941" s="120"/>
      <c r="E941" s="120"/>
      <c r="F941" s="120"/>
      <c r="G941" s="169"/>
      <c r="H941" s="137"/>
      <c r="I941" s="131"/>
      <c r="J941" s="144"/>
      <c r="L941" s="124"/>
      <c r="M941" s="124"/>
      <c r="N941" s="124"/>
      <c r="P941" s="124"/>
      <c r="Q941" s="124"/>
      <c r="R941" s="124"/>
      <c r="S941" s="124"/>
      <c r="T941" s="124"/>
      <c r="U941" s="124"/>
      <c r="W941" s="124"/>
      <c r="X941" s="124"/>
      <c r="Y941" s="124"/>
      <c r="Z941" s="124"/>
      <c r="AA941" s="124"/>
      <c r="AB941" s="124"/>
      <c r="AD941" s="124"/>
      <c r="AE941" s="124"/>
      <c r="AF941" s="124"/>
      <c r="AG941" s="124"/>
      <c r="AH941" s="124"/>
      <c r="AI941" s="124"/>
    </row>
    <row r="942" spans="1:35">
      <c r="A942" s="144"/>
      <c r="C942" s="120"/>
      <c r="D942" s="120"/>
      <c r="E942" s="120"/>
      <c r="F942" s="120"/>
      <c r="G942" s="169"/>
      <c r="H942" s="137"/>
      <c r="I942" s="131"/>
      <c r="J942" s="144"/>
      <c r="L942" s="124"/>
      <c r="M942" s="124"/>
      <c r="N942" s="124"/>
      <c r="P942" s="124"/>
      <c r="Q942" s="124"/>
      <c r="R942" s="124"/>
      <c r="S942" s="124"/>
      <c r="T942" s="124"/>
      <c r="U942" s="124"/>
      <c r="W942" s="124"/>
      <c r="X942" s="124"/>
      <c r="Y942" s="124"/>
      <c r="Z942" s="124"/>
      <c r="AA942" s="124"/>
      <c r="AB942" s="124"/>
      <c r="AD942" s="124"/>
      <c r="AE942" s="124"/>
      <c r="AF942" s="124"/>
      <c r="AG942" s="124"/>
      <c r="AH942" s="124"/>
      <c r="AI942" s="124"/>
    </row>
    <row r="943" spans="1:35">
      <c r="A943" s="144"/>
      <c r="C943" s="120"/>
      <c r="D943" s="120"/>
      <c r="E943" s="120"/>
      <c r="F943" s="120"/>
      <c r="G943" s="169"/>
      <c r="H943" s="137"/>
      <c r="I943" s="131"/>
      <c r="J943" s="144"/>
      <c r="L943" s="124"/>
      <c r="M943" s="124"/>
      <c r="N943" s="124"/>
      <c r="P943" s="124"/>
      <c r="Q943" s="124"/>
      <c r="R943" s="124"/>
      <c r="S943" s="124"/>
      <c r="T943" s="124"/>
      <c r="U943" s="124"/>
      <c r="W943" s="124"/>
      <c r="X943" s="124"/>
      <c r="Y943" s="124"/>
      <c r="Z943" s="124"/>
      <c r="AA943" s="124"/>
      <c r="AB943" s="124"/>
      <c r="AD943" s="124"/>
      <c r="AE943" s="124"/>
      <c r="AF943" s="124"/>
      <c r="AG943" s="124"/>
      <c r="AH943" s="124"/>
      <c r="AI943" s="124"/>
    </row>
    <row r="944" spans="1:35">
      <c r="A944" s="144"/>
      <c r="C944" s="120"/>
      <c r="D944" s="120"/>
      <c r="E944" s="120"/>
      <c r="F944" s="120"/>
      <c r="G944" s="169"/>
      <c r="H944" s="137"/>
      <c r="I944" s="131"/>
      <c r="J944" s="144"/>
      <c r="L944" s="124"/>
      <c r="M944" s="124"/>
      <c r="N944" s="124"/>
      <c r="P944" s="124"/>
      <c r="Q944" s="124"/>
      <c r="R944" s="124"/>
      <c r="S944" s="124"/>
      <c r="T944" s="124"/>
      <c r="U944" s="124"/>
      <c r="W944" s="124"/>
      <c r="X944" s="124"/>
      <c r="Y944" s="124"/>
      <c r="Z944" s="124"/>
      <c r="AA944" s="124"/>
      <c r="AB944" s="124"/>
      <c r="AD944" s="124"/>
      <c r="AE944" s="124"/>
      <c r="AF944" s="124"/>
      <c r="AG944" s="124"/>
      <c r="AH944" s="124"/>
      <c r="AI944" s="124"/>
    </row>
    <row r="945" spans="1:35">
      <c r="A945" s="144"/>
      <c r="C945" s="120"/>
      <c r="D945" s="120"/>
      <c r="E945" s="120"/>
      <c r="F945" s="120"/>
      <c r="G945" s="169"/>
      <c r="H945" s="137"/>
      <c r="I945" s="131"/>
      <c r="J945" s="144"/>
      <c r="L945" s="124"/>
      <c r="M945" s="124"/>
      <c r="N945" s="124"/>
      <c r="P945" s="124"/>
      <c r="Q945" s="124"/>
      <c r="R945" s="124"/>
      <c r="S945" s="124"/>
      <c r="T945" s="124"/>
      <c r="U945" s="124"/>
      <c r="W945" s="124"/>
      <c r="X945" s="124"/>
      <c r="Y945" s="124"/>
      <c r="Z945" s="124"/>
      <c r="AA945" s="124"/>
      <c r="AB945" s="124"/>
      <c r="AD945" s="124"/>
      <c r="AE945" s="124"/>
      <c r="AF945" s="124"/>
      <c r="AG945" s="124"/>
      <c r="AH945" s="124"/>
      <c r="AI945" s="124"/>
    </row>
    <row r="946" spans="1:35">
      <c r="A946" s="144"/>
      <c r="C946" s="120"/>
      <c r="D946" s="120"/>
      <c r="E946" s="120"/>
      <c r="F946" s="120"/>
      <c r="G946" s="169"/>
      <c r="H946" s="137"/>
      <c r="I946" s="131"/>
      <c r="J946" s="144"/>
      <c r="L946" s="124"/>
      <c r="M946" s="124"/>
      <c r="N946" s="124"/>
      <c r="P946" s="124"/>
      <c r="Q946" s="124"/>
      <c r="R946" s="124"/>
      <c r="S946" s="124"/>
      <c r="T946" s="124"/>
      <c r="U946" s="124"/>
      <c r="W946" s="124"/>
      <c r="X946" s="124"/>
      <c r="Y946" s="124"/>
      <c r="Z946" s="124"/>
      <c r="AA946" s="124"/>
      <c r="AB946" s="124"/>
      <c r="AD946" s="124"/>
      <c r="AE946" s="124"/>
      <c r="AF946" s="124"/>
      <c r="AG946" s="124"/>
      <c r="AH946" s="124"/>
      <c r="AI946" s="124"/>
    </row>
    <row r="947" spans="1:35">
      <c r="A947" s="144"/>
      <c r="C947" s="120"/>
      <c r="D947" s="120"/>
      <c r="E947" s="120"/>
      <c r="F947" s="120"/>
      <c r="G947" s="169"/>
      <c r="H947" s="137"/>
      <c r="I947" s="131"/>
      <c r="J947" s="144"/>
      <c r="L947" s="124"/>
      <c r="M947" s="124"/>
      <c r="N947" s="124"/>
      <c r="P947" s="124"/>
      <c r="Q947" s="124"/>
      <c r="R947" s="124"/>
      <c r="S947" s="124"/>
      <c r="T947" s="124"/>
      <c r="U947" s="124"/>
      <c r="W947" s="124"/>
      <c r="X947" s="124"/>
      <c r="Y947" s="124"/>
      <c r="Z947" s="124"/>
      <c r="AA947" s="124"/>
      <c r="AB947" s="124"/>
      <c r="AD947" s="124"/>
      <c r="AE947" s="124"/>
      <c r="AF947" s="124"/>
      <c r="AG947" s="124"/>
      <c r="AH947" s="124"/>
      <c r="AI947" s="124"/>
    </row>
    <row r="948" spans="1:35">
      <c r="A948" s="144"/>
      <c r="C948" s="120"/>
      <c r="D948" s="120"/>
      <c r="E948" s="120"/>
      <c r="F948" s="120"/>
      <c r="G948" s="169"/>
      <c r="H948" s="137"/>
      <c r="I948" s="131"/>
      <c r="J948" s="144"/>
      <c r="L948" s="124"/>
      <c r="M948" s="124"/>
      <c r="N948" s="124"/>
      <c r="P948" s="124"/>
      <c r="Q948" s="124"/>
      <c r="R948" s="124"/>
      <c r="S948" s="124"/>
      <c r="T948" s="124"/>
      <c r="U948" s="124"/>
      <c r="W948" s="124"/>
      <c r="X948" s="124"/>
      <c r="Y948" s="124"/>
      <c r="Z948" s="124"/>
      <c r="AA948" s="124"/>
      <c r="AB948" s="124"/>
      <c r="AD948" s="124"/>
      <c r="AE948" s="124"/>
      <c r="AF948" s="124"/>
      <c r="AG948" s="124"/>
      <c r="AH948" s="124"/>
      <c r="AI948" s="124"/>
    </row>
    <row r="949" spans="1:35">
      <c r="A949" s="144"/>
      <c r="C949" s="120"/>
      <c r="D949" s="120"/>
      <c r="E949" s="120"/>
      <c r="F949" s="120"/>
      <c r="G949" s="169"/>
      <c r="H949" s="137"/>
      <c r="I949" s="131"/>
      <c r="J949" s="144"/>
      <c r="L949" s="124"/>
      <c r="M949" s="124"/>
      <c r="N949" s="124"/>
      <c r="P949" s="124"/>
      <c r="Q949" s="124"/>
      <c r="R949" s="124"/>
      <c r="S949" s="124"/>
      <c r="T949" s="124"/>
      <c r="U949" s="124"/>
      <c r="W949" s="124"/>
      <c r="X949" s="124"/>
      <c r="Y949" s="124"/>
      <c r="Z949" s="124"/>
      <c r="AA949" s="124"/>
      <c r="AB949" s="124"/>
      <c r="AD949" s="124"/>
      <c r="AE949" s="124"/>
      <c r="AF949" s="124"/>
      <c r="AG949" s="124"/>
      <c r="AH949" s="124"/>
      <c r="AI949" s="124"/>
    </row>
    <row r="950" spans="1:35">
      <c r="A950" s="144"/>
      <c r="C950" s="120"/>
      <c r="D950" s="120"/>
      <c r="E950" s="120"/>
      <c r="F950" s="120"/>
      <c r="G950" s="169"/>
      <c r="H950" s="137"/>
      <c r="I950" s="131"/>
      <c r="J950" s="144"/>
      <c r="L950" s="124"/>
      <c r="M950" s="124"/>
      <c r="N950" s="124"/>
      <c r="P950" s="124"/>
      <c r="Q950" s="124"/>
      <c r="R950" s="124"/>
      <c r="S950" s="124"/>
      <c r="T950" s="124"/>
      <c r="U950" s="124"/>
      <c r="W950" s="124"/>
      <c r="X950" s="124"/>
      <c r="Y950" s="124"/>
      <c r="Z950" s="124"/>
      <c r="AA950" s="124"/>
      <c r="AB950" s="124"/>
      <c r="AD950" s="124"/>
      <c r="AE950" s="124"/>
      <c r="AF950" s="124"/>
      <c r="AG950" s="124"/>
      <c r="AH950" s="124"/>
      <c r="AI950" s="124"/>
    </row>
    <row r="951" spans="1:35">
      <c r="A951" s="144"/>
      <c r="C951" s="120"/>
      <c r="D951" s="120"/>
      <c r="E951" s="120"/>
      <c r="F951" s="120"/>
      <c r="G951" s="169"/>
      <c r="H951" s="137"/>
      <c r="I951" s="131"/>
      <c r="J951" s="144"/>
      <c r="L951" s="124"/>
      <c r="M951" s="124"/>
      <c r="N951" s="124"/>
      <c r="P951" s="124"/>
      <c r="Q951" s="124"/>
      <c r="R951" s="124"/>
      <c r="S951" s="124"/>
      <c r="T951" s="124"/>
      <c r="U951" s="124"/>
      <c r="W951" s="124"/>
      <c r="X951" s="124"/>
      <c r="Y951" s="124"/>
      <c r="Z951" s="124"/>
      <c r="AA951" s="124"/>
      <c r="AB951" s="124"/>
      <c r="AD951" s="124"/>
      <c r="AE951" s="124"/>
      <c r="AF951" s="124"/>
      <c r="AG951" s="124"/>
      <c r="AH951" s="124"/>
      <c r="AI951" s="124"/>
    </row>
    <row r="952" spans="1:35">
      <c r="A952" s="144"/>
      <c r="C952" s="120"/>
      <c r="D952" s="120"/>
      <c r="E952" s="120"/>
      <c r="F952" s="120"/>
      <c r="G952" s="169"/>
      <c r="H952" s="137"/>
      <c r="I952" s="131"/>
      <c r="J952" s="144"/>
      <c r="L952" s="124"/>
      <c r="M952" s="124"/>
      <c r="N952" s="124"/>
      <c r="P952" s="124"/>
      <c r="Q952" s="124"/>
      <c r="R952" s="124"/>
      <c r="S952" s="124"/>
      <c r="T952" s="124"/>
      <c r="U952" s="124"/>
      <c r="W952" s="124"/>
      <c r="X952" s="124"/>
      <c r="Y952" s="124"/>
      <c r="Z952" s="124"/>
      <c r="AA952" s="124"/>
      <c r="AB952" s="124"/>
      <c r="AD952" s="124"/>
      <c r="AE952" s="124"/>
      <c r="AF952" s="124"/>
      <c r="AG952" s="124"/>
      <c r="AH952" s="124"/>
      <c r="AI952" s="124"/>
    </row>
    <row r="953" spans="1:35">
      <c r="A953" s="144"/>
      <c r="C953" s="120"/>
      <c r="D953" s="120"/>
      <c r="E953" s="120"/>
      <c r="F953" s="120"/>
      <c r="G953" s="169"/>
      <c r="H953" s="137"/>
      <c r="I953" s="131"/>
      <c r="J953" s="144"/>
      <c r="L953" s="124"/>
      <c r="M953" s="124"/>
      <c r="N953" s="124"/>
      <c r="P953" s="124"/>
      <c r="Q953" s="124"/>
      <c r="R953" s="124"/>
      <c r="S953" s="124"/>
      <c r="T953" s="124"/>
      <c r="U953" s="124"/>
      <c r="W953" s="124"/>
      <c r="X953" s="124"/>
      <c r="Y953" s="124"/>
      <c r="Z953" s="124"/>
      <c r="AA953" s="124"/>
      <c r="AB953" s="124"/>
      <c r="AD953" s="124"/>
      <c r="AE953" s="124"/>
      <c r="AF953" s="124"/>
      <c r="AG953" s="124"/>
      <c r="AH953" s="124"/>
      <c r="AI953" s="124"/>
    </row>
    <row r="954" spans="1:35">
      <c r="A954" s="144"/>
      <c r="C954" s="120"/>
      <c r="D954" s="120"/>
      <c r="E954" s="120"/>
      <c r="F954" s="120"/>
      <c r="G954" s="169"/>
      <c r="H954" s="137"/>
      <c r="I954" s="131"/>
      <c r="J954" s="144"/>
      <c r="L954" s="124"/>
      <c r="M954" s="124"/>
      <c r="N954" s="124"/>
      <c r="P954" s="124"/>
      <c r="Q954" s="124"/>
      <c r="R954" s="124"/>
      <c r="S954" s="124"/>
      <c r="T954" s="124"/>
      <c r="U954" s="124"/>
      <c r="W954" s="124"/>
      <c r="X954" s="124"/>
      <c r="Y954" s="124"/>
      <c r="Z954" s="124"/>
      <c r="AA954" s="124"/>
      <c r="AB954" s="124"/>
      <c r="AD954" s="124"/>
      <c r="AE954" s="124"/>
      <c r="AF954" s="124"/>
      <c r="AG954" s="124"/>
      <c r="AH954" s="124"/>
      <c r="AI954" s="124"/>
    </row>
    <row r="955" spans="1:35">
      <c r="A955" s="144"/>
      <c r="C955" s="120"/>
      <c r="D955" s="120"/>
      <c r="E955" s="120"/>
      <c r="F955" s="120"/>
      <c r="G955" s="169"/>
      <c r="H955" s="137"/>
      <c r="I955" s="131"/>
      <c r="J955" s="144"/>
      <c r="L955" s="124"/>
      <c r="M955" s="124"/>
      <c r="N955" s="124"/>
      <c r="P955" s="124"/>
      <c r="Q955" s="124"/>
      <c r="R955" s="124"/>
      <c r="S955" s="124"/>
      <c r="T955" s="124"/>
      <c r="U955" s="124"/>
      <c r="W955" s="124"/>
      <c r="X955" s="124"/>
      <c r="Y955" s="124"/>
      <c r="Z955" s="124"/>
      <c r="AA955" s="124"/>
      <c r="AB955" s="124"/>
      <c r="AD955" s="124"/>
      <c r="AE955" s="124"/>
      <c r="AF955" s="124"/>
      <c r="AG955" s="124"/>
      <c r="AH955" s="124"/>
      <c r="AI955" s="124"/>
    </row>
    <row r="956" spans="1:35">
      <c r="A956" s="144"/>
      <c r="C956" s="120"/>
      <c r="D956" s="120"/>
      <c r="E956" s="120"/>
      <c r="F956" s="120"/>
      <c r="G956" s="169"/>
      <c r="H956" s="137"/>
      <c r="I956" s="131"/>
      <c r="J956" s="144"/>
      <c r="L956" s="124"/>
      <c r="M956" s="124"/>
      <c r="N956" s="124"/>
      <c r="P956" s="124"/>
      <c r="Q956" s="124"/>
      <c r="R956" s="124"/>
      <c r="S956" s="124"/>
      <c r="T956" s="124"/>
      <c r="U956" s="124"/>
      <c r="W956" s="124"/>
      <c r="X956" s="124"/>
      <c r="Y956" s="124"/>
      <c r="Z956" s="124"/>
      <c r="AA956" s="124"/>
      <c r="AB956" s="124"/>
      <c r="AD956" s="124"/>
      <c r="AE956" s="124"/>
      <c r="AF956" s="124"/>
      <c r="AG956" s="124"/>
      <c r="AH956" s="124"/>
      <c r="AI956" s="124"/>
    </row>
    <row r="957" spans="1:35">
      <c r="A957" s="144"/>
      <c r="C957" s="120"/>
      <c r="D957" s="120"/>
      <c r="E957" s="120"/>
      <c r="F957" s="120"/>
      <c r="G957" s="169"/>
      <c r="H957" s="137"/>
      <c r="I957" s="131"/>
      <c r="J957" s="144"/>
      <c r="L957" s="124"/>
      <c r="M957" s="124"/>
      <c r="N957" s="124"/>
      <c r="P957" s="124"/>
      <c r="Q957" s="124"/>
      <c r="R957" s="124"/>
      <c r="S957" s="124"/>
      <c r="T957" s="124"/>
      <c r="U957" s="124"/>
      <c r="W957" s="124"/>
      <c r="X957" s="124"/>
      <c r="Y957" s="124"/>
      <c r="Z957" s="124"/>
      <c r="AA957" s="124"/>
      <c r="AB957" s="124"/>
      <c r="AD957" s="124"/>
      <c r="AE957" s="124"/>
      <c r="AF957" s="124"/>
      <c r="AG957" s="124"/>
      <c r="AH957" s="124"/>
      <c r="AI957" s="124"/>
    </row>
    <row r="958" spans="1:35">
      <c r="A958" s="144"/>
      <c r="C958" s="120"/>
      <c r="D958" s="120"/>
      <c r="E958" s="120"/>
      <c r="F958" s="120"/>
      <c r="G958" s="169"/>
      <c r="H958" s="137"/>
      <c r="I958" s="131"/>
      <c r="J958" s="144"/>
      <c r="L958" s="124"/>
      <c r="M958" s="124"/>
      <c r="N958" s="124"/>
      <c r="P958" s="124"/>
      <c r="Q958" s="124"/>
      <c r="R958" s="124"/>
      <c r="S958" s="124"/>
      <c r="T958" s="124"/>
      <c r="U958" s="124"/>
      <c r="W958" s="124"/>
      <c r="X958" s="124"/>
      <c r="Y958" s="124"/>
      <c r="Z958" s="124"/>
      <c r="AA958" s="124"/>
      <c r="AB958" s="124"/>
      <c r="AD958" s="124"/>
      <c r="AE958" s="124"/>
      <c r="AF958" s="124"/>
      <c r="AG958" s="124"/>
      <c r="AH958" s="124"/>
      <c r="AI958" s="124"/>
    </row>
    <row r="959" spans="1:35">
      <c r="A959" s="144"/>
      <c r="C959" s="120"/>
      <c r="D959" s="120"/>
      <c r="E959" s="120"/>
      <c r="F959" s="120"/>
      <c r="G959" s="169"/>
      <c r="H959" s="137"/>
      <c r="I959" s="131"/>
      <c r="J959" s="144"/>
      <c r="L959" s="124"/>
      <c r="M959" s="124"/>
      <c r="N959" s="124"/>
      <c r="P959" s="124"/>
      <c r="Q959" s="124"/>
      <c r="R959" s="124"/>
      <c r="S959" s="124"/>
      <c r="T959" s="124"/>
      <c r="U959" s="124"/>
      <c r="W959" s="124"/>
      <c r="X959" s="124"/>
      <c r="Y959" s="124"/>
      <c r="Z959" s="124"/>
      <c r="AA959" s="124"/>
      <c r="AB959" s="124"/>
      <c r="AD959" s="124"/>
      <c r="AE959" s="124"/>
      <c r="AF959" s="124"/>
      <c r="AG959" s="124"/>
      <c r="AH959" s="124"/>
      <c r="AI959" s="124"/>
    </row>
    <row r="960" spans="1:35">
      <c r="A960" s="144"/>
      <c r="C960" s="120"/>
      <c r="D960" s="120"/>
      <c r="E960" s="120"/>
      <c r="F960" s="120"/>
      <c r="G960" s="169"/>
      <c r="H960" s="137"/>
      <c r="I960" s="131"/>
      <c r="J960" s="144"/>
      <c r="L960" s="124"/>
      <c r="M960" s="124"/>
      <c r="N960" s="124"/>
      <c r="P960" s="124"/>
      <c r="Q960" s="124"/>
      <c r="R960" s="124"/>
      <c r="S960" s="124"/>
      <c r="T960" s="124"/>
      <c r="U960" s="124"/>
      <c r="W960" s="124"/>
      <c r="X960" s="124"/>
      <c r="Y960" s="124"/>
      <c r="Z960" s="124"/>
      <c r="AA960" s="124"/>
      <c r="AB960" s="124"/>
      <c r="AD960" s="124"/>
      <c r="AE960" s="124"/>
      <c r="AF960" s="124"/>
      <c r="AG960" s="124"/>
      <c r="AH960" s="124"/>
      <c r="AI960" s="124"/>
    </row>
    <row r="961" spans="1:35">
      <c r="A961" s="144"/>
      <c r="C961" s="120"/>
      <c r="D961" s="120"/>
      <c r="E961" s="120"/>
      <c r="F961" s="120"/>
      <c r="G961" s="169"/>
      <c r="H961" s="137"/>
      <c r="I961" s="131"/>
      <c r="J961" s="144"/>
      <c r="L961" s="124"/>
      <c r="M961" s="124"/>
      <c r="N961" s="124"/>
      <c r="P961" s="124"/>
      <c r="Q961" s="124"/>
      <c r="R961" s="124"/>
      <c r="S961" s="124"/>
      <c r="T961" s="124"/>
      <c r="U961" s="124"/>
      <c r="W961" s="124"/>
      <c r="X961" s="124"/>
      <c r="Y961" s="124"/>
      <c r="Z961" s="124"/>
      <c r="AA961" s="124"/>
      <c r="AB961" s="124"/>
      <c r="AD961" s="124"/>
      <c r="AE961" s="124"/>
      <c r="AF961" s="124"/>
      <c r="AG961" s="124"/>
      <c r="AH961" s="124"/>
      <c r="AI961" s="124"/>
    </row>
    <row r="962" spans="1:35">
      <c r="A962" s="144"/>
      <c r="C962" s="120"/>
      <c r="D962" s="120"/>
      <c r="E962" s="120"/>
      <c r="F962" s="120"/>
      <c r="G962" s="169"/>
      <c r="H962" s="137"/>
      <c r="I962" s="131"/>
      <c r="J962" s="144"/>
      <c r="L962" s="124"/>
      <c r="M962" s="124"/>
      <c r="N962" s="124"/>
      <c r="P962" s="124"/>
      <c r="Q962" s="124"/>
      <c r="R962" s="124"/>
      <c r="S962" s="124"/>
      <c r="T962" s="124"/>
      <c r="U962" s="124"/>
      <c r="W962" s="124"/>
      <c r="X962" s="124"/>
      <c r="Y962" s="124"/>
      <c r="Z962" s="124"/>
      <c r="AA962" s="124"/>
      <c r="AB962" s="124"/>
      <c r="AD962" s="124"/>
      <c r="AE962" s="124"/>
      <c r="AF962" s="124"/>
      <c r="AG962" s="124"/>
      <c r="AH962" s="124"/>
      <c r="AI962" s="124"/>
    </row>
    <row r="963" spans="1:35">
      <c r="A963" s="144"/>
      <c r="C963" s="120"/>
      <c r="D963" s="120"/>
      <c r="E963" s="120"/>
      <c r="F963" s="120"/>
      <c r="G963" s="169"/>
      <c r="H963" s="137"/>
      <c r="I963" s="131"/>
      <c r="J963" s="144"/>
      <c r="L963" s="124"/>
      <c r="M963" s="124"/>
      <c r="N963" s="124"/>
      <c r="P963" s="124"/>
      <c r="Q963" s="124"/>
      <c r="R963" s="124"/>
      <c r="S963" s="124"/>
      <c r="T963" s="124"/>
      <c r="U963" s="124"/>
      <c r="W963" s="124"/>
      <c r="X963" s="124"/>
      <c r="Y963" s="124"/>
      <c r="Z963" s="124"/>
      <c r="AA963" s="124"/>
      <c r="AB963" s="124"/>
      <c r="AD963" s="124"/>
      <c r="AE963" s="124"/>
      <c r="AF963" s="124"/>
      <c r="AG963" s="124"/>
      <c r="AH963" s="124"/>
      <c r="AI963" s="124"/>
    </row>
    <row r="964" spans="1:35">
      <c r="A964" s="144"/>
      <c r="C964" s="120"/>
      <c r="D964" s="120"/>
      <c r="E964" s="120"/>
      <c r="F964" s="120"/>
      <c r="G964" s="169"/>
      <c r="H964" s="137"/>
      <c r="I964" s="131"/>
      <c r="J964" s="144"/>
      <c r="L964" s="124"/>
      <c r="M964" s="124"/>
      <c r="N964" s="124"/>
      <c r="P964" s="124"/>
      <c r="Q964" s="124"/>
      <c r="R964" s="124"/>
      <c r="S964" s="124"/>
      <c r="T964" s="124"/>
      <c r="U964" s="124"/>
      <c r="W964" s="124"/>
      <c r="X964" s="124"/>
      <c r="Y964" s="124"/>
      <c r="Z964" s="124"/>
      <c r="AA964" s="124"/>
      <c r="AB964" s="124"/>
      <c r="AD964" s="124"/>
      <c r="AE964" s="124"/>
      <c r="AF964" s="124"/>
      <c r="AG964" s="124"/>
      <c r="AH964" s="124"/>
      <c r="AI964" s="124"/>
    </row>
    <row r="965" spans="1:35">
      <c r="A965" s="144"/>
      <c r="C965" s="120"/>
      <c r="D965" s="120"/>
      <c r="E965" s="120"/>
      <c r="F965" s="120"/>
      <c r="G965" s="169"/>
      <c r="H965" s="137"/>
      <c r="I965" s="131"/>
      <c r="J965" s="144"/>
      <c r="L965" s="124"/>
      <c r="M965" s="124"/>
      <c r="N965" s="124"/>
      <c r="P965" s="124"/>
      <c r="Q965" s="124"/>
      <c r="R965" s="124"/>
      <c r="S965" s="124"/>
      <c r="T965" s="124"/>
      <c r="U965" s="124"/>
      <c r="W965" s="124"/>
      <c r="X965" s="124"/>
      <c r="Y965" s="124"/>
      <c r="Z965" s="124"/>
      <c r="AA965" s="124"/>
      <c r="AB965" s="124"/>
      <c r="AD965" s="124"/>
      <c r="AE965" s="124"/>
      <c r="AF965" s="124"/>
      <c r="AG965" s="124"/>
      <c r="AH965" s="124"/>
      <c r="AI965" s="124"/>
    </row>
    <row r="966" spans="1:35">
      <c r="A966" s="144"/>
      <c r="C966" s="120"/>
      <c r="D966" s="120"/>
      <c r="E966" s="120"/>
      <c r="F966" s="120"/>
      <c r="G966" s="169"/>
      <c r="H966" s="137"/>
      <c r="I966" s="131"/>
      <c r="J966" s="144"/>
      <c r="L966" s="124"/>
      <c r="M966" s="124"/>
      <c r="N966" s="124"/>
      <c r="P966" s="124"/>
      <c r="Q966" s="124"/>
      <c r="R966" s="124"/>
      <c r="S966" s="124"/>
      <c r="T966" s="124"/>
      <c r="U966" s="124"/>
      <c r="W966" s="124"/>
      <c r="X966" s="124"/>
      <c r="Y966" s="124"/>
      <c r="Z966" s="124"/>
      <c r="AA966" s="124"/>
      <c r="AB966" s="124"/>
      <c r="AD966" s="124"/>
      <c r="AE966" s="124"/>
      <c r="AF966" s="124"/>
      <c r="AG966" s="124"/>
      <c r="AH966" s="124"/>
      <c r="AI966" s="124"/>
    </row>
    <row r="967" spans="1:35">
      <c r="A967" s="144"/>
      <c r="C967" s="120"/>
      <c r="D967" s="120"/>
      <c r="E967" s="120"/>
      <c r="F967" s="120"/>
      <c r="G967" s="169"/>
      <c r="H967" s="137"/>
      <c r="I967" s="131"/>
      <c r="J967" s="144"/>
      <c r="L967" s="124"/>
      <c r="M967" s="124"/>
      <c r="N967" s="124"/>
      <c r="P967" s="124"/>
      <c r="Q967" s="124"/>
      <c r="R967" s="124"/>
      <c r="S967" s="124"/>
      <c r="T967" s="124"/>
      <c r="U967" s="124"/>
      <c r="W967" s="124"/>
      <c r="X967" s="124"/>
      <c r="Y967" s="124"/>
      <c r="Z967" s="124"/>
      <c r="AA967" s="124"/>
      <c r="AB967" s="124"/>
      <c r="AD967" s="124"/>
      <c r="AE967" s="124"/>
      <c r="AF967" s="124"/>
      <c r="AG967" s="124"/>
      <c r="AH967" s="124"/>
      <c r="AI967" s="124"/>
    </row>
    <row r="968" spans="1:35">
      <c r="A968" s="144"/>
      <c r="C968" s="120"/>
      <c r="D968" s="120"/>
      <c r="E968" s="120"/>
      <c r="F968" s="120"/>
      <c r="G968" s="169"/>
      <c r="H968" s="137"/>
      <c r="I968" s="131"/>
      <c r="J968" s="144"/>
      <c r="L968" s="124"/>
      <c r="M968" s="124"/>
      <c r="N968" s="124"/>
      <c r="P968" s="124"/>
      <c r="Q968" s="124"/>
      <c r="R968" s="124"/>
      <c r="S968" s="124"/>
      <c r="T968" s="124"/>
      <c r="U968" s="124"/>
      <c r="W968" s="124"/>
      <c r="X968" s="124"/>
      <c r="Y968" s="124"/>
      <c r="Z968" s="124"/>
      <c r="AA968" s="124"/>
      <c r="AB968" s="124"/>
      <c r="AD968" s="124"/>
      <c r="AE968" s="124"/>
      <c r="AF968" s="124"/>
      <c r="AG968" s="124"/>
      <c r="AH968" s="124"/>
      <c r="AI968" s="124"/>
    </row>
    <row r="969" spans="1:35">
      <c r="A969" s="144"/>
      <c r="C969" s="120"/>
      <c r="D969" s="120"/>
      <c r="E969" s="120"/>
      <c r="F969" s="120"/>
      <c r="G969" s="169"/>
      <c r="H969" s="137"/>
      <c r="I969" s="131"/>
      <c r="J969" s="144"/>
      <c r="L969" s="124"/>
      <c r="M969" s="124"/>
      <c r="N969" s="124"/>
      <c r="P969" s="124"/>
      <c r="Q969" s="124"/>
      <c r="R969" s="124"/>
      <c r="S969" s="124"/>
      <c r="T969" s="124"/>
      <c r="U969" s="124"/>
      <c r="W969" s="124"/>
      <c r="X969" s="124"/>
      <c r="Y969" s="124"/>
      <c r="Z969" s="124"/>
      <c r="AA969" s="124"/>
      <c r="AB969" s="124"/>
      <c r="AD969" s="124"/>
      <c r="AE969" s="124"/>
      <c r="AF969" s="124"/>
      <c r="AG969" s="124"/>
      <c r="AH969" s="124"/>
      <c r="AI969" s="124"/>
    </row>
    <row r="970" spans="1:35">
      <c r="A970" s="144"/>
      <c r="C970" s="120"/>
      <c r="D970" s="120"/>
      <c r="E970" s="120"/>
      <c r="F970" s="120"/>
      <c r="G970" s="169"/>
      <c r="H970" s="137"/>
      <c r="I970" s="131"/>
      <c r="J970" s="144"/>
      <c r="L970" s="124"/>
      <c r="M970" s="124"/>
      <c r="N970" s="124"/>
      <c r="P970" s="124"/>
      <c r="Q970" s="124"/>
      <c r="R970" s="124"/>
      <c r="S970" s="124"/>
      <c r="T970" s="124"/>
      <c r="U970" s="124"/>
      <c r="W970" s="124"/>
      <c r="X970" s="124"/>
      <c r="Y970" s="124"/>
      <c r="Z970" s="124"/>
      <c r="AA970" s="124"/>
      <c r="AB970" s="124"/>
      <c r="AD970" s="124"/>
      <c r="AE970" s="124"/>
      <c r="AF970" s="124"/>
      <c r="AG970" s="124"/>
      <c r="AH970" s="124"/>
      <c r="AI970" s="124"/>
    </row>
    <row r="971" spans="1:35">
      <c r="A971" s="144"/>
      <c r="C971" s="120"/>
      <c r="D971" s="120"/>
      <c r="E971" s="120"/>
      <c r="F971" s="120"/>
      <c r="G971" s="169"/>
      <c r="H971" s="137"/>
      <c r="I971" s="131"/>
      <c r="J971" s="144"/>
      <c r="L971" s="124"/>
      <c r="M971" s="124"/>
      <c r="N971" s="124"/>
      <c r="P971" s="124"/>
      <c r="Q971" s="124"/>
      <c r="R971" s="124"/>
      <c r="S971" s="124"/>
      <c r="T971" s="124"/>
      <c r="U971" s="124"/>
      <c r="W971" s="124"/>
      <c r="X971" s="124"/>
      <c r="Y971" s="124"/>
      <c r="Z971" s="124"/>
      <c r="AA971" s="124"/>
      <c r="AB971" s="124"/>
      <c r="AD971" s="124"/>
      <c r="AE971" s="124"/>
      <c r="AF971" s="124"/>
      <c r="AG971" s="124"/>
      <c r="AH971" s="124"/>
      <c r="AI971" s="124"/>
    </row>
    <row r="972" spans="1:35">
      <c r="A972" s="144"/>
      <c r="C972" s="120"/>
      <c r="D972" s="120"/>
      <c r="E972" s="120"/>
      <c r="F972" s="120"/>
      <c r="G972" s="169"/>
      <c r="H972" s="137"/>
      <c r="I972" s="131"/>
      <c r="J972" s="144"/>
      <c r="L972" s="124"/>
      <c r="M972" s="124"/>
      <c r="N972" s="124"/>
      <c r="P972" s="124"/>
      <c r="Q972" s="124"/>
      <c r="R972" s="124"/>
      <c r="S972" s="124"/>
      <c r="T972" s="124"/>
      <c r="U972" s="124"/>
      <c r="W972" s="124"/>
      <c r="X972" s="124"/>
      <c r="Y972" s="124"/>
      <c r="Z972" s="124"/>
      <c r="AA972" s="124"/>
      <c r="AB972" s="124"/>
      <c r="AD972" s="124"/>
      <c r="AE972" s="124"/>
      <c r="AF972" s="124"/>
      <c r="AG972" s="124"/>
      <c r="AH972" s="124"/>
      <c r="AI972" s="124"/>
    </row>
    <row r="973" spans="1:35">
      <c r="A973" s="144"/>
      <c r="C973" s="120"/>
      <c r="D973" s="120"/>
      <c r="E973" s="120"/>
      <c r="F973" s="120"/>
      <c r="G973" s="169"/>
      <c r="H973" s="137"/>
      <c r="I973" s="131"/>
      <c r="J973" s="144"/>
      <c r="L973" s="124"/>
      <c r="M973" s="124"/>
      <c r="N973" s="124"/>
      <c r="P973" s="124"/>
      <c r="Q973" s="124"/>
      <c r="R973" s="124"/>
      <c r="S973" s="124"/>
      <c r="T973" s="124"/>
      <c r="U973" s="124"/>
      <c r="W973" s="124"/>
      <c r="X973" s="124"/>
      <c r="Y973" s="124"/>
      <c r="Z973" s="124"/>
      <c r="AA973" s="124"/>
      <c r="AB973" s="124"/>
      <c r="AD973" s="124"/>
      <c r="AE973" s="124"/>
      <c r="AF973" s="124"/>
      <c r="AG973" s="124"/>
      <c r="AH973" s="124"/>
      <c r="AI973" s="124"/>
    </row>
    <row r="974" spans="1:35">
      <c r="A974" s="144"/>
      <c r="C974" s="120"/>
      <c r="D974" s="120"/>
      <c r="E974" s="120"/>
      <c r="F974" s="120"/>
      <c r="G974" s="169"/>
      <c r="H974" s="137"/>
      <c r="I974" s="131"/>
      <c r="J974" s="144"/>
      <c r="L974" s="124"/>
      <c r="M974" s="124"/>
      <c r="N974" s="124"/>
      <c r="P974" s="124"/>
      <c r="Q974" s="124"/>
      <c r="R974" s="124"/>
      <c r="S974" s="124"/>
      <c r="T974" s="124"/>
      <c r="U974" s="124"/>
      <c r="W974" s="124"/>
      <c r="X974" s="124"/>
      <c r="Y974" s="124"/>
      <c r="Z974" s="124"/>
      <c r="AA974" s="124"/>
      <c r="AB974" s="124"/>
      <c r="AD974" s="124"/>
      <c r="AE974" s="124"/>
      <c r="AF974" s="124"/>
      <c r="AG974" s="124"/>
      <c r="AH974" s="124"/>
      <c r="AI974" s="124"/>
    </row>
    <row r="975" spans="1:35">
      <c r="A975" s="144"/>
      <c r="C975" s="120"/>
      <c r="D975" s="120"/>
      <c r="E975" s="120"/>
      <c r="F975" s="120"/>
      <c r="G975" s="169"/>
      <c r="H975" s="137"/>
      <c r="I975" s="131"/>
      <c r="J975" s="144"/>
      <c r="L975" s="124"/>
      <c r="M975" s="124"/>
      <c r="N975" s="124"/>
      <c r="P975" s="124"/>
      <c r="Q975" s="124"/>
      <c r="R975" s="124"/>
      <c r="S975" s="124"/>
      <c r="T975" s="124"/>
      <c r="U975" s="124"/>
      <c r="W975" s="124"/>
      <c r="X975" s="124"/>
      <c r="Y975" s="124"/>
      <c r="Z975" s="124"/>
      <c r="AA975" s="124"/>
      <c r="AB975" s="124"/>
      <c r="AD975" s="124"/>
      <c r="AE975" s="124"/>
      <c r="AF975" s="124"/>
      <c r="AG975" s="124"/>
      <c r="AH975" s="124"/>
      <c r="AI975" s="124"/>
    </row>
    <row r="976" spans="1:35">
      <c r="A976" s="144"/>
      <c r="C976" s="120"/>
      <c r="D976" s="120"/>
      <c r="E976" s="120"/>
      <c r="F976" s="120"/>
      <c r="G976" s="169"/>
      <c r="H976" s="137"/>
      <c r="I976" s="131"/>
      <c r="J976" s="144"/>
      <c r="L976" s="124"/>
      <c r="M976" s="124"/>
      <c r="N976" s="124"/>
      <c r="P976" s="124"/>
      <c r="Q976" s="124"/>
      <c r="R976" s="124"/>
      <c r="S976" s="124"/>
      <c r="T976" s="124"/>
      <c r="U976" s="124"/>
      <c r="W976" s="124"/>
      <c r="X976" s="124"/>
      <c r="Y976" s="124"/>
      <c r="Z976" s="124"/>
      <c r="AA976" s="124"/>
      <c r="AB976" s="124"/>
      <c r="AD976" s="124"/>
      <c r="AE976" s="124"/>
      <c r="AF976" s="124"/>
      <c r="AG976" s="124"/>
      <c r="AH976" s="124"/>
      <c r="AI976" s="124"/>
    </row>
    <row r="977" spans="1:35">
      <c r="A977" s="144"/>
      <c r="C977" s="120"/>
      <c r="D977" s="120"/>
      <c r="E977" s="120"/>
      <c r="F977" s="120"/>
      <c r="G977" s="169"/>
      <c r="H977" s="137"/>
      <c r="I977" s="131"/>
      <c r="J977" s="144"/>
      <c r="L977" s="124"/>
      <c r="M977" s="124"/>
      <c r="N977" s="124"/>
      <c r="P977" s="124"/>
      <c r="Q977" s="124"/>
      <c r="R977" s="124"/>
      <c r="S977" s="124"/>
      <c r="T977" s="124"/>
      <c r="U977" s="124"/>
      <c r="W977" s="124"/>
      <c r="X977" s="124"/>
      <c r="Y977" s="124"/>
      <c r="Z977" s="124"/>
      <c r="AA977" s="124"/>
      <c r="AB977" s="124"/>
      <c r="AD977" s="124"/>
      <c r="AE977" s="124"/>
      <c r="AF977" s="124"/>
      <c r="AG977" s="124"/>
      <c r="AH977" s="124"/>
      <c r="AI977" s="124"/>
    </row>
    <row r="978" spans="1:35">
      <c r="A978" s="144"/>
      <c r="C978" s="120"/>
      <c r="D978" s="120"/>
      <c r="E978" s="120"/>
      <c r="F978" s="120"/>
      <c r="G978" s="169"/>
      <c r="H978" s="137"/>
      <c r="I978" s="131"/>
      <c r="J978" s="144"/>
      <c r="L978" s="124"/>
      <c r="M978" s="124"/>
      <c r="N978" s="124"/>
      <c r="P978" s="124"/>
      <c r="Q978" s="124"/>
      <c r="R978" s="124"/>
      <c r="S978" s="124"/>
      <c r="T978" s="124"/>
      <c r="U978" s="124"/>
      <c r="W978" s="124"/>
      <c r="X978" s="124"/>
      <c r="Y978" s="124"/>
      <c r="Z978" s="124"/>
      <c r="AA978" s="124"/>
      <c r="AB978" s="124"/>
      <c r="AD978" s="124"/>
      <c r="AE978" s="124"/>
      <c r="AF978" s="124"/>
      <c r="AG978" s="124"/>
      <c r="AH978" s="124"/>
      <c r="AI978" s="124"/>
    </row>
    <row r="979" spans="1:35">
      <c r="A979" s="144"/>
      <c r="C979" s="120"/>
      <c r="D979" s="120"/>
      <c r="E979" s="120"/>
      <c r="F979" s="120"/>
      <c r="G979" s="169"/>
      <c r="H979" s="137"/>
      <c r="I979" s="131"/>
      <c r="J979" s="144"/>
      <c r="L979" s="124"/>
      <c r="M979" s="124"/>
      <c r="N979" s="124"/>
      <c r="P979" s="124"/>
      <c r="Q979" s="124"/>
      <c r="R979" s="124"/>
      <c r="S979" s="124"/>
      <c r="T979" s="124"/>
      <c r="U979" s="124"/>
      <c r="W979" s="124"/>
      <c r="X979" s="124"/>
      <c r="Y979" s="124"/>
      <c r="Z979" s="124"/>
      <c r="AA979" s="124"/>
      <c r="AB979" s="124"/>
      <c r="AD979" s="124"/>
      <c r="AE979" s="124"/>
      <c r="AF979" s="124"/>
      <c r="AG979" s="124"/>
      <c r="AH979" s="124"/>
      <c r="AI979" s="124"/>
    </row>
    <row r="980" spans="1:35">
      <c r="A980" s="144"/>
      <c r="C980" s="120"/>
      <c r="D980" s="120"/>
      <c r="E980" s="120"/>
      <c r="F980" s="120"/>
      <c r="G980" s="169"/>
      <c r="H980" s="137"/>
      <c r="I980" s="131"/>
      <c r="J980" s="144"/>
      <c r="L980" s="124"/>
      <c r="M980" s="124"/>
      <c r="N980" s="124"/>
      <c r="P980" s="124"/>
      <c r="Q980" s="124"/>
      <c r="R980" s="124"/>
      <c r="S980" s="124"/>
      <c r="T980" s="124"/>
      <c r="U980" s="124"/>
      <c r="W980" s="124"/>
      <c r="X980" s="124"/>
      <c r="Y980" s="124"/>
      <c r="Z980" s="124"/>
      <c r="AA980" s="124"/>
      <c r="AB980" s="124"/>
      <c r="AD980" s="124"/>
      <c r="AE980" s="124"/>
      <c r="AF980" s="124"/>
      <c r="AG980" s="124"/>
      <c r="AH980" s="124"/>
      <c r="AI980" s="124"/>
    </row>
    <row r="981" spans="1:35">
      <c r="A981" s="144"/>
      <c r="C981" s="120"/>
      <c r="D981" s="120"/>
      <c r="E981" s="120"/>
      <c r="F981" s="120"/>
      <c r="G981" s="169"/>
      <c r="H981" s="137"/>
      <c r="I981" s="131"/>
      <c r="J981" s="144"/>
      <c r="L981" s="124"/>
      <c r="M981" s="124"/>
      <c r="N981" s="124"/>
      <c r="P981" s="124"/>
      <c r="Q981" s="124"/>
      <c r="R981" s="124"/>
      <c r="S981" s="124"/>
      <c r="T981" s="124"/>
      <c r="U981" s="124"/>
      <c r="W981" s="124"/>
      <c r="X981" s="124"/>
      <c r="Y981" s="124"/>
      <c r="Z981" s="124"/>
      <c r="AA981" s="124"/>
      <c r="AB981" s="124"/>
      <c r="AD981" s="124"/>
      <c r="AE981" s="124"/>
      <c r="AF981" s="124"/>
      <c r="AG981" s="124"/>
      <c r="AH981" s="124"/>
      <c r="AI981" s="124"/>
    </row>
    <row r="982" spans="1:35">
      <c r="A982" s="144"/>
      <c r="C982" s="120"/>
      <c r="D982" s="120"/>
      <c r="E982" s="120"/>
      <c r="F982" s="120"/>
      <c r="G982" s="169"/>
      <c r="H982" s="137"/>
      <c r="I982" s="131"/>
      <c r="J982" s="144"/>
      <c r="L982" s="124"/>
      <c r="M982" s="124"/>
      <c r="N982" s="124"/>
      <c r="P982" s="124"/>
      <c r="Q982" s="124"/>
      <c r="R982" s="124"/>
      <c r="S982" s="124"/>
      <c r="T982" s="124"/>
      <c r="U982" s="124"/>
      <c r="W982" s="124"/>
      <c r="X982" s="124"/>
      <c r="Y982" s="124"/>
      <c r="Z982" s="124"/>
      <c r="AA982" s="124"/>
      <c r="AB982" s="124"/>
      <c r="AD982" s="124"/>
      <c r="AE982" s="124"/>
      <c r="AF982" s="124"/>
      <c r="AG982" s="124"/>
      <c r="AH982" s="124"/>
      <c r="AI982" s="124"/>
    </row>
    <row r="983" spans="1:35">
      <c r="A983" s="144"/>
      <c r="C983" s="120"/>
      <c r="D983" s="120"/>
      <c r="E983" s="120"/>
      <c r="F983" s="120"/>
      <c r="G983" s="169"/>
      <c r="H983" s="137"/>
      <c r="I983" s="131"/>
      <c r="J983" s="144"/>
      <c r="L983" s="124"/>
      <c r="M983" s="124"/>
      <c r="N983" s="124"/>
      <c r="P983" s="124"/>
      <c r="Q983" s="124"/>
      <c r="R983" s="124"/>
      <c r="S983" s="124"/>
      <c r="T983" s="124"/>
      <c r="U983" s="124"/>
      <c r="W983" s="124"/>
      <c r="X983" s="124"/>
      <c r="Y983" s="124"/>
      <c r="Z983" s="124"/>
      <c r="AA983" s="124"/>
      <c r="AB983" s="124"/>
      <c r="AD983" s="124"/>
      <c r="AE983" s="124"/>
      <c r="AF983" s="124"/>
      <c r="AG983" s="124"/>
      <c r="AH983" s="124"/>
      <c r="AI983" s="124"/>
    </row>
    <row r="984" spans="1:35">
      <c r="A984" s="144"/>
      <c r="C984" s="120"/>
      <c r="D984" s="120"/>
      <c r="E984" s="120"/>
      <c r="F984" s="120"/>
      <c r="G984" s="169"/>
      <c r="H984" s="137"/>
      <c r="I984" s="131"/>
      <c r="J984" s="144"/>
      <c r="L984" s="124"/>
      <c r="M984" s="124"/>
      <c r="N984" s="124"/>
      <c r="P984" s="124"/>
      <c r="Q984" s="124"/>
      <c r="R984" s="124"/>
      <c r="S984" s="124"/>
      <c r="T984" s="124"/>
      <c r="U984" s="124"/>
      <c r="W984" s="124"/>
      <c r="X984" s="124"/>
      <c r="Y984" s="124"/>
      <c r="Z984" s="124"/>
      <c r="AA984" s="124"/>
      <c r="AB984" s="124"/>
      <c r="AD984" s="124"/>
      <c r="AE984" s="124"/>
      <c r="AF984" s="124"/>
      <c r="AG984" s="124"/>
      <c r="AH984" s="124"/>
      <c r="AI984" s="124"/>
    </row>
    <row r="985" spans="1:35">
      <c r="A985" s="144"/>
      <c r="C985" s="120"/>
      <c r="D985" s="120"/>
      <c r="E985" s="120"/>
      <c r="F985" s="120"/>
      <c r="G985" s="169"/>
      <c r="H985" s="137"/>
      <c r="I985" s="131"/>
      <c r="J985" s="144"/>
      <c r="L985" s="124"/>
      <c r="M985" s="124"/>
      <c r="N985" s="124"/>
      <c r="P985" s="124"/>
      <c r="Q985" s="124"/>
      <c r="R985" s="124"/>
      <c r="S985" s="124"/>
      <c r="T985" s="124"/>
      <c r="U985" s="124"/>
      <c r="W985" s="124"/>
      <c r="X985" s="124"/>
      <c r="Y985" s="124"/>
      <c r="Z985" s="124"/>
      <c r="AA985" s="124"/>
      <c r="AB985" s="124"/>
      <c r="AD985" s="124"/>
      <c r="AE985" s="124"/>
      <c r="AF985" s="124"/>
      <c r="AG985" s="124"/>
      <c r="AH985" s="124"/>
      <c r="AI985" s="124"/>
    </row>
    <row r="986" spans="1:35">
      <c r="A986" s="144"/>
      <c r="C986" s="120"/>
      <c r="D986" s="120"/>
      <c r="E986" s="120"/>
      <c r="F986" s="120"/>
      <c r="G986" s="169"/>
      <c r="H986" s="137"/>
      <c r="I986" s="131"/>
      <c r="J986" s="144"/>
      <c r="L986" s="124"/>
      <c r="M986" s="124"/>
      <c r="N986" s="124"/>
      <c r="P986" s="124"/>
      <c r="Q986" s="124"/>
      <c r="R986" s="124"/>
      <c r="S986" s="124"/>
      <c r="T986" s="124"/>
      <c r="U986" s="124"/>
      <c r="W986" s="124"/>
      <c r="X986" s="124"/>
      <c r="Y986" s="124"/>
      <c r="Z986" s="124"/>
      <c r="AA986" s="124"/>
      <c r="AB986" s="124"/>
      <c r="AD986" s="124"/>
      <c r="AE986" s="124"/>
      <c r="AF986" s="124"/>
      <c r="AG986" s="124"/>
      <c r="AH986" s="124"/>
      <c r="AI986" s="124"/>
    </row>
    <row r="987" spans="1:35">
      <c r="A987" s="144"/>
      <c r="C987" s="120"/>
      <c r="D987" s="120"/>
      <c r="E987" s="120"/>
      <c r="F987" s="120"/>
      <c r="G987" s="169"/>
      <c r="H987" s="137"/>
      <c r="I987" s="131"/>
      <c r="J987" s="144"/>
      <c r="L987" s="124"/>
      <c r="M987" s="124"/>
      <c r="N987" s="124"/>
      <c r="P987" s="124"/>
      <c r="Q987" s="124"/>
      <c r="R987" s="124"/>
      <c r="S987" s="124"/>
      <c r="T987" s="124"/>
      <c r="U987" s="124"/>
      <c r="W987" s="124"/>
      <c r="X987" s="124"/>
      <c r="Y987" s="124"/>
      <c r="Z987" s="124"/>
      <c r="AA987" s="124"/>
      <c r="AB987" s="124"/>
      <c r="AD987" s="124"/>
      <c r="AE987" s="124"/>
      <c r="AF987" s="124"/>
      <c r="AG987" s="124"/>
      <c r="AH987" s="124"/>
      <c r="AI987" s="124"/>
    </row>
    <row r="988" spans="1:35">
      <c r="A988" s="144"/>
      <c r="C988" s="120"/>
      <c r="D988" s="120"/>
      <c r="E988" s="120"/>
      <c r="F988" s="120"/>
      <c r="G988" s="169"/>
      <c r="H988" s="137"/>
      <c r="I988" s="131"/>
      <c r="J988" s="144"/>
      <c r="L988" s="124"/>
      <c r="M988" s="124"/>
      <c r="N988" s="124"/>
      <c r="P988" s="124"/>
      <c r="Q988" s="124"/>
      <c r="R988" s="124"/>
      <c r="S988" s="124"/>
      <c r="T988" s="124"/>
      <c r="U988" s="124"/>
      <c r="W988" s="124"/>
      <c r="X988" s="124"/>
      <c r="Y988" s="124"/>
      <c r="Z988" s="124"/>
      <c r="AA988" s="124"/>
      <c r="AB988" s="124"/>
      <c r="AD988" s="124"/>
      <c r="AE988" s="124"/>
      <c r="AF988" s="124"/>
      <c r="AG988" s="124"/>
      <c r="AH988" s="124"/>
      <c r="AI988" s="124"/>
    </row>
    <row r="989" spans="1:35">
      <c r="A989" s="144"/>
      <c r="C989" s="120"/>
      <c r="D989" s="120"/>
      <c r="E989" s="120"/>
      <c r="F989" s="120"/>
      <c r="G989" s="169"/>
      <c r="H989" s="137"/>
      <c r="I989" s="131"/>
      <c r="J989" s="144"/>
      <c r="L989" s="124"/>
      <c r="M989" s="124"/>
      <c r="N989" s="124"/>
      <c r="P989" s="124"/>
      <c r="Q989" s="124"/>
      <c r="R989" s="124"/>
      <c r="S989" s="124"/>
      <c r="T989" s="124"/>
      <c r="U989" s="124"/>
      <c r="W989" s="124"/>
      <c r="X989" s="124"/>
      <c r="Y989" s="124"/>
      <c r="Z989" s="124"/>
      <c r="AA989" s="124"/>
      <c r="AB989" s="124"/>
      <c r="AD989" s="124"/>
      <c r="AE989" s="124"/>
      <c r="AF989" s="124"/>
      <c r="AG989" s="124"/>
      <c r="AH989" s="124"/>
      <c r="AI989" s="124"/>
    </row>
    <row r="990" spans="1:35">
      <c r="A990" s="144"/>
      <c r="C990" s="120"/>
      <c r="D990" s="120"/>
      <c r="E990" s="120"/>
      <c r="F990" s="120"/>
      <c r="G990" s="169"/>
      <c r="H990" s="137"/>
      <c r="I990" s="131"/>
      <c r="J990" s="144"/>
      <c r="L990" s="124"/>
      <c r="M990" s="124"/>
      <c r="N990" s="124"/>
      <c r="P990" s="124"/>
      <c r="Q990" s="124"/>
      <c r="R990" s="124"/>
      <c r="S990" s="124"/>
      <c r="T990" s="124"/>
      <c r="U990" s="124"/>
      <c r="W990" s="124"/>
      <c r="X990" s="124"/>
      <c r="Y990" s="124"/>
      <c r="Z990" s="124"/>
      <c r="AA990" s="124"/>
      <c r="AB990" s="124"/>
      <c r="AD990" s="124"/>
      <c r="AE990" s="124"/>
      <c r="AF990" s="124"/>
      <c r="AG990" s="124"/>
      <c r="AH990" s="124"/>
      <c r="AI990" s="124"/>
    </row>
    <row r="991" spans="1:35">
      <c r="A991" s="144"/>
      <c r="C991" s="120"/>
      <c r="D991" s="120"/>
      <c r="E991" s="120"/>
      <c r="F991" s="120"/>
      <c r="G991" s="169"/>
      <c r="H991" s="137"/>
      <c r="I991" s="131"/>
      <c r="J991" s="144"/>
      <c r="L991" s="124"/>
      <c r="M991" s="124"/>
      <c r="N991" s="124"/>
      <c r="P991" s="124"/>
      <c r="Q991" s="124"/>
      <c r="R991" s="124"/>
      <c r="S991" s="124"/>
      <c r="T991" s="124"/>
      <c r="U991" s="124"/>
      <c r="W991" s="124"/>
      <c r="X991" s="124"/>
      <c r="Y991" s="124"/>
      <c r="Z991" s="124"/>
      <c r="AA991" s="124"/>
      <c r="AB991" s="124"/>
      <c r="AD991" s="124"/>
      <c r="AE991" s="124"/>
      <c r="AF991" s="124"/>
      <c r="AG991" s="124"/>
      <c r="AH991" s="124"/>
      <c r="AI991" s="124"/>
    </row>
    <row r="992" spans="1:35">
      <c r="A992" s="144"/>
      <c r="C992" s="120"/>
      <c r="D992" s="120"/>
      <c r="E992" s="120"/>
      <c r="F992" s="120"/>
      <c r="G992" s="169"/>
      <c r="H992" s="137"/>
      <c r="I992" s="131"/>
      <c r="J992" s="144"/>
      <c r="L992" s="124"/>
      <c r="M992" s="124"/>
      <c r="N992" s="124"/>
      <c r="P992" s="124"/>
      <c r="Q992" s="124"/>
      <c r="R992" s="124"/>
      <c r="S992" s="124"/>
      <c r="T992" s="124"/>
      <c r="U992" s="124"/>
      <c r="W992" s="124"/>
      <c r="X992" s="124"/>
      <c r="Y992" s="124"/>
      <c r="Z992" s="124"/>
      <c r="AA992" s="124"/>
      <c r="AB992" s="124"/>
      <c r="AD992" s="124"/>
      <c r="AE992" s="124"/>
      <c r="AF992" s="124"/>
      <c r="AG992" s="124"/>
      <c r="AH992" s="124"/>
      <c r="AI992" s="124"/>
    </row>
    <row r="993" spans="1:35">
      <c r="A993" s="144"/>
      <c r="C993" s="120"/>
      <c r="D993" s="120"/>
      <c r="E993" s="120"/>
      <c r="F993" s="120"/>
      <c r="G993" s="169"/>
      <c r="H993" s="137"/>
      <c r="I993" s="131"/>
      <c r="J993" s="144"/>
      <c r="L993" s="124"/>
      <c r="M993" s="124"/>
      <c r="N993" s="124"/>
      <c r="P993" s="124"/>
      <c r="Q993" s="124"/>
      <c r="R993" s="124"/>
      <c r="S993" s="124"/>
      <c r="T993" s="124"/>
      <c r="U993" s="124"/>
      <c r="W993" s="124"/>
      <c r="X993" s="124"/>
      <c r="Y993" s="124"/>
      <c r="Z993" s="124"/>
      <c r="AA993" s="124"/>
      <c r="AB993" s="124"/>
      <c r="AD993" s="124"/>
      <c r="AE993" s="124"/>
      <c r="AF993" s="124"/>
      <c r="AG993" s="124"/>
      <c r="AH993" s="124"/>
      <c r="AI993" s="124"/>
    </row>
    <row r="994" spans="1:35">
      <c r="A994" s="144"/>
      <c r="C994" s="120"/>
      <c r="D994" s="120"/>
      <c r="E994" s="120"/>
      <c r="F994" s="120"/>
      <c r="G994" s="169"/>
      <c r="H994" s="137"/>
      <c r="I994" s="131"/>
      <c r="J994" s="144"/>
      <c r="L994" s="124"/>
      <c r="M994" s="124"/>
      <c r="N994" s="124"/>
      <c r="P994" s="124"/>
      <c r="Q994" s="124"/>
      <c r="R994" s="124"/>
      <c r="S994" s="124"/>
      <c r="T994" s="124"/>
      <c r="U994" s="124"/>
      <c r="W994" s="124"/>
      <c r="X994" s="124"/>
      <c r="Y994" s="124"/>
      <c r="Z994" s="124"/>
      <c r="AA994" s="124"/>
      <c r="AB994" s="124"/>
      <c r="AD994" s="124"/>
      <c r="AE994" s="124"/>
      <c r="AF994" s="124"/>
      <c r="AG994" s="124"/>
      <c r="AH994" s="124"/>
      <c r="AI994" s="124"/>
    </row>
    <row r="995" spans="1:35">
      <c r="A995" s="144"/>
      <c r="C995" s="120"/>
      <c r="D995" s="120"/>
      <c r="E995" s="120"/>
      <c r="F995" s="120"/>
      <c r="G995" s="169"/>
      <c r="H995" s="137"/>
      <c r="I995" s="131"/>
      <c r="J995" s="144"/>
      <c r="L995" s="124"/>
      <c r="M995" s="124"/>
      <c r="N995" s="124"/>
      <c r="P995" s="124"/>
      <c r="Q995" s="124"/>
      <c r="R995" s="124"/>
      <c r="S995" s="124"/>
      <c r="T995" s="124"/>
      <c r="U995" s="124"/>
      <c r="W995" s="124"/>
      <c r="X995" s="124"/>
      <c r="Y995" s="124"/>
      <c r="Z995" s="124"/>
      <c r="AA995" s="124"/>
      <c r="AB995" s="124"/>
      <c r="AD995" s="124"/>
      <c r="AE995" s="124"/>
      <c r="AF995" s="124"/>
      <c r="AG995" s="124"/>
      <c r="AH995" s="124"/>
      <c r="AI995" s="124"/>
    </row>
    <row r="996" spans="1:35">
      <c r="A996" s="144"/>
      <c r="C996" s="120"/>
      <c r="D996" s="120"/>
      <c r="E996" s="120"/>
      <c r="F996" s="120"/>
      <c r="G996" s="169"/>
      <c r="H996" s="137"/>
      <c r="I996" s="131"/>
      <c r="J996" s="144"/>
      <c r="L996" s="124"/>
      <c r="M996" s="124"/>
      <c r="N996" s="124"/>
      <c r="P996" s="124"/>
      <c r="Q996" s="124"/>
      <c r="R996" s="124"/>
      <c r="S996" s="124"/>
      <c r="T996" s="124"/>
      <c r="U996" s="124"/>
      <c r="W996" s="124"/>
      <c r="X996" s="124"/>
      <c r="Y996" s="124"/>
      <c r="Z996" s="124"/>
      <c r="AA996" s="124"/>
      <c r="AB996" s="124"/>
      <c r="AD996" s="124"/>
      <c r="AE996" s="124"/>
      <c r="AF996" s="124"/>
      <c r="AG996" s="124"/>
      <c r="AH996" s="124"/>
      <c r="AI996" s="124"/>
    </row>
    <row r="997" spans="1:35">
      <c r="A997" s="144"/>
      <c r="C997" s="120"/>
      <c r="D997" s="120"/>
      <c r="E997" s="120"/>
      <c r="F997" s="120"/>
      <c r="G997" s="169"/>
      <c r="H997" s="137"/>
      <c r="I997" s="131"/>
      <c r="J997" s="144"/>
      <c r="L997" s="124"/>
      <c r="M997" s="124"/>
      <c r="N997" s="124"/>
      <c r="P997" s="124"/>
      <c r="Q997" s="124"/>
      <c r="R997" s="124"/>
      <c r="S997" s="124"/>
      <c r="T997" s="124"/>
      <c r="U997" s="124"/>
      <c r="W997" s="124"/>
      <c r="X997" s="124"/>
      <c r="Y997" s="124"/>
      <c r="Z997" s="124"/>
      <c r="AA997" s="124"/>
      <c r="AB997" s="124"/>
      <c r="AD997" s="124"/>
      <c r="AE997" s="124"/>
      <c r="AF997" s="124"/>
      <c r="AG997" s="124"/>
      <c r="AH997" s="124"/>
      <c r="AI997" s="124"/>
    </row>
    <row r="998" spans="1:35">
      <c r="A998" s="144"/>
      <c r="C998" s="120"/>
      <c r="D998" s="120"/>
      <c r="E998" s="120"/>
      <c r="F998" s="120"/>
      <c r="G998" s="169"/>
      <c r="H998" s="137"/>
      <c r="I998" s="131"/>
      <c r="J998" s="144"/>
      <c r="L998" s="124"/>
      <c r="M998" s="124"/>
      <c r="N998" s="124"/>
      <c r="P998" s="124"/>
      <c r="Q998" s="124"/>
      <c r="R998" s="124"/>
      <c r="S998" s="124"/>
      <c r="T998" s="124"/>
      <c r="U998" s="124"/>
      <c r="W998" s="124"/>
      <c r="X998" s="124"/>
      <c r="Y998" s="124"/>
      <c r="Z998" s="124"/>
      <c r="AA998" s="124"/>
      <c r="AB998" s="124"/>
      <c r="AD998" s="124"/>
      <c r="AE998" s="124"/>
      <c r="AF998" s="124"/>
      <c r="AG998" s="124"/>
      <c r="AH998" s="124"/>
      <c r="AI998" s="124"/>
    </row>
    <row r="999" spans="1:35">
      <c r="A999" s="144"/>
      <c r="C999" s="120"/>
      <c r="D999" s="120"/>
      <c r="E999" s="120"/>
      <c r="F999" s="120"/>
      <c r="G999" s="169"/>
      <c r="H999" s="137"/>
      <c r="I999" s="131"/>
      <c r="J999" s="144"/>
      <c r="L999" s="124"/>
      <c r="M999" s="124"/>
      <c r="N999" s="124"/>
      <c r="P999" s="124"/>
      <c r="Q999" s="124"/>
      <c r="R999" s="124"/>
      <c r="S999" s="124"/>
      <c r="T999" s="124"/>
      <c r="U999" s="124"/>
      <c r="W999" s="124"/>
      <c r="X999" s="124"/>
      <c r="Y999" s="124"/>
      <c r="Z999" s="124"/>
      <c r="AA999" s="124"/>
      <c r="AB999" s="124"/>
      <c r="AD999" s="124"/>
      <c r="AE999" s="124"/>
      <c r="AF999" s="124"/>
      <c r="AG999" s="124"/>
      <c r="AH999" s="124"/>
      <c r="AI999" s="124"/>
    </row>
    <row r="1000" spans="1:35">
      <c r="A1000" s="144"/>
      <c r="C1000" s="120"/>
      <c r="D1000" s="120"/>
      <c r="E1000" s="120"/>
      <c r="F1000" s="120"/>
      <c r="G1000" s="169"/>
      <c r="H1000" s="137"/>
      <c r="I1000" s="131"/>
      <c r="J1000" s="144"/>
      <c r="L1000" s="124"/>
      <c r="M1000" s="124"/>
      <c r="N1000" s="124"/>
      <c r="P1000" s="124"/>
      <c r="Q1000" s="124"/>
      <c r="R1000" s="124"/>
      <c r="S1000" s="124"/>
      <c r="T1000" s="124"/>
      <c r="U1000" s="124"/>
      <c r="W1000" s="124"/>
      <c r="X1000" s="124"/>
      <c r="Y1000" s="124"/>
      <c r="Z1000" s="124"/>
      <c r="AA1000" s="124"/>
      <c r="AB1000" s="124"/>
      <c r="AD1000" s="124"/>
      <c r="AE1000" s="124"/>
      <c r="AF1000" s="124"/>
      <c r="AG1000" s="124"/>
      <c r="AH1000" s="124"/>
      <c r="AI1000" s="124"/>
    </row>
    <row r="1001" spans="1:35">
      <c r="A1001" s="144"/>
      <c r="C1001" s="120"/>
      <c r="D1001" s="120"/>
      <c r="E1001" s="120"/>
      <c r="F1001" s="120"/>
      <c r="G1001" s="169"/>
      <c r="H1001" s="137"/>
      <c r="I1001" s="131"/>
      <c r="J1001" s="144"/>
      <c r="L1001" s="124"/>
      <c r="M1001" s="124"/>
      <c r="N1001" s="124"/>
      <c r="P1001" s="124"/>
      <c r="Q1001" s="124"/>
      <c r="R1001" s="124"/>
      <c r="S1001" s="124"/>
      <c r="T1001" s="124"/>
      <c r="U1001" s="124"/>
      <c r="W1001" s="124"/>
      <c r="X1001" s="124"/>
      <c r="Y1001" s="124"/>
      <c r="Z1001" s="124"/>
      <c r="AA1001" s="124"/>
      <c r="AB1001" s="124"/>
      <c r="AD1001" s="124"/>
      <c r="AE1001" s="124"/>
      <c r="AF1001" s="124"/>
      <c r="AG1001" s="124"/>
      <c r="AH1001" s="124"/>
      <c r="AI1001" s="124"/>
    </row>
    <row r="1002" spans="1:35">
      <c r="A1002" s="144"/>
      <c r="C1002" s="120"/>
      <c r="D1002" s="120"/>
      <c r="E1002" s="120"/>
      <c r="F1002" s="120"/>
      <c r="G1002" s="169"/>
      <c r="H1002" s="137"/>
      <c r="I1002" s="131"/>
      <c r="J1002" s="144"/>
      <c r="L1002" s="124"/>
      <c r="M1002" s="124"/>
      <c r="N1002" s="124"/>
      <c r="P1002" s="124"/>
      <c r="Q1002" s="124"/>
      <c r="R1002" s="124"/>
      <c r="S1002" s="124"/>
      <c r="T1002" s="124"/>
      <c r="U1002" s="124"/>
      <c r="W1002" s="124"/>
      <c r="X1002" s="124"/>
      <c r="Y1002" s="124"/>
      <c r="Z1002" s="124"/>
      <c r="AA1002" s="124"/>
      <c r="AB1002" s="124"/>
      <c r="AD1002" s="124"/>
      <c r="AE1002" s="124"/>
      <c r="AF1002" s="124"/>
      <c r="AG1002" s="124"/>
      <c r="AH1002" s="124"/>
      <c r="AI1002" s="124"/>
    </row>
    <row r="1003" spans="1:35">
      <c r="A1003" s="144"/>
      <c r="C1003" s="120"/>
      <c r="D1003" s="120"/>
      <c r="E1003" s="120"/>
      <c r="F1003" s="120"/>
      <c r="G1003" s="169"/>
      <c r="H1003" s="137"/>
      <c r="I1003" s="131"/>
      <c r="J1003" s="144"/>
      <c r="L1003" s="124"/>
      <c r="M1003" s="124"/>
      <c r="N1003" s="124"/>
      <c r="P1003" s="124"/>
      <c r="Q1003" s="124"/>
      <c r="R1003" s="124"/>
      <c r="S1003" s="124"/>
      <c r="T1003" s="124"/>
      <c r="U1003" s="124"/>
      <c r="W1003" s="124"/>
      <c r="X1003" s="124"/>
      <c r="Y1003" s="124"/>
      <c r="Z1003" s="124"/>
      <c r="AA1003" s="124"/>
      <c r="AB1003" s="124"/>
      <c r="AD1003" s="124"/>
      <c r="AE1003" s="124"/>
      <c r="AF1003" s="124"/>
      <c r="AG1003" s="124"/>
      <c r="AH1003" s="124"/>
      <c r="AI1003" s="124"/>
    </row>
    <row r="1004" spans="1:35">
      <c r="A1004" s="144"/>
      <c r="C1004" s="120"/>
      <c r="D1004" s="120"/>
      <c r="E1004" s="120"/>
      <c r="F1004" s="120"/>
      <c r="G1004" s="169"/>
      <c r="H1004" s="137"/>
      <c r="I1004" s="131"/>
      <c r="J1004" s="144"/>
      <c r="L1004" s="124"/>
      <c r="M1004" s="124"/>
      <c r="N1004" s="124"/>
      <c r="P1004" s="124"/>
      <c r="Q1004" s="124"/>
      <c r="R1004" s="124"/>
      <c r="S1004" s="124"/>
      <c r="T1004" s="124"/>
      <c r="U1004" s="124"/>
      <c r="W1004" s="124"/>
      <c r="X1004" s="124"/>
      <c r="Y1004" s="124"/>
      <c r="Z1004" s="124"/>
      <c r="AA1004" s="124"/>
      <c r="AB1004" s="124"/>
      <c r="AD1004" s="124"/>
      <c r="AE1004" s="124"/>
      <c r="AF1004" s="124"/>
      <c r="AG1004" s="124"/>
      <c r="AH1004" s="124"/>
      <c r="AI1004" s="124"/>
    </row>
    <row r="1005" spans="1:35">
      <c r="A1005" s="144"/>
      <c r="C1005" s="120"/>
      <c r="D1005" s="120"/>
      <c r="E1005" s="120"/>
      <c r="F1005" s="120"/>
      <c r="G1005" s="169"/>
      <c r="H1005" s="137"/>
      <c r="I1005" s="131"/>
      <c r="J1005" s="144"/>
      <c r="L1005" s="124"/>
      <c r="M1005" s="124"/>
      <c r="N1005" s="124"/>
      <c r="P1005" s="124"/>
      <c r="Q1005" s="124"/>
      <c r="R1005" s="124"/>
      <c r="S1005" s="124"/>
      <c r="T1005" s="124"/>
      <c r="U1005" s="124"/>
      <c r="W1005" s="124"/>
      <c r="X1005" s="124"/>
      <c r="Y1005" s="124"/>
      <c r="Z1005" s="124"/>
      <c r="AA1005" s="124"/>
      <c r="AB1005" s="124"/>
      <c r="AD1005" s="124"/>
      <c r="AE1005" s="124"/>
      <c r="AF1005" s="124"/>
      <c r="AG1005" s="124"/>
      <c r="AH1005" s="124"/>
      <c r="AI1005" s="124"/>
    </row>
    <row r="1006" spans="1:35">
      <c r="A1006" s="144"/>
      <c r="C1006" s="120"/>
      <c r="D1006" s="120"/>
      <c r="E1006" s="120"/>
      <c r="F1006" s="120"/>
      <c r="G1006" s="169"/>
      <c r="H1006" s="137"/>
      <c r="I1006" s="131"/>
      <c r="J1006" s="144"/>
      <c r="L1006" s="124"/>
      <c r="M1006" s="124"/>
      <c r="N1006" s="124"/>
      <c r="P1006" s="124"/>
      <c r="Q1006" s="124"/>
      <c r="R1006" s="124"/>
      <c r="S1006" s="124"/>
      <c r="T1006" s="124"/>
      <c r="U1006" s="124"/>
      <c r="W1006" s="124"/>
      <c r="X1006" s="124"/>
      <c r="Y1006" s="124"/>
      <c r="Z1006" s="124"/>
      <c r="AA1006" s="124"/>
      <c r="AB1006" s="124"/>
      <c r="AD1006" s="124"/>
      <c r="AE1006" s="124"/>
      <c r="AF1006" s="124"/>
      <c r="AG1006" s="124"/>
      <c r="AH1006" s="124"/>
      <c r="AI1006" s="124"/>
    </row>
    <row r="1007" spans="1:35">
      <c r="A1007" s="144"/>
      <c r="C1007" s="120"/>
      <c r="D1007" s="120"/>
      <c r="E1007" s="120"/>
      <c r="F1007" s="120"/>
      <c r="G1007" s="169"/>
      <c r="H1007" s="137"/>
      <c r="I1007" s="131"/>
      <c r="J1007" s="144"/>
      <c r="L1007" s="124"/>
      <c r="M1007" s="124"/>
      <c r="N1007" s="124"/>
      <c r="P1007" s="124"/>
      <c r="Q1007" s="124"/>
      <c r="R1007" s="124"/>
      <c r="S1007" s="124"/>
      <c r="T1007" s="124"/>
      <c r="U1007" s="124"/>
      <c r="W1007" s="124"/>
      <c r="X1007" s="124"/>
      <c r="Y1007" s="124"/>
      <c r="Z1007" s="124"/>
      <c r="AA1007" s="124"/>
      <c r="AB1007" s="124"/>
      <c r="AD1007" s="124"/>
      <c r="AE1007" s="124"/>
      <c r="AF1007" s="124"/>
      <c r="AG1007" s="124"/>
      <c r="AH1007" s="124"/>
      <c r="AI1007" s="124"/>
    </row>
    <row r="1008" spans="1:35">
      <c r="A1008" s="144"/>
      <c r="C1008" s="120"/>
      <c r="D1008" s="120"/>
      <c r="E1008" s="120"/>
      <c r="F1008" s="120"/>
      <c r="G1008" s="169"/>
      <c r="H1008" s="137"/>
      <c r="I1008" s="131"/>
      <c r="J1008" s="144"/>
      <c r="L1008" s="124"/>
      <c r="M1008" s="124"/>
      <c r="N1008" s="124"/>
      <c r="P1008" s="124"/>
      <c r="Q1008" s="124"/>
      <c r="R1008" s="124"/>
      <c r="S1008" s="124"/>
      <c r="T1008" s="124"/>
      <c r="U1008" s="124"/>
      <c r="W1008" s="124"/>
      <c r="X1008" s="124"/>
      <c r="Y1008" s="124"/>
      <c r="Z1008" s="124"/>
      <c r="AA1008" s="124"/>
      <c r="AB1008" s="124"/>
      <c r="AD1008" s="124"/>
      <c r="AE1008" s="124"/>
      <c r="AF1008" s="124"/>
      <c r="AG1008" s="124"/>
      <c r="AH1008" s="124"/>
      <c r="AI1008" s="124"/>
    </row>
    <row r="1009" spans="1:35">
      <c r="A1009" s="144"/>
      <c r="C1009" s="120"/>
      <c r="D1009" s="120"/>
      <c r="E1009" s="120"/>
      <c r="F1009" s="120"/>
      <c r="G1009" s="169"/>
      <c r="H1009" s="137"/>
      <c r="I1009" s="131"/>
      <c r="J1009" s="144"/>
      <c r="L1009" s="124"/>
      <c r="M1009" s="124"/>
      <c r="N1009" s="124"/>
      <c r="P1009" s="124"/>
      <c r="Q1009" s="124"/>
      <c r="R1009" s="124"/>
      <c r="S1009" s="124"/>
      <c r="T1009" s="124"/>
      <c r="U1009" s="124"/>
      <c r="W1009" s="124"/>
      <c r="X1009" s="124"/>
      <c r="Y1009" s="124"/>
      <c r="Z1009" s="124"/>
      <c r="AA1009" s="124"/>
      <c r="AB1009" s="124"/>
      <c r="AD1009" s="124"/>
      <c r="AE1009" s="124"/>
      <c r="AF1009" s="124"/>
      <c r="AG1009" s="124"/>
      <c r="AH1009" s="124"/>
      <c r="AI1009" s="124"/>
    </row>
    <row r="1010" spans="1:35">
      <c r="A1010" s="144"/>
      <c r="C1010" s="120"/>
      <c r="D1010" s="120"/>
      <c r="E1010" s="120"/>
      <c r="F1010" s="120"/>
      <c r="G1010" s="169"/>
      <c r="H1010" s="137"/>
      <c r="I1010" s="131"/>
      <c r="J1010" s="144"/>
      <c r="L1010" s="124"/>
      <c r="M1010" s="124"/>
      <c r="N1010" s="124"/>
      <c r="P1010" s="124"/>
      <c r="Q1010" s="124"/>
      <c r="R1010" s="124"/>
      <c r="S1010" s="124"/>
      <c r="T1010" s="124"/>
      <c r="U1010" s="124"/>
      <c r="W1010" s="124"/>
      <c r="X1010" s="124"/>
      <c r="Y1010" s="124"/>
      <c r="Z1010" s="124"/>
      <c r="AA1010" s="124"/>
      <c r="AB1010" s="124"/>
      <c r="AD1010" s="124"/>
      <c r="AE1010" s="124"/>
      <c r="AF1010" s="124"/>
      <c r="AG1010" s="124"/>
      <c r="AH1010" s="124"/>
      <c r="AI1010" s="124"/>
    </row>
    <row r="1011" spans="1:35">
      <c r="A1011" s="144"/>
      <c r="C1011" s="120"/>
      <c r="D1011" s="120"/>
      <c r="E1011" s="120"/>
      <c r="F1011" s="120"/>
      <c r="G1011" s="169"/>
      <c r="H1011" s="137"/>
      <c r="I1011" s="131"/>
      <c r="J1011" s="144"/>
      <c r="L1011" s="124"/>
      <c r="M1011" s="124"/>
      <c r="N1011" s="124"/>
      <c r="P1011" s="124"/>
      <c r="Q1011" s="124"/>
      <c r="R1011" s="124"/>
      <c r="S1011" s="124"/>
      <c r="T1011" s="124"/>
      <c r="U1011" s="124"/>
      <c r="W1011" s="124"/>
      <c r="X1011" s="124"/>
      <c r="Y1011" s="124"/>
      <c r="Z1011" s="124"/>
      <c r="AA1011" s="124"/>
      <c r="AB1011" s="124"/>
      <c r="AD1011" s="124"/>
      <c r="AE1011" s="124"/>
      <c r="AF1011" s="124"/>
      <c r="AG1011" s="124"/>
      <c r="AH1011" s="124"/>
      <c r="AI1011" s="124"/>
    </row>
    <row r="1012" spans="1:35">
      <c r="A1012" s="144"/>
      <c r="C1012" s="120"/>
      <c r="D1012" s="120"/>
      <c r="E1012" s="120"/>
      <c r="F1012" s="120"/>
      <c r="G1012" s="169"/>
      <c r="H1012" s="137"/>
      <c r="I1012" s="131"/>
      <c r="J1012" s="144"/>
      <c r="L1012" s="124"/>
      <c r="M1012" s="124"/>
      <c r="N1012" s="124"/>
      <c r="P1012" s="124"/>
      <c r="Q1012" s="124"/>
      <c r="R1012" s="124"/>
      <c r="S1012" s="124"/>
      <c r="T1012" s="124"/>
      <c r="U1012" s="124"/>
      <c r="W1012" s="124"/>
      <c r="X1012" s="124"/>
      <c r="Y1012" s="124"/>
      <c r="Z1012" s="124"/>
      <c r="AA1012" s="124"/>
      <c r="AB1012" s="124"/>
      <c r="AD1012" s="124"/>
      <c r="AE1012" s="124"/>
      <c r="AF1012" s="124"/>
      <c r="AG1012" s="124"/>
      <c r="AH1012" s="124"/>
      <c r="AI1012" s="124"/>
    </row>
    <row r="1013" spans="1:35">
      <c r="A1013" s="144"/>
      <c r="C1013" s="120"/>
      <c r="D1013" s="120"/>
      <c r="E1013" s="120"/>
      <c r="F1013" s="120"/>
      <c r="G1013" s="169"/>
      <c r="H1013" s="137"/>
      <c r="I1013" s="131"/>
      <c r="J1013" s="144"/>
      <c r="L1013" s="124"/>
      <c r="M1013" s="124"/>
      <c r="N1013" s="124"/>
      <c r="P1013" s="124"/>
      <c r="Q1013" s="124"/>
      <c r="R1013" s="124"/>
      <c r="S1013" s="124"/>
      <c r="T1013" s="124"/>
      <c r="U1013" s="124"/>
      <c r="W1013" s="124"/>
      <c r="X1013" s="124"/>
      <c r="Y1013" s="124"/>
      <c r="Z1013" s="124"/>
      <c r="AA1013" s="124"/>
      <c r="AB1013" s="124"/>
      <c r="AD1013" s="124"/>
      <c r="AE1013" s="124"/>
      <c r="AF1013" s="124"/>
      <c r="AG1013" s="124"/>
      <c r="AH1013" s="124"/>
      <c r="AI1013" s="124"/>
    </row>
    <row r="1014" spans="1:35">
      <c r="A1014" s="144"/>
      <c r="C1014" s="120"/>
      <c r="D1014" s="120"/>
      <c r="E1014" s="120"/>
      <c r="F1014" s="120"/>
      <c r="G1014" s="169"/>
      <c r="H1014" s="137"/>
      <c r="I1014" s="131"/>
      <c r="J1014" s="144"/>
      <c r="L1014" s="124"/>
      <c r="M1014" s="124"/>
      <c r="N1014" s="124"/>
      <c r="P1014" s="124"/>
      <c r="Q1014" s="124"/>
      <c r="R1014" s="124"/>
      <c r="S1014" s="124"/>
      <c r="T1014" s="124"/>
      <c r="U1014" s="124"/>
      <c r="W1014" s="124"/>
      <c r="X1014" s="124"/>
      <c r="Y1014" s="124"/>
      <c r="Z1014" s="124"/>
      <c r="AA1014" s="124"/>
      <c r="AB1014" s="124"/>
      <c r="AD1014" s="124"/>
      <c r="AE1014" s="124"/>
      <c r="AF1014" s="124"/>
      <c r="AG1014" s="124"/>
      <c r="AH1014" s="124"/>
      <c r="AI1014" s="124"/>
    </row>
    <row r="1015" spans="1:35">
      <c r="A1015" s="144"/>
      <c r="C1015" s="120"/>
      <c r="D1015" s="120"/>
      <c r="E1015" s="120"/>
      <c r="F1015" s="120"/>
      <c r="G1015" s="169"/>
      <c r="H1015" s="137"/>
      <c r="I1015" s="131"/>
      <c r="J1015" s="144"/>
      <c r="L1015" s="124"/>
      <c r="M1015" s="124"/>
      <c r="N1015" s="124"/>
      <c r="P1015" s="124"/>
      <c r="Q1015" s="124"/>
      <c r="R1015" s="124"/>
      <c r="S1015" s="124"/>
      <c r="T1015" s="124"/>
      <c r="U1015" s="124"/>
      <c r="W1015" s="124"/>
      <c r="X1015" s="124"/>
      <c r="Y1015" s="124"/>
      <c r="Z1015" s="124"/>
      <c r="AA1015" s="124"/>
      <c r="AB1015" s="124"/>
      <c r="AD1015" s="124"/>
      <c r="AE1015" s="124"/>
      <c r="AF1015" s="124"/>
      <c r="AG1015" s="124"/>
      <c r="AH1015" s="124"/>
      <c r="AI1015" s="124"/>
    </row>
    <row r="1016" spans="1:35">
      <c r="A1016" s="144"/>
      <c r="C1016" s="120"/>
      <c r="D1016" s="120"/>
      <c r="E1016" s="120"/>
      <c r="F1016" s="120"/>
      <c r="G1016" s="169"/>
      <c r="H1016" s="137"/>
      <c r="I1016" s="131"/>
      <c r="J1016" s="144"/>
      <c r="L1016" s="124"/>
      <c r="M1016" s="124"/>
      <c r="N1016" s="124"/>
      <c r="P1016" s="124"/>
      <c r="Q1016" s="124"/>
      <c r="R1016" s="124"/>
      <c r="S1016" s="124"/>
      <c r="T1016" s="124"/>
      <c r="U1016" s="124"/>
      <c r="W1016" s="124"/>
      <c r="X1016" s="124"/>
      <c r="Y1016" s="124"/>
      <c r="Z1016" s="124"/>
      <c r="AA1016" s="124"/>
      <c r="AB1016" s="124"/>
      <c r="AD1016" s="124"/>
      <c r="AE1016" s="124"/>
      <c r="AF1016" s="124"/>
      <c r="AG1016" s="124"/>
      <c r="AH1016" s="124"/>
      <c r="AI1016" s="124"/>
    </row>
    <row r="1017" spans="1:35">
      <c r="A1017" s="144"/>
      <c r="C1017" s="120"/>
      <c r="D1017" s="120"/>
      <c r="E1017" s="120"/>
      <c r="F1017" s="120"/>
      <c r="G1017" s="169"/>
      <c r="H1017" s="137"/>
      <c r="I1017" s="131"/>
      <c r="J1017" s="144"/>
      <c r="L1017" s="124"/>
      <c r="M1017" s="124"/>
      <c r="N1017" s="124"/>
      <c r="P1017" s="124"/>
      <c r="Q1017" s="124"/>
      <c r="R1017" s="124"/>
      <c r="S1017" s="124"/>
      <c r="T1017" s="124"/>
      <c r="U1017" s="124"/>
      <c r="W1017" s="124"/>
      <c r="X1017" s="124"/>
      <c r="Y1017" s="124"/>
      <c r="Z1017" s="124"/>
      <c r="AA1017" s="124"/>
      <c r="AB1017" s="124"/>
      <c r="AD1017" s="124"/>
      <c r="AE1017" s="124"/>
      <c r="AF1017" s="124"/>
      <c r="AG1017" s="124"/>
      <c r="AH1017" s="124"/>
      <c r="AI1017" s="124"/>
    </row>
    <row r="1018" spans="1:35">
      <c r="A1018" s="144"/>
      <c r="C1018" s="120"/>
      <c r="D1018" s="120"/>
      <c r="E1018" s="120"/>
      <c r="F1018" s="120"/>
      <c r="G1018" s="169"/>
      <c r="H1018" s="137"/>
      <c r="I1018" s="131"/>
      <c r="J1018" s="144"/>
      <c r="L1018" s="124"/>
      <c r="M1018" s="124"/>
      <c r="N1018" s="124"/>
      <c r="P1018" s="124"/>
      <c r="Q1018" s="124"/>
      <c r="R1018" s="124"/>
      <c r="S1018" s="124"/>
      <c r="T1018" s="124"/>
      <c r="U1018" s="124"/>
      <c r="W1018" s="124"/>
      <c r="X1018" s="124"/>
      <c r="Y1018" s="124"/>
      <c r="Z1018" s="124"/>
      <c r="AA1018" s="124"/>
      <c r="AB1018" s="124"/>
      <c r="AD1018" s="124"/>
      <c r="AE1018" s="124"/>
      <c r="AF1018" s="124"/>
      <c r="AG1018" s="124"/>
      <c r="AH1018" s="124"/>
      <c r="AI1018" s="124"/>
    </row>
    <row r="1019" spans="1:35">
      <c r="A1019" s="144"/>
      <c r="C1019" s="120"/>
      <c r="D1019" s="120"/>
      <c r="E1019" s="120"/>
      <c r="F1019" s="120"/>
      <c r="G1019" s="169"/>
      <c r="H1019" s="137"/>
      <c r="I1019" s="131"/>
      <c r="J1019" s="144"/>
      <c r="L1019" s="124"/>
      <c r="M1019" s="124"/>
      <c r="N1019" s="124"/>
      <c r="P1019" s="124"/>
      <c r="Q1019" s="124"/>
      <c r="R1019" s="124"/>
      <c r="S1019" s="124"/>
      <c r="T1019" s="124"/>
      <c r="U1019" s="124"/>
      <c r="W1019" s="124"/>
      <c r="X1019" s="124"/>
      <c r="Y1019" s="124"/>
      <c r="Z1019" s="124"/>
      <c r="AA1019" s="124"/>
      <c r="AB1019" s="124"/>
      <c r="AD1019" s="124"/>
      <c r="AE1019" s="124"/>
      <c r="AF1019" s="124"/>
      <c r="AG1019" s="124"/>
      <c r="AH1019" s="124"/>
      <c r="AI1019" s="124"/>
    </row>
    <row r="1020" spans="1:35">
      <c r="A1020" s="144"/>
      <c r="C1020" s="120"/>
      <c r="D1020" s="120"/>
      <c r="E1020" s="120"/>
      <c r="F1020" s="120"/>
      <c r="G1020" s="169"/>
      <c r="H1020" s="137"/>
      <c r="I1020" s="131"/>
      <c r="J1020" s="144"/>
      <c r="L1020" s="124"/>
      <c r="M1020" s="124"/>
      <c r="N1020" s="124"/>
      <c r="P1020" s="124"/>
      <c r="Q1020" s="124"/>
      <c r="R1020" s="124"/>
      <c r="S1020" s="124"/>
      <c r="T1020" s="124"/>
      <c r="U1020" s="124"/>
      <c r="W1020" s="124"/>
      <c r="X1020" s="124"/>
      <c r="Y1020" s="124"/>
      <c r="Z1020" s="124"/>
      <c r="AA1020" s="124"/>
      <c r="AB1020" s="124"/>
      <c r="AD1020" s="124"/>
      <c r="AE1020" s="124"/>
      <c r="AF1020" s="124"/>
      <c r="AG1020" s="124"/>
      <c r="AH1020" s="124"/>
      <c r="AI1020" s="124"/>
    </row>
    <row r="1021" spans="1:35">
      <c r="A1021" s="144"/>
      <c r="C1021" s="120"/>
      <c r="D1021" s="120"/>
      <c r="E1021" s="120"/>
      <c r="F1021" s="120"/>
      <c r="G1021" s="169"/>
      <c r="H1021" s="137"/>
      <c r="I1021" s="131"/>
      <c r="J1021" s="144"/>
      <c r="L1021" s="124"/>
      <c r="M1021" s="124"/>
      <c r="N1021" s="124"/>
      <c r="P1021" s="124"/>
      <c r="Q1021" s="124"/>
      <c r="R1021" s="124"/>
      <c r="S1021" s="124"/>
      <c r="T1021" s="124"/>
      <c r="U1021" s="124"/>
      <c r="W1021" s="124"/>
      <c r="X1021" s="124"/>
      <c r="Y1021" s="124"/>
      <c r="Z1021" s="124"/>
      <c r="AA1021" s="124"/>
      <c r="AB1021" s="124"/>
      <c r="AD1021" s="124"/>
      <c r="AE1021" s="124"/>
      <c r="AF1021" s="124"/>
      <c r="AG1021" s="124"/>
      <c r="AH1021" s="124"/>
      <c r="AI1021" s="124"/>
    </row>
    <row r="1022" spans="1:35">
      <c r="A1022" s="144"/>
      <c r="C1022" s="120"/>
      <c r="D1022" s="120"/>
      <c r="E1022" s="120"/>
      <c r="F1022" s="120"/>
      <c r="G1022" s="169"/>
      <c r="H1022" s="137"/>
      <c r="I1022" s="131"/>
      <c r="J1022" s="144"/>
      <c r="L1022" s="124"/>
      <c r="M1022" s="124"/>
      <c r="N1022" s="124"/>
      <c r="P1022" s="124"/>
      <c r="Q1022" s="124"/>
      <c r="R1022" s="124"/>
      <c r="S1022" s="124"/>
      <c r="T1022" s="124"/>
      <c r="U1022" s="124"/>
      <c r="W1022" s="124"/>
      <c r="X1022" s="124"/>
      <c r="Y1022" s="124"/>
      <c r="Z1022" s="124"/>
      <c r="AA1022" s="124"/>
      <c r="AB1022" s="124"/>
      <c r="AD1022" s="124"/>
      <c r="AE1022" s="124"/>
      <c r="AF1022" s="124"/>
      <c r="AG1022" s="124"/>
      <c r="AH1022" s="124"/>
      <c r="AI1022" s="124"/>
    </row>
    <row r="1023" spans="1:35">
      <c r="A1023" s="144"/>
      <c r="C1023" s="120"/>
      <c r="D1023" s="120"/>
      <c r="E1023" s="120"/>
      <c r="F1023" s="120"/>
      <c r="G1023" s="169"/>
      <c r="H1023" s="137"/>
      <c r="I1023" s="131"/>
      <c r="J1023" s="144"/>
      <c r="L1023" s="124"/>
      <c r="M1023" s="124"/>
      <c r="N1023" s="124"/>
      <c r="P1023" s="124"/>
      <c r="Q1023" s="124"/>
      <c r="R1023" s="124"/>
      <c r="S1023" s="124"/>
      <c r="T1023" s="124"/>
      <c r="U1023" s="124"/>
      <c r="W1023" s="124"/>
      <c r="X1023" s="124"/>
      <c r="Y1023" s="124"/>
      <c r="Z1023" s="124"/>
      <c r="AA1023" s="124"/>
      <c r="AB1023" s="124"/>
      <c r="AD1023" s="124"/>
      <c r="AE1023" s="124"/>
      <c r="AF1023" s="124"/>
      <c r="AG1023" s="124"/>
      <c r="AH1023" s="124"/>
      <c r="AI1023" s="124"/>
    </row>
    <row r="1024" spans="1:35">
      <c r="A1024" s="144"/>
      <c r="C1024" s="120"/>
      <c r="D1024" s="120"/>
      <c r="E1024" s="120"/>
      <c r="F1024" s="120"/>
      <c r="G1024" s="169"/>
      <c r="H1024" s="137"/>
      <c r="I1024" s="131"/>
      <c r="J1024" s="144"/>
      <c r="L1024" s="124"/>
      <c r="M1024" s="124"/>
      <c r="N1024" s="124"/>
      <c r="P1024" s="124"/>
      <c r="Q1024" s="124"/>
      <c r="R1024" s="124"/>
      <c r="S1024" s="124"/>
      <c r="T1024" s="124"/>
      <c r="U1024" s="124"/>
      <c r="W1024" s="124"/>
      <c r="X1024" s="124"/>
      <c r="Y1024" s="124"/>
      <c r="Z1024" s="124"/>
      <c r="AA1024" s="124"/>
      <c r="AB1024" s="124"/>
      <c r="AD1024" s="124"/>
      <c r="AE1024" s="124"/>
      <c r="AF1024" s="124"/>
      <c r="AG1024" s="124"/>
      <c r="AH1024" s="124"/>
      <c r="AI1024" s="124"/>
    </row>
    <row r="1025" spans="1:35">
      <c r="A1025" s="144"/>
      <c r="C1025" s="120"/>
      <c r="D1025" s="120"/>
      <c r="E1025" s="120"/>
      <c r="F1025" s="120"/>
      <c r="G1025" s="169"/>
      <c r="H1025" s="137"/>
      <c r="I1025" s="131"/>
      <c r="J1025" s="144"/>
      <c r="L1025" s="124"/>
      <c r="M1025" s="124"/>
      <c r="N1025" s="124"/>
      <c r="P1025" s="124"/>
      <c r="Q1025" s="124"/>
      <c r="R1025" s="124"/>
      <c r="S1025" s="124"/>
      <c r="T1025" s="124"/>
      <c r="U1025" s="124"/>
      <c r="W1025" s="124"/>
      <c r="X1025" s="124"/>
      <c r="Y1025" s="124"/>
      <c r="Z1025" s="124"/>
      <c r="AA1025" s="124"/>
      <c r="AB1025" s="124"/>
      <c r="AD1025" s="124"/>
      <c r="AE1025" s="124"/>
      <c r="AF1025" s="124"/>
      <c r="AG1025" s="124"/>
      <c r="AH1025" s="124"/>
      <c r="AI1025" s="124"/>
    </row>
    <row r="1026" spans="1:35">
      <c r="A1026" s="144"/>
      <c r="C1026" s="120"/>
      <c r="D1026" s="120"/>
      <c r="E1026" s="120"/>
      <c r="F1026" s="120"/>
      <c r="G1026" s="169"/>
      <c r="H1026" s="137"/>
      <c r="I1026" s="131"/>
      <c r="J1026" s="144"/>
      <c r="L1026" s="124"/>
      <c r="M1026" s="124"/>
      <c r="N1026" s="124"/>
      <c r="P1026" s="124"/>
      <c r="Q1026" s="124"/>
      <c r="R1026" s="124"/>
      <c r="S1026" s="124"/>
      <c r="T1026" s="124"/>
      <c r="U1026" s="124"/>
      <c r="W1026" s="124"/>
      <c r="X1026" s="124"/>
      <c r="Y1026" s="124"/>
      <c r="Z1026" s="124"/>
      <c r="AA1026" s="124"/>
      <c r="AB1026" s="124"/>
      <c r="AD1026" s="124"/>
      <c r="AE1026" s="124"/>
      <c r="AF1026" s="124"/>
      <c r="AG1026" s="124"/>
      <c r="AH1026" s="124"/>
      <c r="AI1026" s="124"/>
    </row>
    <row r="1027" spans="1:35">
      <c r="A1027" s="144"/>
      <c r="C1027" s="120"/>
      <c r="D1027" s="120"/>
      <c r="E1027" s="120"/>
      <c r="F1027" s="120"/>
      <c r="G1027" s="169"/>
      <c r="H1027" s="137"/>
      <c r="I1027" s="131"/>
      <c r="J1027" s="144"/>
      <c r="L1027" s="124"/>
      <c r="M1027" s="124"/>
      <c r="N1027" s="124"/>
      <c r="P1027" s="124"/>
      <c r="Q1027" s="124"/>
      <c r="R1027" s="124"/>
      <c r="S1027" s="124"/>
      <c r="T1027" s="124"/>
      <c r="U1027" s="124"/>
      <c r="W1027" s="124"/>
      <c r="X1027" s="124"/>
      <c r="Y1027" s="124"/>
      <c r="Z1027" s="124"/>
      <c r="AA1027" s="124"/>
      <c r="AB1027" s="124"/>
      <c r="AD1027" s="124"/>
      <c r="AE1027" s="124"/>
      <c r="AF1027" s="124"/>
      <c r="AG1027" s="124"/>
      <c r="AH1027" s="124"/>
      <c r="AI1027" s="124"/>
    </row>
    <row r="1028" spans="1:35">
      <c r="A1028" s="144"/>
      <c r="C1028" s="120"/>
      <c r="D1028" s="120"/>
      <c r="E1028" s="120"/>
      <c r="F1028" s="120"/>
      <c r="G1028" s="169"/>
      <c r="H1028" s="137"/>
      <c r="I1028" s="131"/>
      <c r="J1028" s="144"/>
      <c r="L1028" s="124"/>
      <c r="M1028" s="124"/>
      <c r="N1028" s="124"/>
      <c r="P1028" s="124"/>
      <c r="Q1028" s="124"/>
      <c r="R1028" s="124"/>
      <c r="S1028" s="124"/>
      <c r="T1028" s="124"/>
      <c r="U1028" s="124"/>
      <c r="W1028" s="124"/>
      <c r="X1028" s="124"/>
      <c r="Y1028" s="124"/>
      <c r="Z1028" s="124"/>
      <c r="AA1028" s="124"/>
      <c r="AB1028" s="124"/>
      <c r="AD1028" s="124"/>
      <c r="AE1028" s="124"/>
      <c r="AF1028" s="124"/>
      <c r="AG1028" s="124"/>
      <c r="AH1028" s="124"/>
      <c r="AI1028" s="124"/>
    </row>
    <row r="1029" spans="1:35">
      <c r="A1029" s="144"/>
      <c r="C1029" s="120"/>
      <c r="D1029" s="120"/>
      <c r="E1029" s="120"/>
      <c r="F1029" s="120"/>
      <c r="G1029" s="169"/>
      <c r="H1029" s="137"/>
      <c r="I1029" s="131"/>
      <c r="J1029" s="144"/>
      <c r="L1029" s="124"/>
      <c r="M1029" s="124"/>
      <c r="N1029" s="124"/>
      <c r="P1029" s="124"/>
      <c r="Q1029" s="124"/>
      <c r="R1029" s="124"/>
      <c r="S1029" s="124"/>
      <c r="T1029" s="124"/>
      <c r="U1029" s="124"/>
      <c r="W1029" s="124"/>
      <c r="X1029" s="124"/>
      <c r="Y1029" s="124"/>
      <c r="Z1029" s="124"/>
      <c r="AA1029" s="124"/>
      <c r="AB1029" s="124"/>
      <c r="AD1029" s="124"/>
      <c r="AE1029" s="124"/>
      <c r="AF1029" s="124"/>
      <c r="AG1029" s="124"/>
      <c r="AH1029" s="124"/>
      <c r="AI1029" s="124"/>
    </row>
    <row r="1030" spans="1:35">
      <c r="A1030" s="144"/>
      <c r="C1030" s="120"/>
      <c r="D1030" s="120"/>
      <c r="E1030" s="120"/>
      <c r="F1030" s="120"/>
      <c r="G1030" s="169"/>
      <c r="H1030" s="137"/>
      <c r="I1030" s="131"/>
      <c r="J1030" s="144"/>
      <c r="L1030" s="124"/>
      <c r="M1030" s="124"/>
      <c r="N1030" s="124"/>
      <c r="P1030" s="124"/>
      <c r="Q1030" s="124"/>
      <c r="R1030" s="124"/>
      <c r="S1030" s="124"/>
      <c r="T1030" s="124"/>
      <c r="U1030" s="124"/>
      <c r="W1030" s="124"/>
      <c r="X1030" s="124"/>
      <c r="Y1030" s="124"/>
      <c r="Z1030" s="124"/>
      <c r="AA1030" s="124"/>
      <c r="AB1030" s="124"/>
      <c r="AD1030" s="124"/>
      <c r="AE1030" s="124"/>
      <c r="AF1030" s="124"/>
      <c r="AG1030" s="124"/>
      <c r="AH1030" s="124"/>
      <c r="AI1030" s="124"/>
    </row>
    <row r="1031" spans="1:35">
      <c r="A1031" s="144"/>
      <c r="C1031" s="120"/>
      <c r="D1031" s="120"/>
      <c r="E1031" s="120"/>
      <c r="F1031" s="120"/>
      <c r="G1031" s="169"/>
      <c r="H1031" s="137"/>
      <c r="I1031" s="131"/>
      <c r="J1031" s="144"/>
      <c r="L1031" s="124"/>
      <c r="M1031" s="124"/>
      <c r="N1031" s="124"/>
      <c r="P1031" s="124"/>
      <c r="Q1031" s="124"/>
      <c r="R1031" s="124"/>
      <c r="S1031" s="124"/>
      <c r="T1031" s="124"/>
      <c r="U1031" s="124"/>
      <c r="W1031" s="124"/>
      <c r="X1031" s="124"/>
      <c r="Y1031" s="124"/>
      <c r="Z1031" s="124"/>
      <c r="AA1031" s="124"/>
      <c r="AB1031" s="124"/>
      <c r="AD1031" s="124"/>
      <c r="AE1031" s="124"/>
      <c r="AF1031" s="124"/>
      <c r="AG1031" s="124"/>
      <c r="AH1031" s="124"/>
      <c r="AI1031" s="124"/>
    </row>
    <row r="1032" spans="1:35">
      <c r="A1032" s="144"/>
      <c r="C1032" s="120"/>
      <c r="D1032" s="120"/>
      <c r="E1032" s="120"/>
      <c r="F1032" s="120"/>
      <c r="G1032" s="169"/>
      <c r="H1032" s="137"/>
      <c r="I1032" s="131"/>
      <c r="J1032" s="144"/>
      <c r="L1032" s="124"/>
      <c r="M1032" s="124"/>
      <c r="N1032" s="124"/>
      <c r="P1032" s="124"/>
      <c r="Q1032" s="124"/>
      <c r="R1032" s="124"/>
      <c r="S1032" s="124"/>
      <c r="T1032" s="124"/>
      <c r="U1032" s="124"/>
      <c r="W1032" s="124"/>
      <c r="X1032" s="124"/>
      <c r="Y1032" s="124"/>
      <c r="Z1032" s="124"/>
      <c r="AA1032" s="124"/>
      <c r="AB1032" s="124"/>
      <c r="AD1032" s="124"/>
      <c r="AE1032" s="124"/>
      <c r="AF1032" s="124"/>
      <c r="AG1032" s="124"/>
      <c r="AH1032" s="124"/>
      <c r="AI1032" s="124"/>
    </row>
    <row r="1033" spans="1:35">
      <c r="A1033" s="144"/>
      <c r="C1033" s="120"/>
      <c r="D1033" s="120"/>
      <c r="E1033" s="120"/>
      <c r="F1033" s="120"/>
      <c r="G1033" s="169"/>
      <c r="H1033" s="137"/>
      <c r="I1033" s="131"/>
      <c r="J1033" s="144"/>
      <c r="L1033" s="124"/>
      <c r="M1033" s="124"/>
      <c r="N1033" s="124"/>
      <c r="P1033" s="124"/>
      <c r="Q1033" s="124"/>
      <c r="R1033" s="124"/>
      <c r="S1033" s="124"/>
      <c r="T1033" s="124"/>
      <c r="U1033" s="124"/>
      <c r="W1033" s="124"/>
      <c r="X1033" s="124"/>
      <c r="Y1033" s="124"/>
      <c r="Z1033" s="124"/>
      <c r="AA1033" s="124"/>
      <c r="AB1033" s="124"/>
      <c r="AD1033" s="124"/>
      <c r="AE1033" s="124"/>
      <c r="AF1033" s="124"/>
      <c r="AG1033" s="124"/>
      <c r="AH1033" s="124"/>
      <c r="AI1033" s="124"/>
    </row>
    <row r="1034" spans="1:35">
      <c r="A1034" s="144"/>
      <c r="C1034" s="120"/>
      <c r="D1034" s="120"/>
      <c r="E1034" s="120"/>
      <c r="F1034" s="120"/>
      <c r="G1034" s="169"/>
      <c r="H1034" s="137"/>
      <c r="I1034" s="131"/>
      <c r="J1034" s="144"/>
      <c r="L1034" s="124"/>
      <c r="M1034" s="124"/>
      <c r="N1034" s="124"/>
      <c r="P1034" s="124"/>
      <c r="Q1034" s="124"/>
      <c r="R1034" s="124"/>
      <c r="S1034" s="124"/>
      <c r="T1034" s="124"/>
      <c r="U1034" s="124"/>
      <c r="W1034" s="124"/>
      <c r="X1034" s="124"/>
      <c r="Y1034" s="124"/>
      <c r="Z1034" s="124"/>
      <c r="AA1034" s="124"/>
      <c r="AB1034" s="124"/>
      <c r="AD1034" s="124"/>
      <c r="AE1034" s="124"/>
      <c r="AF1034" s="124"/>
      <c r="AG1034" s="124"/>
      <c r="AH1034" s="124"/>
      <c r="AI1034" s="124"/>
    </row>
    <row r="1035" spans="1:35">
      <c r="A1035" s="144"/>
      <c r="C1035" s="120"/>
      <c r="D1035" s="120"/>
      <c r="E1035" s="120"/>
      <c r="F1035" s="120"/>
      <c r="G1035" s="169"/>
      <c r="H1035" s="137"/>
      <c r="I1035" s="131"/>
      <c r="J1035" s="144"/>
      <c r="L1035" s="124"/>
      <c r="M1035" s="124"/>
      <c r="N1035" s="124"/>
      <c r="P1035" s="124"/>
      <c r="Q1035" s="124"/>
      <c r="R1035" s="124"/>
      <c r="S1035" s="124"/>
      <c r="T1035" s="124"/>
      <c r="U1035" s="124"/>
      <c r="W1035" s="124"/>
      <c r="X1035" s="124"/>
      <c r="Y1035" s="124"/>
      <c r="Z1035" s="124"/>
      <c r="AA1035" s="124"/>
      <c r="AB1035" s="124"/>
      <c r="AD1035" s="124"/>
      <c r="AE1035" s="124"/>
      <c r="AF1035" s="124"/>
      <c r="AG1035" s="124"/>
      <c r="AH1035" s="124"/>
      <c r="AI1035" s="124"/>
    </row>
    <row r="1036" spans="1:35">
      <c r="A1036" s="144"/>
      <c r="C1036" s="120"/>
      <c r="D1036" s="120"/>
      <c r="E1036" s="120"/>
      <c r="F1036" s="120"/>
      <c r="G1036" s="169"/>
      <c r="H1036" s="137"/>
      <c r="I1036" s="131"/>
      <c r="J1036" s="144"/>
      <c r="L1036" s="124"/>
      <c r="M1036" s="124"/>
      <c r="N1036" s="124"/>
      <c r="P1036" s="124"/>
      <c r="Q1036" s="124"/>
      <c r="R1036" s="124"/>
      <c r="S1036" s="124"/>
      <c r="T1036" s="124"/>
      <c r="U1036" s="124"/>
      <c r="W1036" s="124"/>
      <c r="X1036" s="124"/>
      <c r="Y1036" s="124"/>
      <c r="Z1036" s="124"/>
      <c r="AA1036" s="124"/>
      <c r="AB1036" s="124"/>
      <c r="AD1036" s="124"/>
      <c r="AE1036" s="124"/>
      <c r="AF1036" s="124"/>
      <c r="AG1036" s="124"/>
      <c r="AH1036" s="124"/>
      <c r="AI1036" s="124"/>
    </row>
    <row r="1037" spans="1:35">
      <c r="A1037" s="144"/>
      <c r="C1037" s="120"/>
      <c r="D1037" s="120"/>
      <c r="E1037" s="120"/>
      <c r="F1037" s="120"/>
      <c r="G1037" s="169"/>
      <c r="H1037" s="137"/>
      <c r="I1037" s="131"/>
      <c r="J1037" s="144"/>
      <c r="L1037" s="124"/>
      <c r="M1037" s="124"/>
      <c r="N1037" s="124"/>
      <c r="P1037" s="124"/>
      <c r="Q1037" s="124"/>
      <c r="R1037" s="124"/>
      <c r="S1037" s="124"/>
      <c r="T1037" s="124"/>
      <c r="U1037" s="124"/>
      <c r="W1037" s="124"/>
      <c r="X1037" s="124"/>
      <c r="Y1037" s="124"/>
      <c r="Z1037" s="124"/>
      <c r="AA1037" s="124"/>
      <c r="AB1037" s="124"/>
      <c r="AD1037" s="124"/>
      <c r="AE1037" s="124"/>
      <c r="AF1037" s="124"/>
      <c r="AG1037" s="124"/>
      <c r="AH1037" s="124"/>
      <c r="AI1037" s="124"/>
    </row>
    <row r="1038" spans="1:35">
      <c r="A1038" s="144"/>
      <c r="C1038" s="120"/>
      <c r="D1038" s="120"/>
      <c r="E1038" s="120"/>
      <c r="F1038" s="120"/>
      <c r="G1038" s="169"/>
      <c r="H1038" s="137"/>
      <c r="I1038" s="131"/>
      <c r="J1038" s="144"/>
      <c r="L1038" s="124"/>
      <c r="M1038" s="124"/>
      <c r="N1038" s="124"/>
      <c r="P1038" s="124"/>
      <c r="Q1038" s="124"/>
      <c r="R1038" s="124"/>
      <c r="S1038" s="124"/>
      <c r="T1038" s="124"/>
      <c r="U1038" s="124"/>
      <c r="W1038" s="124"/>
      <c r="X1038" s="124"/>
      <c r="Y1038" s="124"/>
      <c r="Z1038" s="124"/>
      <c r="AA1038" s="124"/>
      <c r="AB1038" s="124"/>
      <c r="AD1038" s="124"/>
      <c r="AE1038" s="124"/>
      <c r="AF1038" s="124"/>
      <c r="AG1038" s="124"/>
      <c r="AH1038" s="124"/>
      <c r="AI1038" s="124"/>
    </row>
    <row r="1039" spans="1:35">
      <c r="A1039" s="144"/>
      <c r="C1039" s="120"/>
      <c r="D1039" s="120"/>
      <c r="E1039" s="120"/>
      <c r="F1039" s="120"/>
      <c r="G1039" s="169"/>
      <c r="H1039" s="137"/>
      <c r="I1039" s="131"/>
      <c r="J1039" s="144"/>
      <c r="L1039" s="124"/>
      <c r="M1039" s="124"/>
      <c r="N1039" s="124"/>
      <c r="P1039" s="124"/>
      <c r="Q1039" s="124"/>
      <c r="R1039" s="124"/>
      <c r="S1039" s="124"/>
      <c r="T1039" s="124"/>
      <c r="U1039" s="124"/>
      <c r="W1039" s="124"/>
      <c r="X1039" s="124"/>
      <c r="Y1039" s="124"/>
      <c r="Z1039" s="124"/>
      <c r="AA1039" s="124"/>
      <c r="AB1039" s="124"/>
      <c r="AD1039" s="124"/>
      <c r="AE1039" s="124"/>
      <c r="AF1039" s="124"/>
      <c r="AG1039" s="124"/>
      <c r="AH1039" s="124"/>
      <c r="AI1039" s="124"/>
    </row>
    <row r="1040" spans="1:35">
      <c r="A1040" s="144"/>
      <c r="C1040" s="120"/>
      <c r="D1040" s="120"/>
      <c r="E1040" s="120"/>
      <c r="F1040" s="120"/>
      <c r="G1040" s="169"/>
      <c r="H1040" s="137"/>
      <c r="I1040" s="131"/>
      <c r="J1040" s="144"/>
      <c r="L1040" s="124"/>
      <c r="M1040" s="124"/>
      <c r="N1040" s="124"/>
      <c r="P1040" s="124"/>
      <c r="Q1040" s="124"/>
      <c r="R1040" s="124"/>
      <c r="S1040" s="124"/>
      <c r="T1040" s="124"/>
      <c r="U1040" s="124"/>
      <c r="W1040" s="124"/>
      <c r="X1040" s="124"/>
      <c r="Y1040" s="124"/>
      <c r="Z1040" s="124"/>
      <c r="AA1040" s="124"/>
      <c r="AB1040" s="124"/>
      <c r="AD1040" s="124"/>
      <c r="AE1040" s="124"/>
      <c r="AF1040" s="124"/>
      <c r="AG1040" s="124"/>
      <c r="AH1040" s="124"/>
      <c r="AI1040" s="124"/>
    </row>
    <row r="1041" spans="1:35">
      <c r="A1041" s="144"/>
      <c r="C1041" s="120"/>
      <c r="D1041" s="120"/>
      <c r="E1041" s="120"/>
      <c r="F1041" s="120"/>
      <c r="G1041" s="169"/>
      <c r="H1041" s="137"/>
      <c r="I1041" s="131"/>
      <c r="J1041" s="144"/>
      <c r="L1041" s="124"/>
      <c r="M1041" s="124"/>
      <c r="N1041" s="124"/>
      <c r="P1041" s="124"/>
      <c r="Q1041" s="124"/>
      <c r="R1041" s="124"/>
      <c r="S1041" s="124"/>
      <c r="T1041" s="124"/>
      <c r="U1041" s="124"/>
      <c r="W1041" s="124"/>
      <c r="X1041" s="124"/>
      <c r="Y1041" s="124"/>
      <c r="Z1041" s="124"/>
      <c r="AA1041" s="124"/>
      <c r="AB1041" s="124"/>
      <c r="AD1041" s="124"/>
      <c r="AE1041" s="124"/>
      <c r="AF1041" s="124"/>
      <c r="AG1041" s="124"/>
      <c r="AH1041" s="124"/>
      <c r="AI1041" s="124"/>
    </row>
    <row r="1042" spans="1:35">
      <c r="A1042" s="144"/>
      <c r="C1042" s="120"/>
      <c r="D1042" s="120"/>
      <c r="E1042" s="120"/>
      <c r="F1042" s="120"/>
      <c r="G1042" s="169"/>
      <c r="H1042" s="137"/>
      <c r="I1042" s="131"/>
      <c r="J1042" s="144"/>
      <c r="L1042" s="124"/>
      <c r="M1042" s="124"/>
      <c r="N1042" s="124"/>
      <c r="P1042" s="124"/>
      <c r="Q1042" s="124"/>
      <c r="R1042" s="124"/>
      <c r="S1042" s="124"/>
      <c r="T1042" s="124"/>
      <c r="U1042" s="124"/>
      <c r="W1042" s="124"/>
      <c r="X1042" s="124"/>
      <c r="Y1042" s="124"/>
      <c r="Z1042" s="124"/>
      <c r="AA1042" s="124"/>
      <c r="AB1042" s="124"/>
      <c r="AD1042" s="124"/>
      <c r="AE1042" s="124"/>
      <c r="AF1042" s="124"/>
      <c r="AG1042" s="124"/>
      <c r="AH1042" s="124"/>
      <c r="AI1042" s="124"/>
    </row>
    <row r="1043" spans="1:35">
      <c r="A1043" s="144"/>
      <c r="C1043" s="120"/>
      <c r="D1043" s="120"/>
      <c r="E1043" s="120"/>
      <c r="F1043" s="120"/>
      <c r="G1043" s="169"/>
      <c r="H1043" s="137"/>
      <c r="I1043" s="131"/>
      <c r="J1043" s="144"/>
      <c r="L1043" s="124"/>
      <c r="M1043" s="124"/>
      <c r="N1043" s="124"/>
      <c r="P1043" s="124"/>
      <c r="Q1043" s="124"/>
      <c r="R1043" s="124"/>
      <c r="S1043" s="124"/>
      <c r="T1043" s="124"/>
      <c r="U1043" s="124"/>
      <c r="W1043" s="124"/>
      <c r="X1043" s="124"/>
      <c r="Y1043" s="124"/>
      <c r="Z1043" s="124"/>
      <c r="AA1043" s="124"/>
      <c r="AB1043" s="124"/>
      <c r="AD1043" s="124"/>
      <c r="AE1043" s="124"/>
      <c r="AF1043" s="124"/>
      <c r="AG1043" s="124"/>
      <c r="AH1043" s="124"/>
      <c r="AI1043" s="124"/>
    </row>
    <row r="1044" spans="1:35">
      <c r="A1044" s="144"/>
      <c r="C1044" s="120"/>
      <c r="D1044" s="120"/>
      <c r="E1044" s="120"/>
      <c r="F1044" s="120"/>
      <c r="G1044" s="169"/>
      <c r="H1044" s="137"/>
      <c r="I1044" s="131"/>
      <c r="J1044" s="144"/>
      <c r="L1044" s="124"/>
      <c r="M1044" s="124"/>
      <c r="N1044" s="124"/>
      <c r="P1044" s="124"/>
      <c r="Q1044" s="124"/>
      <c r="R1044" s="124"/>
      <c r="S1044" s="124"/>
      <c r="T1044" s="124"/>
      <c r="U1044" s="124"/>
      <c r="W1044" s="124"/>
      <c r="X1044" s="124"/>
      <c r="Y1044" s="124"/>
      <c r="Z1044" s="124"/>
      <c r="AA1044" s="124"/>
      <c r="AB1044" s="124"/>
      <c r="AD1044" s="124"/>
      <c r="AE1044" s="124"/>
      <c r="AF1044" s="124"/>
      <c r="AG1044" s="124"/>
      <c r="AH1044" s="124"/>
      <c r="AI1044" s="124"/>
    </row>
    <row r="1045" spans="1:35">
      <c r="A1045" s="144"/>
      <c r="C1045" s="120"/>
      <c r="D1045" s="120"/>
      <c r="E1045" s="120"/>
      <c r="F1045" s="120"/>
      <c r="G1045" s="169"/>
      <c r="H1045" s="137"/>
      <c r="I1045" s="131"/>
      <c r="J1045" s="144"/>
      <c r="L1045" s="124"/>
      <c r="M1045" s="124"/>
      <c r="N1045" s="124"/>
      <c r="P1045" s="124"/>
      <c r="Q1045" s="124"/>
      <c r="R1045" s="124"/>
      <c r="S1045" s="124"/>
      <c r="T1045" s="124"/>
      <c r="U1045" s="124"/>
      <c r="W1045" s="124"/>
      <c r="X1045" s="124"/>
      <c r="Y1045" s="124"/>
      <c r="Z1045" s="124"/>
      <c r="AA1045" s="124"/>
      <c r="AB1045" s="124"/>
      <c r="AD1045" s="124"/>
      <c r="AE1045" s="124"/>
      <c r="AF1045" s="124"/>
      <c r="AG1045" s="124"/>
      <c r="AH1045" s="124"/>
      <c r="AI1045" s="124"/>
    </row>
    <row r="1046" spans="1:35">
      <c r="A1046" s="144"/>
      <c r="C1046" s="120"/>
      <c r="D1046" s="120"/>
      <c r="E1046" s="120"/>
      <c r="F1046" s="120"/>
      <c r="G1046" s="169"/>
      <c r="H1046" s="137"/>
      <c r="I1046" s="131"/>
      <c r="J1046" s="144"/>
      <c r="L1046" s="124"/>
      <c r="M1046" s="124"/>
      <c r="N1046" s="124"/>
      <c r="P1046" s="124"/>
      <c r="Q1046" s="124"/>
      <c r="R1046" s="124"/>
      <c r="S1046" s="124"/>
      <c r="T1046" s="124"/>
      <c r="U1046" s="124"/>
      <c r="W1046" s="124"/>
      <c r="X1046" s="124"/>
      <c r="Y1046" s="124"/>
      <c r="Z1046" s="124"/>
      <c r="AA1046" s="124"/>
      <c r="AB1046" s="124"/>
      <c r="AD1046" s="124"/>
      <c r="AE1046" s="124"/>
      <c r="AF1046" s="124"/>
      <c r="AG1046" s="124"/>
      <c r="AH1046" s="124"/>
      <c r="AI1046" s="124"/>
    </row>
    <row r="1047" spans="1:35">
      <c r="A1047" s="144"/>
      <c r="C1047" s="120"/>
      <c r="D1047" s="120"/>
      <c r="E1047" s="120"/>
      <c r="F1047" s="120"/>
      <c r="G1047" s="169"/>
      <c r="H1047" s="137"/>
      <c r="I1047" s="131"/>
      <c r="J1047" s="144"/>
      <c r="L1047" s="124"/>
      <c r="M1047" s="124"/>
      <c r="N1047" s="124"/>
      <c r="P1047" s="124"/>
      <c r="Q1047" s="124"/>
      <c r="R1047" s="124"/>
      <c r="S1047" s="124"/>
      <c r="T1047" s="124"/>
      <c r="U1047" s="124"/>
      <c r="W1047" s="124"/>
      <c r="X1047" s="124"/>
      <c r="Y1047" s="124"/>
      <c r="Z1047" s="124"/>
      <c r="AA1047" s="124"/>
      <c r="AB1047" s="124"/>
      <c r="AD1047" s="124"/>
      <c r="AE1047" s="124"/>
      <c r="AF1047" s="124"/>
      <c r="AG1047" s="124"/>
      <c r="AH1047" s="124"/>
      <c r="AI1047" s="124"/>
    </row>
    <row r="1048" spans="1:35">
      <c r="A1048" s="144"/>
      <c r="C1048" s="120"/>
      <c r="D1048" s="120"/>
      <c r="E1048" s="120"/>
      <c r="F1048" s="120"/>
      <c r="G1048" s="169"/>
      <c r="H1048" s="137"/>
      <c r="I1048" s="131"/>
      <c r="J1048" s="144"/>
      <c r="L1048" s="124"/>
      <c r="M1048" s="124"/>
      <c r="N1048" s="124"/>
      <c r="P1048" s="124"/>
      <c r="Q1048" s="124"/>
      <c r="R1048" s="124"/>
      <c r="S1048" s="124"/>
      <c r="T1048" s="124"/>
      <c r="U1048" s="124"/>
      <c r="W1048" s="124"/>
      <c r="X1048" s="124"/>
      <c r="Y1048" s="124"/>
      <c r="Z1048" s="124"/>
      <c r="AA1048" s="124"/>
      <c r="AB1048" s="124"/>
      <c r="AD1048" s="124"/>
      <c r="AE1048" s="124"/>
      <c r="AF1048" s="124"/>
      <c r="AG1048" s="124"/>
      <c r="AH1048" s="124"/>
      <c r="AI1048" s="124"/>
    </row>
    <row r="1049" spans="1:35">
      <c r="A1049" s="144"/>
      <c r="C1049" s="120"/>
      <c r="D1049" s="120"/>
      <c r="E1049" s="120"/>
      <c r="F1049" s="120"/>
      <c r="G1049" s="169"/>
      <c r="H1049" s="137"/>
      <c r="I1049" s="131"/>
      <c r="J1049" s="144"/>
      <c r="L1049" s="124"/>
      <c r="M1049" s="124"/>
      <c r="N1049" s="124"/>
      <c r="P1049" s="124"/>
      <c r="Q1049" s="124"/>
      <c r="R1049" s="124"/>
      <c r="S1049" s="124"/>
      <c r="T1049" s="124"/>
      <c r="U1049" s="124"/>
      <c r="W1049" s="124"/>
      <c r="X1049" s="124"/>
      <c r="Y1049" s="124"/>
      <c r="Z1049" s="124"/>
      <c r="AA1049" s="124"/>
      <c r="AB1049" s="124"/>
      <c r="AD1049" s="124"/>
      <c r="AE1049" s="124"/>
      <c r="AF1049" s="124"/>
      <c r="AG1049" s="124"/>
      <c r="AH1049" s="124"/>
      <c r="AI1049" s="124"/>
    </row>
    <row r="1050" spans="1:35">
      <c r="A1050" s="144"/>
      <c r="C1050" s="120"/>
      <c r="D1050" s="120"/>
      <c r="E1050" s="120"/>
      <c r="F1050" s="120"/>
      <c r="G1050" s="169"/>
      <c r="H1050" s="137"/>
      <c r="I1050" s="131"/>
      <c r="J1050" s="144"/>
      <c r="L1050" s="124"/>
      <c r="M1050" s="124"/>
      <c r="N1050" s="124"/>
      <c r="P1050" s="124"/>
      <c r="Q1050" s="124"/>
      <c r="R1050" s="124"/>
      <c r="S1050" s="124"/>
      <c r="T1050" s="124"/>
      <c r="U1050" s="124"/>
      <c r="W1050" s="124"/>
      <c r="X1050" s="124"/>
      <c r="Y1050" s="124"/>
      <c r="Z1050" s="124"/>
      <c r="AA1050" s="124"/>
      <c r="AB1050" s="124"/>
      <c r="AD1050" s="124"/>
      <c r="AE1050" s="124"/>
      <c r="AF1050" s="124"/>
      <c r="AG1050" s="124"/>
      <c r="AH1050" s="124"/>
      <c r="AI1050" s="124"/>
    </row>
    <row r="1051" spans="1:35">
      <c r="A1051" s="144"/>
      <c r="C1051" s="120"/>
      <c r="D1051" s="120"/>
      <c r="E1051" s="120"/>
      <c r="F1051" s="120"/>
      <c r="G1051" s="169"/>
      <c r="H1051" s="137"/>
      <c r="I1051" s="131"/>
      <c r="J1051" s="144"/>
      <c r="L1051" s="124"/>
      <c r="M1051" s="124"/>
      <c r="N1051" s="124"/>
      <c r="P1051" s="124"/>
      <c r="Q1051" s="124"/>
      <c r="R1051" s="124"/>
      <c r="S1051" s="124"/>
      <c r="T1051" s="124"/>
      <c r="U1051" s="124"/>
      <c r="W1051" s="124"/>
      <c r="X1051" s="124"/>
      <c r="Y1051" s="124"/>
      <c r="Z1051" s="124"/>
      <c r="AA1051" s="124"/>
      <c r="AB1051" s="124"/>
      <c r="AD1051" s="124"/>
      <c r="AE1051" s="124"/>
      <c r="AF1051" s="124"/>
      <c r="AG1051" s="124"/>
      <c r="AH1051" s="124"/>
      <c r="AI1051" s="124"/>
    </row>
    <row r="1052" spans="1:35">
      <c r="A1052" s="144"/>
      <c r="C1052" s="120"/>
      <c r="D1052" s="120"/>
      <c r="E1052" s="120"/>
      <c r="F1052" s="120"/>
      <c r="G1052" s="169"/>
      <c r="H1052" s="137"/>
      <c r="I1052" s="131"/>
      <c r="J1052" s="144"/>
      <c r="L1052" s="124"/>
      <c r="M1052" s="124"/>
      <c r="N1052" s="124"/>
      <c r="P1052" s="124"/>
      <c r="Q1052" s="124"/>
      <c r="R1052" s="124"/>
      <c r="S1052" s="124"/>
      <c r="T1052" s="124"/>
      <c r="U1052" s="124"/>
      <c r="W1052" s="124"/>
      <c r="X1052" s="124"/>
      <c r="Y1052" s="124"/>
      <c r="Z1052" s="124"/>
      <c r="AA1052" s="124"/>
      <c r="AB1052" s="124"/>
      <c r="AD1052" s="124"/>
      <c r="AE1052" s="124"/>
      <c r="AF1052" s="124"/>
      <c r="AG1052" s="124"/>
      <c r="AH1052" s="124"/>
      <c r="AI1052" s="124"/>
    </row>
    <row r="1053" spans="1:35">
      <c r="A1053" s="144"/>
      <c r="C1053" s="120"/>
      <c r="D1053" s="120"/>
      <c r="E1053" s="120"/>
      <c r="F1053" s="120"/>
      <c r="G1053" s="169"/>
      <c r="H1053" s="137"/>
      <c r="I1053" s="131"/>
      <c r="J1053" s="144"/>
      <c r="L1053" s="124"/>
      <c r="M1053" s="124"/>
      <c r="N1053" s="124"/>
      <c r="P1053" s="124"/>
      <c r="Q1053" s="124"/>
      <c r="R1053" s="124"/>
      <c r="S1053" s="124"/>
      <c r="T1053" s="124"/>
      <c r="U1053" s="124"/>
      <c r="W1053" s="124"/>
      <c r="X1053" s="124"/>
      <c r="Y1053" s="124"/>
      <c r="Z1053" s="124"/>
      <c r="AA1053" s="124"/>
      <c r="AB1053" s="124"/>
      <c r="AD1053" s="124"/>
      <c r="AE1053" s="124"/>
      <c r="AF1053" s="124"/>
      <c r="AG1053" s="124"/>
      <c r="AH1053" s="124"/>
      <c r="AI1053" s="124"/>
    </row>
    <row r="1054" spans="1:35">
      <c r="A1054" s="144"/>
      <c r="C1054" s="120"/>
      <c r="D1054" s="120"/>
      <c r="E1054" s="120"/>
      <c r="F1054" s="120"/>
      <c r="G1054" s="169"/>
      <c r="H1054" s="137"/>
      <c r="I1054" s="131"/>
      <c r="J1054" s="144"/>
      <c r="L1054" s="124"/>
      <c r="M1054" s="124"/>
      <c r="N1054" s="124"/>
      <c r="P1054" s="124"/>
      <c r="Q1054" s="124"/>
      <c r="R1054" s="124"/>
      <c r="S1054" s="124"/>
      <c r="T1054" s="124"/>
      <c r="U1054" s="124"/>
      <c r="W1054" s="124"/>
      <c r="X1054" s="124"/>
      <c r="Y1054" s="124"/>
      <c r="Z1054" s="124"/>
      <c r="AA1054" s="124"/>
      <c r="AB1054" s="124"/>
      <c r="AD1054" s="124"/>
      <c r="AE1054" s="124"/>
      <c r="AF1054" s="124"/>
      <c r="AG1054" s="124"/>
      <c r="AH1054" s="124"/>
      <c r="AI1054" s="124"/>
    </row>
    <row r="1055" spans="1:35">
      <c r="A1055" s="144"/>
      <c r="C1055" s="120"/>
      <c r="D1055" s="120"/>
      <c r="E1055" s="120"/>
      <c r="F1055" s="120"/>
      <c r="G1055" s="169"/>
      <c r="H1055" s="137"/>
      <c r="I1055" s="131"/>
      <c r="J1055" s="144"/>
      <c r="L1055" s="124"/>
      <c r="M1055" s="124"/>
      <c r="N1055" s="124"/>
      <c r="P1055" s="124"/>
      <c r="Q1055" s="124"/>
      <c r="R1055" s="124"/>
      <c r="S1055" s="124"/>
      <c r="T1055" s="124"/>
      <c r="U1055" s="124"/>
      <c r="W1055" s="124"/>
      <c r="X1055" s="124"/>
      <c r="Y1055" s="124"/>
      <c r="Z1055" s="124"/>
      <c r="AA1055" s="124"/>
      <c r="AB1055" s="124"/>
      <c r="AD1055" s="124"/>
      <c r="AE1055" s="124"/>
      <c r="AF1055" s="124"/>
      <c r="AG1055" s="124"/>
      <c r="AH1055" s="124"/>
      <c r="AI1055" s="124"/>
    </row>
    <row r="1056" spans="1:35">
      <c r="A1056" s="144"/>
      <c r="C1056" s="120"/>
      <c r="D1056" s="120"/>
      <c r="E1056" s="120"/>
      <c r="F1056" s="120"/>
      <c r="G1056" s="169"/>
      <c r="H1056" s="137"/>
      <c r="I1056" s="131"/>
      <c r="J1056" s="144"/>
      <c r="L1056" s="124"/>
      <c r="M1056" s="124"/>
      <c r="N1056" s="124"/>
      <c r="P1056" s="124"/>
      <c r="Q1056" s="124"/>
      <c r="R1056" s="124"/>
      <c r="S1056" s="124"/>
      <c r="T1056" s="124"/>
      <c r="U1056" s="124"/>
      <c r="W1056" s="124"/>
      <c r="X1056" s="124"/>
      <c r="Y1056" s="124"/>
      <c r="Z1056" s="124"/>
      <c r="AA1056" s="124"/>
      <c r="AB1056" s="124"/>
      <c r="AD1056" s="124"/>
      <c r="AE1056" s="124"/>
      <c r="AF1056" s="124"/>
      <c r="AG1056" s="124"/>
      <c r="AH1056" s="124"/>
      <c r="AI1056" s="124"/>
    </row>
    <row r="1057" spans="1:35">
      <c r="A1057" s="144"/>
      <c r="C1057" s="120"/>
      <c r="D1057" s="120"/>
      <c r="E1057" s="120"/>
      <c r="F1057" s="120"/>
      <c r="G1057" s="169"/>
      <c r="H1057" s="137"/>
      <c r="I1057" s="131"/>
      <c r="J1057" s="144"/>
      <c r="L1057" s="124"/>
      <c r="M1057" s="124"/>
      <c r="N1057" s="124"/>
      <c r="P1057" s="124"/>
      <c r="Q1057" s="124"/>
      <c r="R1057" s="124"/>
      <c r="S1057" s="124"/>
      <c r="T1057" s="124"/>
      <c r="U1057" s="124"/>
      <c r="W1057" s="124"/>
      <c r="X1057" s="124"/>
      <c r="Y1057" s="124"/>
      <c r="Z1057" s="124"/>
      <c r="AA1057" s="124"/>
      <c r="AB1057" s="124"/>
      <c r="AD1057" s="124"/>
      <c r="AE1057" s="124"/>
      <c r="AF1057" s="124"/>
      <c r="AG1057" s="124"/>
      <c r="AH1057" s="124"/>
      <c r="AI1057" s="124"/>
    </row>
    <row r="1058" spans="1:35">
      <c r="A1058" s="144"/>
      <c r="C1058" s="120"/>
      <c r="D1058" s="120"/>
      <c r="E1058" s="120"/>
      <c r="F1058" s="120"/>
      <c r="G1058" s="169"/>
      <c r="H1058" s="137"/>
      <c r="I1058" s="131"/>
      <c r="J1058" s="144"/>
      <c r="L1058" s="124"/>
      <c r="M1058" s="124"/>
      <c r="N1058" s="124"/>
      <c r="P1058" s="124"/>
      <c r="Q1058" s="124"/>
      <c r="R1058" s="124"/>
      <c r="S1058" s="124"/>
      <c r="T1058" s="124"/>
      <c r="U1058" s="124"/>
      <c r="W1058" s="124"/>
      <c r="X1058" s="124"/>
      <c r="Y1058" s="124"/>
      <c r="Z1058" s="124"/>
      <c r="AA1058" s="124"/>
      <c r="AB1058" s="124"/>
      <c r="AD1058" s="124"/>
      <c r="AE1058" s="124"/>
      <c r="AF1058" s="124"/>
      <c r="AG1058" s="124"/>
      <c r="AH1058" s="124"/>
      <c r="AI1058" s="124"/>
    </row>
    <row r="1059" spans="1:35">
      <c r="A1059" s="144"/>
      <c r="C1059" s="120"/>
      <c r="D1059" s="120"/>
      <c r="E1059" s="120"/>
      <c r="F1059" s="120"/>
      <c r="G1059" s="169"/>
      <c r="H1059" s="137"/>
      <c r="I1059" s="131"/>
      <c r="J1059" s="144"/>
      <c r="L1059" s="124"/>
      <c r="M1059" s="124"/>
      <c r="N1059" s="124"/>
      <c r="P1059" s="124"/>
      <c r="Q1059" s="124"/>
      <c r="R1059" s="124"/>
      <c r="S1059" s="124"/>
      <c r="T1059" s="124"/>
      <c r="U1059" s="124"/>
      <c r="W1059" s="124"/>
      <c r="X1059" s="124"/>
      <c r="Y1059" s="124"/>
      <c r="Z1059" s="124"/>
      <c r="AA1059" s="124"/>
      <c r="AB1059" s="124"/>
      <c r="AD1059" s="124"/>
      <c r="AE1059" s="124"/>
      <c r="AF1059" s="124"/>
      <c r="AG1059" s="124"/>
      <c r="AH1059" s="124"/>
      <c r="AI1059" s="124"/>
    </row>
    <row r="1060" spans="1:35">
      <c r="A1060" s="144"/>
      <c r="C1060" s="120"/>
      <c r="D1060" s="120"/>
      <c r="E1060" s="120"/>
      <c r="F1060" s="120"/>
      <c r="G1060" s="169"/>
      <c r="H1060" s="137"/>
      <c r="I1060" s="131"/>
      <c r="J1060" s="144"/>
      <c r="L1060" s="124"/>
      <c r="M1060" s="124"/>
      <c r="N1060" s="124"/>
      <c r="P1060" s="124"/>
      <c r="Q1060" s="124"/>
      <c r="R1060" s="124"/>
      <c r="S1060" s="124"/>
      <c r="T1060" s="124"/>
      <c r="U1060" s="124"/>
      <c r="W1060" s="124"/>
      <c r="X1060" s="124"/>
      <c r="Y1060" s="124"/>
      <c r="Z1060" s="124"/>
      <c r="AA1060" s="124"/>
      <c r="AB1060" s="124"/>
      <c r="AD1060" s="124"/>
      <c r="AE1060" s="124"/>
      <c r="AF1060" s="124"/>
      <c r="AG1060" s="124"/>
      <c r="AH1060" s="124"/>
      <c r="AI1060" s="124"/>
    </row>
    <row r="1061" spans="1:35">
      <c r="A1061" s="144"/>
      <c r="C1061" s="120"/>
      <c r="D1061" s="120"/>
      <c r="E1061" s="120"/>
      <c r="F1061" s="120"/>
      <c r="G1061" s="169"/>
      <c r="H1061" s="137"/>
      <c r="I1061" s="131"/>
      <c r="J1061" s="144"/>
      <c r="L1061" s="124"/>
      <c r="M1061" s="124"/>
      <c r="N1061" s="124"/>
      <c r="P1061" s="124"/>
      <c r="Q1061" s="124"/>
      <c r="R1061" s="124"/>
      <c r="S1061" s="124"/>
      <c r="T1061" s="124"/>
      <c r="U1061" s="124"/>
      <c r="W1061" s="124"/>
      <c r="X1061" s="124"/>
      <c r="Y1061" s="124"/>
      <c r="Z1061" s="124"/>
      <c r="AA1061" s="124"/>
      <c r="AB1061" s="124"/>
      <c r="AD1061" s="124"/>
      <c r="AE1061" s="124"/>
      <c r="AF1061" s="124"/>
      <c r="AG1061" s="124"/>
      <c r="AH1061" s="124"/>
      <c r="AI1061" s="124"/>
    </row>
    <row r="1062" spans="1:35">
      <c r="A1062" s="144"/>
      <c r="C1062" s="120"/>
      <c r="D1062" s="120"/>
      <c r="E1062" s="120"/>
      <c r="F1062" s="120"/>
      <c r="G1062" s="169"/>
      <c r="H1062" s="137"/>
      <c r="I1062" s="131"/>
      <c r="J1062" s="144"/>
      <c r="L1062" s="124"/>
      <c r="M1062" s="124"/>
      <c r="N1062" s="124"/>
      <c r="P1062" s="124"/>
      <c r="Q1062" s="124"/>
      <c r="R1062" s="124"/>
      <c r="S1062" s="124"/>
      <c r="T1062" s="124"/>
      <c r="U1062" s="124"/>
      <c r="W1062" s="124"/>
      <c r="X1062" s="124"/>
      <c r="Y1062" s="124"/>
      <c r="Z1062" s="124"/>
      <c r="AA1062" s="124"/>
      <c r="AB1062" s="124"/>
      <c r="AD1062" s="124"/>
      <c r="AE1062" s="124"/>
      <c r="AF1062" s="124"/>
      <c r="AG1062" s="124"/>
      <c r="AH1062" s="124"/>
      <c r="AI1062" s="124"/>
    </row>
    <row r="1063" spans="1:35">
      <c r="A1063" s="144"/>
      <c r="C1063" s="120"/>
      <c r="D1063" s="120"/>
      <c r="E1063" s="120"/>
      <c r="F1063" s="120"/>
      <c r="G1063" s="169"/>
      <c r="H1063" s="137"/>
      <c r="I1063" s="131"/>
      <c r="J1063" s="144"/>
      <c r="L1063" s="124"/>
      <c r="M1063" s="124"/>
      <c r="N1063" s="124"/>
      <c r="P1063" s="124"/>
      <c r="Q1063" s="124"/>
      <c r="R1063" s="124"/>
      <c r="S1063" s="124"/>
      <c r="T1063" s="124"/>
      <c r="U1063" s="124"/>
      <c r="W1063" s="124"/>
      <c r="X1063" s="124"/>
      <c r="Y1063" s="124"/>
      <c r="Z1063" s="124"/>
      <c r="AA1063" s="124"/>
      <c r="AB1063" s="124"/>
      <c r="AD1063" s="124"/>
      <c r="AE1063" s="124"/>
      <c r="AF1063" s="124"/>
      <c r="AG1063" s="124"/>
      <c r="AH1063" s="124"/>
      <c r="AI1063" s="124"/>
    </row>
    <row r="1064" spans="1:35">
      <c r="A1064" s="144"/>
      <c r="C1064" s="120"/>
      <c r="D1064" s="120"/>
      <c r="E1064" s="120"/>
      <c r="F1064" s="120"/>
      <c r="G1064" s="169"/>
      <c r="H1064" s="137"/>
      <c r="I1064" s="131"/>
      <c r="J1064" s="144"/>
      <c r="L1064" s="124"/>
      <c r="M1064" s="124"/>
      <c r="N1064" s="124"/>
      <c r="P1064" s="124"/>
      <c r="Q1064" s="124"/>
      <c r="R1064" s="124"/>
      <c r="S1064" s="124"/>
      <c r="T1064" s="124"/>
      <c r="U1064" s="124"/>
      <c r="W1064" s="124"/>
      <c r="X1064" s="124"/>
      <c r="Y1064" s="124"/>
      <c r="Z1064" s="124"/>
      <c r="AA1064" s="124"/>
      <c r="AB1064" s="124"/>
      <c r="AD1064" s="124"/>
      <c r="AE1064" s="124"/>
      <c r="AF1064" s="124"/>
      <c r="AG1064" s="124"/>
      <c r="AH1064" s="124"/>
      <c r="AI1064" s="124"/>
    </row>
    <row r="1065" spans="1:35">
      <c r="A1065" s="144"/>
      <c r="C1065" s="120"/>
      <c r="D1065" s="120"/>
      <c r="E1065" s="120"/>
      <c r="F1065" s="120"/>
      <c r="G1065" s="169"/>
      <c r="H1065" s="137"/>
      <c r="I1065" s="131"/>
      <c r="J1065" s="144"/>
      <c r="L1065" s="124"/>
      <c r="M1065" s="124"/>
      <c r="N1065" s="124"/>
      <c r="P1065" s="124"/>
      <c r="Q1065" s="124"/>
      <c r="R1065" s="124"/>
      <c r="S1065" s="124"/>
      <c r="T1065" s="124"/>
      <c r="U1065" s="124"/>
      <c r="W1065" s="124"/>
      <c r="X1065" s="124"/>
      <c r="Y1065" s="124"/>
      <c r="Z1065" s="124"/>
      <c r="AA1065" s="124"/>
      <c r="AB1065" s="124"/>
      <c r="AD1065" s="124"/>
      <c r="AE1065" s="124"/>
      <c r="AF1065" s="124"/>
      <c r="AG1065" s="124"/>
      <c r="AH1065" s="124"/>
      <c r="AI1065" s="124"/>
    </row>
    <row r="1066" spans="1:35">
      <c r="A1066" s="114"/>
      <c r="H1066" s="140"/>
      <c r="I1066" s="134"/>
      <c r="J1066" s="114"/>
      <c r="Q1066" s="112"/>
      <c r="R1066" s="112"/>
    </row>
    <row r="1067" spans="1:35">
      <c r="A1067" s="114"/>
      <c r="H1067" s="140"/>
      <c r="I1067" s="134"/>
      <c r="J1067" s="114"/>
      <c r="Q1067" s="112"/>
      <c r="R1067" s="112"/>
    </row>
    <row r="1068" spans="1:35">
      <c r="A1068" s="114"/>
      <c r="H1068" s="140"/>
      <c r="I1068" s="134"/>
      <c r="J1068" s="114"/>
      <c r="Q1068" s="112"/>
      <c r="R1068" s="112"/>
    </row>
    <row r="1069" spans="1:35">
      <c r="A1069" s="114"/>
      <c r="H1069" s="140"/>
      <c r="I1069" s="134"/>
      <c r="J1069" s="114"/>
      <c r="Q1069" s="112"/>
      <c r="R1069" s="112"/>
    </row>
    <row r="1070" spans="1:35">
      <c r="A1070" s="114"/>
      <c r="H1070" s="140"/>
      <c r="I1070" s="134"/>
      <c r="J1070" s="114"/>
      <c r="Q1070" s="112"/>
      <c r="R1070" s="112"/>
    </row>
    <row r="1071" spans="1:35">
      <c r="A1071" s="114"/>
      <c r="H1071" s="140"/>
      <c r="I1071" s="134"/>
      <c r="J1071" s="114"/>
      <c r="Q1071" s="112"/>
      <c r="R1071" s="112"/>
    </row>
    <row r="1072" spans="1:35">
      <c r="A1072" s="114"/>
      <c r="H1072" s="140"/>
      <c r="I1072" s="134"/>
      <c r="J1072" s="114"/>
      <c r="Q1072" s="112"/>
      <c r="R1072" s="112"/>
    </row>
    <row r="1073" spans="1:18">
      <c r="A1073" s="114"/>
      <c r="H1073" s="140"/>
      <c r="I1073" s="134"/>
      <c r="J1073" s="114"/>
      <c r="Q1073" s="112"/>
      <c r="R1073" s="112"/>
    </row>
    <row r="1074" spans="1:18">
      <c r="A1074" s="114"/>
      <c r="H1074" s="140"/>
      <c r="I1074" s="134"/>
      <c r="J1074" s="114"/>
      <c r="Q1074" s="112"/>
      <c r="R1074" s="112"/>
    </row>
    <row r="1075" spans="1:18">
      <c r="A1075" s="114"/>
      <c r="H1075" s="140"/>
      <c r="I1075" s="134"/>
      <c r="J1075" s="114"/>
      <c r="Q1075" s="112"/>
      <c r="R1075" s="112"/>
    </row>
    <row r="1076" spans="1:18">
      <c r="A1076" s="114"/>
      <c r="H1076" s="140"/>
      <c r="I1076" s="134"/>
      <c r="J1076" s="114"/>
      <c r="Q1076" s="112"/>
      <c r="R1076" s="112"/>
    </row>
    <row r="1077" spans="1:18">
      <c r="A1077" s="114"/>
      <c r="H1077" s="140"/>
      <c r="I1077" s="134"/>
      <c r="J1077" s="114"/>
      <c r="Q1077" s="112"/>
      <c r="R1077" s="112"/>
    </row>
    <row r="1078" spans="1:18">
      <c r="A1078" s="114"/>
      <c r="H1078" s="140"/>
      <c r="I1078" s="134"/>
      <c r="J1078" s="114"/>
      <c r="Q1078" s="112"/>
      <c r="R1078" s="112"/>
    </row>
    <row r="1079" spans="1:18">
      <c r="A1079" s="114"/>
      <c r="H1079" s="140"/>
      <c r="I1079" s="134"/>
      <c r="J1079" s="114"/>
      <c r="Q1079" s="112"/>
      <c r="R1079" s="112"/>
    </row>
    <row r="1080" spans="1:18">
      <c r="A1080" s="114"/>
      <c r="H1080" s="140"/>
      <c r="I1080" s="134"/>
      <c r="J1080" s="114"/>
      <c r="Q1080" s="112"/>
      <c r="R1080" s="112"/>
    </row>
    <row r="1081" spans="1:18">
      <c r="A1081" s="114"/>
      <c r="H1081" s="140"/>
      <c r="I1081" s="134"/>
      <c r="J1081" s="114"/>
      <c r="Q1081" s="112"/>
      <c r="R1081" s="112"/>
    </row>
    <row r="1082" spans="1:18">
      <c r="A1082" s="114"/>
      <c r="H1082" s="140"/>
      <c r="I1082" s="134"/>
      <c r="J1082" s="114"/>
      <c r="Q1082" s="112"/>
      <c r="R1082" s="112"/>
    </row>
    <row r="1083" spans="1:18">
      <c r="A1083" s="114"/>
      <c r="H1083" s="140"/>
      <c r="I1083" s="134"/>
      <c r="J1083" s="114"/>
      <c r="Q1083" s="112"/>
      <c r="R1083" s="112"/>
    </row>
    <row r="1084" spans="1:18">
      <c r="A1084" s="114"/>
      <c r="H1084" s="140"/>
      <c r="I1084" s="134"/>
      <c r="J1084" s="114"/>
      <c r="Q1084" s="112"/>
      <c r="R1084" s="112"/>
    </row>
    <row r="1085" spans="1:18">
      <c r="A1085" s="114"/>
      <c r="H1085" s="140"/>
      <c r="I1085" s="134"/>
      <c r="J1085" s="114"/>
      <c r="Q1085" s="112"/>
      <c r="R1085" s="112"/>
    </row>
    <row r="1086" spans="1:18">
      <c r="A1086" s="114"/>
      <c r="H1086" s="140"/>
      <c r="I1086" s="134"/>
      <c r="J1086" s="114"/>
      <c r="Q1086" s="112"/>
      <c r="R1086" s="112"/>
    </row>
    <row r="1087" spans="1:18">
      <c r="A1087" s="114"/>
      <c r="H1087" s="140"/>
      <c r="I1087" s="134"/>
      <c r="J1087" s="114"/>
      <c r="Q1087" s="112"/>
      <c r="R1087" s="112"/>
    </row>
    <row r="1088" spans="1:18">
      <c r="A1088" s="114"/>
      <c r="H1088" s="140"/>
      <c r="I1088" s="134"/>
      <c r="J1088" s="114"/>
      <c r="Q1088" s="112"/>
      <c r="R1088" s="112"/>
    </row>
    <row r="1089" spans="1:18">
      <c r="A1089" s="114"/>
      <c r="H1089" s="140"/>
      <c r="I1089" s="134"/>
      <c r="J1089" s="114"/>
      <c r="Q1089" s="112"/>
      <c r="R1089" s="112"/>
    </row>
    <row r="1090" spans="1:18">
      <c r="A1090" s="114"/>
      <c r="H1090" s="140"/>
      <c r="I1090" s="134"/>
      <c r="J1090" s="114"/>
      <c r="Q1090" s="112"/>
      <c r="R1090" s="112"/>
    </row>
    <row r="1091" spans="1:18">
      <c r="A1091" s="114"/>
      <c r="H1091" s="140"/>
      <c r="I1091" s="134"/>
      <c r="J1091" s="114"/>
      <c r="Q1091" s="112"/>
      <c r="R1091" s="112"/>
    </row>
    <row r="1092" spans="1:18">
      <c r="A1092" s="114"/>
      <c r="H1092" s="140"/>
      <c r="I1092" s="134"/>
      <c r="J1092" s="114"/>
      <c r="Q1092" s="112"/>
      <c r="R1092" s="112"/>
    </row>
    <row r="1093" spans="1:18">
      <c r="A1093" s="114"/>
      <c r="H1093" s="140"/>
      <c r="I1093" s="134"/>
      <c r="J1093" s="114"/>
      <c r="Q1093" s="112"/>
      <c r="R1093" s="112"/>
    </row>
    <row r="1094" spans="1:18">
      <c r="A1094" s="114"/>
      <c r="H1094" s="140"/>
      <c r="I1094" s="134"/>
      <c r="J1094" s="114"/>
      <c r="Q1094" s="112"/>
      <c r="R1094" s="112"/>
    </row>
    <row r="1095" spans="1:18">
      <c r="A1095" s="114"/>
      <c r="H1095" s="140"/>
      <c r="I1095" s="134"/>
      <c r="J1095" s="114"/>
      <c r="Q1095" s="112"/>
      <c r="R1095" s="112"/>
    </row>
    <row r="1096" spans="1:18">
      <c r="A1096" s="114"/>
      <c r="H1096" s="140"/>
      <c r="I1096" s="134"/>
      <c r="J1096" s="114"/>
      <c r="Q1096" s="112"/>
      <c r="R1096" s="112"/>
    </row>
    <row r="1097" spans="1:18">
      <c r="A1097" s="114"/>
      <c r="H1097" s="140"/>
      <c r="I1097" s="134"/>
      <c r="J1097" s="114"/>
      <c r="Q1097" s="112"/>
      <c r="R1097" s="112"/>
    </row>
    <row r="1098" spans="1:18">
      <c r="A1098" s="114"/>
      <c r="H1098" s="140"/>
      <c r="I1098" s="134"/>
      <c r="J1098" s="114"/>
      <c r="Q1098" s="112"/>
      <c r="R1098" s="112"/>
    </row>
    <row r="1099" spans="1:18">
      <c r="A1099" s="114"/>
      <c r="H1099" s="140"/>
      <c r="I1099" s="134"/>
      <c r="J1099" s="114"/>
      <c r="Q1099" s="112"/>
      <c r="R1099" s="112"/>
    </row>
    <row r="1100" spans="1:18">
      <c r="A1100" s="114"/>
      <c r="H1100" s="140"/>
      <c r="I1100" s="134"/>
      <c r="J1100" s="114"/>
      <c r="Q1100" s="112"/>
      <c r="R1100" s="112"/>
    </row>
    <row r="1101" spans="1:18">
      <c r="A1101" s="114"/>
      <c r="H1101" s="140"/>
      <c r="I1101" s="134"/>
      <c r="J1101" s="114"/>
      <c r="Q1101" s="112"/>
      <c r="R1101" s="112"/>
    </row>
    <row r="1102" spans="1:18">
      <c r="A1102" s="114"/>
      <c r="H1102" s="140"/>
      <c r="I1102" s="134"/>
      <c r="J1102" s="114"/>
      <c r="Q1102" s="112"/>
      <c r="R1102" s="112"/>
    </row>
    <row r="1103" spans="1:18">
      <c r="A1103" s="114"/>
      <c r="H1103" s="140"/>
      <c r="I1103" s="134"/>
      <c r="J1103" s="114"/>
      <c r="Q1103" s="112"/>
      <c r="R1103" s="112"/>
    </row>
    <row r="1104" spans="1:18">
      <c r="A1104" s="114"/>
      <c r="H1104" s="140"/>
      <c r="I1104" s="134"/>
      <c r="J1104" s="114"/>
      <c r="Q1104" s="112"/>
      <c r="R1104" s="112"/>
    </row>
    <row r="1105" spans="1:18">
      <c r="A1105" s="114"/>
      <c r="H1105" s="140"/>
      <c r="I1105" s="134"/>
      <c r="J1105" s="114"/>
      <c r="Q1105" s="112"/>
      <c r="R1105" s="112"/>
    </row>
    <row r="1106" spans="1:18">
      <c r="A1106" s="114"/>
      <c r="H1106" s="140"/>
      <c r="I1106" s="134"/>
      <c r="J1106" s="114"/>
      <c r="Q1106" s="112"/>
      <c r="R1106" s="112"/>
    </row>
    <row r="1107" spans="1:18">
      <c r="A1107" s="114"/>
      <c r="H1107" s="140"/>
      <c r="I1107" s="134"/>
      <c r="J1107" s="114"/>
      <c r="Q1107" s="112"/>
      <c r="R1107" s="112"/>
    </row>
    <row r="1108" spans="1:18">
      <c r="A1108" s="114"/>
      <c r="H1108" s="140"/>
      <c r="I1108" s="134"/>
      <c r="J1108" s="114"/>
      <c r="Q1108" s="112"/>
      <c r="R1108" s="112"/>
    </row>
    <row r="1109" spans="1:18">
      <c r="A1109" s="114"/>
      <c r="H1109" s="140"/>
      <c r="I1109" s="134"/>
      <c r="J1109" s="114"/>
      <c r="Q1109" s="112"/>
      <c r="R1109" s="112"/>
    </row>
    <row r="1110" spans="1:18">
      <c r="A1110" s="114"/>
      <c r="H1110" s="140"/>
      <c r="I1110" s="134"/>
      <c r="J1110" s="114"/>
      <c r="Q1110" s="112"/>
      <c r="R1110" s="112"/>
    </row>
    <row r="1111" spans="1:18">
      <c r="A1111" s="114"/>
      <c r="H1111" s="140"/>
      <c r="I1111" s="134"/>
      <c r="J1111" s="114"/>
      <c r="Q1111" s="112"/>
      <c r="R1111" s="112"/>
    </row>
    <row r="1112" spans="1:18">
      <c r="A1112" s="114"/>
      <c r="H1112" s="140"/>
      <c r="I1112" s="134"/>
      <c r="J1112" s="114"/>
      <c r="Q1112" s="112"/>
      <c r="R1112" s="112"/>
    </row>
    <row r="1113" spans="1:18">
      <c r="A1113" s="114"/>
      <c r="H1113" s="140"/>
      <c r="I1113" s="134"/>
      <c r="J1113" s="114"/>
      <c r="Q1113" s="112"/>
      <c r="R1113" s="112"/>
    </row>
    <row r="1114" spans="1:18">
      <c r="A1114" s="114"/>
      <c r="H1114" s="140"/>
      <c r="I1114" s="134"/>
      <c r="J1114" s="114"/>
      <c r="Q1114" s="112"/>
      <c r="R1114" s="112"/>
    </row>
    <row r="1115" spans="1:18">
      <c r="A1115" s="114"/>
      <c r="H1115" s="140"/>
      <c r="I1115" s="134"/>
      <c r="J1115" s="114"/>
      <c r="Q1115" s="112"/>
      <c r="R1115" s="112"/>
    </row>
    <row r="1116" spans="1:18">
      <c r="A1116" s="114"/>
      <c r="H1116" s="140"/>
      <c r="I1116" s="134"/>
      <c r="J1116" s="114"/>
      <c r="Q1116" s="112"/>
      <c r="R1116" s="112"/>
    </row>
    <row r="1117" spans="1:18">
      <c r="A1117" s="114"/>
      <c r="H1117" s="140"/>
      <c r="I1117" s="134"/>
      <c r="J1117" s="114"/>
      <c r="Q1117" s="112"/>
      <c r="R1117" s="112"/>
    </row>
    <row r="1118" spans="1:18">
      <c r="A1118" s="114"/>
      <c r="H1118" s="140"/>
      <c r="I1118" s="134"/>
      <c r="J1118" s="114"/>
      <c r="Q1118" s="112"/>
      <c r="R1118" s="112"/>
    </row>
    <row r="1119" spans="1:18">
      <c r="A1119" s="114"/>
      <c r="H1119" s="140"/>
      <c r="I1119" s="134"/>
      <c r="J1119" s="114"/>
      <c r="Q1119" s="112"/>
      <c r="R1119" s="112"/>
    </row>
    <row r="1120" spans="1:18">
      <c r="A1120" s="114"/>
      <c r="H1120" s="140"/>
      <c r="I1120" s="134"/>
      <c r="J1120" s="114"/>
      <c r="Q1120" s="112"/>
      <c r="R1120" s="112"/>
    </row>
    <row r="1121" spans="1:18">
      <c r="A1121" s="114"/>
      <c r="H1121" s="140"/>
      <c r="I1121" s="134"/>
      <c r="J1121" s="114"/>
      <c r="Q1121" s="112"/>
      <c r="R1121" s="112"/>
    </row>
    <row r="1122" spans="1:18">
      <c r="A1122" s="114"/>
      <c r="H1122" s="140"/>
      <c r="I1122" s="134"/>
      <c r="J1122" s="114"/>
      <c r="Q1122" s="112"/>
      <c r="R1122" s="112"/>
    </row>
    <row r="1123" spans="1:18">
      <c r="A1123" s="114"/>
      <c r="H1123" s="140"/>
      <c r="I1123" s="134"/>
      <c r="J1123" s="114"/>
      <c r="Q1123" s="112"/>
      <c r="R1123" s="112"/>
    </row>
    <row r="1124" spans="1:18">
      <c r="A1124" s="114"/>
      <c r="H1124" s="140"/>
      <c r="I1124" s="134"/>
      <c r="J1124" s="114"/>
      <c r="Q1124" s="112"/>
      <c r="R1124" s="112"/>
    </row>
    <row r="1125" spans="1:18">
      <c r="A1125" s="114"/>
      <c r="H1125" s="140"/>
      <c r="I1125" s="134"/>
      <c r="J1125" s="114"/>
      <c r="Q1125" s="112"/>
      <c r="R1125" s="112"/>
    </row>
    <row r="1126" spans="1:18">
      <c r="A1126" s="114"/>
      <c r="H1126" s="140"/>
      <c r="I1126" s="134"/>
      <c r="J1126" s="114"/>
      <c r="Q1126" s="112"/>
      <c r="R1126" s="112"/>
    </row>
    <row r="1127" spans="1:18">
      <c r="A1127" s="114"/>
      <c r="H1127" s="140"/>
      <c r="I1127" s="134"/>
      <c r="J1127" s="114"/>
      <c r="Q1127" s="112"/>
      <c r="R1127" s="112"/>
    </row>
    <row r="1128" spans="1:18">
      <c r="A1128" s="114"/>
      <c r="H1128" s="140"/>
      <c r="I1128" s="134"/>
      <c r="J1128" s="114"/>
      <c r="Q1128" s="112"/>
      <c r="R1128" s="112"/>
    </row>
    <row r="1129" spans="1:18">
      <c r="A1129" s="114"/>
      <c r="H1129" s="140"/>
      <c r="I1129" s="134"/>
      <c r="J1129" s="114"/>
      <c r="Q1129" s="112"/>
      <c r="R1129" s="112"/>
    </row>
    <row r="1130" spans="1:18">
      <c r="A1130" s="114"/>
      <c r="H1130" s="140"/>
      <c r="I1130" s="134"/>
      <c r="J1130" s="114"/>
      <c r="Q1130" s="112"/>
      <c r="R1130" s="112"/>
    </row>
    <row r="1131" spans="1:18">
      <c r="A1131" s="114"/>
      <c r="H1131" s="140"/>
      <c r="I1131" s="134"/>
      <c r="J1131" s="114"/>
      <c r="Q1131" s="112"/>
      <c r="R1131" s="112"/>
    </row>
    <row r="1132" spans="1:18">
      <c r="A1132" s="114"/>
      <c r="H1132" s="140"/>
      <c r="I1132" s="134"/>
      <c r="J1132" s="114"/>
      <c r="Q1132" s="112"/>
      <c r="R1132" s="112"/>
    </row>
    <row r="1133" spans="1:18">
      <c r="A1133" s="114"/>
      <c r="H1133" s="140"/>
      <c r="I1133" s="134"/>
      <c r="J1133" s="114"/>
      <c r="Q1133" s="112"/>
      <c r="R1133" s="112"/>
    </row>
    <row r="1134" spans="1:18">
      <c r="A1134" s="114"/>
      <c r="H1134" s="140"/>
      <c r="I1134" s="134"/>
      <c r="J1134" s="114"/>
      <c r="Q1134" s="112"/>
      <c r="R1134" s="112"/>
    </row>
    <row r="1135" spans="1:18">
      <c r="A1135" s="114"/>
      <c r="H1135" s="140"/>
      <c r="I1135" s="134"/>
      <c r="J1135" s="114"/>
      <c r="Q1135" s="112"/>
      <c r="R1135" s="112"/>
    </row>
    <row r="1136" spans="1:18">
      <c r="A1136" s="114"/>
      <c r="H1136" s="140"/>
      <c r="I1136" s="134"/>
      <c r="J1136" s="114"/>
      <c r="Q1136" s="112"/>
      <c r="R1136" s="112"/>
    </row>
    <row r="1137" spans="1:18">
      <c r="A1137" s="114"/>
      <c r="H1137" s="140"/>
      <c r="I1137" s="134"/>
      <c r="J1137" s="114"/>
      <c r="Q1137" s="112"/>
      <c r="R1137" s="112"/>
    </row>
    <row r="1138" spans="1:18">
      <c r="A1138" s="114"/>
      <c r="H1138" s="140"/>
      <c r="I1138" s="134"/>
      <c r="J1138" s="114"/>
      <c r="Q1138" s="112"/>
      <c r="R1138" s="112"/>
    </row>
    <row r="1139" spans="1:18">
      <c r="A1139" s="114"/>
      <c r="H1139" s="140"/>
      <c r="I1139" s="134"/>
      <c r="J1139" s="114"/>
      <c r="Q1139" s="112"/>
      <c r="R1139" s="112"/>
    </row>
    <row r="1140" spans="1:18">
      <c r="A1140" s="114"/>
      <c r="H1140" s="140"/>
      <c r="I1140" s="134"/>
      <c r="J1140" s="114"/>
      <c r="Q1140" s="112"/>
      <c r="R1140" s="112"/>
    </row>
    <row r="1141" spans="1:18">
      <c r="A1141" s="114"/>
      <c r="H1141" s="140"/>
      <c r="I1141" s="134"/>
      <c r="J1141" s="114"/>
      <c r="Q1141" s="112"/>
      <c r="R1141" s="112"/>
    </row>
    <row r="1142" spans="1:18">
      <c r="A1142" s="114"/>
      <c r="H1142" s="140"/>
      <c r="I1142" s="134"/>
      <c r="J1142" s="114"/>
      <c r="Q1142" s="112"/>
      <c r="R1142" s="112"/>
    </row>
    <row r="1143" spans="1:18">
      <c r="A1143" s="114"/>
      <c r="H1143" s="140"/>
      <c r="I1143" s="134"/>
      <c r="J1143" s="114"/>
      <c r="Q1143" s="112"/>
      <c r="R1143" s="112"/>
    </row>
    <row r="1144" spans="1:18">
      <c r="A1144" s="114"/>
      <c r="H1144" s="140"/>
      <c r="I1144" s="134"/>
      <c r="J1144" s="114"/>
      <c r="Q1144" s="112"/>
      <c r="R1144" s="112"/>
    </row>
    <row r="1145" spans="1:18">
      <c r="A1145" s="114"/>
      <c r="H1145" s="140"/>
      <c r="I1145" s="134"/>
      <c r="J1145" s="114"/>
      <c r="Q1145" s="112"/>
      <c r="R1145" s="112"/>
    </row>
    <row r="1146" spans="1:18">
      <c r="A1146" s="114"/>
      <c r="H1146" s="140"/>
      <c r="I1146" s="134"/>
      <c r="J1146" s="114"/>
      <c r="Q1146" s="112"/>
      <c r="R1146" s="112"/>
    </row>
    <row r="1147" spans="1:18">
      <c r="A1147" s="114"/>
      <c r="H1147" s="140"/>
      <c r="I1147" s="134"/>
      <c r="J1147" s="114"/>
      <c r="Q1147" s="112"/>
      <c r="R1147" s="112"/>
    </row>
    <row r="1148" spans="1:18">
      <c r="A1148" s="114"/>
      <c r="H1148" s="140"/>
      <c r="I1148" s="134"/>
      <c r="J1148" s="114"/>
      <c r="Q1148" s="112"/>
      <c r="R1148" s="112"/>
    </row>
    <row r="1149" spans="1:18">
      <c r="A1149" s="114"/>
      <c r="H1149" s="140"/>
      <c r="I1149" s="134"/>
      <c r="J1149" s="114"/>
      <c r="Q1149" s="112"/>
      <c r="R1149" s="112"/>
    </row>
    <row r="1150" spans="1:18">
      <c r="A1150" s="114"/>
      <c r="H1150" s="140"/>
      <c r="I1150" s="134"/>
      <c r="J1150" s="114"/>
      <c r="Q1150" s="112"/>
      <c r="R1150" s="112"/>
    </row>
    <row r="1151" spans="1:18">
      <c r="A1151" s="114"/>
      <c r="H1151" s="140"/>
      <c r="I1151" s="134"/>
      <c r="J1151" s="114"/>
      <c r="Q1151" s="112"/>
      <c r="R1151" s="112"/>
    </row>
    <row r="1152" spans="1:18">
      <c r="A1152" s="114"/>
      <c r="H1152" s="140"/>
      <c r="I1152" s="134"/>
      <c r="J1152" s="114"/>
      <c r="Q1152" s="112"/>
      <c r="R1152" s="112"/>
    </row>
    <row r="1153" spans="1:18">
      <c r="A1153" s="114"/>
      <c r="H1153" s="140"/>
      <c r="I1153" s="134"/>
      <c r="J1153" s="114"/>
      <c r="Q1153" s="112"/>
      <c r="R1153" s="112"/>
    </row>
    <row r="1154" spans="1:18">
      <c r="A1154" s="114"/>
      <c r="H1154" s="140"/>
      <c r="I1154" s="134"/>
      <c r="J1154" s="114"/>
      <c r="Q1154" s="112"/>
      <c r="R1154" s="112"/>
    </row>
    <row r="1155" spans="1:18">
      <c r="A1155" s="114"/>
      <c r="H1155" s="140"/>
      <c r="I1155" s="134"/>
      <c r="J1155" s="114"/>
      <c r="Q1155" s="112"/>
      <c r="R1155" s="112"/>
    </row>
    <row r="1156" spans="1:18">
      <c r="A1156" s="114"/>
      <c r="H1156" s="140"/>
      <c r="I1156" s="134"/>
      <c r="J1156" s="114"/>
      <c r="Q1156" s="112"/>
      <c r="R1156" s="112"/>
    </row>
    <row r="1157" spans="1:18">
      <c r="A1157" s="114"/>
      <c r="H1157" s="140"/>
      <c r="I1157" s="134"/>
      <c r="J1157" s="114"/>
      <c r="Q1157" s="112"/>
      <c r="R1157" s="112"/>
    </row>
    <row r="1158" spans="1:18">
      <c r="A1158" s="114"/>
      <c r="H1158" s="140"/>
      <c r="I1158" s="134"/>
      <c r="J1158" s="114"/>
      <c r="Q1158" s="112"/>
      <c r="R1158" s="112"/>
    </row>
    <row r="1159" spans="1:18">
      <c r="A1159" s="114"/>
      <c r="H1159" s="140"/>
      <c r="I1159" s="134"/>
      <c r="J1159" s="114"/>
      <c r="Q1159" s="112"/>
      <c r="R1159" s="112"/>
    </row>
    <row r="1160" spans="1:18">
      <c r="A1160" s="114"/>
      <c r="H1160" s="140"/>
      <c r="I1160" s="134"/>
      <c r="J1160" s="114"/>
      <c r="Q1160" s="112"/>
      <c r="R1160" s="112"/>
    </row>
    <row r="1161" spans="1:18">
      <c r="A1161" s="114"/>
      <c r="H1161" s="140"/>
      <c r="I1161" s="134"/>
      <c r="J1161" s="114"/>
      <c r="Q1161" s="112"/>
      <c r="R1161" s="112"/>
    </row>
    <row r="1162" spans="1:18">
      <c r="A1162" s="114"/>
      <c r="H1162" s="140"/>
      <c r="I1162" s="134"/>
      <c r="J1162" s="114"/>
      <c r="Q1162" s="112"/>
      <c r="R1162" s="112"/>
    </row>
    <row r="1163" spans="1:18">
      <c r="A1163" s="114"/>
      <c r="H1163" s="140"/>
      <c r="I1163" s="134"/>
      <c r="J1163" s="114"/>
      <c r="Q1163" s="112"/>
      <c r="R1163" s="112"/>
    </row>
    <row r="1164" spans="1:18">
      <c r="A1164" s="114"/>
      <c r="H1164" s="140"/>
      <c r="I1164" s="134"/>
      <c r="J1164" s="114"/>
      <c r="Q1164" s="112"/>
      <c r="R1164" s="112"/>
    </row>
    <row r="1165" spans="1:18">
      <c r="A1165" s="114"/>
      <c r="H1165" s="140"/>
      <c r="I1165" s="134"/>
      <c r="J1165" s="114"/>
      <c r="Q1165" s="112"/>
      <c r="R1165" s="112"/>
    </row>
    <row r="1166" spans="1:18">
      <c r="A1166" s="114"/>
      <c r="H1166" s="140"/>
      <c r="I1166" s="134"/>
      <c r="J1166" s="114"/>
      <c r="Q1166" s="112"/>
      <c r="R1166" s="112"/>
    </row>
    <row r="1167" spans="1:18">
      <c r="A1167" s="114"/>
      <c r="H1167" s="140"/>
      <c r="I1167" s="134"/>
      <c r="J1167" s="114"/>
      <c r="Q1167" s="112"/>
      <c r="R1167" s="112"/>
    </row>
    <row r="1168" spans="1:18">
      <c r="A1168" s="114"/>
      <c r="H1168" s="140"/>
      <c r="I1168" s="134"/>
      <c r="J1168" s="114"/>
      <c r="Q1168" s="112"/>
      <c r="R1168" s="112"/>
    </row>
    <row r="1169" spans="1:18">
      <c r="A1169" s="114"/>
      <c r="H1169" s="140"/>
      <c r="I1169" s="134"/>
      <c r="J1169" s="114"/>
      <c r="Q1169" s="112"/>
      <c r="R1169" s="112"/>
    </row>
    <row r="1170" spans="1:18">
      <c r="A1170" s="114"/>
      <c r="H1170" s="140"/>
      <c r="I1170" s="134"/>
      <c r="J1170" s="114"/>
      <c r="Q1170" s="112"/>
      <c r="R1170" s="112"/>
    </row>
    <row r="1171" spans="1:18">
      <c r="A1171" s="114"/>
      <c r="H1171" s="140"/>
      <c r="I1171" s="134"/>
      <c r="J1171" s="114"/>
      <c r="Q1171" s="112"/>
      <c r="R1171" s="112"/>
    </row>
    <row r="1172" spans="1:18">
      <c r="A1172" s="114"/>
      <c r="H1172" s="140"/>
      <c r="I1172" s="134"/>
      <c r="J1172" s="114"/>
      <c r="Q1172" s="112"/>
      <c r="R1172" s="112"/>
    </row>
    <row r="1173" spans="1:18">
      <c r="A1173" s="114"/>
      <c r="H1173" s="140"/>
      <c r="I1173" s="134"/>
      <c r="J1173" s="114"/>
      <c r="Q1173" s="112"/>
      <c r="R1173" s="112"/>
    </row>
    <row r="1174" spans="1:18">
      <c r="A1174" s="114"/>
      <c r="H1174" s="140"/>
      <c r="I1174" s="134"/>
      <c r="J1174" s="114"/>
      <c r="Q1174" s="112"/>
      <c r="R1174" s="112"/>
    </row>
    <row r="1175" spans="1:18">
      <c r="A1175" s="114"/>
      <c r="H1175" s="140"/>
      <c r="I1175" s="134"/>
      <c r="J1175" s="114"/>
      <c r="Q1175" s="112"/>
      <c r="R1175" s="112"/>
    </row>
    <row r="1176" spans="1:18">
      <c r="A1176" s="114"/>
      <c r="H1176" s="140"/>
      <c r="I1176" s="134"/>
      <c r="J1176" s="114"/>
      <c r="Q1176" s="112"/>
      <c r="R1176" s="112"/>
    </row>
    <row r="1177" spans="1:18">
      <c r="A1177" s="114"/>
      <c r="H1177" s="140"/>
      <c r="I1177" s="134"/>
      <c r="J1177" s="114"/>
      <c r="Q1177" s="112"/>
      <c r="R1177" s="112"/>
    </row>
    <row r="1178" spans="1:18">
      <c r="A1178" s="114"/>
      <c r="H1178" s="140"/>
      <c r="I1178" s="134"/>
      <c r="J1178" s="114"/>
      <c r="Q1178" s="112"/>
      <c r="R1178" s="112"/>
    </row>
    <row r="1179" spans="1:18">
      <c r="A1179" s="114"/>
      <c r="H1179" s="140"/>
      <c r="I1179" s="134"/>
      <c r="J1179" s="114"/>
      <c r="Q1179" s="112"/>
      <c r="R1179" s="112"/>
    </row>
    <row r="1180" spans="1:18">
      <c r="A1180" s="114"/>
      <c r="H1180" s="140"/>
      <c r="I1180" s="134"/>
      <c r="J1180" s="114"/>
      <c r="Q1180" s="112"/>
      <c r="R1180" s="112"/>
    </row>
    <row r="1181" spans="1:18">
      <c r="A1181" s="114"/>
      <c r="H1181" s="140"/>
      <c r="I1181" s="134"/>
      <c r="J1181" s="114"/>
      <c r="Q1181" s="112"/>
      <c r="R1181" s="112"/>
    </row>
    <row r="1182" spans="1:18">
      <c r="A1182" s="114"/>
      <c r="H1182" s="140"/>
      <c r="I1182" s="134"/>
      <c r="J1182" s="114"/>
      <c r="Q1182" s="112"/>
      <c r="R1182" s="112"/>
    </row>
    <row r="1183" spans="1:18">
      <c r="A1183" s="114"/>
      <c r="H1183" s="140"/>
      <c r="I1183" s="134"/>
      <c r="J1183" s="114"/>
      <c r="Q1183" s="112"/>
      <c r="R1183" s="112"/>
    </row>
    <row r="1184" spans="1:18">
      <c r="A1184" s="114"/>
      <c r="H1184" s="140"/>
      <c r="I1184" s="134"/>
      <c r="J1184" s="114"/>
      <c r="Q1184" s="112"/>
      <c r="R1184" s="112"/>
    </row>
    <row r="1185" spans="1:18">
      <c r="A1185" s="114"/>
      <c r="H1185" s="140"/>
      <c r="I1185" s="134"/>
      <c r="J1185" s="114"/>
      <c r="Q1185" s="112"/>
      <c r="R1185" s="112"/>
    </row>
    <row r="1186" spans="1:18">
      <c r="A1186" s="114"/>
      <c r="H1186" s="140"/>
      <c r="I1186" s="134"/>
      <c r="J1186" s="114"/>
      <c r="Q1186" s="112"/>
      <c r="R1186" s="112"/>
    </row>
    <row r="1187" spans="1:18">
      <c r="A1187" s="114"/>
      <c r="H1187" s="140"/>
      <c r="I1187" s="134"/>
      <c r="J1187" s="114"/>
      <c r="Q1187" s="112"/>
      <c r="R1187" s="112"/>
    </row>
    <row r="1188" spans="1:18">
      <c r="A1188" s="114"/>
      <c r="H1188" s="140"/>
      <c r="I1188" s="134"/>
      <c r="J1188" s="114"/>
      <c r="Q1188" s="112"/>
      <c r="R1188" s="112"/>
    </row>
    <row r="1189" spans="1:18">
      <c r="A1189" s="114"/>
      <c r="H1189" s="140"/>
      <c r="I1189" s="134"/>
      <c r="J1189" s="114"/>
      <c r="Q1189" s="112"/>
      <c r="R1189" s="112"/>
    </row>
    <row r="1190" spans="1:18">
      <c r="A1190" s="114"/>
      <c r="H1190" s="140"/>
      <c r="I1190" s="134"/>
      <c r="J1190" s="114"/>
      <c r="Q1190" s="112"/>
      <c r="R1190" s="112"/>
    </row>
    <row r="1191" spans="1:18">
      <c r="A1191" s="114"/>
      <c r="H1191" s="140"/>
      <c r="I1191" s="134"/>
      <c r="J1191" s="114"/>
      <c r="Q1191" s="112"/>
      <c r="R1191" s="112"/>
    </row>
    <row r="1192" spans="1:18">
      <c r="A1192" s="114"/>
      <c r="H1192" s="140"/>
      <c r="I1192" s="134"/>
      <c r="J1192" s="114"/>
      <c r="Q1192" s="112"/>
      <c r="R1192" s="112"/>
    </row>
    <row r="1193" spans="1:18">
      <c r="A1193" s="114"/>
      <c r="H1193" s="140"/>
      <c r="I1193" s="134"/>
      <c r="J1193" s="114"/>
      <c r="Q1193" s="112"/>
      <c r="R1193" s="112"/>
    </row>
    <row r="1194" spans="1:18">
      <c r="A1194" s="114"/>
      <c r="H1194" s="140"/>
      <c r="I1194" s="134"/>
      <c r="J1194" s="114"/>
      <c r="Q1194" s="112"/>
      <c r="R1194" s="112"/>
    </row>
    <row r="1195" spans="1:18">
      <c r="A1195" s="114"/>
      <c r="H1195" s="140"/>
      <c r="I1195" s="134"/>
      <c r="J1195" s="114"/>
      <c r="Q1195" s="112"/>
      <c r="R1195" s="112"/>
    </row>
    <row r="1196" spans="1:18">
      <c r="A1196" s="114"/>
      <c r="H1196" s="140"/>
      <c r="I1196" s="134"/>
      <c r="J1196" s="114"/>
      <c r="Q1196" s="112"/>
      <c r="R1196" s="112"/>
    </row>
    <row r="1197" spans="1:18">
      <c r="A1197" s="114"/>
      <c r="H1197" s="140"/>
      <c r="I1197" s="134"/>
      <c r="J1197" s="114"/>
      <c r="Q1197" s="112"/>
      <c r="R1197" s="112"/>
    </row>
    <row r="1198" spans="1:18">
      <c r="A1198" s="114"/>
      <c r="H1198" s="140"/>
      <c r="I1198" s="134"/>
      <c r="J1198" s="114"/>
      <c r="Q1198" s="112"/>
      <c r="R1198" s="112"/>
    </row>
    <row r="1199" spans="1:18">
      <c r="A1199" s="114"/>
      <c r="H1199" s="140"/>
      <c r="I1199" s="134"/>
      <c r="J1199" s="114"/>
      <c r="Q1199" s="112"/>
      <c r="R1199" s="112"/>
    </row>
    <row r="1200" spans="1:18">
      <c r="A1200" s="114"/>
      <c r="H1200" s="140"/>
      <c r="I1200" s="134"/>
      <c r="J1200" s="114"/>
      <c r="Q1200" s="112"/>
      <c r="R1200" s="112"/>
    </row>
    <row r="1201" spans="1:18">
      <c r="A1201" s="114"/>
      <c r="H1201" s="140"/>
      <c r="I1201" s="134"/>
      <c r="J1201" s="114"/>
      <c r="Q1201" s="112"/>
      <c r="R1201" s="112"/>
    </row>
    <row r="1202" spans="1:18">
      <c r="A1202" s="114"/>
      <c r="H1202" s="140"/>
      <c r="I1202" s="134"/>
      <c r="J1202" s="114"/>
      <c r="Q1202" s="112"/>
      <c r="R1202" s="112"/>
    </row>
    <row r="1203" spans="1:18">
      <c r="A1203" s="114"/>
      <c r="H1203" s="140"/>
      <c r="I1203" s="134"/>
      <c r="J1203" s="114"/>
      <c r="Q1203" s="112"/>
      <c r="R1203" s="112"/>
    </row>
    <row r="1204" spans="1:18">
      <c r="A1204" s="114"/>
      <c r="H1204" s="140"/>
      <c r="I1204" s="134"/>
      <c r="J1204" s="114"/>
      <c r="Q1204" s="112"/>
      <c r="R1204" s="112"/>
    </row>
    <row r="1205" spans="1:18">
      <c r="A1205" s="114"/>
      <c r="H1205" s="140"/>
      <c r="I1205" s="134"/>
      <c r="J1205" s="114"/>
      <c r="Q1205" s="112"/>
      <c r="R1205" s="112"/>
    </row>
    <row r="1206" spans="1:18">
      <c r="A1206" s="114"/>
      <c r="H1206" s="140"/>
      <c r="I1206" s="134"/>
      <c r="J1206" s="114"/>
      <c r="Q1206" s="112"/>
      <c r="R1206" s="112"/>
    </row>
    <row r="1207" spans="1:18">
      <c r="A1207" s="114"/>
      <c r="H1207" s="140"/>
      <c r="I1207" s="134"/>
      <c r="J1207" s="114"/>
      <c r="Q1207" s="112"/>
      <c r="R1207" s="112"/>
    </row>
    <row r="1208" spans="1:18">
      <c r="A1208" s="114"/>
      <c r="H1208" s="140"/>
      <c r="I1208" s="134"/>
      <c r="J1208" s="114"/>
      <c r="Q1208" s="112"/>
      <c r="R1208" s="112"/>
    </row>
    <row r="1209" spans="1:18">
      <c r="A1209" s="114"/>
      <c r="H1209" s="140"/>
      <c r="I1209" s="134"/>
      <c r="J1209" s="114"/>
      <c r="Q1209" s="112"/>
      <c r="R1209" s="112"/>
    </row>
    <row r="1210" spans="1:18">
      <c r="A1210" s="114"/>
      <c r="H1210" s="140"/>
      <c r="I1210" s="134"/>
      <c r="J1210" s="114"/>
      <c r="Q1210" s="112"/>
      <c r="R1210" s="112"/>
    </row>
    <row r="1211" spans="1:18">
      <c r="A1211" s="114"/>
      <c r="H1211" s="140"/>
      <c r="I1211" s="134"/>
      <c r="J1211" s="114"/>
      <c r="Q1211" s="112"/>
      <c r="R1211" s="112"/>
    </row>
    <row r="1212" spans="1:18">
      <c r="A1212" s="114"/>
      <c r="H1212" s="140"/>
      <c r="I1212" s="134"/>
      <c r="J1212" s="114"/>
      <c r="Q1212" s="112"/>
      <c r="R1212" s="112"/>
    </row>
    <row r="1213" spans="1:18">
      <c r="A1213" s="114"/>
      <c r="H1213" s="140"/>
      <c r="I1213" s="134"/>
      <c r="J1213" s="114"/>
      <c r="Q1213" s="112"/>
      <c r="R1213" s="112"/>
    </row>
    <row r="1214" spans="1:18">
      <c r="A1214" s="114"/>
      <c r="H1214" s="140"/>
      <c r="I1214" s="134"/>
      <c r="J1214" s="114"/>
      <c r="Q1214" s="112"/>
      <c r="R1214" s="112"/>
    </row>
    <row r="1215" spans="1:18">
      <c r="A1215" s="114"/>
      <c r="H1215" s="140"/>
      <c r="I1215" s="134"/>
      <c r="J1215" s="114"/>
      <c r="Q1215" s="112"/>
      <c r="R1215" s="112"/>
    </row>
    <row r="1216" spans="1:18">
      <c r="A1216" s="114"/>
      <c r="H1216" s="140"/>
      <c r="I1216" s="134"/>
      <c r="J1216" s="114"/>
      <c r="Q1216" s="112"/>
      <c r="R1216" s="112"/>
    </row>
    <row r="1217" spans="1:18">
      <c r="A1217" s="114"/>
      <c r="H1217" s="140"/>
      <c r="I1217" s="134"/>
      <c r="J1217" s="114"/>
      <c r="Q1217" s="112"/>
      <c r="R1217" s="112"/>
    </row>
    <row r="1218" spans="1:18">
      <c r="A1218" s="114"/>
      <c r="H1218" s="140"/>
      <c r="I1218" s="134"/>
      <c r="J1218" s="114"/>
      <c r="Q1218" s="112"/>
      <c r="R1218" s="112"/>
    </row>
    <row r="1219" spans="1:18">
      <c r="A1219" s="114"/>
      <c r="H1219" s="140"/>
      <c r="I1219" s="134"/>
      <c r="J1219" s="114"/>
      <c r="Q1219" s="112"/>
      <c r="R1219" s="112"/>
    </row>
    <row r="1220" spans="1:18">
      <c r="A1220" s="114"/>
      <c r="H1220" s="140"/>
      <c r="I1220" s="134"/>
      <c r="J1220" s="114"/>
      <c r="Q1220" s="112"/>
      <c r="R1220" s="112"/>
    </row>
    <row r="1221" spans="1:18">
      <c r="A1221" s="114"/>
      <c r="H1221" s="140"/>
      <c r="I1221" s="134"/>
      <c r="J1221" s="114"/>
      <c r="Q1221" s="112"/>
      <c r="R1221" s="112"/>
    </row>
    <row r="1222" spans="1:18">
      <c r="A1222" s="114"/>
      <c r="H1222" s="140"/>
      <c r="I1222" s="134"/>
      <c r="J1222" s="114"/>
      <c r="Q1222" s="112"/>
      <c r="R1222" s="112"/>
    </row>
    <row r="1223" spans="1:18">
      <c r="A1223" s="114"/>
      <c r="H1223" s="140"/>
      <c r="I1223" s="134"/>
      <c r="J1223" s="114"/>
      <c r="Q1223" s="112"/>
      <c r="R1223" s="112"/>
    </row>
    <row r="1224" spans="1:18">
      <c r="A1224" s="114"/>
      <c r="H1224" s="140"/>
      <c r="I1224" s="134"/>
      <c r="J1224" s="114"/>
      <c r="Q1224" s="112"/>
      <c r="R1224" s="112"/>
    </row>
    <row r="1225" spans="1:18">
      <c r="A1225" s="114"/>
      <c r="H1225" s="140"/>
      <c r="I1225" s="134"/>
      <c r="J1225" s="114"/>
      <c r="Q1225" s="112"/>
      <c r="R1225" s="112"/>
    </row>
    <row r="1226" spans="1:18">
      <c r="A1226" s="114"/>
      <c r="H1226" s="140"/>
      <c r="I1226" s="134"/>
      <c r="J1226" s="114"/>
      <c r="Q1226" s="112"/>
      <c r="R1226" s="112"/>
    </row>
    <row r="1227" spans="1:18">
      <c r="A1227" s="114"/>
      <c r="H1227" s="140"/>
      <c r="I1227" s="134"/>
      <c r="J1227" s="114"/>
      <c r="Q1227" s="112"/>
      <c r="R1227" s="112"/>
    </row>
    <row r="1228" spans="1:18">
      <c r="A1228" s="114"/>
      <c r="H1228" s="140"/>
      <c r="I1228" s="134"/>
      <c r="J1228" s="114"/>
      <c r="Q1228" s="112"/>
      <c r="R1228" s="112"/>
    </row>
    <row r="1229" spans="1:18">
      <c r="A1229" s="114"/>
      <c r="H1229" s="140"/>
      <c r="I1229" s="134"/>
      <c r="J1229" s="114"/>
      <c r="Q1229" s="112"/>
      <c r="R1229" s="112"/>
    </row>
    <row r="1230" spans="1:18">
      <c r="A1230" s="114"/>
      <c r="H1230" s="140"/>
      <c r="I1230" s="134"/>
      <c r="J1230" s="114"/>
      <c r="Q1230" s="112"/>
      <c r="R1230" s="112"/>
    </row>
    <row r="1231" spans="1:18">
      <c r="A1231" s="114"/>
      <c r="H1231" s="140"/>
      <c r="I1231" s="134"/>
      <c r="J1231" s="114"/>
      <c r="Q1231" s="112"/>
      <c r="R1231" s="112"/>
    </row>
    <row r="1232" spans="1:18">
      <c r="A1232" s="114"/>
      <c r="H1232" s="140"/>
      <c r="I1232" s="134"/>
      <c r="J1232" s="114"/>
      <c r="Q1232" s="112"/>
      <c r="R1232" s="112"/>
    </row>
    <row r="1233" spans="1:18">
      <c r="A1233" s="114"/>
      <c r="H1233" s="140"/>
      <c r="I1233" s="134"/>
      <c r="J1233" s="114"/>
      <c r="Q1233" s="112"/>
      <c r="R1233" s="112"/>
    </row>
    <row r="1234" spans="1:18">
      <c r="A1234" s="114"/>
      <c r="H1234" s="140"/>
      <c r="I1234" s="134"/>
      <c r="J1234" s="114"/>
      <c r="Q1234" s="112"/>
      <c r="R1234" s="112"/>
    </row>
    <row r="1235" spans="1:18">
      <c r="A1235" s="114"/>
      <c r="H1235" s="140"/>
      <c r="I1235" s="134"/>
      <c r="J1235" s="114"/>
      <c r="Q1235" s="112"/>
      <c r="R1235" s="112"/>
    </row>
    <row r="1236" spans="1:18">
      <c r="A1236" s="114"/>
      <c r="H1236" s="140"/>
      <c r="I1236" s="134"/>
      <c r="J1236" s="114"/>
      <c r="Q1236" s="112"/>
      <c r="R1236" s="112"/>
    </row>
    <row r="1237" spans="1:18">
      <c r="A1237" s="114"/>
      <c r="H1237" s="140"/>
      <c r="I1237" s="134"/>
      <c r="J1237" s="114"/>
      <c r="Q1237" s="112"/>
      <c r="R1237" s="112"/>
    </row>
    <row r="1238" spans="1:18">
      <c r="A1238" s="114"/>
      <c r="H1238" s="140"/>
      <c r="I1238" s="134"/>
      <c r="J1238" s="114"/>
      <c r="Q1238" s="112"/>
      <c r="R1238" s="112"/>
    </row>
    <row r="1239" spans="1:18">
      <c r="A1239" s="114"/>
      <c r="H1239" s="140"/>
      <c r="I1239" s="134"/>
      <c r="J1239" s="114"/>
      <c r="Q1239" s="112"/>
      <c r="R1239" s="112"/>
    </row>
    <row r="1240" spans="1:18">
      <c r="A1240" s="114"/>
      <c r="H1240" s="140"/>
      <c r="I1240" s="134"/>
      <c r="J1240" s="114"/>
      <c r="Q1240" s="112"/>
      <c r="R1240" s="112"/>
    </row>
    <row r="1241" spans="1:18">
      <c r="A1241" s="114"/>
      <c r="H1241" s="140"/>
      <c r="I1241" s="134"/>
      <c r="J1241" s="114"/>
      <c r="Q1241" s="112"/>
      <c r="R1241" s="112"/>
    </row>
    <row r="1242" spans="1:18">
      <c r="A1242" s="114"/>
      <c r="H1242" s="140"/>
      <c r="I1242" s="134"/>
      <c r="J1242" s="114"/>
      <c r="Q1242" s="112"/>
      <c r="R1242" s="112"/>
    </row>
    <row r="1243" spans="1:18">
      <c r="A1243" s="114"/>
      <c r="H1243" s="140"/>
      <c r="I1243" s="134"/>
      <c r="J1243" s="114"/>
      <c r="Q1243" s="112"/>
      <c r="R1243" s="112"/>
    </row>
    <row r="1244" spans="1:18">
      <c r="A1244" s="114"/>
      <c r="H1244" s="140"/>
      <c r="I1244" s="134"/>
      <c r="J1244" s="114"/>
      <c r="Q1244" s="112"/>
      <c r="R1244" s="112"/>
    </row>
    <row r="1245" spans="1:18">
      <c r="A1245" s="114"/>
      <c r="H1245" s="140"/>
      <c r="I1245" s="134"/>
      <c r="J1245" s="114"/>
      <c r="Q1245" s="112"/>
      <c r="R1245" s="112"/>
    </row>
    <row r="1246" spans="1:18">
      <c r="A1246" s="114"/>
      <c r="H1246" s="140"/>
      <c r="I1246" s="134"/>
      <c r="J1246" s="114"/>
      <c r="Q1246" s="112"/>
      <c r="R1246" s="112"/>
    </row>
    <row r="1247" spans="1:18">
      <c r="A1247" s="114"/>
      <c r="H1247" s="140"/>
      <c r="I1247" s="134"/>
      <c r="J1247" s="114"/>
      <c r="Q1247" s="112"/>
      <c r="R1247" s="112"/>
    </row>
    <row r="1248" spans="1:18">
      <c r="A1248" s="114"/>
      <c r="H1248" s="140"/>
      <c r="I1248" s="134"/>
      <c r="J1248" s="114"/>
      <c r="Q1248" s="112"/>
      <c r="R1248" s="112"/>
    </row>
    <row r="1249" spans="1:18">
      <c r="A1249" s="114"/>
      <c r="H1249" s="140"/>
      <c r="I1249" s="134"/>
      <c r="J1249" s="114"/>
      <c r="Q1249" s="112"/>
      <c r="R1249" s="112"/>
    </row>
    <row r="1250" spans="1:18">
      <c r="A1250" s="114"/>
      <c r="H1250" s="140"/>
      <c r="I1250" s="134"/>
      <c r="J1250" s="114"/>
      <c r="Q1250" s="112"/>
      <c r="R1250" s="112"/>
    </row>
    <row r="1251" spans="1:18">
      <c r="A1251" s="114"/>
      <c r="H1251" s="140"/>
      <c r="I1251" s="134"/>
      <c r="J1251" s="114"/>
      <c r="Q1251" s="112"/>
      <c r="R1251" s="112"/>
    </row>
    <row r="1252" spans="1:18">
      <c r="A1252" s="114"/>
      <c r="H1252" s="140"/>
      <c r="I1252" s="134"/>
      <c r="J1252" s="114"/>
      <c r="Q1252" s="112"/>
      <c r="R1252" s="112"/>
    </row>
    <row r="1253" spans="1:18">
      <c r="A1253" s="114"/>
      <c r="H1253" s="140"/>
      <c r="I1253" s="134"/>
      <c r="J1253" s="114"/>
      <c r="Q1253" s="112"/>
      <c r="R1253" s="112"/>
    </row>
    <row r="1254" spans="1:18">
      <c r="A1254" s="114"/>
      <c r="H1254" s="140"/>
      <c r="I1254" s="134"/>
      <c r="J1254" s="114"/>
      <c r="Q1254" s="112"/>
      <c r="R1254" s="112"/>
    </row>
    <row r="1255" spans="1:18">
      <c r="A1255" s="114"/>
      <c r="H1255" s="140"/>
      <c r="I1255" s="134"/>
      <c r="J1255" s="114"/>
      <c r="Q1255" s="112"/>
      <c r="R1255" s="112"/>
    </row>
    <row r="1256" spans="1:18">
      <c r="A1256" s="114"/>
      <c r="H1256" s="140"/>
      <c r="I1256" s="134"/>
      <c r="J1256" s="114"/>
      <c r="Q1256" s="112"/>
      <c r="R1256" s="112"/>
    </row>
    <row r="1257" spans="1:18">
      <c r="A1257" s="114"/>
      <c r="H1257" s="140"/>
      <c r="I1257" s="134"/>
      <c r="J1257" s="114"/>
      <c r="Q1257" s="112"/>
      <c r="R1257" s="112"/>
    </row>
    <row r="1258" spans="1:18">
      <c r="A1258" s="114"/>
      <c r="H1258" s="140"/>
      <c r="I1258" s="134"/>
      <c r="J1258" s="114"/>
      <c r="Q1258" s="112"/>
      <c r="R1258" s="112"/>
    </row>
    <row r="1259" spans="1:18">
      <c r="A1259" s="114"/>
      <c r="H1259" s="140"/>
      <c r="I1259" s="134"/>
      <c r="J1259" s="114"/>
      <c r="Q1259" s="112"/>
      <c r="R1259" s="112"/>
    </row>
    <row r="1260" spans="1:18">
      <c r="A1260" s="114"/>
      <c r="H1260" s="140"/>
      <c r="I1260" s="134"/>
      <c r="J1260" s="114"/>
      <c r="Q1260" s="112"/>
      <c r="R1260" s="112"/>
    </row>
    <row r="1261" spans="1:18">
      <c r="A1261" s="114"/>
      <c r="H1261" s="140"/>
      <c r="I1261" s="134"/>
      <c r="J1261" s="114"/>
      <c r="Q1261" s="112"/>
      <c r="R1261" s="112"/>
    </row>
    <row r="1262" spans="1:18">
      <c r="A1262" s="114"/>
      <c r="H1262" s="140"/>
      <c r="I1262" s="134"/>
      <c r="J1262" s="114"/>
      <c r="Q1262" s="112"/>
      <c r="R1262" s="112"/>
    </row>
    <row r="1263" spans="1:18">
      <c r="A1263" s="114"/>
      <c r="H1263" s="140"/>
      <c r="I1263" s="134"/>
      <c r="J1263" s="114"/>
      <c r="Q1263" s="112"/>
      <c r="R1263" s="112"/>
    </row>
    <row r="1264" spans="1:18">
      <c r="A1264" s="114"/>
      <c r="H1264" s="140"/>
      <c r="I1264" s="134"/>
      <c r="J1264" s="114"/>
      <c r="Q1264" s="112"/>
      <c r="R1264" s="112"/>
    </row>
    <row r="1265" spans="1:18">
      <c r="A1265" s="114"/>
      <c r="H1265" s="140"/>
      <c r="I1265" s="134"/>
      <c r="J1265" s="114"/>
      <c r="Q1265" s="112"/>
      <c r="R1265" s="112"/>
    </row>
    <row r="1266" spans="1:18">
      <c r="A1266" s="114"/>
      <c r="H1266" s="140"/>
      <c r="I1266" s="134"/>
      <c r="J1266" s="114"/>
      <c r="Q1266" s="112"/>
      <c r="R1266" s="112"/>
    </row>
    <row r="1267" spans="1:18">
      <c r="A1267" s="114"/>
      <c r="H1267" s="140"/>
      <c r="I1267" s="134"/>
      <c r="J1267" s="114"/>
      <c r="Q1267" s="112"/>
      <c r="R1267" s="112"/>
    </row>
    <row r="1268" spans="1:18">
      <c r="A1268" s="114"/>
      <c r="H1268" s="140"/>
      <c r="I1268" s="134"/>
      <c r="J1268" s="114"/>
      <c r="Q1268" s="112"/>
      <c r="R1268" s="112"/>
    </row>
    <row r="1269" spans="1:18">
      <c r="A1269" s="114"/>
      <c r="H1269" s="140"/>
      <c r="I1269" s="134"/>
      <c r="J1269" s="114"/>
      <c r="Q1269" s="112"/>
      <c r="R1269" s="112"/>
    </row>
    <row r="1270" spans="1:18">
      <c r="A1270" s="114"/>
      <c r="H1270" s="140"/>
      <c r="I1270" s="134"/>
      <c r="J1270" s="114"/>
      <c r="Q1270" s="112"/>
      <c r="R1270" s="112"/>
    </row>
    <row r="1271" spans="1:18">
      <c r="A1271" s="114"/>
      <c r="H1271" s="140"/>
      <c r="I1271" s="134"/>
      <c r="J1271" s="114"/>
      <c r="Q1271" s="112"/>
      <c r="R1271" s="112"/>
    </row>
    <row r="1272" spans="1:18">
      <c r="A1272" s="114"/>
      <c r="H1272" s="140"/>
      <c r="I1272" s="134"/>
      <c r="J1272" s="114"/>
      <c r="Q1272" s="112"/>
      <c r="R1272" s="112"/>
    </row>
    <row r="1273" spans="1:18">
      <c r="A1273" s="114"/>
      <c r="H1273" s="140"/>
      <c r="I1273" s="134"/>
      <c r="J1273" s="114"/>
      <c r="Q1273" s="112"/>
      <c r="R1273" s="112"/>
    </row>
    <row r="1274" spans="1:18">
      <c r="A1274" s="114"/>
      <c r="H1274" s="140"/>
      <c r="I1274" s="134"/>
      <c r="J1274" s="114"/>
      <c r="Q1274" s="112"/>
      <c r="R1274" s="112"/>
    </row>
    <row r="1275" spans="1:18">
      <c r="A1275" s="114"/>
      <c r="H1275" s="140"/>
      <c r="I1275" s="134"/>
      <c r="J1275" s="114"/>
      <c r="Q1275" s="112"/>
      <c r="R1275" s="112"/>
    </row>
    <row r="1276" spans="1:18">
      <c r="A1276" s="114"/>
      <c r="H1276" s="140"/>
      <c r="I1276" s="134"/>
      <c r="J1276" s="114"/>
      <c r="Q1276" s="112"/>
      <c r="R1276" s="112"/>
    </row>
    <row r="1277" spans="1:18">
      <c r="A1277" s="114"/>
      <c r="H1277" s="140"/>
      <c r="I1277" s="134"/>
      <c r="J1277" s="114"/>
      <c r="Q1277" s="112"/>
      <c r="R1277" s="112"/>
    </row>
    <row r="1278" spans="1:18">
      <c r="A1278" s="114"/>
      <c r="H1278" s="140"/>
      <c r="I1278" s="134"/>
      <c r="J1278" s="114"/>
      <c r="Q1278" s="112"/>
      <c r="R1278" s="112"/>
    </row>
    <row r="1279" spans="1:18">
      <c r="A1279" s="114"/>
      <c r="H1279" s="140"/>
      <c r="I1279" s="134"/>
      <c r="J1279" s="114"/>
      <c r="Q1279" s="112"/>
      <c r="R1279" s="112"/>
    </row>
    <row r="1280" spans="1:18">
      <c r="A1280" s="114"/>
      <c r="H1280" s="140"/>
      <c r="I1280" s="134"/>
      <c r="J1280" s="114"/>
      <c r="Q1280" s="112"/>
      <c r="R1280" s="112"/>
    </row>
    <row r="1281" spans="1:18">
      <c r="A1281" s="114"/>
      <c r="H1281" s="140"/>
      <c r="I1281" s="134"/>
      <c r="J1281" s="114"/>
      <c r="Q1281" s="112"/>
      <c r="R1281" s="112"/>
    </row>
    <row r="1282" spans="1:18">
      <c r="A1282" s="114"/>
      <c r="H1282" s="140"/>
      <c r="I1282" s="134"/>
      <c r="J1282" s="114"/>
      <c r="Q1282" s="112"/>
      <c r="R1282" s="112"/>
    </row>
    <row r="1283" spans="1:18">
      <c r="A1283" s="114"/>
      <c r="H1283" s="140"/>
      <c r="I1283" s="134"/>
      <c r="J1283" s="114"/>
      <c r="Q1283" s="112"/>
      <c r="R1283" s="112"/>
    </row>
    <row r="1284" spans="1:18">
      <c r="A1284" s="114"/>
      <c r="H1284" s="140"/>
      <c r="I1284" s="134"/>
      <c r="J1284" s="114"/>
      <c r="Q1284" s="112"/>
      <c r="R1284" s="112"/>
    </row>
    <row r="1285" spans="1:18">
      <c r="A1285" s="114"/>
      <c r="H1285" s="140"/>
      <c r="I1285" s="134"/>
      <c r="J1285" s="114"/>
      <c r="Q1285" s="112"/>
      <c r="R1285" s="112"/>
    </row>
    <row r="1286" spans="1:18">
      <c r="A1286" s="114"/>
      <c r="H1286" s="140"/>
      <c r="I1286" s="134"/>
      <c r="J1286" s="114"/>
      <c r="Q1286" s="112"/>
      <c r="R1286" s="112"/>
    </row>
    <row r="1287" spans="1:18">
      <c r="A1287" s="114"/>
      <c r="H1287" s="140"/>
      <c r="I1287" s="134"/>
      <c r="J1287" s="114"/>
      <c r="Q1287" s="112"/>
      <c r="R1287" s="112"/>
    </row>
    <row r="1288" spans="1:18">
      <c r="A1288" s="114"/>
      <c r="H1288" s="140"/>
      <c r="I1288" s="134"/>
      <c r="J1288" s="114"/>
      <c r="Q1288" s="112"/>
      <c r="R1288" s="112"/>
    </row>
    <row r="1289" spans="1:18">
      <c r="A1289" s="114"/>
      <c r="H1289" s="140"/>
      <c r="I1289" s="134"/>
      <c r="J1289" s="114"/>
      <c r="Q1289" s="112"/>
      <c r="R1289" s="112"/>
    </row>
    <row r="1290" spans="1:18">
      <c r="A1290" s="114"/>
      <c r="H1290" s="140"/>
      <c r="I1290" s="134"/>
      <c r="J1290" s="114"/>
      <c r="Q1290" s="112"/>
      <c r="R1290" s="112"/>
    </row>
    <row r="1291" spans="1:18">
      <c r="A1291" s="114"/>
      <c r="H1291" s="140"/>
      <c r="I1291" s="134"/>
      <c r="J1291" s="114"/>
      <c r="Q1291" s="112"/>
      <c r="R1291" s="112"/>
    </row>
    <row r="1292" spans="1:18">
      <c r="A1292" s="114"/>
      <c r="H1292" s="140"/>
      <c r="I1292" s="134"/>
      <c r="J1292" s="114"/>
      <c r="Q1292" s="112"/>
      <c r="R1292" s="112"/>
    </row>
    <row r="1293" spans="1:18">
      <c r="A1293" s="114"/>
      <c r="H1293" s="140"/>
      <c r="I1293" s="134"/>
      <c r="J1293" s="114"/>
      <c r="Q1293" s="112"/>
      <c r="R1293" s="112"/>
    </row>
  </sheetData>
  <mergeCells count="5">
    <mergeCell ref="C1:K1"/>
    <mergeCell ref="L1:N1"/>
    <mergeCell ref="P1:U1"/>
    <mergeCell ref="W1:AB1"/>
    <mergeCell ref="AD1:AI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X2853"/>
  <sheetViews>
    <sheetView workbookViewId="0">
      <pane ySplit="1" topLeftCell="A2" activePane="bottomLeft" state="frozen"/>
      <selection pane="bottomLeft" activeCell="F15" sqref="F15"/>
    </sheetView>
  </sheetViews>
  <sheetFormatPr defaultRowHeight="15"/>
  <cols>
    <col min="1" max="2" width="9.140625" style="2"/>
    <col min="3" max="3" width="9.140625" style="141"/>
    <col min="4" max="4" width="13.140625" style="135" bestFit="1" customWidth="1"/>
    <col min="5" max="5" width="12.5703125" style="148" customWidth="1"/>
    <col min="6" max="6" width="25.28515625" style="148" customWidth="1"/>
    <col min="7" max="7" width="12.140625" style="125" customWidth="1"/>
    <col min="8" max="8" width="11.28515625" style="125" customWidth="1"/>
    <col min="9" max="9" width="11.7109375" style="125" customWidth="1"/>
    <col min="10" max="11" width="12" style="125" customWidth="1"/>
    <col min="12" max="12" width="10.7109375" style="125" customWidth="1"/>
    <col min="13" max="13" width="10" style="125" customWidth="1"/>
    <col min="14" max="14" width="10.140625" style="125" customWidth="1"/>
    <col min="15" max="24" width="9.140625" style="125"/>
  </cols>
  <sheetData>
    <row r="1" spans="1:24" ht="86.25">
      <c r="A1" s="49" t="s">
        <v>24</v>
      </c>
      <c r="B1" s="49" t="s">
        <v>25</v>
      </c>
      <c r="C1" s="49" t="s">
        <v>26</v>
      </c>
      <c r="D1" s="49" t="s">
        <v>630</v>
      </c>
      <c r="E1" s="49" t="s">
        <v>27</v>
      </c>
      <c r="F1" s="49" t="s">
        <v>631</v>
      </c>
      <c r="G1" s="49" t="s">
        <v>632</v>
      </c>
      <c r="H1" s="49" t="s">
        <v>1738</v>
      </c>
      <c r="I1" s="49" t="s">
        <v>1739</v>
      </c>
      <c r="J1" s="49" t="s">
        <v>1740</v>
      </c>
      <c r="K1" s="49" t="s">
        <v>1741</v>
      </c>
      <c r="L1" s="49" t="s">
        <v>1742</v>
      </c>
      <c r="M1" s="49" t="s">
        <v>1743</v>
      </c>
      <c r="N1" s="49" t="s">
        <v>1744</v>
      </c>
      <c r="O1" s="49" t="s">
        <v>1745</v>
      </c>
      <c r="P1" s="49" t="s">
        <v>1746</v>
      </c>
      <c r="Q1" s="49" t="s">
        <v>1747</v>
      </c>
      <c r="R1" s="49" t="s">
        <v>1748</v>
      </c>
      <c r="S1" s="49" t="s">
        <v>633</v>
      </c>
      <c r="T1" s="49" t="s">
        <v>1749</v>
      </c>
      <c r="U1" s="49" t="s">
        <v>1750</v>
      </c>
      <c r="V1" s="49" t="s">
        <v>1751</v>
      </c>
      <c r="W1" s="49" t="s">
        <v>1752</v>
      </c>
      <c r="X1" s="49" t="s">
        <v>1753</v>
      </c>
    </row>
    <row r="2" spans="1:24">
      <c r="A2" s="113">
        <v>3</v>
      </c>
      <c r="B2" s="116">
        <v>5</v>
      </c>
      <c r="C2" s="138">
        <v>101</v>
      </c>
      <c r="D2" s="132">
        <v>1</v>
      </c>
      <c r="E2" s="142" t="s">
        <v>634</v>
      </c>
      <c r="F2" s="143" t="s">
        <v>636</v>
      </c>
      <c r="G2" s="128">
        <v>91</v>
      </c>
      <c r="H2" s="128">
        <v>615</v>
      </c>
      <c r="I2" s="128">
        <v>3</v>
      </c>
      <c r="J2" s="128">
        <v>8</v>
      </c>
      <c r="K2" s="128">
        <v>22</v>
      </c>
      <c r="L2" s="128">
        <v>67</v>
      </c>
      <c r="M2" s="128">
        <v>91</v>
      </c>
      <c r="N2" s="128">
        <v>607</v>
      </c>
      <c r="O2" s="128">
        <v>10</v>
      </c>
      <c r="P2" s="128">
        <v>8</v>
      </c>
      <c r="Q2" s="128">
        <v>36</v>
      </c>
      <c r="R2" s="128">
        <v>46</v>
      </c>
      <c r="S2" s="128">
        <v>0</v>
      </c>
      <c r="T2" s="128">
        <v>0</v>
      </c>
      <c r="U2" s="128">
        <v>0</v>
      </c>
      <c r="V2" s="128">
        <v>0</v>
      </c>
      <c r="W2" s="128">
        <v>0</v>
      </c>
      <c r="X2" s="128">
        <v>0</v>
      </c>
    </row>
    <row r="3" spans="1:24">
      <c r="A3" s="118">
        <v>4</v>
      </c>
      <c r="B3" s="122">
        <v>5</v>
      </c>
      <c r="C3" s="137">
        <v>101</v>
      </c>
      <c r="D3" s="131">
        <v>1</v>
      </c>
      <c r="E3" s="144" t="s">
        <v>634</v>
      </c>
      <c r="F3" s="144" t="s">
        <v>636</v>
      </c>
      <c r="G3" s="127">
        <v>107</v>
      </c>
      <c r="H3" s="127">
        <v>619</v>
      </c>
      <c r="I3" s="127">
        <v>10</v>
      </c>
      <c r="J3" s="127">
        <v>14</v>
      </c>
      <c r="K3" s="127">
        <v>34</v>
      </c>
      <c r="L3" s="127">
        <v>42</v>
      </c>
      <c r="M3" s="127">
        <v>107</v>
      </c>
      <c r="N3" s="127">
        <v>634</v>
      </c>
      <c r="O3" s="127">
        <v>6</v>
      </c>
      <c r="P3" s="127">
        <v>21</v>
      </c>
      <c r="Q3" s="127">
        <v>50</v>
      </c>
      <c r="R3" s="127">
        <v>23</v>
      </c>
      <c r="S3" s="127">
        <v>0</v>
      </c>
      <c r="T3" s="127">
        <v>0</v>
      </c>
      <c r="U3" s="127">
        <v>0</v>
      </c>
      <c r="V3" s="127">
        <v>0</v>
      </c>
      <c r="W3" s="127">
        <v>0</v>
      </c>
      <c r="X3" s="127">
        <v>0</v>
      </c>
    </row>
    <row r="4" spans="1:24">
      <c r="A4" s="118">
        <v>5</v>
      </c>
      <c r="B4" s="122">
        <v>5</v>
      </c>
      <c r="C4" s="137">
        <v>101</v>
      </c>
      <c r="D4" s="131">
        <v>1</v>
      </c>
      <c r="E4" s="144" t="s">
        <v>634</v>
      </c>
      <c r="F4" s="144" t="s">
        <v>636</v>
      </c>
      <c r="G4" s="127">
        <v>100</v>
      </c>
      <c r="H4" s="127">
        <v>661</v>
      </c>
      <c r="I4" s="127">
        <v>9</v>
      </c>
      <c r="J4" s="127">
        <v>14</v>
      </c>
      <c r="K4" s="127">
        <v>46</v>
      </c>
      <c r="L4" s="127">
        <v>31</v>
      </c>
      <c r="M4" s="127">
        <v>100</v>
      </c>
      <c r="N4" s="127">
        <v>694</v>
      </c>
      <c r="O4" s="127">
        <v>3</v>
      </c>
      <c r="P4" s="127">
        <v>21</v>
      </c>
      <c r="Q4" s="127">
        <v>50</v>
      </c>
      <c r="R4" s="127">
        <v>26</v>
      </c>
      <c r="S4" s="127">
        <v>100</v>
      </c>
      <c r="T4" s="127">
        <v>204</v>
      </c>
      <c r="U4" s="127">
        <v>9</v>
      </c>
      <c r="V4" s="127">
        <v>36</v>
      </c>
      <c r="W4" s="127">
        <v>45</v>
      </c>
      <c r="X4" s="127">
        <v>10</v>
      </c>
    </row>
    <row r="5" spans="1:24">
      <c r="A5" s="118">
        <v>6</v>
      </c>
      <c r="B5" s="122">
        <v>5</v>
      </c>
      <c r="C5" s="137">
        <v>101</v>
      </c>
      <c r="D5" s="131">
        <v>3</v>
      </c>
      <c r="E5" s="144" t="s">
        <v>634</v>
      </c>
      <c r="F5" s="144" t="s">
        <v>1456</v>
      </c>
      <c r="G5" s="127">
        <v>112</v>
      </c>
      <c r="H5" s="127">
        <v>650</v>
      </c>
      <c r="I5" s="127">
        <v>18</v>
      </c>
      <c r="J5" s="127">
        <v>29</v>
      </c>
      <c r="K5" s="127">
        <v>27</v>
      </c>
      <c r="L5" s="127">
        <v>27</v>
      </c>
      <c r="M5" s="127">
        <v>112</v>
      </c>
      <c r="N5" s="127">
        <v>675</v>
      </c>
      <c r="O5" s="127">
        <v>6</v>
      </c>
      <c r="P5" s="127">
        <v>36</v>
      </c>
      <c r="Q5" s="127">
        <v>39</v>
      </c>
      <c r="R5" s="127">
        <v>19</v>
      </c>
      <c r="S5" s="127">
        <v>0</v>
      </c>
      <c r="T5" s="127">
        <v>0</v>
      </c>
      <c r="U5" s="127">
        <v>0</v>
      </c>
      <c r="V5" s="127">
        <v>0</v>
      </c>
      <c r="W5" s="127">
        <v>0</v>
      </c>
      <c r="X5" s="127">
        <v>0</v>
      </c>
    </row>
    <row r="6" spans="1:24">
      <c r="A6" s="118">
        <v>7</v>
      </c>
      <c r="B6" s="122">
        <v>5</v>
      </c>
      <c r="C6" s="137">
        <v>101</v>
      </c>
      <c r="D6" s="131">
        <v>3</v>
      </c>
      <c r="E6" s="144" t="s">
        <v>634</v>
      </c>
      <c r="F6" s="144" t="s">
        <v>1456</v>
      </c>
      <c r="G6" s="127">
        <v>109</v>
      </c>
      <c r="H6" s="127">
        <v>703</v>
      </c>
      <c r="I6" s="127">
        <v>17</v>
      </c>
      <c r="J6" s="127">
        <v>15</v>
      </c>
      <c r="K6" s="127">
        <v>42</v>
      </c>
      <c r="L6" s="127">
        <v>26</v>
      </c>
      <c r="M6" s="127">
        <v>109</v>
      </c>
      <c r="N6" s="127">
        <v>686</v>
      </c>
      <c r="O6" s="127">
        <v>9</v>
      </c>
      <c r="P6" s="127">
        <v>28</v>
      </c>
      <c r="Q6" s="127">
        <v>44</v>
      </c>
      <c r="R6" s="127">
        <v>19</v>
      </c>
      <c r="S6" s="127">
        <v>109</v>
      </c>
      <c r="T6" s="127">
        <v>156</v>
      </c>
      <c r="U6" s="127">
        <v>42</v>
      </c>
      <c r="V6" s="127">
        <v>42</v>
      </c>
      <c r="W6" s="127">
        <v>16</v>
      </c>
      <c r="X6" s="127">
        <v>0</v>
      </c>
    </row>
    <row r="7" spans="1:24">
      <c r="A7" s="118">
        <v>8</v>
      </c>
      <c r="B7" s="122">
        <v>5</v>
      </c>
      <c r="C7" s="137">
        <v>101</v>
      </c>
      <c r="D7" s="131">
        <v>3</v>
      </c>
      <c r="E7" s="144" t="s">
        <v>634</v>
      </c>
      <c r="F7" s="144" t="s">
        <v>1456</v>
      </c>
      <c r="G7" s="127">
        <v>114</v>
      </c>
      <c r="H7" s="127">
        <v>710</v>
      </c>
      <c r="I7" s="127">
        <v>23</v>
      </c>
      <c r="J7" s="127">
        <v>21</v>
      </c>
      <c r="K7" s="127">
        <v>40</v>
      </c>
      <c r="L7" s="127">
        <v>16</v>
      </c>
      <c r="M7" s="127">
        <v>114</v>
      </c>
      <c r="N7" s="127">
        <v>767</v>
      </c>
      <c r="O7" s="127">
        <v>11</v>
      </c>
      <c r="P7" s="127">
        <v>20</v>
      </c>
      <c r="Q7" s="127">
        <v>43</v>
      </c>
      <c r="R7" s="127">
        <v>26</v>
      </c>
      <c r="S7" s="127">
        <v>0</v>
      </c>
      <c r="T7" s="127">
        <v>0</v>
      </c>
      <c r="U7" s="127">
        <v>0</v>
      </c>
      <c r="V7" s="127">
        <v>0</v>
      </c>
      <c r="W7" s="127">
        <v>0</v>
      </c>
      <c r="X7" s="127">
        <v>0</v>
      </c>
    </row>
    <row r="8" spans="1:24">
      <c r="A8" s="113">
        <v>3</v>
      </c>
      <c r="B8" s="116">
        <v>5</v>
      </c>
      <c r="C8" s="138">
        <v>101</v>
      </c>
      <c r="D8" s="132">
        <v>8</v>
      </c>
      <c r="E8" s="142" t="s">
        <v>634</v>
      </c>
      <c r="F8" s="143" t="s">
        <v>635</v>
      </c>
      <c r="G8" s="128">
        <v>16</v>
      </c>
      <c r="H8" s="128">
        <v>640</v>
      </c>
      <c r="I8" s="128">
        <v>0</v>
      </c>
      <c r="J8" s="128">
        <v>0</v>
      </c>
      <c r="K8" s="128">
        <v>0</v>
      </c>
      <c r="L8" s="128">
        <v>100</v>
      </c>
      <c r="M8" s="128">
        <v>16</v>
      </c>
      <c r="N8" s="128">
        <v>672</v>
      </c>
      <c r="O8" s="128">
        <v>0</v>
      </c>
      <c r="P8" s="128">
        <v>6</v>
      </c>
      <c r="Q8" s="128">
        <v>44</v>
      </c>
      <c r="R8" s="128">
        <v>50</v>
      </c>
      <c r="S8" s="128">
        <v>0</v>
      </c>
      <c r="T8" s="128">
        <v>0</v>
      </c>
      <c r="U8" s="128">
        <v>0</v>
      </c>
      <c r="V8" s="128">
        <v>0</v>
      </c>
      <c r="W8" s="128">
        <v>0</v>
      </c>
      <c r="X8" s="128">
        <v>0</v>
      </c>
    </row>
    <row r="9" spans="1:24">
      <c r="A9" s="118">
        <v>4</v>
      </c>
      <c r="B9" s="122">
        <v>5</v>
      </c>
      <c r="C9" s="137">
        <v>101</v>
      </c>
      <c r="D9" s="131">
        <v>8</v>
      </c>
      <c r="E9" s="144" t="s">
        <v>634</v>
      </c>
      <c r="F9" s="144" t="s">
        <v>635</v>
      </c>
      <c r="G9" s="127" t="s">
        <v>1</v>
      </c>
      <c r="H9" s="127" t="s">
        <v>1</v>
      </c>
      <c r="I9" s="127" t="s">
        <v>1</v>
      </c>
      <c r="J9" s="127" t="s">
        <v>1</v>
      </c>
      <c r="K9" s="127" t="s">
        <v>1</v>
      </c>
      <c r="L9" s="127" t="s">
        <v>1</v>
      </c>
      <c r="M9" s="127" t="s">
        <v>1</v>
      </c>
      <c r="N9" s="127" t="s">
        <v>1</v>
      </c>
      <c r="O9" s="127" t="s">
        <v>1</v>
      </c>
      <c r="P9" s="127" t="s">
        <v>1</v>
      </c>
      <c r="Q9" s="127" t="s">
        <v>1</v>
      </c>
      <c r="R9" s="127" t="s">
        <v>1</v>
      </c>
      <c r="S9" s="127">
        <v>0</v>
      </c>
      <c r="T9" s="127">
        <v>0</v>
      </c>
      <c r="U9" s="127">
        <v>0</v>
      </c>
      <c r="V9" s="127">
        <v>0</v>
      </c>
      <c r="W9" s="127">
        <v>0</v>
      </c>
      <c r="X9" s="127">
        <v>0</v>
      </c>
    </row>
    <row r="10" spans="1:24">
      <c r="A10" s="118">
        <v>5</v>
      </c>
      <c r="B10" s="122">
        <v>5</v>
      </c>
      <c r="C10" s="137">
        <v>101</v>
      </c>
      <c r="D10" s="131">
        <v>8</v>
      </c>
      <c r="E10" s="144" t="s">
        <v>634</v>
      </c>
      <c r="F10" s="144" t="s">
        <v>635</v>
      </c>
      <c r="G10" s="127" t="s">
        <v>1</v>
      </c>
      <c r="H10" s="127" t="s">
        <v>1</v>
      </c>
      <c r="I10" s="127" t="s">
        <v>1</v>
      </c>
      <c r="J10" s="127" t="s">
        <v>1</v>
      </c>
      <c r="K10" s="127" t="s">
        <v>1</v>
      </c>
      <c r="L10" s="127" t="s">
        <v>1</v>
      </c>
      <c r="M10" s="127" t="s">
        <v>1</v>
      </c>
      <c r="N10" s="127" t="s">
        <v>1</v>
      </c>
      <c r="O10" s="127" t="s">
        <v>1</v>
      </c>
      <c r="P10" s="127" t="s">
        <v>1</v>
      </c>
      <c r="Q10" s="127" t="s">
        <v>1</v>
      </c>
      <c r="R10" s="127" t="s">
        <v>1</v>
      </c>
      <c r="S10" s="127" t="s">
        <v>1</v>
      </c>
      <c r="T10" s="127" t="s">
        <v>1</v>
      </c>
      <c r="U10" s="127" t="s">
        <v>1</v>
      </c>
      <c r="V10" s="127" t="s">
        <v>1</v>
      </c>
      <c r="W10" s="127" t="s">
        <v>1</v>
      </c>
      <c r="X10" s="127" t="s">
        <v>1</v>
      </c>
    </row>
    <row r="11" spans="1:24">
      <c r="A11" s="113">
        <v>3</v>
      </c>
      <c r="B11" s="116">
        <v>5</v>
      </c>
      <c r="C11" s="138">
        <v>104</v>
      </c>
      <c r="D11" s="132">
        <v>21</v>
      </c>
      <c r="E11" s="142" t="s">
        <v>637</v>
      </c>
      <c r="F11" s="143" t="s">
        <v>638</v>
      </c>
      <c r="G11" s="128">
        <v>118</v>
      </c>
      <c r="H11" s="128">
        <v>547</v>
      </c>
      <c r="I11" s="128">
        <v>8</v>
      </c>
      <c r="J11" s="128">
        <v>22</v>
      </c>
      <c r="K11" s="128">
        <v>36</v>
      </c>
      <c r="L11" s="128">
        <v>35</v>
      </c>
      <c r="M11" s="128">
        <v>118</v>
      </c>
      <c r="N11" s="128">
        <v>504</v>
      </c>
      <c r="O11" s="128">
        <v>19</v>
      </c>
      <c r="P11" s="128">
        <v>25</v>
      </c>
      <c r="Q11" s="128">
        <v>34</v>
      </c>
      <c r="R11" s="128">
        <v>22</v>
      </c>
      <c r="S11" s="128">
        <v>0</v>
      </c>
      <c r="T11" s="128">
        <v>0</v>
      </c>
      <c r="U11" s="128">
        <v>0</v>
      </c>
      <c r="V11" s="128">
        <v>0</v>
      </c>
      <c r="W11" s="128">
        <v>0</v>
      </c>
      <c r="X11" s="128">
        <v>0</v>
      </c>
    </row>
    <row r="12" spans="1:24">
      <c r="A12" s="118">
        <v>4</v>
      </c>
      <c r="B12" s="122">
        <v>5</v>
      </c>
      <c r="C12" s="137">
        <v>104</v>
      </c>
      <c r="D12" s="131">
        <v>21</v>
      </c>
      <c r="E12" s="144" t="s">
        <v>637</v>
      </c>
      <c r="F12" s="144" t="s">
        <v>638</v>
      </c>
      <c r="G12" s="127">
        <v>127</v>
      </c>
      <c r="H12" s="127">
        <v>588</v>
      </c>
      <c r="I12" s="127">
        <v>18</v>
      </c>
      <c r="J12" s="127">
        <v>21</v>
      </c>
      <c r="K12" s="127">
        <v>25</v>
      </c>
      <c r="L12" s="127">
        <v>35</v>
      </c>
      <c r="M12" s="127">
        <v>127</v>
      </c>
      <c r="N12" s="127">
        <v>606</v>
      </c>
      <c r="O12" s="127">
        <v>9</v>
      </c>
      <c r="P12" s="127">
        <v>28</v>
      </c>
      <c r="Q12" s="127">
        <v>38</v>
      </c>
      <c r="R12" s="127">
        <v>25</v>
      </c>
      <c r="S12" s="127">
        <v>0</v>
      </c>
      <c r="T12" s="127">
        <v>0</v>
      </c>
      <c r="U12" s="127">
        <v>0</v>
      </c>
      <c r="V12" s="127">
        <v>0</v>
      </c>
      <c r="W12" s="127">
        <v>0</v>
      </c>
      <c r="X12" s="127">
        <v>0</v>
      </c>
    </row>
    <row r="13" spans="1:24">
      <c r="A13" s="118">
        <v>5</v>
      </c>
      <c r="B13" s="122">
        <v>5</v>
      </c>
      <c r="C13" s="137">
        <v>104</v>
      </c>
      <c r="D13" s="131">
        <v>23</v>
      </c>
      <c r="E13" s="144" t="s">
        <v>637</v>
      </c>
      <c r="F13" s="144" t="s">
        <v>1382</v>
      </c>
      <c r="G13" s="127">
        <v>142</v>
      </c>
      <c r="H13" s="127">
        <v>621</v>
      </c>
      <c r="I13" s="127">
        <v>15</v>
      </c>
      <c r="J13" s="127">
        <v>24</v>
      </c>
      <c r="K13" s="127">
        <v>40</v>
      </c>
      <c r="L13" s="127">
        <v>20</v>
      </c>
      <c r="M13" s="127">
        <v>142</v>
      </c>
      <c r="N13" s="127">
        <v>642</v>
      </c>
      <c r="O13" s="127">
        <v>6</v>
      </c>
      <c r="P13" s="127">
        <v>31</v>
      </c>
      <c r="Q13" s="127">
        <v>45</v>
      </c>
      <c r="R13" s="127">
        <v>18</v>
      </c>
      <c r="S13" s="127">
        <v>142</v>
      </c>
      <c r="T13" s="127">
        <v>183</v>
      </c>
      <c r="U13" s="127">
        <v>23</v>
      </c>
      <c r="V13" s="127">
        <v>42</v>
      </c>
      <c r="W13" s="127">
        <v>35</v>
      </c>
      <c r="X13" s="127">
        <v>1</v>
      </c>
    </row>
    <row r="14" spans="1:24">
      <c r="A14" s="118">
        <v>6</v>
      </c>
      <c r="B14" s="122">
        <v>5</v>
      </c>
      <c r="C14" s="137">
        <v>104</v>
      </c>
      <c r="D14" s="131">
        <v>23</v>
      </c>
      <c r="E14" s="144" t="s">
        <v>637</v>
      </c>
      <c r="F14" s="144" t="s">
        <v>1382</v>
      </c>
      <c r="G14" s="127">
        <v>135</v>
      </c>
      <c r="H14" s="127">
        <v>698</v>
      </c>
      <c r="I14" s="127">
        <v>10</v>
      </c>
      <c r="J14" s="127">
        <v>21</v>
      </c>
      <c r="K14" s="127">
        <v>27</v>
      </c>
      <c r="L14" s="127">
        <v>42</v>
      </c>
      <c r="M14" s="127">
        <v>135</v>
      </c>
      <c r="N14" s="127">
        <v>715</v>
      </c>
      <c r="O14" s="127">
        <v>5</v>
      </c>
      <c r="P14" s="127">
        <v>22</v>
      </c>
      <c r="Q14" s="127">
        <v>41</v>
      </c>
      <c r="R14" s="127">
        <v>31</v>
      </c>
      <c r="S14" s="127">
        <v>0</v>
      </c>
      <c r="T14" s="127">
        <v>0</v>
      </c>
      <c r="U14" s="127">
        <v>0</v>
      </c>
      <c r="V14" s="127">
        <v>0</v>
      </c>
      <c r="W14" s="127">
        <v>0</v>
      </c>
      <c r="X14" s="127">
        <v>0</v>
      </c>
    </row>
    <row r="15" spans="1:24">
      <c r="A15" s="118">
        <v>7</v>
      </c>
      <c r="B15" s="122">
        <v>5</v>
      </c>
      <c r="C15" s="137">
        <v>104</v>
      </c>
      <c r="D15" s="131">
        <v>26</v>
      </c>
      <c r="E15" s="144" t="s">
        <v>637</v>
      </c>
      <c r="F15" s="144" t="s">
        <v>1528</v>
      </c>
      <c r="G15" s="127">
        <v>139</v>
      </c>
      <c r="H15" s="127">
        <v>725</v>
      </c>
      <c r="I15" s="127">
        <v>10</v>
      </c>
      <c r="J15" s="127">
        <v>18</v>
      </c>
      <c r="K15" s="127">
        <v>33</v>
      </c>
      <c r="L15" s="127">
        <v>39</v>
      </c>
      <c r="M15" s="127">
        <v>139</v>
      </c>
      <c r="N15" s="127">
        <v>730</v>
      </c>
      <c r="O15" s="127">
        <v>5</v>
      </c>
      <c r="P15" s="127">
        <v>29</v>
      </c>
      <c r="Q15" s="127">
        <v>38</v>
      </c>
      <c r="R15" s="127">
        <v>27</v>
      </c>
      <c r="S15" s="127">
        <v>139</v>
      </c>
      <c r="T15" s="127">
        <v>178</v>
      </c>
      <c r="U15" s="127">
        <v>27</v>
      </c>
      <c r="V15" s="127">
        <v>39</v>
      </c>
      <c r="W15" s="127">
        <v>30</v>
      </c>
      <c r="X15" s="127">
        <v>4</v>
      </c>
    </row>
    <row r="16" spans="1:24">
      <c r="A16" s="118">
        <v>8</v>
      </c>
      <c r="B16" s="122">
        <v>5</v>
      </c>
      <c r="C16" s="137">
        <v>104</v>
      </c>
      <c r="D16" s="131">
        <v>26</v>
      </c>
      <c r="E16" s="144" t="s">
        <v>637</v>
      </c>
      <c r="F16" s="144" t="s">
        <v>1528</v>
      </c>
      <c r="G16" s="127">
        <v>151</v>
      </c>
      <c r="H16" s="127">
        <v>726</v>
      </c>
      <c r="I16" s="127">
        <v>20</v>
      </c>
      <c r="J16" s="127">
        <v>19</v>
      </c>
      <c r="K16" s="127">
        <v>41</v>
      </c>
      <c r="L16" s="127">
        <v>20</v>
      </c>
      <c r="M16" s="127">
        <v>151</v>
      </c>
      <c r="N16" s="127">
        <v>791</v>
      </c>
      <c r="O16" s="127">
        <v>8</v>
      </c>
      <c r="P16" s="127">
        <v>17</v>
      </c>
      <c r="Q16" s="127">
        <v>47</v>
      </c>
      <c r="R16" s="127">
        <v>28</v>
      </c>
      <c r="S16" s="127">
        <v>0</v>
      </c>
      <c r="T16" s="127">
        <v>0</v>
      </c>
      <c r="U16" s="127">
        <v>0</v>
      </c>
      <c r="V16" s="127">
        <v>0</v>
      </c>
      <c r="W16" s="127">
        <v>0</v>
      </c>
      <c r="X16" s="127">
        <v>0</v>
      </c>
    </row>
    <row r="17" spans="1:24">
      <c r="A17" s="118">
        <v>6</v>
      </c>
      <c r="B17" s="122">
        <v>3</v>
      </c>
      <c r="C17" s="137">
        <v>140</v>
      </c>
      <c r="D17" s="131">
        <v>702</v>
      </c>
      <c r="E17" s="144" t="s">
        <v>22</v>
      </c>
      <c r="F17" s="144" t="s">
        <v>22</v>
      </c>
      <c r="G17" s="127">
        <v>14</v>
      </c>
      <c r="H17" s="127">
        <v>600</v>
      </c>
      <c r="I17" s="127">
        <v>36</v>
      </c>
      <c r="J17" s="127">
        <v>29</v>
      </c>
      <c r="K17" s="127">
        <v>29</v>
      </c>
      <c r="L17" s="127">
        <v>7</v>
      </c>
      <c r="M17" s="127">
        <v>14</v>
      </c>
      <c r="N17" s="127">
        <v>591</v>
      </c>
      <c r="O17" s="127">
        <v>14</v>
      </c>
      <c r="P17" s="127">
        <v>36</v>
      </c>
      <c r="Q17" s="127">
        <v>43</v>
      </c>
      <c r="R17" s="127">
        <v>7</v>
      </c>
      <c r="S17" s="127">
        <v>0</v>
      </c>
      <c r="T17" s="127">
        <v>0</v>
      </c>
      <c r="U17" s="127">
        <v>0</v>
      </c>
      <c r="V17" s="127">
        <v>0</v>
      </c>
      <c r="W17" s="127">
        <v>0</v>
      </c>
      <c r="X17" s="127">
        <v>0</v>
      </c>
    </row>
    <row r="18" spans="1:24">
      <c r="A18" s="118">
        <v>7</v>
      </c>
      <c r="B18" s="122">
        <v>3</v>
      </c>
      <c r="C18" s="137">
        <v>140</v>
      </c>
      <c r="D18" s="131">
        <v>702</v>
      </c>
      <c r="E18" s="144" t="s">
        <v>22</v>
      </c>
      <c r="F18" s="144" t="s">
        <v>22</v>
      </c>
      <c r="G18" s="127" t="s">
        <v>1</v>
      </c>
      <c r="H18" s="127" t="s">
        <v>1</v>
      </c>
      <c r="I18" s="127" t="s">
        <v>1</v>
      </c>
      <c r="J18" s="127" t="s">
        <v>1</v>
      </c>
      <c r="K18" s="127" t="s">
        <v>1</v>
      </c>
      <c r="L18" s="127" t="s">
        <v>1</v>
      </c>
      <c r="M18" s="127" t="s">
        <v>1</v>
      </c>
      <c r="N18" s="127" t="s">
        <v>1</v>
      </c>
      <c r="O18" s="127" t="s">
        <v>1</v>
      </c>
      <c r="P18" s="127" t="s">
        <v>1</v>
      </c>
      <c r="Q18" s="127" t="s">
        <v>1</v>
      </c>
      <c r="R18" s="127" t="s">
        <v>1</v>
      </c>
      <c r="S18" s="127" t="s">
        <v>1</v>
      </c>
      <c r="T18" s="127" t="s">
        <v>1</v>
      </c>
      <c r="U18" s="127" t="s">
        <v>1</v>
      </c>
      <c r="V18" s="127" t="s">
        <v>1</v>
      </c>
      <c r="W18" s="127" t="s">
        <v>1</v>
      </c>
      <c r="X18" s="127" t="s">
        <v>1</v>
      </c>
    </row>
    <row r="19" spans="1:24">
      <c r="A19" s="118">
        <v>8</v>
      </c>
      <c r="B19" s="122">
        <v>3</v>
      </c>
      <c r="C19" s="137">
        <v>140</v>
      </c>
      <c r="D19" s="131">
        <v>702</v>
      </c>
      <c r="E19" s="144" t="s">
        <v>22</v>
      </c>
      <c r="F19" s="144" t="s">
        <v>22</v>
      </c>
      <c r="G19" s="127" t="s">
        <v>1</v>
      </c>
      <c r="H19" s="127" t="s">
        <v>1</v>
      </c>
      <c r="I19" s="127" t="s">
        <v>1</v>
      </c>
      <c r="J19" s="127" t="s">
        <v>1</v>
      </c>
      <c r="K19" s="127" t="s">
        <v>1</v>
      </c>
      <c r="L19" s="127" t="s">
        <v>1</v>
      </c>
      <c r="M19" s="127" t="s">
        <v>1</v>
      </c>
      <c r="N19" s="127" t="s">
        <v>1</v>
      </c>
      <c r="O19" s="127" t="s">
        <v>1</v>
      </c>
      <c r="P19" s="127" t="s">
        <v>1</v>
      </c>
      <c r="Q19" s="127" t="s">
        <v>1</v>
      </c>
      <c r="R19" s="127" t="s">
        <v>1</v>
      </c>
      <c r="S19" s="127">
        <v>0</v>
      </c>
      <c r="T19" s="127">
        <v>0</v>
      </c>
      <c r="U19" s="127">
        <v>0</v>
      </c>
      <c r="V19" s="127">
        <v>0</v>
      </c>
      <c r="W19" s="127">
        <v>0</v>
      </c>
      <c r="X19" s="127">
        <v>0</v>
      </c>
    </row>
    <row r="20" spans="1:24">
      <c r="A20" s="113">
        <v>3</v>
      </c>
      <c r="B20" s="116">
        <v>5</v>
      </c>
      <c r="C20" s="138">
        <v>201</v>
      </c>
      <c r="D20" s="132">
        <v>1</v>
      </c>
      <c r="E20" s="142" t="s">
        <v>639</v>
      </c>
      <c r="F20" s="143" t="s">
        <v>640</v>
      </c>
      <c r="G20" s="128">
        <v>132</v>
      </c>
      <c r="H20" s="128">
        <v>596</v>
      </c>
      <c r="I20" s="128">
        <v>2</v>
      </c>
      <c r="J20" s="128">
        <v>11</v>
      </c>
      <c r="K20" s="128">
        <v>27</v>
      </c>
      <c r="L20" s="128">
        <v>60</v>
      </c>
      <c r="M20" s="128">
        <v>132</v>
      </c>
      <c r="N20" s="128">
        <v>581</v>
      </c>
      <c r="O20" s="128">
        <v>11</v>
      </c>
      <c r="P20" s="128">
        <v>16</v>
      </c>
      <c r="Q20" s="128">
        <v>37</v>
      </c>
      <c r="R20" s="128">
        <v>36</v>
      </c>
      <c r="S20" s="128">
        <v>0</v>
      </c>
      <c r="T20" s="128">
        <v>0</v>
      </c>
      <c r="U20" s="128">
        <v>0</v>
      </c>
      <c r="V20" s="128">
        <v>0</v>
      </c>
      <c r="W20" s="128">
        <v>0</v>
      </c>
      <c r="X20" s="128">
        <v>0</v>
      </c>
    </row>
    <row r="21" spans="1:24">
      <c r="A21" s="118">
        <v>4</v>
      </c>
      <c r="B21" s="122">
        <v>5</v>
      </c>
      <c r="C21" s="137">
        <v>201</v>
      </c>
      <c r="D21" s="131">
        <v>1</v>
      </c>
      <c r="E21" s="144" t="s">
        <v>639</v>
      </c>
      <c r="F21" s="144" t="s">
        <v>640</v>
      </c>
      <c r="G21" s="127">
        <v>150</v>
      </c>
      <c r="H21" s="127">
        <v>607</v>
      </c>
      <c r="I21" s="127">
        <v>16</v>
      </c>
      <c r="J21" s="127">
        <v>13</v>
      </c>
      <c r="K21" s="127">
        <v>27</v>
      </c>
      <c r="L21" s="127">
        <v>45</v>
      </c>
      <c r="M21" s="127">
        <v>150</v>
      </c>
      <c r="N21" s="127">
        <v>601</v>
      </c>
      <c r="O21" s="127">
        <v>8</v>
      </c>
      <c r="P21" s="127">
        <v>29</v>
      </c>
      <c r="Q21" s="127">
        <v>42</v>
      </c>
      <c r="R21" s="127">
        <v>21</v>
      </c>
      <c r="S21" s="127">
        <v>0</v>
      </c>
      <c r="T21" s="127">
        <v>0</v>
      </c>
      <c r="U21" s="127">
        <v>0</v>
      </c>
      <c r="V21" s="127">
        <v>0</v>
      </c>
      <c r="W21" s="127">
        <v>0</v>
      </c>
      <c r="X21" s="127">
        <v>0</v>
      </c>
    </row>
    <row r="22" spans="1:24" s="155" customFormat="1">
      <c r="A22" s="149">
        <v>5</v>
      </c>
      <c r="B22" s="150">
        <v>5</v>
      </c>
      <c r="C22" s="151">
        <v>201</v>
      </c>
      <c r="D22" s="152">
        <v>8</v>
      </c>
      <c r="E22" s="153" t="s">
        <v>639</v>
      </c>
      <c r="F22" s="153" t="s">
        <v>1383</v>
      </c>
      <c r="G22" s="154">
        <v>140</v>
      </c>
      <c r="H22" s="154">
        <v>643</v>
      </c>
      <c r="I22" s="154">
        <v>14</v>
      </c>
      <c r="J22" s="154">
        <v>16</v>
      </c>
      <c r="K22" s="154">
        <v>41</v>
      </c>
      <c r="L22" s="154">
        <v>29</v>
      </c>
      <c r="M22" s="154">
        <v>140</v>
      </c>
      <c r="N22" s="154">
        <v>661</v>
      </c>
      <c r="O22" s="154">
        <v>6</v>
      </c>
      <c r="P22" s="154">
        <v>27</v>
      </c>
      <c r="Q22" s="154">
        <v>44</v>
      </c>
      <c r="R22" s="154">
        <v>23</v>
      </c>
      <c r="S22" s="154">
        <v>140</v>
      </c>
      <c r="T22" s="154">
        <v>195</v>
      </c>
      <c r="U22" s="154">
        <v>11</v>
      </c>
      <c r="V22" s="154">
        <v>44</v>
      </c>
      <c r="W22" s="154">
        <v>39</v>
      </c>
      <c r="X22" s="154">
        <v>6</v>
      </c>
    </row>
    <row r="23" spans="1:24">
      <c r="A23" s="118">
        <v>6</v>
      </c>
      <c r="B23" s="122">
        <v>5</v>
      </c>
      <c r="C23" s="137">
        <v>201</v>
      </c>
      <c r="D23" s="131">
        <v>8</v>
      </c>
      <c r="E23" s="144" t="s">
        <v>639</v>
      </c>
      <c r="F23" s="144" t="s">
        <v>1383</v>
      </c>
      <c r="G23" s="127">
        <v>143</v>
      </c>
      <c r="H23" s="127">
        <v>674</v>
      </c>
      <c r="I23" s="127">
        <v>12</v>
      </c>
      <c r="J23" s="127">
        <v>18</v>
      </c>
      <c r="K23" s="127">
        <v>40</v>
      </c>
      <c r="L23" s="127">
        <v>30</v>
      </c>
      <c r="M23" s="127">
        <v>143</v>
      </c>
      <c r="N23" s="127">
        <v>673</v>
      </c>
      <c r="O23" s="127">
        <v>9</v>
      </c>
      <c r="P23" s="127">
        <v>29</v>
      </c>
      <c r="Q23" s="127">
        <v>36</v>
      </c>
      <c r="R23" s="127">
        <v>25</v>
      </c>
      <c r="S23" s="127">
        <v>0</v>
      </c>
      <c r="T23" s="127">
        <v>0</v>
      </c>
      <c r="U23" s="127">
        <v>0</v>
      </c>
      <c r="V23" s="127">
        <v>0</v>
      </c>
      <c r="W23" s="127">
        <v>0</v>
      </c>
      <c r="X23" s="127">
        <v>0</v>
      </c>
    </row>
    <row r="24" spans="1:24">
      <c r="A24" s="118">
        <v>7</v>
      </c>
      <c r="B24" s="122">
        <v>5</v>
      </c>
      <c r="C24" s="137">
        <v>201</v>
      </c>
      <c r="D24" s="131">
        <v>8</v>
      </c>
      <c r="E24" s="144" t="s">
        <v>639</v>
      </c>
      <c r="F24" s="144" t="s">
        <v>1383</v>
      </c>
      <c r="G24" s="127">
        <v>157</v>
      </c>
      <c r="H24" s="127">
        <v>684</v>
      </c>
      <c r="I24" s="127">
        <v>17</v>
      </c>
      <c r="J24" s="127">
        <v>27</v>
      </c>
      <c r="K24" s="127">
        <v>43</v>
      </c>
      <c r="L24" s="127">
        <v>13</v>
      </c>
      <c r="M24" s="127">
        <v>157</v>
      </c>
      <c r="N24" s="127">
        <v>656</v>
      </c>
      <c r="O24" s="127">
        <v>10</v>
      </c>
      <c r="P24" s="127">
        <v>43</v>
      </c>
      <c r="Q24" s="127">
        <v>34</v>
      </c>
      <c r="R24" s="127">
        <v>12</v>
      </c>
      <c r="S24" s="127">
        <v>157</v>
      </c>
      <c r="T24" s="127">
        <v>161</v>
      </c>
      <c r="U24" s="127">
        <v>41</v>
      </c>
      <c r="V24" s="127">
        <v>35</v>
      </c>
      <c r="W24" s="127">
        <v>22</v>
      </c>
      <c r="X24" s="127">
        <v>3</v>
      </c>
    </row>
    <row r="25" spans="1:24">
      <c r="A25" s="118">
        <v>8</v>
      </c>
      <c r="B25" s="122">
        <v>5</v>
      </c>
      <c r="C25" s="137">
        <v>201</v>
      </c>
      <c r="D25" s="131">
        <v>8</v>
      </c>
      <c r="E25" s="144" t="s">
        <v>639</v>
      </c>
      <c r="F25" s="144" t="s">
        <v>1383</v>
      </c>
      <c r="G25" s="127">
        <v>143</v>
      </c>
      <c r="H25" s="127">
        <v>681</v>
      </c>
      <c r="I25" s="127">
        <v>34</v>
      </c>
      <c r="J25" s="127">
        <v>22</v>
      </c>
      <c r="K25" s="127">
        <v>36</v>
      </c>
      <c r="L25" s="127">
        <v>7</v>
      </c>
      <c r="M25" s="127">
        <v>143</v>
      </c>
      <c r="N25" s="127">
        <v>713</v>
      </c>
      <c r="O25" s="127">
        <v>11</v>
      </c>
      <c r="P25" s="127">
        <v>29</v>
      </c>
      <c r="Q25" s="127">
        <v>48</v>
      </c>
      <c r="R25" s="127">
        <v>11</v>
      </c>
      <c r="S25" s="127">
        <v>0</v>
      </c>
      <c r="T25" s="127">
        <v>0</v>
      </c>
      <c r="U25" s="127">
        <v>0</v>
      </c>
      <c r="V25" s="127">
        <v>0</v>
      </c>
      <c r="W25" s="127">
        <v>0</v>
      </c>
      <c r="X25" s="127">
        <v>0</v>
      </c>
    </row>
    <row r="26" spans="1:24">
      <c r="A26" s="118">
        <v>4</v>
      </c>
      <c r="B26" s="122">
        <v>5</v>
      </c>
      <c r="C26" s="137">
        <v>203</v>
      </c>
      <c r="D26" s="131">
        <v>16</v>
      </c>
      <c r="E26" s="144" t="s">
        <v>641</v>
      </c>
      <c r="F26" s="144" t="s">
        <v>1362</v>
      </c>
      <c r="G26" s="127">
        <v>111</v>
      </c>
      <c r="H26" s="127">
        <v>712</v>
      </c>
      <c r="I26" s="127">
        <v>4</v>
      </c>
      <c r="J26" s="127">
        <v>3</v>
      </c>
      <c r="K26" s="127">
        <v>8</v>
      </c>
      <c r="L26" s="127">
        <v>86</v>
      </c>
      <c r="M26" s="127">
        <v>111</v>
      </c>
      <c r="N26" s="127">
        <v>687</v>
      </c>
      <c r="O26" s="127">
        <v>5</v>
      </c>
      <c r="P26" s="127">
        <v>10</v>
      </c>
      <c r="Q26" s="127">
        <v>48</v>
      </c>
      <c r="R26" s="127">
        <v>37</v>
      </c>
      <c r="S26" s="127">
        <v>0</v>
      </c>
      <c r="T26" s="127">
        <v>0</v>
      </c>
      <c r="U26" s="127">
        <v>0</v>
      </c>
      <c r="V26" s="127">
        <v>0</v>
      </c>
      <c r="W26" s="127">
        <v>0</v>
      </c>
      <c r="X26" s="127">
        <v>0</v>
      </c>
    </row>
    <row r="27" spans="1:24">
      <c r="A27" s="118">
        <v>5</v>
      </c>
      <c r="B27" s="122">
        <v>5</v>
      </c>
      <c r="C27" s="137">
        <v>203</v>
      </c>
      <c r="D27" s="131">
        <v>16</v>
      </c>
      <c r="E27" s="144" t="s">
        <v>641</v>
      </c>
      <c r="F27" s="144" t="s">
        <v>1362</v>
      </c>
      <c r="G27" s="127">
        <v>112</v>
      </c>
      <c r="H27" s="127">
        <v>681</v>
      </c>
      <c r="I27" s="127">
        <v>8</v>
      </c>
      <c r="J27" s="127">
        <v>7</v>
      </c>
      <c r="K27" s="127">
        <v>37</v>
      </c>
      <c r="L27" s="127">
        <v>48</v>
      </c>
      <c r="M27" s="127">
        <v>112</v>
      </c>
      <c r="N27" s="127">
        <v>734</v>
      </c>
      <c r="O27" s="127">
        <v>3</v>
      </c>
      <c r="P27" s="127">
        <v>12</v>
      </c>
      <c r="Q27" s="127">
        <v>50</v>
      </c>
      <c r="R27" s="127">
        <v>36</v>
      </c>
      <c r="S27" s="127">
        <v>112</v>
      </c>
      <c r="T27" s="127">
        <v>208</v>
      </c>
      <c r="U27" s="127">
        <v>6</v>
      </c>
      <c r="V27" s="127">
        <v>31</v>
      </c>
      <c r="W27" s="127">
        <v>53</v>
      </c>
      <c r="X27" s="127">
        <v>10</v>
      </c>
    </row>
    <row r="28" spans="1:24">
      <c r="A28" s="118">
        <v>6</v>
      </c>
      <c r="B28" s="122">
        <v>5</v>
      </c>
      <c r="C28" s="137">
        <v>203</v>
      </c>
      <c r="D28" s="131">
        <v>16</v>
      </c>
      <c r="E28" s="144" t="s">
        <v>641</v>
      </c>
      <c r="F28" s="144" t="s">
        <v>1362</v>
      </c>
      <c r="G28" s="127">
        <v>111</v>
      </c>
      <c r="H28" s="127">
        <v>689</v>
      </c>
      <c r="I28" s="127">
        <v>5</v>
      </c>
      <c r="J28" s="127">
        <v>22</v>
      </c>
      <c r="K28" s="127">
        <v>43</v>
      </c>
      <c r="L28" s="127">
        <v>31</v>
      </c>
      <c r="M28" s="127">
        <v>111</v>
      </c>
      <c r="N28" s="127">
        <v>723</v>
      </c>
      <c r="O28" s="127">
        <v>4</v>
      </c>
      <c r="P28" s="127">
        <v>22</v>
      </c>
      <c r="Q28" s="127">
        <v>46</v>
      </c>
      <c r="R28" s="127">
        <v>29</v>
      </c>
      <c r="S28" s="127">
        <v>0</v>
      </c>
      <c r="T28" s="127">
        <v>0</v>
      </c>
      <c r="U28" s="127">
        <v>0</v>
      </c>
      <c r="V28" s="127">
        <v>0</v>
      </c>
      <c r="W28" s="127">
        <v>0</v>
      </c>
      <c r="X28" s="127">
        <v>0</v>
      </c>
    </row>
    <row r="29" spans="1:24">
      <c r="A29" s="118">
        <v>7</v>
      </c>
      <c r="B29" s="122">
        <v>5</v>
      </c>
      <c r="C29" s="137">
        <v>203</v>
      </c>
      <c r="D29" s="131">
        <v>17</v>
      </c>
      <c r="E29" s="144" t="s">
        <v>641</v>
      </c>
      <c r="F29" s="144" t="s">
        <v>1529</v>
      </c>
      <c r="G29" s="127">
        <v>159</v>
      </c>
      <c r="H29" s="127">
        <v>704</v>
      </c>
      <c r="I29" s="127">
        <v>18</v>
      </c>
      <c r="J29" s="127">
        <v>18</v>
      </c>
      <c r="K29" s="127">
        <v>38</v>
      </c>
      <c r="L29" s="127">
        <v>26</v>
      </c>
      <c r="M29" s="127">
        <v>159</v>
      </c>
      <c r="N29" s="127">
        <v>704</v>
      </c>
      <c r="O29" s="127">
        <v>6</v>
      </c>
      <c r="P29" s="127">
        <v>35</v>
      </c>
      <c r="Q29" s="127">
        <v>41</v>
      </c>
      <c r="R29" s="127">
        <v>18</v>
      </c>
      <c r="S29" s="127">
        <v>159</v>
      </c>
      <c r="T29" s="127">
        <v>162</v>
      </c>
      <c r="U29" s="127">
        <v>38</v>
      </c>
      <c r="V29" s="127">
        <v>40</v>
      </c>
      <c r="W29" s="127">
        <v>19</v>
      </c>
      <c r="X29" s="127">
        <v>3</v>
      </c>
    </row>
    <row r="30" spans="1:24">
      <c r="A30" s="118">
        <v>8</v>
      </c>
      <c r="B30" s="122">
        <v>5</v>
      </c>
      <c r="C30" s="137">
        <v>203</v>
      </c>
      <c r="D30" s="131">
        <v>17</v>
      </c>
      <c r="E30" s="144" t="s">
        <v>641</v>
      </c>
      <c r="F30" s="144" t="s">
        <v>1529</v>
      </c>
      <c r="G30" s="127">
        <v>147</v>
      </c>
      <c r="H30" s="127">
        <v>725</v>
      </c>
      <c r="I30" s="127">
        <v>17</v>
      </c>
      <c r="J30" s="127">
        <v>22</v>
      </c>
      <c r="K30" s="127">
        <v>43</v>
      </c>
      <c r="L30" s="127">
        <v>18</v>
      </c>
      <c r="M30" s="127">
        <v>147</v>
      </c>
      <c r="N30" s="127">
        <v>792</v>
      </c>
      <c r="O30" s="127">
        <v>6</v>
      </c>
      <c r="P30" s="127">
        <v>18</v>
      </c>
      <c r="Q30" s="127">
        <v>49</v>
      </c>
      <c r="R30" s="127">
        <v>27</v>
      </c>
      <c r="S30" s="127">
        <v>0</v>
      </c>
      <c r="T30" s="127">
        <v>0</v>
      </c>
      <c r="U30" s="127">
        <v>0</v>
      </c>
      <c r="V30" s="127">
        <v>0</v>
      </c>
      <c r="W30" s="127">
        <v>0</v>
      </c>
      <c r="X30" s="127">
        <v>0</v>
      </c>
    </row>
    <row r="31" spans="1:24">
      <c r="A31" s="113">
        <v>3</v>
      </c>
      <c r="B31" s="116">
        <v>5</v>
      </c>
      <c r="C31" s="138">
        <v>203</v>
      </c>
      <c r="D31" s="132">
        <v>19</v>
      </c>
      <c r="E31" s="142" t="s">
        <v>641</v>
      </c>
      <c r="F31" s="143" t="s">
        <v>644</v>
      </c>
      <c r="G31" s="128">
        <v>13</v>
      </c>
      <c r="H31" s="128">
        <v>571</v>
      </c>
      <c r="I31" s="128">
        <v>8</v>
      </c>
      <c r="J31" s="128">
        <v>23</v>
      </c>
      <c r="K31" s="128">
        <v>23</v>
      </c>
      <c r="L31" s="128">
        <v>46</v>
      </c>
      <c r="M31" s="128">
        <v>13</v>
      </c>
      <c r="N31" s="128">
        <v>538</v>
      </c>
      <c r="O31" s="128">
        <v>8</v>
      </c>
      <c r="P31" s="128">
        <v>15</v>
      </c>
      <c r="Q31" s="128">
        <v>54</v>
      </c>
      <c r="R31" s="128">
        <v>23</v>
      </c>
      <c r="S31" s="128">
        <v>0</v>
      </c>
      <c r="T31" s="128">
        <v>0</v>
      </c>
      <c r="U31" s="128">
        <v>0</v>
      </c>
      <c r="V31" s="128">
        <v>0</v>
      </c>
      <c r="W31" s="128">
        <v>0</v>
      </c>
      <c r="X31" s="128">
        <v>0</v>
      </c>
    </row>
    <row r="32" spans="1:24">
      <c r="A32" s="118">
        <v>4</v>
      </c>
      <c r="B32" s="122">
        <v>5</v>
      </c>
      <c r="C32" s="137">
        <v>203</v>
      </c>
      <c r="D32" s="131">
        <v>19</v>
      </c>
      <c r="E32" s="144" t="s">
        <v>641</v>
      </c>
      <c r="F32" s="144" t="s">
        <v>644</v>
      </c>
      <c r="G32" s="127">
        <v>12</v>
      </c>
      <c r="H32" s="127">
        <v>602</v>
      </c>
      <c r="I32" s="127">
        <v>17</v>
      </c>
      <c r="J32" s="127">
        <v>25</v>
      </c>
      <c r="K32" s="127">
        <v>17</v>
      </c>
      <c r="L32" s="127">
        <v>42</v>
      </c>
      <c r="M32" s="127">
        <v>12</v>
      </c>
      <c r="N32" s="127">
        <v>630</v>
      </c>
      <c r="O32" s="127">
        <v>0</v>
      </c>
      <c r="P32" s="127">
        <v>33</v>
      </c>
      <c r="Q32" s="127">
        <v>58</v>
      </c>
      <c r="R32" s="127">
        <v>8</v>
      </c>
      <c r="S32" s="127">
        <v>0</v>
      </c>
      <c r="T32" s="127">
        <v>0</v>
      </c>
      <c r="U32" s="127">
        <v>0</v>
      </c>
      <c r="V32" s="127">
        <v>0</v>
      </c>
      <c r="W32" s="127">
        <v>0</v>
      </c>
      <c r="X32" s="127">
        <v>0</v>
      </c>
    </row>
    <row r="33" spans="1:24">
      <c r="A33" s="118">
        <v>5</v>
      </c>
      <c r="B33" s="122">
        <v>5</v>
      </c>
      <c r="C33" s="137">
        <v>203</v>
      </c>
      <c r="D33" s="131">
        <v>19</v>
      </c>
      <c r="E33" s="144" t="s">
        <v>641</v>
      </c>
      <c r="F33" s="144" t="s">
        <v>644</v>
      </c>
      <c r="G33" s="127">
        <v>14</v>
      </c>
      <c r="H33" s="127">
        <v>549</v>
      </c>
      <c r="I33" s="127">
        <v>43</v>
      </c>
      <c r="J33" s="127">
        <v>36</v>
      </c>
      <c r="K33" s="127">
        <v>21</v>
      </c>
      <c r="L33" s="127">
        <v>0</v>
      </c>
      <c r="M33" s="127">
        <v>14</v>
      </c>
      <c r="N33" s="127">
        <v>504</v>
      </c>
      <c r="O33" s="127">
        <v>14</v>
      </c>
      <c r="P33" s="127">
        <v>71</v>
      </c>
      <c r="Q33" s="127">
        <v>14</v>
      </c>
      <c r="R33" s="127">
        <v>0</v>
      </c>
      <c r="S33" s="127">
        <v>14</v>
      </c>
      <c r="T33" s="127">
        <v>149</v>
      </c>
      <c r="U33" s="127">
        <v>64</v>
      </c>
      <c r="V33" s="127">
        <v>36</v>
      </c>
      <c r="W33" s="127">
        <v>0</v>
      </c>
      <c r="X33" s="127">
        <v>0</v>
      </c>
    </row>
    <row r="34" spans="1:24">
      <c r="A34" s="118">
        <v>6</v>
      </c>
      <c r="B34" s="122">
        <v>5</v>
      </c>
      <c r="C34" s="137">
        <v>203</v>
      </c>
      <c r="D34" s="131">
        <v>19</v>
      </c>
      <c r="E34" s="144" t="s">
        <v>641</v>
      </c>
      <c r="F34" s="144" t="s">
        <v>644</v>
      </c>
      <c r="G34" s="127">
        <v>16</v>
      </c>
      <c r="H34" s="127">
        <v>663</v>
      </c>
      <c r="I34" s="127">
        <v>19</v>
      </c>
      <c r="J34" s="127">
        <v>13</v>
      </c>
      <c r="K34" s="127">
        <v>31</v>
      </c>
      <c r="L34" s="127">
        <v>38</v>
      </c>
      <c r="M34" s="127">
        <v>16</v>
      </c>
      <c r="N34" s="127">
        <v>641</v>
      </c>
      <c r="O34" s="127">
        <v>13</v>
      </c>
      <c r="P34" s="127">
        <v>31</v>
      </c>
      <c r="Q34" s="127">
        <v>50</v>
      </c>
      <c r="R34" s="127">
        <v>6</v>
      </c>
      <c r="S34" s="127">
        <v>0</v>
      </c>
      <c r="T34" s="127">
        <v>0</v>
      </c>
      <c r="U34" s="127">
        <v>0</v>
      </c>
      <c r="V34" s="127">
        <v>0</v>
      </c>
      <c r="W34" s="127">
        <v>0</v>
      </c>
      <c r="X34" s="127">
        <v>0</v>
      </c>
    </row>
    <row r="35" spans="1:24">
      <c r="A35" s="113">
        <v>3</v>
      </c>
      <c r="B35" s="116">
        <v>5</v>
      </c>
      <c r="C35" s="138">
        <v>203</v>
      </c>
      <c r="D35" s="132">
        <v>27</v>
      </c>
      <c r="E35" s="142" t="s">
        <v>641</v>
      </c>
      <c r="F35" s="143" t="s">
        <v>643</v>
      </c>
      <c r="G35" s="128">
        <v>21</v>
      </c>
      <c r="H35" s="128">
        <v>700</v>
      </c>
      <c r="I35" s="128">
        <v>0</v>
      </c>
      <c r="J35" s="128">
        <v>0</v>
      </c>
      <c r="K35" s="128">
        <v>19</v>
      </c>
      <c r="L35" s="128">
        <v>81</v>
      </c>
      <c r="M35" s="128">
        <v>21</v>
      </c>
      <c r="N35" s="128">
        <v>679</v>
      </c>
      <c r="O35" s="128">
        <v>0</v>
      </c>
      <c r="P35" s="128">
        <v>14</v>
      </c>
      <c r="Q35" s="128">
        <v>29</v>
      </c>
      <c r="R35" s="128">
        <v>57</v>
      </c>
      <c r="S35" s="128">
        <v>0</v>
      </c>
      <c r="T35" s="128">
        <v>0</v>
      </c>
      <c r="U35" s="128">
        <v>0</v>
      </c>
      <c r="V35" s="128">
        <v>0</v>
      </c>
      <c r="W35" s="128">
        <v>0</v>
      </c>
      <c r="X35" s="128">
        <v>0</v>
      </c>
    </row>
    <row r="36" spans="1:24">
      <c r="A36" s="118">
        <v>4</v>
      </c>
      <c r="B36" s="122">
        <v>5</v>
      </c>
      <c r="C36" s="137">
        <v>203</v>
      </c>
      <c r="D36" s="131">
        <v>27</v>
      </c>
      <c r="E36" s="144" t="s">
        <v>641</v>
      </c>
      <c r="F36" s="144" t="s">
        <v>643</v>
      </c>
      <c r="G36" s="127">
        <v>30</v>
      </c>
      <c r="H36" s="127">
        <v>656</v>
      </c>
      <c r="I36" s="127">
        <v>3</v>
      </c>
      <c r="J36" s="127">
        <v>13</v>
      </c>
      <c r="K36" s="127">
        <v>27</v>
      </c>
      <c r="L36" s="127">
        <v>57</v>
      </c>
      <c r="M36" s="127">
        <v>30</v>
      </c>
      <c r="N36" s="127">
        <v>747</v>
      </c>
      <c r="O36" s="127">
        <v>0</v>
      </c>
      <c r="P36" s="127">
        <v>0</v>
      </c>
      <c r="Q36" s="127">
        <v>60</v>
      </c>
      <c r="R36" s="127">
        <v>40</v>
      </c>
      <c r="S36" s="127">
        <v>0</v>
      </c>
      <c r="T36" s="127">
        <v>0</v>
      </c>
      <c r="U36" s="127">
        <v>0</v>
      </c>
      <c r="V36" s="127">
        <v>0</v>
      </c>
      <c r="W36" s="127">
        <v>0</v>
      </c>
      <c r="X36" s="127">
        <v>0</v>
      </c>
    </row>
    <row r="37" spans="1:24">
      <c r="A37" s="118">
        <v>5</v>
      </c>
      <c r="B37" s="122">
        <v>5</v>
      </c>
      <c r="C37" s="137">
        <v>203</v>
      </c>
      <c r="D37" s="131">
        <v>27</v>
      </c>
      <c r="E37" s="144" t="s">
        <v>641</v>
      </c>
      <c r="F37" s="144" t="s">
        <v>643</v>
      </c>
      <c r="G37" s="127">
        <v>21</v>
      </c>
      <c r="H37" s="127">
        <v>637</v>
      </c>
      <c r="I37" s="127">
        <v>0</v>
      </c>
      <c r="J37" s="127">
        <v>33</v>
      </c>
      <c r="K37" s="127">
        <v>52</v>
      </c>
      <c r="L37" s="127">
        <v>14</v>
      </c>
      <c r="M37" s="127">
        <v>21</v>
      </c>
      <c r="N37" s="127">
        <v>703</v>
      </c>
      <c r="O37" s="127">
        <v>0</v>
      </c>
      <c r="P37" s="127">
        <v>5</v>
      </c>
      <c r="Q37" s="127">
        <v>76</v>
      </c>
      <c r="R37" s="127">
        <v>19</v>
      </c>
      <c r="S37" s="127">
        <v>21</v>
      </c>
      <c r="T37" s="127">
        <v>194</v>
      </c>
      <c r="U37" s="127">
        <v>5</v>
      </c>
      <c r="V37" s="127">
        <v>57</v>
      </c>
      <c r="W37" s="127">
        <v>38</v>
      </c>
      <c r="X37" s="127">
        <v>0</v>
      </c>
    </row>
    <row r="38" spans="1:24">
      <c r="A38" s="118">
        <v>6</v>
      </c>
      <c r="B38" s="122">
        <v>5</v>
      </c>
      <c r="C38" s="137">
        <v>203</v>
      </c>
      <c r="D38" s="131">
        <v>27</v>
      </c>
      <c r="E38" s="144" t="s">
        <v>641</v>
      </c>
      <c r="F38" s="144" t="s">
        <v>643</v>
      </c>
      <c r="G38" s="127">
        <v>18</v>
      </c>
      <c r="H38" s="127">
        <v>732</v>
      </c>
      <c r="I38" s="127">
        <v>6</v>
      </c>
      <c r="J38" s="127">
        <v>11</v>
      </c>
      <c r="K38" s="127">
        <v>28</v>
      </c>
      <c r="L38" s="127">
        <v>56</v>
      </c>
      <c r="M38" s="127">
        <v>18</v>
      </c>
      <c r="N38" s="127">
        <v>804</v>
      </c>
      <c r="O38" s="127">
        <v>0</v>
      </c>
      <c r="P38" s="127">
        <v>11</v>
      </c>
      <c r="Q38" s="127">
        <v>39</v>
      </c>
      <c r="R38" s="127">
        <v>50</v>
      </c>
      <c r="S38" s="127">
        <v>0</v>
      </c>
      <c r="T38" s="127">
        <v>0</v>
      </c>
      <c r="U38" s="127">
        <v>0</v>
      </c>
      <c r="V38" s="127">
        <v>0</v>
      </c>
      <c r="W38" s="127">
        <v>0</v>
      </c>
      <c r="X38" s="127">
        <v>0</v>
      </c>
    </row>
    <row r="39" spans="1:24">
      <c r="A39" s="113">
        <v>3</v>
      </c>
      <c r="B39" s="116">
        <v>5</v>
      </c>
      <c r="C39" s="138">
        <v>203</v>
      </c>
      <c r="D39" s="132">
        <v>28</v>
      </c>
      <c r="E39" s="142" t="s">
        <v>641</v>
      </c>
      <c r="F39" s="143" t="s">
        <v>642</v>
      </c>
      <c r="G39" s="128">
        <v>116</v>
      </c>
      <c r="H39" s="128">
        <v>655</v>
      </c>
      <c r="I39" s="128">
        <v>1</v>
      </c>
      <c r="J39" s="128">
        <v>3</v>
      </c>
      <c r="K39" s="128">
        <v>12</v>
      </c>
      <c r="L39" s="128">
        <v>84</v>
      </c>
      <c r="M39" s="128">
        <v>116</v>
      </c>
      <c r="N39" s="128">
        <v>644</v>
      </c>
      <c r="O39" s="128">
        <v>4</v>
      </c>
      <c r="P39" s="128">
        <v>12</v>
      </c>
      <c r="Q39" s="128">
        <v>36</v>
      </c>
      <c r="R39" s="128">
        <v>47</v>
      </c>
      <c r="S39" s="128">
        <v>0</v>
      </c>
      <c r="T39" s="128">
        <v>0</v>
      </c>
      <c r="U39" s="128">
        <v>0</v>
      </c>
      <c r="V39" s="128">
        <v>0</v>
      </c>
      <c r="W39" s="128">
        <v>0</v>
      </c>
      <c r="X39" s="128">
        <v>0</v>
      </c>
    </row>
    <row r="40" spans="1:24">
      <c r="A40" s="113">
        <v>3</v>
      </c>
      <c r="B40" s="116">
        <v>1</v>
      </c>
      <c r="C40" s="138">
        <v>302</v>
      </c>
      <c r="D40" s="132">
        <v>6</v>
      </c>
      <c r="E40" s="142" t="s">
        <v>645</v>
      </c>
      <c r="F40" s="143" t="s">
        <v>646</v>
      </c>
      <c r="G40" s="128">
        <v>59</v>
      </c>
      <c r="H40" s="128">
        <v>615</v>
      </c>
      <c r="I40" s="128">
        <v>3</v>
      </c>
      <c r="J40" s="128">
        <v>3</v>
      </c>
      <c r="K40" s="128">
        <v>29</v>
      </c>
      <c r="L40" s="128">
        <v>64</v>
      </c>
      <c r="M40" s="128">
        <v>59</v>
      </c>
      <c r="N40" s="128">
        <v>656</v>
      </c>
      <c r="O40" s="128">
        <v>5</v>
      </c>
      <c r="P40" s="128">
        <v>10</v>
      </c>
      <c r="Q40" s="128">
        <v>34</v>
      </c>
      <c r="R40" s="128">
        <v>51</v>
      </c>
      <c r="S40" s="128">
        <v>0</v>
      </c>
      <c r="T40" s="128">
        <v>0</v>
      </c>
      <c r="U40" s="128">
        <v>0</v>
      </c>
      <c r="V40" s="128">
        <v>0</v>
      </c>
      <c r="W40" s="128">
        <v>0</v>
      </c>
      <c r="X40" s="128">
        <v>0</v>
      </c>
    </row>
    <row r="41" spans="1:24">
      <c r="A41" s="118">
        <v>4</v>
      </c>
      <c r="B41" s="122">
        <v>1</v>
      </c>
      <c r="C41" s="137">
        <v>302</v>
      </c>
      <c r="D41" s="131">
        <v>6</v>
      </c>
      <c r="E41" s="144" t="s">
        <v>645</v>
      </c>
      <c r="F41" s="144" t="s">
        <v>646</v>
      </c>
      <c r="G41" s="127">
        <v>57</v>
      </c>
      <c r="H41" s="127">
        <v>671</v>
      </c>
      <c r="I41" s="127">
        <v>4</v>
      </c>
      <c r="J41" s="127">
        <v>5</v>
      </c>
      <c r="K41" s="127">
        <v>23</v>
      </c>
      <c r="L41" s="127">
        <v>68</v>
      </c>
      <c r="M41" s="127">
        <v>57</v>
      </c>
      <c r="N41" s="127">
        <v>668</v>
      </c>
      <c r="O41" s="127">
        <v>4</v>
      </c>
      <c r="P41" s="127">
        <v>14</v>
      </c>
      <c r="Q41" s="127">
        <v>51</v>
      </c>
      <c r="R41" s="127">
        <v>32</v>
      </c>
      <c r="S41" s="127">
        <v>0</v>
      </c>
      <c r="T41" s="127">
        <v>0</v>
      </c>
      <c r="U41" s="127">
        <v>0</v>
      </c>
      <c r="V41" s="127">
        <v>0</v>
      </c>
      <c r="W41" s="127">
        <v>0</v>
      </c>
      <c r="X41" s="127">
        <v>0</v>
      </c>
    </row>
    <row r="42" spans="1:24">
      <c r="A42" s="118">
        <v>5</v>
      </c>
      <c r="B42" s="122">
        <v>1</v>
      </c>
      <c r="C42" s="137">
        <v>302</v>
      </c>
      <c r="D42" s="131">
        <v>6</v>
      </c>
      <c r="E42" s="144" t="s">
        <v>645</v>
      </c>
      <c r="F42" s="144" t="s">
        <v>646</v>
      </c>
      <c r="G42" s="127">
        <v>46</v>
      </c>
      <c r="H42" s="127">
        <v>715</v>
      </c>
      <c r="I42" s="127">
        <v>0</v>
      </c>
      <c r="J42" s="127">
        <v>9</v>
      </c>
      <c r="K42" s="127">
        <v>24</v>
      </c>
      <c r="L42" s="127">
        <v>67</v>
      </c>
      <c r="M42" s="127">
        <v>46</v>
      </c>
      <c r="N42" s="127">
        <v>744</v>
      </c>
      <c r="O42" s="127">
        <v>0</v>
      </c>
      <c r="P42" s="127">
        <v>20</v>
      </c>
      <c r="Q42" s="127">
        <v>39</v>
      </c>
      <c r="R42" s="127">
        <v>41</v>
      </c>
      <c r="S42" s="127">
        <v>46</v>
      </c>
      <c r="T42" s="127">
        <v>222</v>
      </c>
      <c r="U42" s="127">
        <v>2</v>
      </c>
      <c r="V42" s="127">
        <v>15</v>
      </c>
      <c r="W42" s="127">
        <v>67</v>
      </c>
      <c r="X42" s="127">
        <v>15</v>
      </c>
    </row>
    <row r="43" spans="1:24">
      <c r="A43" s="118">
        <v>6</v>
      </c>
      <c r="B43" s="122">
        <v>1</v>
      </c>
      <c r="C43" s="137">
        <v>302</v>
      </c>
      <c r="D43" s="131">
        <v>6</v>
      </c>
      <c r="E43" s="144" t="s">
        <v>645</v>
      </c>
      <c r="F43" s="144" t="s">
        <v>646</v>
      </c>
      <c r="G43" s="127">
        <v>48</v>
      </c>
      <c r="H43" s="127">
        <v>761</v>
      </c>
      <c r="I43" s="127">
        <v>0</v>
      </c>
      <c r="J43" s="127">
        <v>10</v>
      </c>
      <c r="K43" s="127">
        <v>23</v>
      </c>
      <c r="L43" s="127">
        <v>67</v>
      </c>
      <c r="M43" s="127">
        <v>48</v>
      </c>
      <c r="N43" s="127">
        <v>816</v>
      </c>
      <c r="O43" s="127">
        <v>0</v>
      </c>
      <c r="P43" s="127">
        <v>15</v>
      </c>
      <c r="Q43" s="127">
        <v>31</v>
      </c>
      <c r="R43" s="127">
        <v>54</v>
      </c>
      <c r="S43" s="127">
        <v>0</v>
      </c>
      <c r="T43" s="127">
        <v>0</v>
      </c>
      <c r="U43" s="127">
        <v>0</v>
      </c>
      <c r="V43" s="127">
        <v>0</v>
      </c>
      <c r="W43" s="127">
        <v>0</v>
      </c>
      <c r="X43" s="127">
        <v>0</v>
      </c>
    </row>
    <row r="44" spans="1:24">
      <c r="A44" s="118">
        <v>7</v>
      </c>
      <c r="B44" s="122">
        <v>1</v>
      </c>
      <c r="C44" s="137">
        <v>302</v>
      </c>
      <c r="D44" s="131">
        <v>7</v>
      </c>
      <c r="E44" s="144" t="s">
        <v>645</v>
      </c>
      <c r="F44" s="144" t="s">
        <v>1530</v>
      </c>
      <c r="G44" s="127">
        <v>49</v>
      </c>
      <c r="H44" s="127">
        <v>761</v>
      </c>
      <c r="I44" s="127">
        <v>6</v>
      </c>
      <c r="J44" s="127">
        <v>8</v>
      </c>
      <c r="K44" s="127">
        <v>33</v>
      </c>
      <c r="L44" s="127">
        <v>53</v>
      </c>
      <c r="M44" s="127">
        <v>49</v>
      </c>
      <c r="N44" s="127">
        <v>776</v>
      </c>
      <c r="O44" s="127">
        <v>2</v>
      </c>
      <c r="P44" s="127">
        <v>18</v>
      </c>
      <c r="Q44" s="127">
        <v>37</v>
      </c>
      <c r="R44" s="127">
        <v>43</v>
      </c>
      <c r="S44" s="127">
        <v>49</v>
      </c>
      <c r="T44" s="127">
        <v>205</v>
      </c>
      <c r="U44" s="127">
        <v>10</v>
      </c>
      <c r="V44" s="127">
        <v>33</v>
      </c>
      <c r="W44" s="127">
        <v>47</v>
      </c>
      <c r="X44" s="127">
        <v>10</v>
      </c>
    </row>
    <row r="45" spans="1:24">
      <c r="A45" s="118">
        <v>8</v>
      </c>
      <c r="B45" s="122">
        <v>1</v>
      </c>
      <c r="C45" s="137">
        <v>302</v>
      </c>
      <c r="D45" s="131">
        <v>7</v>
      </c>
      <c r="E45" s="144" t="s">
        <v>645</v>
      </c>
      <c r="F45" s="144" t="s">
        <v>1530</v>
      </c>
      <c r="G45" s="127">
        <v>44</v>
      </c>
      <c r="H45" s="127">
        <v>728</v>
      </c>
      <c r="I45" s="127">
        <v>18</v>
      </c>
      <c r="J45" s="127">
        <v>16</v>
      </c>
      <c r="K45" s="127">
        <v>48</v>
      </c>
      <c r="L45" s="127">
        <v>18</v>
      </c>
      <c r="M45" s="127">
        <v>44</v>
      </c>
      <c r="N45" s="127">
        <v>812</v>
      </c>
      <c r="O45" s="127">
        <v>2</v>
      </c>
      <c r="P45" s="127">
        <v>18</v>
      </c>
      <c r="Q45" s="127">
        <v>39</v>
      </c>
      <c r="R45" s="127">
        <v>41</v>
      </c>
      <c r="S45" s="127">
        <v>0</v>
      </c>
      <c r="T45" s="127">
        <v>0</v>
      </c>
      <c r="U45" s="127">
        <v>0</v>
      </c>
      <c r="V45" s="127">
        <v>0</v>
      </c>
      <c r="W45" s="127">
        <v>0</v>
      </c>
      <c r="X45" s="127">
        <v>0</v>
      </c>
    </row>
    <row r="46" spans="1:24">
      <c r="A46" s="113">
        <v>3</v>
      </c>
      <c r="B46" s="116">
        <v>1</v>
      </c>
      <c r="C46" s="138">
        <v>303</v>
      </c>
      <c r="D46" s="132">
        <v>13</v>
      </c>
      <c r="E46" s="142" t="s">
        <v>647</v>
      </c>
      <c r="F46" s="143" t="s">
        <v>648</v>
      </c>
      <c r="G46" s="128">
        <v>270</v>
      </c>
      <c r="H46" s="128">
        <v>604</v>
      </c>
      <c r="I46" s="128">
        <v>3</v>
      </c>
      <c r="J46" s="128">
        <v>8</v>
      </c>
      <c r="K46" s="128">
        <v>24</v>
      </c>
      <c r="L46" s="128">
        <v>65</v>
      </c>
      <c r="M46" s="128">
        <v>270</v>
      </c>
      <c r="N46" s="128">
        <v>606</v>
      </c>
      <c r="O46" s="128">
        <v>10</v>
      </c>
      <c r="P46" s="128">
        <v>13</v>
      </c>
      <c r="Q46" s="128">
        <v>36</v>
      </c>
      <c r="R46" s="128">
        <v>42</v>
      </c>
      <c r="S46" s="128">
        <v>0</v>
      </c>
      <c r="T46" s="128">
        <v>0</v>
      </c>
      <c r="U46" s="128">
        <v>0</v>
      </c>
      <c r="V46" s="128">
        <v>0</v>
      </c>
      <c r="W46" s="128">
        <v>0</v>
      </c>
      <c r="X46" s="128">
        <v>0</v>
      </c>
    </row>
    <row r="47" spans="1:24">
      <c r="A47" s="118">
        <v>5</v>
      </c>
      <c r="B47" s="122">
        <v>1</v>
      </c>
      <c r="C47" s="137">
        <v>303</v>
      </c>
      <c r="D47" s="131">
        <v>14</v>
      </c>
      <c r="E47" s="144" t="s">
        <v>647</v>
      </c>
      <c r="F47" s="144" t="s">
        <v>1384</v>
      </c>
      <c r="G47" s="127">
        <v>293</v>
      </c>
      <c r="H47" s="127">
        <v>680</v>
      </c>
      <c r="I47" s="127">
        <v>6</v>
      </c>
      <c r="J47" s="127">
        <v>15</v>
      </c>
      <c r="K47" s="127">
        <v>34</v>
      </c>
      <c r="L47" s="127">
        <v>45</v>
      </c>
      <c r="M47" s="127">
        <v>293</v>
      </c>
      <c r="N47" s="127">
        <v>724</v>
      </c>
      <c r="O47" s="127">
        <v>1</v>
      </c>
      <c r="P47" s="127">
        <v>21</v>
      </c>
      <c r="Q47" s="127">
        <v>42</v>
      </c>
      <c r="R47" s="127">
        <v>35</v>
      </c>
      <c r="S47" s="127">
        <v>293</v>
      </c>
      <c r="T47" s="127">
        <v>207</v>
      </c>
      <c r="U47" s="127">
        <v>7</v>
      </c>
      <c r="V47" s="127">
        <v>31</v>
      </c>
      <c r="W47" s="127">
        <v>52</v>
      </c>
      <c r="X47" s="127">
        <v>10</v>
      </c>
    </row>
    <row r="48" spans="1:24">
      <c r="A48" s="118">
        <v>6</v>
      </c>
      <c r="B48" s="122">
        <v>1</v>
      </c>
      <c r="C48" s="137">
        <v>303</v>
      </c>
      <c r="D48" s="131">
        <v>14</v>
      </c>
      <c r="E48" s="144" t="s">
        <v>647</v>
      </c>
      <c r="F48" s="144" t="s">
        <v>1384</v>
      </c>
      <c r="G48" s="127">
        <v>315</v>
      </c>
      <c r="H48" s="127">
        <v>736</v>
      </c>
      <c r="I48" s="127">
        <v>5</v>
      </c>
      <c r="J48" s="127">
        <v>10</v>
      </c>
      <c r="K48" s="127">
        <v>28</v>
      </c>
      <c r="L48" s="127">
        <v>57</v>
      </c>
      <c r="M48" s="127">
        <v>315</v>
      </c>
      <c r="N48" s="127">
        <v>745</v>
      </c>
      <c r="O48" s="127">
        <v>3</v>
      </c>
      <c r="P48" s="127">
        <v>21</v>
      </c>
      <c r="Q48" s="127">
        <v>42</v>
      </c>
      <c r="R48" s="127">
        <v>35</v>
      </c>
      <c r="S48" s="127">
        <v>0</v>
      </c>
      <c r="T48" s="127">
        <v>0</v>
      </c>
      <c r="U48" s="127">
        <v>0</v>
      </c>
      <c r="V48" s="127">
        <v>0</v>
      </c>
      <c r="W48" s="127">
        <v>0</v>
      </c>
      <c r="X48" s="127">
        <v>0</v>
      </c>
    </row>
    <row r="49" spans="1:24">
      <c r="A49" s="118">
        <v>7</v>
      </c>
      <c r="B49" s="122">
        <v>1</v>
      </c>
      <c r="C49" s="137">
        <v>303</v>
      </c>
      <c r="D49" s="131">
        <v>14</v>
      </c>
      <c r="E49" s="144" t="s">
        <v>647</v>
      </c>
      <c r="F49" s="144" t="s">
        <v>1384</v>
      </c>
      <c r="G49" s="127">
        <v>292</v>
      </c>
      <c r="H49" s="127">
        <v>758</v>
      </c>
      <c r="I49" s="127">
        <v>4</v>
      </c>
      <c r="J49" s="127">
        <v>10</v>
      </c>
      <c r="K49" s="127">
        <v>38</v>
      </c>
      <c r="L49" s="127">
        <v>48</v>
      </c>
      <c r="M49" s="127">
        <v>292</v>
      </c>
      <c r="N49" s="127">
        <v>760</v>
      </c>
      <c r="O49" s="127">
        <v>3</v>
      </c>
      <c r="P49" s="127">
        <v>19</v>
      </c>
      <c r="Q49" s="127">
        <v>51</v>
      </c>
      <c r="R49" s="127">
        <v>27</v>
      </c>
      <c r="S49" s="127">
        <v>292</v>
      </c>
      <c r="T49" s="127">
        <v>194</v>
      </c>
      <c r="U49" s="127">
        <v>11</v>
      </c>
      <c r="V49" s="127">
        <v>46</v>
      </c>
      <c r="W49" s="127">
        <v>35</v>
      </c>
      <c r="X49" s="127">
        <v>9</v>
      </c>
    </row>
    <row r="50" spans="1:24">
      <c r="A50" s="118">
        <v>4</v>
      </c>
      <c r="B50" s="122">
        <v>1</v>
      </c>
      <c r="C50" s="137">
        <v>303</v>
      </c>
      <c r="D50" s="131">
        <v>16</v>
      </c>
      <c r="E50" s="144" t="s">
        <v>647</v>
      </c>
      <c r="F50" s="144" t="s">
        <v>1363</v>
      </c>
      <c r="G50" s="127">
        <v>321</v>
      </c>
      <c r="H50" s="127">
        <v>657</v>
      </c>
      <c r="I50" s="127">
        <v>5</v>
      </c>
      <c r="J50" s="127">
        <v>6</v>
      </c>
      <c r="K50" s="127">
        <v>25</v>
      </c>
      <c r="L50" s="127">
        <v>63</v>
      </c>
      <c r="M50" s="127">
        <v>321</v>
      </c>
      <c r="N50" s="127">
        <v>704</v>
      </c>
      <c r="O50" s="127">
        <v>2</v>
      </c>
      <c r="P50" s="127">
        <v>15</v>
      </c>
      <c r="Q50" s="127">
        <v>40</v>
      </c>
      <c r="R50" s="127">
        <v>44</v>
      </c>
      <c r="S50" s="127">
        <v>0</v>
      </c>
      <c r="T50" s="127">
        <v>0</v>
      </c>
      <c r="U50" s="127">
        <v>0</v>
      </c>
      <c r="V50" s="127">
        <v>0</v>
      </c>
      <c r="W50" s="127">
        <v>0</v>
      </c>
      <c r="X50" s="127">
        <v>0</v>
      </c>
    </row>
    <row r="51" spans="1:24">
      <c r="A51" s="118">
        <v>8</v>
      </c>
      <c r="B51" s="122">
        <v>1</v>
      </c>
      <c r="C51" s="137">
        <v>303</v>
      </c>
      <c r="D51" s="131">
        <v>19</v>
      </c>
      <c r="E51" s="144" t="s">
        <v>647</v>
      </c>
      <c r="F51" s="144" t="s">
        <v>1713</v>
      </c>
      <c r="G51" s="127">
        <v>291</v>
      </c>
      <c r="H51" s="127">
        <v>768</v>
      </c>
      <c r="I51" s="127">
        <v>11</v>
      </c>
      <c r="J51" s="127">
        <v>10</v>
      </c>
      <c r="K51" s="127">
        <v>45</v>
      </c>
      <c r="L51" s="127">
        <v>34</v>
      </c>
      <c r="M51" s="127">
        <v>291</v>
      </c>
      <c r="N51" s="127">
        <v>838</v>
      </c>
      <c r="O51" s="127">
        <v>2</v>
      </c>
      <c r="P51" s="127">
        <v>11</v>
      </c>
      <c r="Q51" s="127">
        <v>54</v>
      </c>
      <c r="R51" s="127">
        <v>33</v>
      </c>
      <c r="S51" s="127">
        <v>0</v>
      </c>
      <c r="T51" s="127">
        <v>0</v>
      </c>
      <c r="U51" s="127">
        <v>0</v>
      </c>
      <c r="V51" s="127">
        <v>0</v>
      </c>
      <c r="W51" s="127">
        <v>0</v>
      </c>
      <c r="X51" s="127">
        <v>0</v>
      </c>
    </row>
    <row r="52" spans="1:24">
      <c r="A52" s="113">
        <v>3</v>
      </c>
      <c r="B52" s="116">
        <v>1</v>
      </c>
      <c r="C52" s="138">
        <v>304</v>
      </c>
      <c r="D52" s="132">
        <v>21</v>
      </c>
      <c r="E52" s="142" t="s">
        <v>649</v>
      </c>
      <c r="F52" s="143" t="s">
        <v>650</v>
      </c>
      <c r="G52" s="128">
        <v>46</v>
      </c>
      <c r="H52" s="128">
        <v>613</v>
      </c>
      <c r="I52" s="128">
        <v>2</v>
      </c>
      <c r="J52" s="128">
        <v>2</v>
      </c>
      <c r="K52" s="128">
        <v>28</v>
      </c>
      <c r="L52" s="128">
        <v>67</v>
      </c>
      <c r="M52" s="128">
        <v>46</v>
      </c>
      <c r="N52" s="128">
        <v>632</v>
      </c>
      <c r="O52" s="128">
        <v>4</v>
      </c>
      <c r="P52" s="128">
        <v>11</v>
      </c>
      <c r="Q52" s="128">
        <v>39</v>
      </c>
      <c r="R52" s="128">
        <v>46</v>
      </c>
      <c r="S52" s="128">
        <v>0</v>
      </c>
      <c r="T52" s="128">
        <v>0</v>
      </c>
      <c r="U52" s="128">
        <v>0</v>
      </c>
      <c r="V52" s="128">
        <v>0</v>
      </c>
      <c r="W52" s="128">
        <v>0</v>
      </c>
      <c r="X52" s="128">
        <v>0</v>
      </c>
    </row>
    <row r="53" spans="1:24">
      <c r="A53" s="118">
        <v>4</v>
      </c>
      <c r="B53" s="122">
        <v>1</v>
      </c>
      <c r="C53" s="137">
        <v>304</v>
      </c>
      <c r="D53" s="131">
        <v>21</v>
      </c>
      <c r="E53" s="144" t="s">
        <v>649</v>
      </c>
      <c r="F53" s="144" t="s">
        <v>650</v>
      </c>
      <c r="G53" s="127">
        <v>46</v>
      </c>
      <c r="H53" s="127">
        <v>625</v>
      </c>
      <c r="I53" s="127">
        <v>7</v>
      </c>
      <c r="J53" s="127">
        <v>17</v>
      </c>
      <c r="K53" s="127">
        <v>17</v>
      </c>
      <c r="L53" s="127">
        <v>59</v>
      </c>
      <c r="M53" s="127">
        <v>46</v>
      </c>
      <c r="N53" s="127">
        <v>699</v>
      </c>
      <c r="O53" s="127">
        <v>4</v>
      </c>
      <c r="P53" s="127">
        <v>7</v>
      </c>
      <c r="Q53" s="127">
        <v>52</v>
      </c>
      <c r="R53" s="127">
        <v>37</v>
      </c>
      <c r="S53" s="127">
        <v>0</v>
      </c>
      <c r="T53" s="127">
        <v>0</v>
      </c>
      <c r="U53" s="127">
        <v>0</v>
      </c>
      <c r="V53" s="127">
        <v>0</v>
      </c>
      <c r="W53" s="127">
        <v>0</v>
      </c>
      <c r="X53" s="127">
        <v>0</v>
      </c>
    </row>
    <row r="54" spans="1:24">
      <c r="A54" s="118">
        <v>5</v>
      </c>
      <c r="B54" s="122">
        <v>1</v>
      </c>
      <c r="C54" s="137">
        <v>304</v>
      </c>
      <c r="D54" s="131">
        <v>21</v>
      </c>
      <c r="E54" s="144" t="s">
        <v>649</v>
      </c>
      <c r="F54" s="144" t="s">
        <v>650</v>
      </c>
      <c r="G54" s="127">
        <v>29</v>
      </c>
      <c r="H54" s="127">
        <v>664</v>
      </c>
      <c r="I54" s="127">
        <v>0</v>
      </c>
      <c r="J54" s="127">
        <v>24</v>
      </c>
      <c r="K54" s="127">
        <v>45</v>
      </c>
      <c r="L54" s="127">
        <v>31</v>
      </c>
      <c r="M54" s="127">
        <v>29</v>
      </c>
      <c r="N54" s="127">
        <v>768</v>
      </c>
      <c r="O54" s="127">
        <v>0</v>
      </c>
      <c r="P54" s="127">
        <v>3</v>
      </c>
      <c r="Q54" s="127">
        <v>55</v>
      </c>
      <c r="R54" s="127">
        <v>41</v>
      </c>
      <c r="S54" s="127">
        <v>29</v>
      </c>
      <c r="T54" s="127">
        <v>192</v>
      </c>
      <c r="U54" s="127">
        <v>10</v>
      </c>
      <c r="V54" s="127">
        <v>41</v>
      </c>
      <c r="W54" s="127">
        <v>45</v>
      </c>
      <c r="X54" s="127">
        <v>3</v>
      </c>
    </row>
    <row r="55" spans="1:24">
      <c r="A55" s="118">
        <v>6</v>
      </c>
      <c r="B55" s="122">
        <v>1</v>
      </c>
      <c r="C55" s="137">
        <v>304</v>
      </c>
      <c r="D55" s="131">
        <v>21</v>
      </c>
      <c r="E55" s="144" t="s">
        <v>649</v>
      </c>
      <c r="F55" s="144" t="s">
        <v>650</v>
      </c>
      <c r="G55" s="127">
        <v>29</v>
      </c>
      <c r="H55" s="127">
        <v>728</v>
      </c>
      <c r="I55" s="127">
        <v>0</v>
      </c>
      <c r="J55" s="127">
        <v>21</v>
      </c>
      <c r="K55" s="127">
        <v>31</v>
      </c>
      <c r="L55" s="127">
        <v>48</v>
      </c>
      <c r="M55" s="127">
        <v>29</v>
      </c>
      <c r="N55" s="127">
        <v>809</v>
      </c>
      <c r="O55" s="127">
        <v>0</v>
      </c>
      <c r="P55" s="127">
        <v>7</v>
      </c>
      <c r="Q55" s="127">
        <v>41</v>
      </c>
      <c r="R55" s="127">
        <v>52</v>
      </c>
      <c r="S55" s="127">
        <v>0</v>
      </c>
      <c r="T55" s="127">
        <v>0</v>
      </c>
      <c r="U55" s="127">
        <v>0</v>
      </c>
      <c r="V55" s="127">
        <v>0</v>
      </c>
      <c r="W55" s="127">
        <v>0</v>
      </c>
      <c r="X55" s="127">
        <v>0</v>
      </c>
    </row>
    <row r="56" spans="1:24">
      <c r="A56" s="118">
        <v>7</v>
      </c>
      <c r="B56" s="122">
        <v>1</v>
      </c>
      <c r="C56" s="137">
        <v>304</v>
      </c>
      <c r="D56" s="131">
        <v>22</v>
      </c>
      <c r="E56" s="144" t="s">
        <v>649</v>
      </c>
      <c r="F56" s="144" t="s">
        <v>1531</v>
      </c>
      <c r="G56" s="127">
        <v>39</v>
      </c>
      <c r="H56" s="127">
        <v>698</v>
      </c>
      <c r="I56" s="127">
        <v>15</v>
      </c>
      <c r="J56" s="127">
        <v>15</v>
      </c>
      <c r="K56" s="127">
        <v>49</v>
      </c>
      <c r="L56" s="127">
        <v>21</v>
      </c>
      <c r="M56" s="127">
        <v>39</v>
      </c>
      <c r="N56" s="127">
        <v>735</v>
      </c>
      <c r="O56" s="127">
        <v>10</v>
      </c>
      <c r="P56" s="127">
        <v>13</v>
      </c>
      <c r="Q56" s="127">
        <v>54</v>
      </c>
      <c r="R56" s="127">
        <v>23</v>
      </c>
      <c r="S56" s="127">
        <v>39</v>
      </c>
      <c r="T56" s="127">
        <v>190</v>
      </c>
      <c r="U56" s="127">
        <v>15</v>
      </c>
      <c r="V56" s="127">
        <v>31</v>
      </c>
      <c r="W56" s="127">
        <v>49</v>
      </c>
      <c r="X56" s="127">
        <v>5</v>
      </c>
    </row>
    <row r="57" spans="1:24">
      <c r="A57" s="118">
        <v>8</v>
      </c>
      <c r="B57" s="122">
        <v>1</v>
      </c>
      <c r="C57" s="137">
        <v>304</v>
      </c>
      <c r="D57" s="131">
        <v>22</v>
      </c>
      <c r="E57" s="144" t="s">
        <v>649</v>
      </c>
      <c r="F57" s="144" t="s">
        <v>1531</v>
      </c>
      <c r="G57" s="127">
        <v>26</v>
      </c>
      <c r="H57" s="127">
        <v>725</v>
      </c>
      <c r="I57" s="127">
        <v>19</v>
      </c>
      <c r="J57" s="127">
        <v>23</v>
      </c>
      <c r="K57" s="127">
        <v>35</v>
      </c>
      <c r="L57" s="127">
        <v>23</v>
      </c>
      <c r="M57" s="127">
        <v>26</v>
      </c>
      <c r="N57" s="127">
        <v>825</v>
      </c>
      <c r="O57" s="127">
        <v>4</v>
      </c>
      <c r="P57" s="127">
        <v>19</v>
      </c>
      <c r="Q57" s="127">
        <v>38</v>
      </c>
      <c r="R57" s="127">
        <v>38</v>
      </c>
      <c r="S57" s="127">
        <v>0</v>
      </c>
      <c r="T57" s="127">
        <v>0</v>
      </c>
      <c r="U57" s="127">
        <v>0</v>
      </c>
      <c r="V57" s="127">
        <v>0</v>
      </c>
      <c r="W57" s="127">
        <v>0</v>
      </c>
      <c r="X57" s="127">
        <v>0</v>
      </c>
    </row>
    <row r="58" spans="1:24">
      <c r="A58" s="113">
        <v>3</v>
      </c>
      <c r="B58" s="116">
        <v>1</v>
      </c>
      <c r="C58" s="138">
        <v>401</v>
      </c>
      <c r="D58" s="132">
        <v>1</v>
      </c>
      <c r="E58" s="142" t="s">
        <v>651</v>
      </c>
      <c r="F58" s="143" t="s">
        <v>660</v>
      </c>
      <c r="G58" s="128">
        <v>97</v>
      </c>
      <c r="H58" s="128">
        <v>602</v>
      </c>
      <c r="I58" s="128">
        <v>1</v>
      </c>
      <c r="J58" s="128">
        <v>12</v>
      </c>
      <c r="K58" s="128">
        <v>29</v>
      </c>
      <c r="L58" s="128">
        <v>58</v>
      </c>
      <c r="M58" s="128">
        <v>97</v>
      </c>
      <c r="N58" s="128">
        <v>590</v>
      </c>
      <c r="O58" s="128">
        <v>14</v>
      </c>
      <c r="P58" s="128">
        <v>10</v>
      </c>
      <c r="Q58" s="128">
        <v>38</v>
      </c>
      <c r="R58" s="128">
        <v>37</v>
      </c>
      <c r="S58" s="128">
        <v>0</v>
      </c>
      <c r="T58" s="128">
        <v>0</v>
      </c>
      <c r="U58" s="128">
        <v>0</v>
      </c>
      <c r="V58" s="128">
        <v>0</v>
      </c>
      <c r="W58" s="128">
        <v>0</v>
      </c>
      <c r="X58" s="128">
        <v>0</v>
      </c>
    </row>
    <row r="59" spans="1:24">
      <c r="A59" s="118">
        <v>4</v>
      </c>
      <c r="B59" s="122">
        <v>1</v>
      </c>
      <c r="C59" s="137">
        <v>401</v>
      </c>
      <c r="D59" s="131">
        <v>1</v>
      </c>
      <c r="E59" s="144" t="s">
        <v>651</v>
      </c>
      <c r="F59" s="144" t="s">
        <v>660</v>
      </c>
      <c r="G59" s="127">
        <v>102</v>
      </c>
      <c r="H59" s="127">
        <v>668</v>
      </c>
      <c r="I59" s="127">
        <v>4</v>
      </c>
      <c r="J59" s="127">
        <v>5</v>
      </c>
      <c r="K59" s="127">
        <v>26</v>
      </c>
      <c r="L59" s="127">
        <v>65</v>
      </c>
      <c r="M59" s="127">
        <v>102</v>
      </c>
      <c r="N59" s="127">
        <v>728</v>
      </c>
      <c r="O59" s="127">
        <v>2</v>
      </c>
      <c r="P59" s="127">
        <v>12</v>
      </c>
      <c r="Q59" s="127">
        <v>40</v>
      </c>
      <c r="R59" s="127">
        <v>46</v>
      </c>
      <c r="S59" s="127">
        <v>0</v>
      </c>
      <c r="T59" s="127">
        <v>0</v>
      </c>
      <c r="U59" s="127">
        <v>0</v>
      </c>
      <c r="V59" s="127">
        <v>0</v>
      </c>
      <c r="W59" s="127">
        <v>0</v>
      </c>
      <c r="X59" s="127">
        <v>0</v>
      </c>
    </row>
    <row r="60" spans="1:24">
      <c r="A60" s="118">
        <v>7</v>
      </c>
      <c r="B60" s="122">
        <v>1</v>
      </c>
      <c r="C60" s="137">
        <v>401</v>
      </c>
      <c r="D60" s="131">
        <v>2</v>
      </c>
      <c r="E60" s="144" t="s">
        <v>651</v>
      </c>
      <c r="F60" s="144" t="s">
        <v>1533</v>
      </c>
      <c r="G60" s="127">
        <v>482</v>
      </c>
      <c r="H60" s="127">
        <v>809</v>
      </c>
      <c r="I60" s="127">
        <v>2</v>
      </c>
      <c r="J60" s="127">
        <v>3</v>
      </c>
      <c r="K60" s="127">
        <v>22</v>
      </c>
      <c r="L60" s="127">
        <v>73</v>
      </c>
      <c r="M60" s="127">
        <v>482</v>
      </c>
      <c r="N60" s="127">
        <v>839</v>
      </c>
      <c r="O60" s="127">
        <v>0</v>
      </c>
      <c r="P60" s="127">
        <v>10</v>
      </c>
      <c r="Q60" s="127">
        <v>38</v>
      </c>
      <c r="R60" s="127">
        <v>52</v>
      </c>
      <c r="S60" s="127">
        <v>482</v>
      </c>
      <c r="T60" s="127">
        <v>207</v>
      </c>
      <c r="U60" s="127">
        <v>9</v>
      </c>
      <c r="V60" s="127">
        <v>34</v>
      </c>
      <c r="W60" s="127">
        <v>43</v>
      </c>
      <c r="X60" s="127">
        <v>14</v>
      </c>
    </row>
    <row r="61" spans="1:24">
      <c r="A61" s="118">
        <v>8</v>
      </c>
      <c r="B61" s="122">
        <v>1</v>
      </c>
      <c r="C61" s="137">
        <v>401</v>
      </c>
      <c r="D61" s="131">
        <v>2</v>
      </c>
      <c r="E61" s="144" t="s">
        <v>651</v>
      </c>
      <c r="F61" s="144" t="s">
        <v>1533</v>
      </c>
      <c r="G61" s="127">
        <v>467</v>
      </c>
      <c r="H61" s="127">
        <v>791</v>
      </c>
      <c r="I61" s="127">
        <v>4</v>
      </c>
      <c r="J61" s="127">
        <v>9</v>
      </c>
      <c r="K61" s="127">
        <v>42</v>
      </c>
      <c r="L61" s="127">
        <v>44</v>
      </c>
      <c r="M61" s="127">
        <v>467</v>
      </c>
      <c r="N61" s="127">
        <v>876</v>
      </c>
      <c r="O61" s="127">
        <v>1</v>
      </c>
      <c r="P61" s="127">
        <v>8</v>
      </c>
      <c r="Q61" s="127">
        <v>37</v>
      </c>
      <c r="R61" s="127">
        <v>54</v>
      </c>
      <c r="S61" s="127">
        <v>0</v>
      </c>
      <c r="T61" s="127">
        <v>0</v>
      </c>
      <c r="U61" s="127">
        <v>0</v>
      </c>
      <c r="V61" s="127">
        <v>0</v>
      </c>
      <c r="W61" s="127">
        <v>0</v>
      </c>
      <c r="X61" s="127">
        <v>0</v>
      </c>
    </row>
    <row r="62" spans="1:24">
      <c r="A62" s="113">
        <v>3</v>
      </c>
      <c r="B62" s="116">
        <v>1</v>
      </c>
      <c r="C62" s="138">
        <v>401</v>
      </c>
      <c r="D62" s="132">
        <v>4</v>
      </c>
      <c r="E62" s="142" t="s">
        <v>651</v>
      </c>
      <c r="F62" s="143" t="s">
        <v>659</v>
      </c>
      <c r="G62" s="128">
        <v>124</v>
      </c>
      <c r="H62" s="128">
        <v>643</v>
      </c>
      <c r="I62" s="128">
        <v>2</v>
      </c>
      <c r="J62" s="128">
        <v>4</v>
      </c>
      <c r="K62" s="128">
        <v>18</v>
      </c>
      <c r="L62" s="128">
        <v>77</v>
      </c>
      <c r="M62" s="128">
        <v>124</v>
      </c>
      <c r="N62" s="128">
        <v>659</v>
      </c>
      <c r="O62" s="128">
        <v>6</v>
      </c>
      <c r="P62" s="128">
        <v>10</v>
      </c>
      <c r="Q62" s="128">
        <v>27</v>
      </c>
      <c r="R62" s="128">
        <v>56</v>
      </c>
      <c r="S62" s="128">
        <v>0</v>
      </c>
      <c r="T62" s="128">
        <v>0</v>
      </c>
      <c r="U62" s="128">
        <v>0</v>
      </c>
      <c r="V62" s="128">
        <v>0</v>
      </c>
      <c r="W62" s="128">
        <v>0</v>
      </c>
      <c r="X62" s="128">
        <v>0</v>
      </c>
    </row>
    <row r="63" spans="1:24">
      <c r="A63" s="118">
        <v>4</v>
      </c>
      <c r="B63" s="122">
        <v>1</v>
      </c>
      <c r="C63" s="137">
        <v>401</v>
      </c>
      <c r="D63" s="131">
        <v>4</v>
      </c>
      <c r="E63" s="144" t="s">
        <v>651</v>
      </c>
      <c r="F63" s="144" t="s">
        <v>659</v>
      </c>
      <c r="G63" s="127">
        <v>121</v>
      </c>
      <c r="H63" s="127">
        <v>669</v>
      </c>
      <c r="I63" s="127">
        <v>4</v>
      </c>
      <c r="J63" s="127">
        <v>5</v>
      </c>
      <c r="K63" s="127">
        <v>21</v>
      </c>
      <c r="L63" s="127">
        <v>70</v>
      </c>
      <c r="M63" s="127">
        <v>121</v>
      </c>
      <c r="N63" s="127">
        <v>724</v>
      </c>
      <c r="O63" s="127">
        <v>1</v>
      </c>
      <c r="P63" s="127">
        <v>15</v>
      </c>
      <c r="Q63" s="127">
        <v>34</v>
      </c>
      <c r="R63" s="127">
        <v>50</v>
      </c>
      <c r="S63" s="127">
        <v>0</v>
      </c>
      <c r="T63" s="127">
        <v>0</v>
      </c>
      <c r="U63" s="127">
        <v>0</v>
      </c>
      <c r="V63" s="127">
        <v>0</v>
      </c>
      <c r="W63" s="127">
        <v>0</v>
      </c>
      <c r="X63" s="127">
        <v>0</v>
      </c>
    </row>
    <row r="64" spans="1:24">
      <c r="A64" s="118">
        <v>5</v>
      </c>
      <c r="B64" s="122">
        <v>1</v>
      </c>
      <c r="C64" s="137">
        <v>401</v>
      </c>
      <c r="D64" s="131">
        <v>5</v>
      </c>
      <c r="E64" s="144" t="s">
        <v>651</v>
      </c>
      <c r="F64" s="144" t="s">
        <v>1387</v>
      </c>
      <c r="G64" s="127">
        <v>328</v>
      </c>
      <c r="H64" s="127">
        <v>727</v>
      </c>
      <c r="I64" s="127">
        <v>2</v>
      </c>
      <c r="J64" s="127">
        <v>6</v>
      </c>
      <c r="K64" s="127">
        <v>27</v>
      </c>
      <c r="L64" s="127">
        <v>65</v>
      </c>
      <c r="M64" s="127">
        <v>328</v>
      </c>
      <c r="N64" s="127">
        <v>774</v>
      </c>
      <c r="O64" s="127">
        <v>1</v>
      </c>
      <c r="P64" s="127">
        <v>12</v>
      </c>
      <c r="Q64" s="127">
        <v>37</v>
      </c>
      <c r="R64" s="127">
        <v>50</v>
      </c>
      <c r="S64" s="127">
        <v>328</v>
      </c>
      <c r="T64" s="127">
        <v>213</v>
      </c>
      <c r="U64" s="127">
        <v>3</v>
      </c>
      <c r="V64" s="127">
        <v>27</v>
      </c>
      <c r="W64" s="127">
        <v>59</v>
      </c>
      <c r="X64" s="127">
        <v>11</v>
      </c>
    </row>
    <row r="65" spans="1:24">
      <c r="A65" s="118">
        <v>6</v>
      </c>
      <c r="B65" s="122">
        <v>1</v>
      </c>
      <c r="C65" s="137">
        <v>401</v>
      </c>
      <c r="D65" s="131">
        <v>5</v>
      </c>
      <c r="E65" s="144" t="s">
        <v>651</v>
      </c>
      <c r="F65" s="144" t="s">
        <v>1387</v>
      </c>
      <c r="G65" s="127">
        <v>329</v>
      </c>
      <c r="H65" s="127">
        <v>753</v>
      </c>
      <c r="I65" s="127">
        <v>2</v>
      </c>
      <c r="J65" s="127">
        <v>12</v>
      </c>
      <c r="K65" s="127">
        <v>23</v>
      </c>
      <c r="L65" s="127">
        <v>64</v>
      </c>
      <c r="M65" s="127">
        <v>329</v>
      </c>
      <c r="N65" s="127">
        <v>762</v>
      </c>
      <c r="O65" s="127">
        <v>1</v>
      </c>
      <c r="P65" s="127">
        <v>18</v>
      </c>
      <c r="Q65" s="127">
        <v>41</v>
      </c>
      <c r="R65" s="127">
        <v>40</v>
      </c>
      <c r="S65" s="127">
        <v>0</v>
      </c>
      <c r="T65" s="127">
        <v>0</v>
      </c>
      <c r="U65" s="127">
        <v>0</v>
      </c>
      <c r="V65" s="127">
        <v>0</v>
      </c>
      <c r="W65" s="127">
        <v>0</v>
      </c>
      <c r="X65" s="127">
        <v>0</v>
      </c>
    </row>
    <row r="66" spans="1:24">
      <c r="A66" s="113">
        <v>3</v>
      </c>
      <c r="B66" s="116">
        <v>1</v>
      </c>
      <c r="C66" s="138">
        <v>401</v>
      </c>
      <c r="D66" s="132">
        <v>6</v>
      </c>
      <c r="E66" s="142" t="s">
        <v>651</v>
      </c>
      <c r="F66" s="143" t="s">
        <v>658</v>
      </c>
      <c r="G66" s="128">
        <v>93</v>
      </c>
      <c r="H66" s="128">
        <v>603</v>
      </c>
      <c r="I66" s="128">
        <v>2</v>
      </c>
      <c r="J66" s="128">
        <v>11</v>
      </c>
      <c r="K66" s="128">
        <v>24</v>
      </c>
      <c r="L66" s="128">
        <v>63</v>
      </c>
      <c r="M66" s="128">
        <v>93</v>
      </c>
      <c r="N66" s="128">
        <v>593</v>
      </c>
      <c r="O66" s="128">
        <v>10</v>
      </c>
      <c r="P66" s="128">
        <v>12</v>
      </c>
      <c r="Q66" s="128">
        <v>42</v>
      </c>
      <c r="R66" s="128">
        <v>37</v>
      </c>
      <c r="S66" s="128">
        <v>0</v>
      </c>
      <c r="T66" s="128">
        <v>0</v>
      </c>
      <c r="U66" s="128">
        <v>0</v>
      </c>
      <c r="V66" s="128">
        <v>0</v>
      </c>
      <c r="W66" s="128">
        <v>0</v>
      </c>
      <c r="X66" s="128">
        <v>0</v>
      </c>
    </row>
    <row r="67" spans="1:24">
      <c r="A67" s="118">
        <v>4</v>
      </c>
      <c r="B67" s="122">
        <v>1</v>
      </c>
      <c r="C67" s="137">
        <v>401</v>
      </c>
      <c r="D67" s="131">
        <v>6</v>
      </c>
      <c r="E67" s="144" t="s">
        <v>651</v>
      </c>
      <c r="F67" s="144" t="s">
        <v>658</v>
      </c>
      <c r="G67" s="127">
        <v>95</v>
      </c>
      <c r="H67" s="127">
        <v>648</v>
      </c>
      <c r="I67" s="127">
        <v>6</v>
      </c>
      <c r="J67" s="127">
        <v>11</v>
      </c>
      <c r="K67" s="127">
        <v>23</v>
      </c>
      <c r="L67" s="127">
        <v>60</v>
      </c>
      <c r="M67" s="127">
        <v>95</v>
      </c>
      <c r="N67" s="127">
        <v>675</v>
      </c>
      <c r="O67" s="127">
        <v>6</v>
      </c>
      <c r="P67" s="127">
        <v>14</v>
      </c>
      <c r="Q67" s="127">
        <v>43</v>
      </c>
      <c r="R67" s="127">
        <v>37</v>
      </c>
      <c r="S67" s="127">
        <v>0</v>
      </c>
      <c r="T67" s="127">
        <v>0</v>
      </c>
      <c r="U67" s="127">
        <v>0</v>
      </c>
      <c r="V67" s="127">
        <v>0</v>
      </c>
      <c r="W67" s="127">
        <v>0</v>
      </c>
      <c r="X67" s="127">
        <v>0</v>
      </c>
    </row>
    <row r="68" spans="1:24">
      <c r="A68" s="113">
        <v>3</v>
      </c>
      <c r="B68" s="116">
        <v>1</v>
      </c>
      <c r="C68" s="138">
        <v>401</v>
      </c>
      <c r="D68" s="132">
        <v>7</v>
      </c>
      <c r="E68" s="142" t="s">
        <v>651</v>
      </c>
      <c r="F68" s="143" t="s">
        <v>657</v>
      </c>
      <c r="G68" s="128">
        <v>97</v>
      </c>
      <c r="H68" s="128">
        <v>612</v>
      </c>
      <c r="I68" s="128">
        <v>1</v>
      </c>
      <c r="J68" s="128">
        <v>7</v>
      </c>
      <c r="K68" s="128">
        <v>27</v>
      </c>
      <c r="L68" s="128">
        <v>65</v>
      </c>
      <c r="M68" s="128">
        <v>97</v>
      </c>
      <c r="N68" s="128">
        <v>618</v>
      </c>
      <c r="O68" s="128">
        <v>8</v>
      </c>
      <c r="P68" s="128">
        <v>9</v>
      </c>
      <c r="Q68" s="128">
        <v>38</v>
      </c>
      <c r="R68" s="128">
        <v>44</v>
      </c>
      <c r="S68" s="128">
        <v>0</v>
      </c>
      <c r="T68" s="128">
        <v>0</v>
      </c>
      <c r="U68" s="128">
        <v>0</v>
      </c>
      <c r="V68" s="128">
        <v>0</v>
      </c>
      <c r="W68" s="128">
        <v>0</v>
      </c>
      <c r="X68" s="128">
        <v>0</v>
      </c>
    </row>
    <row r="69" spans="1:24">
      <c r="A69" s="118">
        <v>4</v>
      </c>
      <c r="B69" s="122">
        <v>1</v>
      </c>
      <c r="C69" s="137">
        <v>401</v>
      </c>
      <c r="D69" s="131">
        <v>7</v>
      </c>
      <c r="E69" s="144" t="s">
        <v>651</v>
      </c>
      <c r="F69" s="144" t="s">
        <v>657</v>
      </c>
      <c r="G69" s="127">
        <v>110</v>
      </c>
      <c r="H69" s="127">
        <v>678</v>
      </c>
      <c r="I69" s="127">
        <v>2</v>
      </c>
      <c r="J69" s="127">
        <v>9</v>
      </c>
      <c r="K69" s="127">
        <v>21</v>
      </c>
      <c r="L69" s="127">
        <v>68</v>
      </c>
      <c r="M69" s="127">
        <v>110</v>
      </c>
      <c r="N69" s="127">
        <v>737</v>
      </c>
      <c r="O69" s="127">
        <v>0</v>
      </c>
      <c r="P69" s="127">
        <v>11</v>
      </c>
      <c r="Q69" s="127">
        <v>45</v>
      </c>
      <c r="R69" s="127">
        <v>45</v>
      </c>
      <c r="S69" s="127">
        <v>0</v>
      </c>
      <c r="T69" s="127">
        <v>0</v>
      </c>
      <c r="U69" s="127">
        <v>0</v>
      </c>
      <c r="V69" s="127">
        <v>0</v>
      </c>
      <c r="W69" s="127">
        <v>0</v>
      </c>
      <c r="X69" s="127">
        <v>0</v>
      </c>
    </row>
    <row r="70" spans="1:24">
      <c r="A70" s="118">
        <v>5</v>
      </c>
      <c r="B70" s="122">
        <v>1</v>
      </c>
      <c r="C70" s="137">
        <v>401</v>
      </c>
      <c r="D70" s="131">
        <v>8</v>
      </c>
      <c r="E70" s="144" t="s">
        <v>651</v>
      </c>
      <c r="F70" s="144" t="s">
        <v>1386</v>
      </c>
      <c r="G70" s="127">
        <v>392</v>
      </c>
      <c r="H70" s="127">
        <v>707</v>
      </c>
      <c r="I70" s="127">
        <v>5</v>
      </c>
      <c r="J70" s="127">
        <v>6</v>
      </c>
      <c r="K70" s="127">
        <v>30</v>
      </c>
      <c r="L70" s="127">
        <v>58</v>
      </c>
      <c r="M70" s="127">
        <v>392</v>
      </c>
      <c r="N70" s="127">
        <v>769</v>
      </c>
      <c r="O70" s="127">
        <v>1</v>
      </c>
      <c r="P70" s="127">
        <v>15</v>
      </c>
      <c r="Q70" s="127">
        <v>38</v>
      </c>
      <c r="R70" s="127">
        <v>46</v>
      </c>
      <c r="S70" s="127">
        <v>392</v>
      </c>
      <c r="T70" s="127">
        <v>220</v>
      </c>
      <c r="U70" s="127">
        <v>2</v>
      </c>
      <c r="V70" s="127">
        <v>26</v>
      </c>
      <c r="W70" s="127">
        <v>54</v>
      </c>
      <c r="X70" s="127">
        <v>18</v>
      </c>
    </row>
    <row r="71" spans="1:24">
      <c r="A71" s="118">
        <v>6</v>
      </c>
      <c r="B71" s="122">
        <v>1</v>
      </c>
      <c r="C71" s="137">
        <v>401</v>
      </c>
      <c r="D71" s="131">
        <v>8</v>
      </c>
      <c r="E71" s="144" t="s">
        <v>651</v>
      </c>
      <c r="F71" s="144" t="s">
        <v>1386</v>
      </c>
      <c r="G71" s="127">
        <v>339</v>
      </c>
      <c r="H71" s="127">
        <v>743</v>
      </c>
      <c r="I71" s="127">
        <v>3</v>
      </c>
      <c r="J71" s="127">
        <v>10</v>
      </c>
      <c r="K71" s="127">
        <v>28</v>
      </c>
      <c r="L71" s="127">
        <v>59</v>
      </c>
      <c r="M71" s="127">
        <v>339</v>
      </c>
      <c r="N71" s="127">
        <v>776</v>
      </c>
      <c r="O71" s="127">
        <v>2</v>
      </c>
      <c r="P71" s="127">
        <v>15</v>
      </c>
      <c r="Q71" s="127">
        <v>39</v>
      </c>
      <c r="R71" s="127">
        <v>44</v>
      </c>
      <c r="S71" s="127">
        <v>0</v>
      </c>
      <c r="T71" s="127">
        <v>0</v>
      </c>
      <c r="U71" s="127">
        <v>0</v>
      </c>
      <c r="V71" s="127">
        <v>0</v>
      </c>
      <c r="W71" s="127">
        <v>0</v>
      </c>
      <c r="X71" s="127">
        <v>0</v>
      </c>
    </row>
    <row r="72" spans="1:24">
      <c r="A72" s="113">
        <v>3</v>
      </c>
      <c r="B72" s="116">
        <v>1</v>
      </c>
      <c r="C72" s="138">
        <v>401</v>
      </c>
      <c r="D72" s="132">
        <v>9</v>
      </c>
      <c r="E72" s="142" t="s">
        <v>651</v>
      </c>
      <c r="F72" s="143" t="s">
        <v>656</v>
      </c>
      <c r="G72" s="128">
        <v>118</v>
      </c>
      <c r="H72" s="128">
        <v>646</v>
      </c>
      <c r="I72" s="128">
        <v>0</v>
      </c>
      <c r="J72" s="128">
        <v>2</v>
      </c>
      <c r="K72" s="128">
        <v>19</v>
      </c>
      <c r="L72" s="128">
        <v>80</v>
      </c>
      <c r="M72" s="128">
        <v>118</v>
      </c>
      <c r="N72" s="128">
        <v>703</v>
      </c>
      <c r="O72" s="128">
        <v>4</v>
      </c>
      <c r="P72" s="128">
        <v>3</v>
      </c>
      <c r="Q72" s="128">
        <v>25</v>
      </c>
      <c r="R72" s="128">
        <v>69</v>
      </c>
      <c r="S72" s="128">
        <v>0</v>
      </c>
      <c r="T72" s="128">
        <v>0</v>
      </c>
      <c r="U72" s="128">
        <v>0</v>
      </c>
      <c r="V72" s="128">
        <v>0</v>
      </c>
      <c r="W72" s="128">
        <v>0</v>
      </c>
      <c r="X72" s="128">
        <v>0</v>
      </c>
    </row>
    <row r="73" spans="1:24">
      <c r="A73" s="118">
        <v>4</v>
      </c>
      <c r="B73" s="122">
        <v>1</v>
      </c>
      <c r="C73" s="137">
        <v>401</v>
      </c>
      <c r="D73" s="131">
        <v>9</v>
      </c>
      <c r="E73" s="144" t="s">
        <v>651</v>
      </c>
      <c r="F73" s="144" t="s">
        <v>656</v>
      </c>
      <c r="G73" s="127">
        <v>109</v>
      </c>
      <c r="H73" s="127">
        <v>680</v>
      </c>
      <c r="I73" s="127">
        <v>0</v>
      </c>
      <c r="J73" s="127">
        <v>6</v>
      </c>
      <c r="K73" s="127">
        <v>18</v>
      </c>
      <c r="L73" s="127">
        <v>75</v>
      </c>
      <c r="M73" s="127">
        <v>109</v>
      </c>
      <c r="N73" s="127">
        <v>762</v>
      </c>
      <c r="O73" s="127">
        <v>0</v>
      </c>
      <c r="P73" s="127">
        <v>7</v>
      </c>
      <c r="Q73" s="127">
        <v>35</v>
      </c>
      <c r="R73" s="127">
        <v>58</v>
      </c>
      <c r="S73" s="127">
        <v>0</v>
      </c>
      <c r="T73" s="127">
        <v>0</v>
      </c>
      <c r="U73" s="127">
        <v>0</v>
      </c>
      <c r="V73" s="127">
        <v>0</v>
      </c>
      <c r="W73" s="127">
        <v>0</v>
      </c>
      <c r="X73" s="127">
        <v>0</v>
      </c>
    </row>
    <row r="74" spans="1:24">
      <c r="A74" s="118">
        <v>7</v>
      </c>
      <c r="B74" s="122">
        <v>1</v>
      </c>
      <c r="C74" s="137">
        <v>401</v>
      </c>
      <c r="D74" s="131">
        <v>10</v>
      </c>
      <c r="E74" s="144" t="s">
        <v>651</v>
      </c>
      <c r="F74" s="144" t="s">
        <v>1532</v>
      </c>
      <c r="G74" s="127">
        <v>465</v>
      </c>
      <c r="H74" s="127">
        <v>793</v>
      </c>
      <c r="I74" s="127">
        <v>2</v>
      </c>
      <c r="J74" s="127">
        <v>4</v>
      </c>
      <c r="K74" s="127">
        <v>24</v>
      </c>
      <c r="L74" s="127">
        <v>70</v>
      </c>
      <c r="M74" s="127">
        <v>465</v>
      </c>
      <c r="N74" s="127">
        <v>838</v>
      </c>
      <c r="O74" s="127">
        <v>1</v>
      </c>
      <c r="P74" s="127">
        <v>9</v>
      </c>
      <c r="Q74" s="127">
        <v>39</v>
      </c>
      <c r="R74" s="127">
        <v>51</v>
      </c>
      <c r="S74" s="127">
        <v>465</v>
      </c>
      <c r="T74" s="127">
        <v>210</v>
      </c>
      <c r="U74" s="127">
        <v>8</v>
      </c>
      <c r="V74" s="127">
        <v>32</v>
      </c>
      <c r="W74" s="127">
        <v>40</v>
      </c>
      <c r="X74" s="127">
        <v>20</v>
      </c>
    </row>
    <row r="75" spans="1:24">
      <c r="A75" s="118">
        <v>8</v>
      </c>
      <c r="B75" s="122">
        <v>1</v>
      </c>
      <c r="C75" s="137">
        <v>401</v>
      </c>
      <c r="D75" s="131">
        <v>10</v>
      </c>
      <c r="E75" s="144" t="s">
        <v>651</v>
      </c>
      <c r="F75" s="144" t="s">
        <v>1532</v>
      </c>
      <c r="G75" s="127">
        <v>457</v>
      </c>
      <c r="H75" s="127">
        <v>788</v>
      </c>
      <c r="I75" s="127">
        <v>4</v>
      </c>
      <c r="J75" s="127">
        <v>5</v>
      </c>
      <c r="K75" s="127">
        <v>50</v>
      </c>
      <c r="L75" s="127">
        <v>41</v>
      </c>
      <c r="M75" s="127">
        <v>457</v>
      </c>
      <c r="N75" s="127">
        <v>865</v>
      </c>
      <c r="O75" s="127">
        <v>2</v>
      </c>
      <c r="P75" s="127">
        <v>7</v>
      </c>
      <c r="Q75" s="127">
        <v>43</v>
      </c>
      <c r="R75" s="127">
        <v>47</v>
      </c>
      <c r="S75" s="127">
        <v>0</v>
      </c>
      <c r="T75" s="127">
        <v>0</v>
      </c>
      <c r="U75" s="127">
        <v>0</v>
      </c>
      <c r="V75" s="127">
        <v>0</v>
      </c>
      <c r="W75" s="127">
        <v>0</v>
      </c>
      <c r="X75" s="127">
        <v>0</v>
      </c>
    </row>
    <row r="76" spans="1:24">
      <c r="A76" s="113">
        <v>3</v>
      </c>
      <c r="B76" s="116">
        <v>1</v>
      </c>
      <c r="C76" s="138">
        <v>401</v>
      </c>
      <c r="D76" s="132">
        <v>11</v>
      </c>
      <c r="E76" s="142" t="s">
        <v>651</v>
      </c>
      <c r="F76" s="143" t="s">
        <v>655</v>
      </c>
      <c r="G76" s="128">
        <v>122</v>
      </c>
      <c r="H76" s="128">
        <v>592</v>
      </c>
      <c r="I76" s="128">
        <v>2</v>
      </c>
      <c r="J76" s="128">
        <v>11</v>
      </c>
      <c r="K76" s="128">
        <v>32</v>
      </c>
      <c r="L76" s="128">
        <v>55</v>
      </c>
      <c r="M76" s="128">
        <v>122</v>
      </c>
      <c r="N76" s="128">
        <v>565</v>
      </c>
      <c r="O76" s="128">
        <v>14</v>
      </c>
      <c r="P76" s="128">
        <v>14</v>
      </c>
      <c r="Q76" s="128">
        <v>41</v>
      </c>
      <c r="R76" s="128">
        <v>31</v>
      </c>
      <c r="S76" s="128">
        <v>0</v>
      </c>
      <c r="T76" s="128">
        <v>0</v>
      </c>
      <c r="U76" s="128">
        <v>0</v>
      </c>
      <c r="V76" s="128">
        <v>0</v>
      </c>
      <c r="W76" s="128">
        <v>0</v>
      </c>
      <c r="X76" s="128">
        <v>0</v>
      </c>
    </row>
    <row r="77" spans="1:24">
      <c r="A77" s="118">
        <v>4</v>
      </c>
      <c r="B77" s="122">
        <v>1</v>
      </c>
      <c r="C77" s="137">
        <v>401</v>
      </c>
      <c r="D77" s="131">
        <v>11</v>
      </c>
      <c r="E77" s="144" t="s">
        <v>651</v>
      </c>
      <c r="F77" s="144" t="s">
        <v>655</v>
      </c>
      <c r="G77" s="127">
        <v>104</v>
      </c>
      <c r="H77" s="127">
        <v>686</v>
      </c>
      <c r="I77" s="127">
        <v>1</v>
      </c>
      <c r="J77" s="127">
        <v>6</v>
      </c>
      <c r="K77" s="127">
        <v>22</v>
      </c>
      <c r="L77" s="127">
        <v>71</v>
      </c>
      <c r="M77" s="127">
        <v>104</v>
      </c>
      <c r="N77" s="127">
        <v>745</v>
      </c>
      <c r="O77" s="127">
        <v>1</v>
      </c>
      <c r="P77" s="127">
        <v>10</v>
      </c>
      <c r="Q77" s="127">
        <v>39</v>
      </c>
      <c r="R77" s="127">
        <v>50</v>
      </c>
      <c r="S77" s="127">
        <v>0</v>
      </c>
      <c r="T77" s="127">
        <v>0</v>
      </c>
      <c r="U77" s="127">
        <v>0</v>
      </c>
      <c r="V77" s="127">
        <v>0</v>
      </c>
      <c r="W77" s="127">
        <v>0</v>
      </c>
      <c r="X77" s="127">
        <v>0</v>
      </c>
    </row>
    <row r="78" spans="1:24">
      <c r="A78" s="113">
        <v>3</v>
      </c>
      <c r="B78" s="116">
        <v>1</v>
      </c>
      <c r="C78" s="138">
        <v>401</v>
      </c>
      <c r="D78" s="132">
        <v>12</v>
      </c>
      <c r="E78" s="142" t="s">
        <v>651</v>
      </c>
      <c r="F78" s="143" t="s">
        <v>654</v>
      </c>
      <c r="G78" s="128">
        <v>173</v>
      </c>
      <c r="H78" s="128">
        <v>661</v>
      </c>
      <c r="I78" s="128">
        <v>1</v>
      </c>
      <c r="J78" s="128">
        <v>3</v>
      </c>
      <c r="K78" s="128">
        <v>13</v>
      </c>
      <c r="L78" s="128">
        <v>84</v>
      </c>
      <c r="M78" s="128">
        <v>173</v>
      </c>
      <c r="N78" s="128">
        <v>698</v>
      </c>
      <c r="O78" s="128">
        <v>2</v>
      </c>
      <c r="P78" s="128">
        <v>9</v>
      </c>
      <c r="Q78" s="128">
        <v>25</v>
      </c>
      <c r="R78" s="128">
        <v>64</v>
      </c>
      <c r="S78" s="128">
        <v>0</v>
      </c>
      <c r="T78" s="128">
        <v>0</v>
      </c>
      <c r="U78" s="128">
        <v>0</v>
      </c>
      <c r="V78" s="128">
        <v>0</v>
      </c>
      <c r="W78" s="128">
        <v>0</v>
      </c>
      <c r="X78" s="128">
        <v>0</v>
      </c>
    </row>
    <row r="79" spans="1:24">
      <c r="A79" s="118">
        <v>4</v>
      </c>
      <c r="B79" s="122">
        <v>1</v>
      </c>
      <c r="C79" s="137">
        <v>401</v>
      </c>
      <c r="D79" s="131">
        <v>12</v>
      </c>
      <c r="E79" s="144" t="s">
        <v>651</v>
      </c>
      <c r="F79" s="144" t="s">
        <v>654</v>
      </c>
      <c r="G79" s="127">
        <v>193</v>
      </c>
      <c r="H79" s="127">
        <v>702</v>
      </c>
      <c r="I79" s="127">
        <v>0</v>
      </c>
      <c r="J79" s="127">
        <v>3</v>
      </c>
      <c r="K79" s="127">
        <v>17</v>
      </c>
      <c r="L79" s="127">
        <v>80</v>
      </c>
      <c r="M79" s="127">
        <v>193</v>
      </c>
      <c r="N79" s="127">
        <v>780</v>
      </c>
      <c r="O79" s="127">
        <v>1</v>
      </c>
      <c r="P79" s="127">
        <v>6</v>
      </c>
      <c r="Q79" s="127">
        <v>34</v>
      </c>
      <c r="R79" s="127">
        <v>60</v>
      </c>
      <c r="S79" s="127">
        <v>0</v>
      </c>
      <c r="T79" s="127">
        <v>0</v>
      </c>
      <c r="U79" s="127">
        <v>0</v>
      </c>
      <c r="V79" s="127">
        <v>0</v>
      </c>
      <c r="W79" s="127">
        <v>0</v>
      </c>
      <c r="X79" s="127">
        <v>0</v>
      </c>
    </row>
    <row r="80" spans="1:24">
      <c r="A80" s="118">
        <v>5</v>
      </c>
      <c r="B80" s="122">
        <v>1</v>
      </c>
      <c r="C80" s="137">
        <v>401</v>
      </c>
      <c r="D80" s="131">
        <v>13</v>
      </c>
      <c r="E80" s="144" t="s">
        <v>651</v>
      </c>
      <c r="F80" s="144" t="s">
        <v>1385</v>
      </c>
      <c r="G80" s="127">
        <v>351</v>
      </c>
      <c r="H80" s="127">
        <v>711</v>
      </c>
      <c r="I80" s="127">
        <v>2</v>
      </c>
      <c r="J80" s="127">
        <v>9</v>
      </c>
      <c r="K80" s="127">
        <v>33</v>
      </c>
      <c r="L80" s="127">
        <v>56</v>
      </c>
      <c r="M80" s="127">
        <v>351</v>
      </c>
      <c r="N80" s="127">
        <v>772</v>
      </c>
      <c r="O80" s="127">
        <v>2</v>
      </c>
      <c r="P80" s="127">
        <v>9</v>
      </c>
      <c r="Q80" s="127">
        <v>39</v>
      </c>
      <c r="R80" s="127">
        <v>49</v>
      </c>
      <c r="S80" s="127">
        <v>351</v>
      </c>
      <c r="T80" s="127">
        <v>219</v>
      </c>
      <c r="U80" s="127">
        <v>2</v>
      </c>
      <c r="V80" s="127">
        <v>21</v>
      </c>
      <c r="W80" s="127">
        <v>62</v>
      </c>
      <c r="X80" s="127">
        <v>15</v>
      </c>
    </row>
    <row r="81" spans="1:24">
      <c r="A81" s="118">
        <v>6</v>
      </c>
      <c r="B81" s="122">
        <v>1</v>
      </c>
      <c r="C81" s="137">
        <v>401</v>
      </c>
      <c r="D81" s="131">
        <v>13</v>
      </c>
      <c r="E81" s="144" t="s">
        <v>651</v>
      </c>
      <c r="F81" s="144" t="s">
        <v>1385</v>
      </c>
      <c r="G81" s="127">
        <v>326</v>
      </c>
      <c r="H81" s="127">
        <v>765</v>
      </c>
      <c r="I81" s="127">
        <v>1</v>
      </c>
      <c r="J81" s="127">
        <v>6</v>
      </c>
      <c r="K81" s="127">
        <v>23</v>
      </c>
      <c r="L81" s="127">
        <v>69</v>
      </c>
      <c r="M81" s="127">
        <v>326</v>
      </c>
      <c r="N81" s="127">
        <v>778</v>
      </c>
      <c r="O81" s="127">
        <v>2</v>
      </c>
      <c r="P81" s="127">
        <v>16</v>
      </c>
      <c r="Q81" s="127">
        <v>37</v>
      </c>
      <c r="R81" s="127">
        <v>45</v>
      </c>
      <c r="S81" s="127">
        <v>0</v>
      </c>
      <c r="T81" s="127">
        <v>0</v>
      </c>
      <c r="U81" s="127">
        <v>0</v>
      </c>
      <c r="V81" s="127">
        <v>0</v>
      </c>
      <c r="W81" s="127">
        <v>0</v>
      </c>
      <c r="X81" s="127">
        <v>0</v>
      </c>
    </row>
    <row r="82" spans="1:24">
      <c r="A82" s="113">
        <v>3</v>
      </c>
      <c r="B82" s="116">
        <v>1</v>
      </c>
      <c r="C82" s="138">
        <v>401</v>
      </c>
      <c r="D82" s="132">
        <v>14</v>
      </c>
      <c r="E82" s="142" t="s">
        <v>651</v>
      </c>
      <c r="F82" s="143" t="s">
        <v>653</v>
      </c>
      <c r="G82" s="128">
        <v>137</v>
      </c>
      <c r="H82" s="128">
        <v>627</v>
      </c>
      <c r="I82" s="128">
        <v>0</v>
      </c>
      <c r="J82" s="128">
        <v>7</v>
      </c>
      <c r="K82" s="128">
        <v>21</v>
      </c>
      <c r="L82" s="128">
        <v>72</v>
      </c>
      <c r="M82" s="128">
        <v>137</v>
      </c>
      <c r="N82" s="128">
        <v>626</v>
      </c>
      <c r="O82" s="128">
        <v>9</v>
      </c>
      <c r="P82" s="128">
        <v>13</v>
      </c>
      <c r="Q82" s="128">
        <v>29</v>
      </c>
      <c r="R82" s="128">
        <v>49</v>
      </c>
      <c r="S82" s="128">
        <v>0</v>
      </c>
      <c r="T82" s="128">
        <v>0</v>
      </c>
      <c r="U82" s="128">
        <v>0</v>
      </c>
      <c r="V82" s="128">
        <v>0</v>
      </c>
      <c r="W82" s="128">
        <v>0</v>
      </c>
      <c r="X82" s="128">
        <v>0</v>
      </c>
    </row>
    <row r="83" spans="1:24">
      <c r="A83" s="118">
        <v>4</v>
      </c>
      <c r="B83" s="122">
        <v>1</v>
      </c>
      <c r="C83" s="137">
        <v>401</v>
      </c>
      <c r="D83" s="131">
        <v>14</v>
      </c>
      <c r="E83" s="144" t="s">
        <v>651</v>
      </c>
      <c r="F83" s="144" t="s">
        <v>653</v>
      </c>
      <c r="G83" s="127">
        <v>134</v>
      </c>
      <c r="H83" s="127">
        <v>672</v>
      </c>
      <c r="I83" s="127">
        <v>4</v>
      </c>
      <c r="J83" s="127">
        <v>4</v>
      </c>
      <c r="K83" s="127">
        <v>25</v>
      </c>
      <c r="L83" s="127">
        <v>67</v>
      </c>
      <c r="M83" s="127">
        <v>134</v>
      </c>
      <c r="N83" s="127">
        <v>703</v>
      </c>
      <c r="O83" s="127">
        <v>1</v>
      </c>
      <c r="P83" s="127">
        <v>14</v>
      </c>
      <c r="Q83" s="127">
        <v>44</v>
      </c>
      <c r="R83" s="127">
        <v>41</v>
      </c>
      <c r="S83" s="127">
        <v>0</v>
      </c>
      <c r="T83" s="127">
        <v>0</v>
      </c>
      <c r="U83" s="127">
        <v>0</v>
      </c>
      <c r="V83" s="127">
        <v>0</v>
      </c>
      <c r="W83" s="127">
        <v>0</v>
      </c>
      <c r="X83" s="127">
        <v>0</v>
      </c>
    </row>
    <row r="84" spans="1:24">
      <c r="A84" s="113">
        <v>3</v>
      </c>
      <c r="B84" s="116">
        <v>1</v>
      </c>
      <c r="C84" s="138">
        <v>401</v>
      </c>
      <c r="D84" s="132">
        <v>15</v>
      </c>
      <c r="E84" s="142" t="s">
        <v>651</v>
      </c>
      <c r="F84" s="143" t="s">
        <v>652</v>
      </c>
      <c r="G84" s="128">
        <v>141</v>
      </c>
      <c r="H84" s="128">
        <v>653</v>
      </c>
      <c r="I84" s="128">
        <v>1</v>
      </c>
      <c r="J84" s="128">
        <v>1</v>
      </c>
      <c r="K84" s="128">
        <v>17</v>
      </c>
      <c r="L84" s="128">
        <v>81</v>
      </c>
      <c r="M84" s="128">
        <v>141</v>
      </c>
      <c r="N84" s="128">
        <v>667</v>
      </c>
      <c r="O84" s="128">
        <v>4</v>
      </c>
      <c r="P84" s="128">
        <v>11</v>
      </c>
      <c r="Q84" s="128">
        <v>28</v>
      </c>
      <c r="R84" s="128">
        <v>57</v>
      </c>
      <c r="S84" s="128">
        <v>0</v>
      </c>
      <c r="T84" s="128">
        <v>0</v>
      </c>
      <c r="U84" s="128">
        <v>0</v>
      </c>
      <c r="V84" s="128">
        <v>0</v>
      </c>
      <c r="W84" s="128">
        <v>0</v>
      </c>
      <c r="X84" s="128">
        <v>0</v>
      </c>
    </row>
    <row r="85" spans="1:24">
      <c r="A85" s="118">
        <v>4</v>
      </c>
      <c r="B85" s="122">
        <v>1</v>
      </c>
      <c r="C85" s="137">
        <v>401</v>
      </c>
      <c r="D85" s="131">
        <v>15</v>
      </c>
      <c r="E85" s="144" t="s">
        <v>651</v>
      </c>
      <c r="F85" s="144" t="s">
        <v>652</v>
      </c>
      <c r="G85" s="127">
        <v>122</v>
      </c>
      <c r="H85" s="127">
        <v>696</v>
      </c>
      <c r="I85" s="127">
        <v>2</v>
      </c>
      <c r="J85" s="127">
        <v>3</v>
      </c>
      <c r="K85" s="127">
        <v>18</v>
      </c>
      <c r="L85" s="127">
        <v>76</v>
      </c>
      <c r="M85" s="127">
        <v>122</v>
      </c>
      <c r="N85" s="127">
        <v>753</v>
      </c>
      <c r="O85" s="127">
        <v>0</v>
      </c>
      <c r="P85" s="127">
        <v>9</v>
      </c>
      <c r="Q85" s="127">
        <v>37</v>
      </c>
      <c r="R85" s="127">
        <v>54</v>
      </c>
      <c r="S85" s="127">
        <v>0</v>
      </c>
      <c r="T85" s="127">
        <v>0</v>
      </c>
      <c r="U85" s="127">
        <v>0</v>
      </c>
      <c r="V85" s="127">
        <v>0</v>
      </c>
      <c r="W85" s="127">
        <v>0</v>
      </c>
      <c r="X85" s="127">
        <v>0</v>
      </c>
    </row>
    <row r="86" spans="1:24">
      <c r="A86" s="113">
        <v>3</v>
      </c>
      <c r="B86" s="116">
        <v>1</v>
      </c>
      <c r="C86" s="138">
        <v>402</v>
      </c>
      <c r="D86" s="132">
        <v>8</v>
      </c>
      <c r="E86" s="142" t="s">
        <v>661</v>
      </c>
      <c r="F86" s="143" t="s">
        <v>662</v>
      </c>
      <c r="G86" s="128">
        <v>43</v>
      </c>
      <c r="H86" s="128">
        <v>564</v>
      </c>
      <c r="I86" s="128">
        <v>12</v>
      </c>
      <c r="J86" s="128">
        <v>14</v>
      </c>
      <c r="K86" s="128">
        <v>26</v>
      </c>
      <c r="L86" s="128">
        <v>49</v>
      </c>
      <c r="M86" s="128">
        <v>43</v>
      </c>
      <c r="N86" s="128">
        <v>500</v>
      </c>
      <c r="O86" s="128">
        <v>19</v>
      </c>
      <c r="P86" s="128">
        <v>26</v>
      </c>
      <c r="Q86" s="128">
        <v>30</v>
      </c>
      <c r="R86" s="128">
        <v>26</v>
      </c>
      <c r="S86" s="128">
        <v>0</v>
      </c>
      <c r="T86" s="128">
        <v>0</v>
      </c>
      <c r="U86" s="128">
        <v>0</v>
      </c>
      <c r="V86" s="128">
        <v>0</v>
      </c>
      <c r="W86" s="128">
        <v>0</v>
      </c>
      <c r="X86" s="128">
        <v>0</v>
      </c>
    </row>
    <row r="87" spans="1:24">
      <c r="A87" s="118">
        <v>4</v>
      </c>
      <c r="B87" s="122">
        <v>1</v>
      </c>
      <c r="C87" s="137">
        <v>402</v>
      </c>
      <c r="D87" s="131">
        <v>8</v>
      </c>
      <c r="E87" s="144" t="s">
        <v>661</v>
      </c>
      <c r="F87" s="144" t="s">
        <v>662</v>
      </c>
      <c r="G87" s="127">
        <v>28</v>
      </c>
      <c r="H87" s="127">
        <v>599</v>
      </c>
      <c r="I87" s="127">
        <v>11</v>
      </c>
      <c r="J87" s="127">
        <v>14</v>
      </c>
      <c r="K87" s="127">
        <v>39</v>
      </c>
      <c r="L87" s="127">
        <v>36</v>
      </c>
      <c r="M87" s="127">
        <v>28</v>
      </c>
      <c r="N87" s="127">
        <v>669</v>
      </c>
      <c r="O87" s="127">
        <v>4</v>
      </c>
      <c r="P87" s="127">
        <v>18</v>
      </c>
      <c r="Q87" s="127">
        <v>54</v>
      </c>
      <c r="R87" s="127">
        <v>25</v>
      </c>
      <c r="S87" s="127">
        <v>0</v>
      </c>
      <c r="T87" s="127">
        <v>0</v>
      </c>
      <c r="U87" s="127">
        <v>0</v>
      </c>
      <c r="V87" s="127">
        <v>0</v>
      </c>
      <c r="W87" s="127">
        <v>0</v>
      </c>
      <c r="X87" s="127">
        <v>0</v>
      </c>
    </row>
    <row r="88" spans="1:24">
      <c r="A88" s="118">
        <v>5</v>
      </c>
      <c r="B88" s="122">
        <v>1</v>
      </c>
      <c r="C88" s="137">
        <v>402</v>
      </c>
      <c r="D88" s="131">
        <v>8</v>
      </c>
      <c r="E88" s="144" t="s">
        <v>661</v>
      </c>
      <c r="F88" s="144" t="s">
        <v>662</v>
      </c>
      <c r="G88" s="127">
        <v>29</v>
      </c>
      <c r="H88" s="127">
        <v>622</v>
      </c>
      <c r="I88" s="127">
        <v>17</v>
      </c>
      <c r="J88" s="127">
        <v>14</v>
      </c>
      <c r="K88" s="127">
        <v>52</v>
      </c>
      <c r="L88" s="127">
        <v>17</v>
      </c>
      <c r="M88" s="127">
        <v>29</v>
      </c>
      <c r="N88" s="127">
        <v>700</v>
      </c>
      <c r="O88" s="127">
        <v>7</v>
      </c>
      <c r="P88" s="127">
        <v>14</v>
      </c>
      <c r="Q88" s="127">
        <v>45</v>
      </c>
      <c r="R88" s="127">
        <v>34</v>
      </c>
      <c r="S88" s="127">
        <v>29</v>
      </c>
      <c r="T88" s="127">
        <v>178</v>
      </c>
      <c r="U88" s="127">
        <v>28</v>
      </c>
      <c r="V88" s="127">
        <v>45</v>
      </c>
      <c r="W88" s="127">
        <v>28</v>
      </c>
      <c r="X88" s="127">
        <v>0</v>
      </c>
    </row>
    <row r="89" spans="1:24">
      <c r="A89" s="118">
        <v>6</v>
      </c>
      <c r="B89" s="122">
        <v>1</v>
      </c>
      <c r="C89" s="137">
        <v>402</v>
      </c>
      <c r="D89" s="131">
        <v>10</v>
      </c>
      <c r="E89" s="144" t="s">
        <v>661</v>
      </c>
      <c r="F89" s="144" t="s">
        <v>1457</v>
      </c>
      <c r="G89" s="127">
        <v>37</v>
      </c>
      <c r="H89" s="127">
        <v>671</v>
      </c>
      <c r="I89" s="127">
        <v>5</v>
      </c>
      <c r="J89" s="127">
        <v>41</v>
      </c>
      <c r="K89" s="127">
        <v>30</v>
      </c>
      <c r="L89" s="127">
        <v>24</v>
      </c>
      <c r="M89" s="127">
        <v>37</v>
      </c>
      <c r="N89" s="127">
        <v>646</v>
      </c>
      <c r="O89" s="127">
        <v>5</v>
      </c>
      <c r="P89" s="127">
        <v>43</v>
      </c>
      <c r="Q89" s="127">
        <v>38</v>
      </c>
      <c r="R89" s="127">
        <v>14</v>
      </c>
      <c r="S89" s="127">
        <v>0</v>
      </c>
      <c r="T89" s="127">
        <v>0</v>
      </c>
      <c r="U89" s="127">
        <v>0</v>
      </c>
      <c r="V89" s="127">
        <v>0</v>
      </c>
      <c r="W89" s="127">
        <v>0</v>
      </c>
      <c r="X89" s="127">
        <v>0</v>
      </c>
    </row>
    <row r="90" spans="1:24">
      <c r="A90" s="118">
        <v>7</v>
      </c>
      <c r="B90" s="122">
        <v>1</v>
      </c>
      <c r="C90" s="137">
        <v>402</v>
      </c>
      <c r="D90" s="131">
        <v>10</v>
      </c>
      <c r="E90" s="144" t="s">
        <v>661</v>
      </c>
      <c r="F90" s="144" t="s">
        <v>1457</v>
      </c>
      <c r="G90" s="127">
        <v>35</v>
      </c>
      <c r="H90" s="127">
        <v>728</v>
      </c>
      <c r="I90" s="127">
        <v>11</v>
      </c>
      <c r="J90" s="127">
        <v>9</v>
      </c>
      <c r="K90" s="127">
        <v>49</v>
      </c>
      <c r="L90" s="127">
        <v>31</v>
      </c>
      <c r="M90" s="127">
        <v>35</v>
      </c>
      <c r="N90" s="127">
        <v>721</v>
      </c>
      <c r="O90" s="127">
        <v>6</v>
      </c>
      <c r="P90" s="127">
        <v>20</v>
      </c>
      <c r="Q90" s="127">
        <v>54</v>
      </c>
      <c r="R90" s="127">
        <v>20</v>
      </c>
      <c r="S90" s="127">
        <v>35</v>
      </c>
      <c r="T90" s="127">
        <v>170</v>
      </c>
      <c r="U90" s="127">
        <v>23</v>
      </c>
      <c r="V90" s="127">
        <v>49</v>
      </c>
      <c r="W90" s="127">
        <v>26</v>
      </c>
      <c r="X90" s="127">
        <v>3</v>
      </c>
    </row>
    <row r="91" spans="1:24">
      <c r="A91" s="118">
        <v>8</v>
      </c>
      <c r="B91" s="122">
        <v>1</v>
      </c>
      <c r="C91" s="137">
        <v>402</v>
      </c>
      <c r="D91" s="131">
        <v>10</v>
      </c>
      <c r="E91" s="144" t="s">
        <v>661</v>
      </c>
      <c r="F91" s="144" t="s">
        <v>1457</v>
      </c>
      <c r="G91" s="127">
        <v>33</v>
      </c>
      <c r="H91" s="127">
        <v>679</v>
      </c>
      <c r="I91" s="127">
        <v>36</v>
      </c>
      <c r="J91" s="127">
        <v>18</v>
      </c>
      <c r="K91" s="127">
        <v>36</v>
      </c>
      <c r="L91" s="127">
        <v>9</v>
      </c>
      <c r="M91" s="127">
        <v>33</v>
      </c>
      <c r="N91" s="127">
        <v>718</v>
      </c>
      <c r="O91" s="127">
        <v>6</v>
      </c>
      <c r="P91" s="127">
        <v>30</v>
      </c>
      <c r="Q91" s="127">
        <v>64</v>
      </c>
      <c r="R91" s="127">
        <v>0</v>
      </c>
      <c r="S91" s="127">
        <v>0</v>
      </c>
      <c r="T91" s="127">
        <v>0</v>
      </c>
      <c r="U91" s="127">
        <v>0</v>
      </c>
      <c r="V91" s="127">
        <v>0</v>
      </c>
      <c r="W91" s="127">
        <v>0</v>
      </c>
      <c r="X91" s="127">
        <v>0</v>
      </c>
    </row>
    <row r="92" spans="1:24">
      <c r="A92" s="113">
        <v>3</v>
      </c>
      <c r="B92" s="116">
        <v>1</v>
      </c>
      <c r="C92" s="138">
        <v>403</v>
      </c>
      <c r="D92" s="132">
        <v>13</v>
      </c>
      <c r="E92" s="142" t="s">
        <v>663</v>
      </c>
      <c r="F92" s="143" t="s">
        <v>664</v>
      </c>
      <c r="G92" s="128">
        <v>129</v>
      </c>
      <c r="H92" s="128">
        <v>581</v>
      </c>
      <c r="I92" s="128">
        <v>2</v>
      </c>
      <c r="J92" s="128">
        <v>14</v>
      </c>
      <c r="K92" s="128">
        <v>36</v>
      </c>
      <c r="L92" s="128">
        <v>47</v>
      </c>
      <c r="M92" s="128">
        <v>129</v>
      </c>
      <c r="N92" s="128">
        <v>543</v>
      </c>
      <c r="O92" s="128">
        <v>18</v>
      </c>
      <c r="P92" s="128">
        <v>17</v>
      </c>
      <c r="Q92" s="128">
        <v>36</v>
      </c>
      <c r="R92" s="128">
        <v>29</v>
      </c>
      <c r="S92" s="128">
        <v>0</v>
      </c>
      <c r="T92" s="128">
        <v>0</v>
      </c>
      <c r="U92" s="128">
        <v>0</v>
      </c>
      <c r="V92" s="128">
        <v>0</v>
      </c>
      <c r="W92" s="128">
        <v>0</v>
      </c>
      <c r="X92" s="128">
        <v>0</v>
      </c>
    </row>
    <row r="93" spans="1:24">
      <c r="A93" s="118">
        <v>4</v>
      </c>
      <c r="B93" s="122">
        <v>1</v>
      </c>
      <c r="C93" s="137">
        <v>403</v>
      </c>
      <c r="D93" s="131">
        <v>13</v>
      </c>
      <c r="E93" s="144" t="s">
        <v>663</v>
      </c>
      <c r="F93" s="144" t="s">
        <v>664</v>
      </c>
      <c r="G93" s="127">
        <v>110</v>
      </c>
      <c r="H93" s="127">
        <v>614</v>
      </c>
      <c r="I93" s="127">
        <v>14</v>
      </c>
      <c r="J93" s="127">
        <v>16</v>
      </c>
      <c r="K93" s="127">
        <v>25</v>
      </c>
      <c r="L93" s="127">
        <v>45</v>
      </c>
      <c r="M93" s="127">
        <v>110</v>
      </c>
      <c r="N93" s="127">
        <v>626</v>
      </c>
      <c r="O93" s="127">
        <v>5</v>
      </c>
      <c r="P93" s="127">
        <v>29</v>
      </c>
      <c r="Q93" s="127">
        <v>40</v>
      </c>
      <c r="R93" s="127">
        <v>25</v>
      </c>
      <c r="S93" s="127">
        <v>0</v>
      </c>
      <c r="T93" s="127">
        <v>0</v>
      </c>
      <c r="U93" s="127">
        <v>0</v>
      </c>
      <c r="V93" s="127">
        <v>0</v>
      </c>
      <c r="W93" s="127">
        <v>0</v>
      </c>
      <c r="X93" s="127">
        <v>0</v>
      </c>
    </row>
    <row r="94" spans="1:24">
      <c r="A94" s="118">
        <v>5</v>
      </c>
      <c r="B94" s="122">
        <v>1</v>
      </c>
      <c r="C94" s="137">
        <v>403</v>
      </c>
      <c r="D94" s="131">
        <v>13</v>
      </c>
      <c r="E94" s="144" t="s">
        <v>663</v>
      </c>
      <c r="F94" s="144" t="s">
        <v>664</v>
      </c>
      <c r="G94" s="127">
        <v>111</v>
      </c>
      <c r="H94" s="127">
        <v>667</v>
      </c>
      <c r="I94" s="127">
        <v>6</v>
      </c>
      <c r="J94" s="127">
        <v>19</v>
      </c>
      <c r="K94" s="127">
        <v>40</v>
      </c>
      <c r="L94" s="127">
        <v>35</v>
      </c>
      <c r="M94" s="127">
        <v>111</v>
      </c>
      <c r="N94" s="127">
        <v>699</v>
      </c>
      <c r="O94" s="127">
        <v>5</v>
      </c>
      <c r="P94" s="127">
        <v>17</v>
      </c>
      <c r="Q94" s="127">
        <v>48</v>
      </c>
      <c r="R94" s="127">
        <v>30</v>
      </c>
      <c r="S94" s="127">
        <v>111</v>
      </c>
      <c r="T94" s="127">
        <v>195</v>
      </c>
      <c r="U94" s="127">
        <v>11</v>
      </c>
      <c r="V94" s="127">
        <v>41</v>
      </c>
      <c r="W94" s="127">
        <v>46</v>
      </c>
      <c r="X94" s="127">
        <v>3</v>
      </c>
    </row>
    <row r="95" spans="1:24">
      <c r="A95" s="118">
        <v>6</v>
      </c>
      <c r="B95" s="122">
        <v>1</v>
      </c>
      <c r="C95" s="137">
        <v>403</v>
      </c>
      <c r="D95" s="131">
        <v>15</v>
      </c>
      <c r="E95" s="144" t="s">
        <v>663</v>
      </c>
      <c r="F95" s="144" t="s">
        <v>1458</v>
      </c>
      <c r="G95" s="127">
        <v>122</v>
      </c>
      <c r="H95" s="127">
        <v>695</v>
      </c>
      <c r="I95" s="127">
        <v>7</v>
      </c>
      <c r="J95" s="127">
        <v>18</v>
      </c>
      <c r="K95" s="127">
        <v>36</v>
      </c>
      <c r="L95" s="127">
        <v>39</v>
      </c>
      <c r="M95" s="127">
        <v>122</v>
      </c>
      <c r="N95" s="127">
        <v>766</v>
      </c>
      <c r="O95" s="127">
        <v>2</v>
      </c>
      <c r="P95" s="127">
        <v>11</v>
      </c>
      <c r="Q95" s="127">
        <v>48</v>
      </c>
      <c r="R95" s="127">
        <v>38</v>
      </c>
      <c r="S95" s="127">
        <v>0</v>
      </c>
      <c r="T95" s="127">
        <v>0</v>
      </c>
      <c r="U95" s="127">
        <v>0</v>
      </c>
      <c r="V95" s="127">
        <v>0</v>
      </c>
      <c r="W95" s="127">
        <v>0</v>
      </c>
      <c r="X95" s="127">
        <v>0</v>
      </c>
    </row>
    <row r="96" spans="1:24">
      <c r="A96" s="118">
        <v>7</v>
      </c>
      <c r="B96" s="122">
        <v>1</v>
      </c>
      <c r="C96" s="137">
        <v>403</v>
      </c>
      <c r="D96" s="131">
        <v>15</v>
      </c>
      <c r="E96" s="144" t="s">
        <v>663</v>
      </c>
      <c r="F96" s="144" t="s">
        <v>1458</v>
      </c>
      <c r="G96" s="127">
        <v>110</v>
      </c>
      <c r="H96" s="127">
        <v>723</v>
      </c>
      <c r="I96" s="127">
        <v>12</v>
      </c>
      <c r="J96" s="127">
        <v>13</v>
      </c>
      <c r="K96" s="127">
        <v>40</v>
      </c>
      <c r="L96" s="127">
        <v>35</v>
      </c>
      <c r="M96" s="127">
        <v>110</v>
      </c>
      <c r="N96" s="127">
        <v>768</v>
      </c>
      <c r="O96" s="127">
        <v>1</v>
      </c>
      <c r="P96" s="127">
        <v>23</v>
      </c>
      <c r="Q96" s="127">
        <v>44</v>
      </c>
      <c r="R96" s="127">
        <v>33</v>
      </c>
      <c r="S96" s="127">
        <v>110</v>
      </c>
      <c r="T96" s="127">
        <v>187</v>
      </c>
      <c r="U96" s="127">
        <v>17</v>
      </c>
      <c r="V96" s="127">
        <v>40</v>
      </c>
      <c r="W96" s="127">
        <v>35</v>
      </c>
      <c r="X96" s="127">
        <v>7</v>
      </c>
    </row>
    <row r="97" spans="1:24">
      <c r="A97" s="118">
        <v>8</v>
      </c>
      <c r="B97" s="122">
        <v>1</v>
      </c>
      <c r="C97" s="137">
        <v>403</v>
      </c>
      <c r="D97" s="131">
        <v>15</v>
      </c>
      <c r="E97" s="144" t="s">
        <v>663</v>
      </c>
      <c r="F97" s="144" t="s">
        <v>1458</v>
      </c>
      <c r="G97" s="127">
        <v>93</v>
      </c>
      <c r="H97" s="127">
        <v>729</v>
      </c>
      <c r="I97" s="127">
        <v>17</v>
      </c>
      <c r="J97" s="127">
        <v>17</v>
      </c>
      <c r="K97" s="127">
        <v>49</v>
      </c>
      <c r="L97" s="127">
        <v>16</v>
      </c>
      <c r="M97" s="127">
        <v>93</v>
      </c>
      <c r="N97" s="127">
        <v>827</v>
      </c>
      <c r="O97" s="127">
        <v>4</v>
      </c>
      <c r="P97" s="127">
        <v>15</v>
      </c>
      <c r="Q97" s="127">
        <v>39</v>
      </c>
      <c r="R97" s="127">
        <v>42</v>
      </c>
      <c r="S97" s="127">
        <v>0</v>
      </c>
      <c r="T97" s="127">
        <v>0</v>
      </c>
      <c r="U97" s="127">
        <v>0</v>
      </c>
      <c r="V97" s="127">
        <v>0</v>
      </c>
      <c r="W97" s="127">
        <v>0</v>
      </c>
      <c r="X97" s="127">
        <v>0</v>
      </c>
    </row>
    <row r="98" spans="1:24">
      <c r="A98" s="118">
        <v>6</v>
      </c>
      <c r="B98" s="122">
        <v>1</v>
      </c>
      <c r="C98" s="137">
        <v>404</v>
      </c>
      <c r="D98" s="131">
        <v>24</v>
      </c>
      <c r="E98" s="144" t="s">
        <v>665</v>
      </c>
      <c r="F98" s="144" t="s">
        <v>1459</v>
      </c>
      <c r="G98" s="127">
        <v>153</v>
      </c>
      <c r="H98" s="127">
        <v>682</v>
      </c>
      <c r="I98" s="127">
        <v>8</v>
      </c>
      <c r="J98" s="127">
        <v>27</v>
      </c>
      <c r="K98" s="127">
        <v>37</v>
      </c>
      <c r="L98" s="127">
        <v>28</v>
      </c>
      <c r="M98" s="127">
        <v>153</v>
      </c>
      <c r="N98" s="127">
        <v>735</v>
      </c>
      <c r="O98" s="127">
        <v>4</v>
      </c>
      <c r="P98" s="127">
        <v>18</v>
      </c>
      <c r="Q98" s="127">
        <v>50</v>
      </c>
      <c r="R98" s="127">
        <v>29</v>
      </c>
      <c r="S98" s="127">
        <v>0</v>
      </c>
      <c r="T98" s="127">
        <v>0</v>
      </c>
      <c r="U98" s="127">
        <v>0</v>
      </c>
      <c r="V98" s="127">
        <v>0</v>
      </c>
      <c r="W98" s="127">
        <v>0</v>
      </c>
      <c r="X98" s="127">
        <v>0</v>
      </c>
    </row>
    <row r="99" spans="1:24">
      <c r="A99" s="118">
        <v>7</v>
      </c>
      <c r="B99" s="122">
        <v>1</v>
      </c>
      <c r="C99" s="137">
        <v>404</v>
      </c>
      <c r="D99" s="131">
        <v>24</v>
      </c>
      <c r="E99" s="144" t="s">
        <v>665</v>
      </c>
      <c r="F99" s="144" t="s">
        <v>1459</v>
      </c>
      <c r="G99" s="127">
        <v>139</v>
      </c>
      <c r="H99" s="127">
        <v>739</v>
      </c>
      <c r="I99" s="127">
        <v>9</v>
      </c>
      <c r="J99" s="127">
        <v>11</v>
      </c>
      <c r="K99" s="127">
        <v>36</v>
      </c>
      <c r="L99" s="127">
        <v>44</v>
      </c>
      <c r="M99" s="127">
        <v>139</v>
      </c>
      <c r="N99" s="127">
        <v>780</v>
      </c>
      <c r="O99" s="127">
        <v>1</v>
      </c>
      <c r="P99" s="127">
        <v>22</v>
      </c>
      <c r="Q99" s="127">
        <v>45</v>
      </c>
      <c r="R99" s="127">
        <v>33</v>
      </c>
      <c r="S99" s="127">
        <v>139</v>
      </c>
      <c r="T99" s="127">
        <v>179</v>
      </c>
      <c r="U99" s="127">
        <v>21</v>
      </c>
      <c r="V99" s="127">
        <v>48</v>
      </c>
      <c r="W99" s="127">
        <v>27</v>
      </c>
      <c r="X99" s="127">
        <v>4</v>
      </c>
    </row>
    <row r="100" spans="1:24">
      <c r="A100" s="118">
        <v>8</v>
      </c>
      <c r="B100" s="122">
        <v>1</v>
      </c>
      <c r="C100" s="137">
        <v>404</v>
      </c>
      <c r="D100" s="131">
        <v>24</v>
      </c>
      <c r="E100" s="144" t="s">
        <v>665</v>
      </c>
      <c r="F100" s="144" t="s">
        <v>1459</v>
      </c>
      <c r="G100" s="127">
        <v>129</v>
      </c>
      <c r="H100" s="127">
        <v>761</v>
      </c>
      <c r="I100" s="127">
        <v>12</v>
      </c>
      <c r="J100" s="127">
        <v>16</v>
      </c>
      <c r="K100" s="127">
        <v>40</v>
      </c>
      <c r="L100" s="127">
        <v>33</v>
      </c>
      <c r="M100" s="127">
        <v>129</v>
      </c>
      <c r="N100" s="127">
        <v>850</v>
      </c>
      <c r="O100" s="127">
        <v>3</v>
      </c>
      <c r="P100" s="127">
        <v>12</v>
      </c>
      <c r="Q100" s="127">
        <v>39</v>
      </c>
      <c r="R100" s="127">
        <v>46</v>
      </c>
      <c r="S100" s="127">
        <v>0</v>
      </c>
      <c r="T100" s="127">
        <v>0</v>
      </c>
      <c r="U100" s="127">
        <v>0</v>
      </c>
      <c r="V100" s="127">
        <v>0</v>
      </c>
      <c r="W100" s="127">
        <v>0</v>
      </c>
      <c r="X100" s="127">
        <v>0</v>
      </c>
    </row>
    <row r="101" spans="1:24">
      <c r="A101" s="113">
        <v>3</v>
      </c>
      <c r="B101" s="116">
        <v>1</v>
      </c>
      <c r="C101" s="138">
        <v>404</v>
      </c>
      <c r="D101" s="132">
        <v>25</v>
      </c>
      <c r="E101" s="142" t="s">
        <v>665</v>
      </c>
      <c r="F101" s="143" t="s">
        <v>666</v>
      </c>
      <c r="G101" s="128">
        <v>131</v>
      </c>
      <c r="H101" s="128">
        <v>575</v>
      </c>
      <c r="I101" s="128">
        <v>3</v>
      </c>
      <c r="J101" s="128">
        <v>18</v>
      </c>
      <c r="K101" s="128">
        <v>34</v>
      </c>
      <c r="L101" s="128">
        <v>45</v>
      </c>
      <c r="M101" s="128">
        <v>131</v>
      </c>
      <c r="N101" s="128">
        <v>573</v>
      </c>
      <c r="O101" s="128">
        <v>9</v>
      </c>
      <c r="P101" s="128">
        <v>20</v>
      </c>
      <c r="Q101" s="128">
        <v>37</v>
      </c>
      <c r="R101" s="128">
        <v>34</v>
      </c>
      <c r="S101" s="128">
        <v>0</v>
      </c>
      <c r="T101" s="128">
        <v>0</v>
      </c>
      <c r="U101" s="128">
        <v>0</v>
      </c>
      <c r="V101" s="128">
        <v>0</v>
      </c>
      <c r="W101" s="128">
        <v>0</v>
      </c>
      <c r="X101" s="128">
        <v>0</v>
      </c>
    </row>
    <row r="102" spans="1:24">
      <c r="A102" s="118">
        <v>4</v>
      </c>
      <c r="B102" s="122">
        <v>1</v>
      </c>
      <c r="C102" s="137">
        <v>404</v>
      </c>
      <c r="D102" s="131">
        <v>25</v>
      </c>
      <c r="E102" s="144" t="s">
        <v>665</v>
      </c>
      <c r="F102" s="144" t="s">
        <v>666</v>
      </c>
      <c r="G102" s="127">
        <v>154</v>
      </c>
      <c r="H102" s="127">
        <v>621</v>
      </c>
      <c r="I102" s="127">
        <v>11</v>
      </c>
      <c r="J102" s="127">
        <v>10</v>
      </c>
      <c r="K102" s="127">
        <v>30</v>
      </c>
      <c r="L102" s="127">
        <v>49</v>
      </c>
      <c r="M102" s="127">
        <v>154</v>
      </c>
      <c r="N102" s="127">
        <v>660</v>
      </c>
      <c r="O102" s="127">
        <v>8</v>
      </c>
      <c r="P102" s="127">
        <v>14</v>
      </c>
      <c r="Q102" s="127">
        <v>40</v>
      </c>
      <c r="R102" s="127">
        <v>37</v>
      </c>
      <c r="S102" s="127">
        <v>0</v>
      </c>
      <c r="T102" s="127">
        <v>0</v>
      </c>
      <c r="U102" s="127">
        <v>0</v>
      </c>
      <c r="V102" s="127">
        <v>0</v>
      </c>
      <c r="W102" s="127">
        <v>0</v>
      </c>
      <c r="X102" s="127">
        <v>0</v>
      </c>
    </row>
    <row r="103" spans="1:24">
      <c r="A103" s="118">
        <v>5</v>
      </c>
      <c r="B103" s="122">
        <v>1</v>
      </c>
      <c r="C103" s="137">
        <v>404</v>
      </c>
      <c r="D103" s="131">
        <v>25</v>
      </c>
      <c r="E103" s="144" t="s">
        <v>665</v>
      </c>
      <c r="F103" s="144" t="s">
        <v>666</v>
      </c>
      <c r="G103" s="127">
        <v>138</v>
      </c>
      <c r="H103" s="127">
        <v>652</v>
      </c>
      <c r="I103" s="127">
        <v>9</v>
      </c>
      <c r="J103" s="127">
        <v>16</v>
      </c>
      <c r="K103" s="127">
        <v>43</v>
      </c>
      <c r="L103" s="127">
        <v>33</v>
      </c>
      <c r="M103" s="127">
        <v>138</v>
      </c>
      <c r="N103" s="127">
        <v>727</v>
      </c>
      <c r="O103" s="127">
        <v>4</v>
      </c>
      <c r="P103" s="127">
        <v>16</v>
      </c>
      <c r="Q103" s="127">
        <v>43</v>
      </c>
      <c r="R103" s="127">
        <v>38</v>
      </c>
      <c r="S103" s="127">
        <v>138</v>
      </c>
      <c r="T103" s="127">
        <v>202</v>
      </c>
      <c r="U103" s="127">
        <v>8</v>
      </c>
      <c r="V103" s="127">
        <v>38</v>
      </c>
      <c r="W103" s="127">
        <v>48</v>
      </c>
      <c r="X103" s="127">
        <v>6</v>
      </c>
    </row>
    <row r="104" spans="1:24">
      <c r="A104" s="113">
        <v>3</v>
      </c>
      <c r="B104" s="116">
        <v>1</v>
      </c>
      <c r="C104" s="138">
        <v>405</v>
      </c>
      <c r="D104" s="132">
        <v>31</v>
      </c>
      <c r="E104" s="142" t="s">
        <v>667</v>
      </c>
      <c r="F104" s="143" t="s">
        <v>681</v>
      </c>
      <c r="G104" s="128">
        <v>90</v>
      </c>
      <c r="H104" s="128">
        <v>621</v>
      </c>
      <c r="I104" s="128">
        <v>0</v>
      </c>
      <c r="J104" s="128">
        <v>6</v>
      </c>
      <c r="K104" s="128">
        <v>28</v>
      </c>
      <c r="L104" s="128">
        <v>67</v>
      </c>
      <c r="M104" s="128">
        <v>90</v>
      </c>
      <c r="N104" s="128">
        <v>621</v>
      </c>
      <c r="O104" s="128">
        <v>2</v>
      </c>
      <c r="P104" s="128">
        <v>18</v>
      </c>
      <c r="Q104" s="128">
        <v>38</v>
      </c>
      <c r="R104" s="128">
        <v>42</v>
      </c>
      <c r="S104" s="128">
        <v>0</v>
      </c>
      <c r="T104" s="128">
        <v>0</v>
      </c>
      <c r="U104" s="128">
        <v>0</v>
      </c>
      <c r="V104" s="128">
        <v>0</v>
      </c>
      <c r="W104" s="128">
        <v>0</v>
      </c>
      <c r="X104" s="128">
        <v>0</v>
      </c>
    </row>
    <row r="105" spans="1:24">
      <c r="A105" s="118">
        <v>4</v>
      </c>
      <c r="B105" s="122">
        <v>1</v>
      </c>
      <c r="C105" s="137">
        <v>405</v>
      </c>
      <c r="D105" s="131">
        <v>31</v>
      </c>
      <c r="E105" s="144" t="s">
        <v>667</v>
      </c>
      <c r="F105" s="144" t="s">
        <v>681</v>
      </c>
      <c r="G105" s="127">
        <v>73</v>
      </c>
      <c r="H105" s="127">
        <v>700</v>
      </c>
      <c r="I105" s="127">
        <v>1</v>
      </c>
      <c r="J105" s="127">
        <v>3</v>
      </c>
      <c r="K105" s="127">
        <v>15</v>
      </c>
      <c r="L105" s="127">
        <v>81</v>
      </c>
      <c r="M105" s="127">
        <v>73</v>
      </c>
      <c r="N105" s="127">
        <v>723</v>
      </c>
      <c r="O105" s="127">
        <v>3</v>
      </c>
      <c r="P105" s="127">
        <v>7</v>
      </c>
      <c r="Q105" s="127">
        <v>45</v>
      </c>
      <c r="R105" s="127">
        <v>45</v>
      </c>
      <c r="S105" s="127">
        <v>0</v>
      </c>
      <c r="T105" s="127">
        <v>0</v>
      </c>
      <c r="U105" s="127">
        <v>0</v>
      </c>
      <c r="V105" s="127">
        <v>0</v>
      </c>
      <c r="W105" s="127">
        <v>0</v>
      </c>
      <c r="X105" s="127">
        <v>0</v>
      </c>
    </row>
    <row r="106" spans="1:24">
      <c r="A106" s="118">
        <v>5</v>
      </c>
      <c r="B106" s="122">
        <v>1</v>
      </c>
      <c r="C106" s="137">
        <v>405</v>
      </c>
      <c r="D106" s="131">
        <v>31</v>
      </c>
      <c r="E106" s="144" t="s">
        <v>667</v>
      </c>
      <c r="F106" s="144" t="s">
        <v>681</v>
      </c>
      <c r="G106" s="127">
        <v>83</v>
      </c>
      <c r="H106" s="127">
        <v>696</v>
      </c>
      <c r="I106" s="127">
        <v>4</v>
      </c>
      <c r="J106" s="127">
        <v>4</v>
      </c>
      <c r="K106" s="127">
        <v>37</v>
      </c>
      <c r="L106" s="127">
        <v>55</v>
      </c>
      <c r="M106" s="127">
        <v>83</v>
      </c>
      <c r="N106" s="127">
        <v>724</v>
      </c>
      <c r="O106" s="127">
        <v>1</v>
      </c>
      <c r="P106" s="127">
        <v>14</v>
      </c>
      <c r="Q106" s="127">
        <v>52</v>
      </c>
      <c r="R106" s="127">
        <v>33</v>
      </c>
      <c r="S106" s="127">
        <v>83</v>
      </c>
      <c r="T106" s="127">
        <v>218</v>
      </c>
      <c r="U106" s="127">
        <v>4</v>
      </c>
      <c r="V106" s="127">
        <v>17</v>
      </c>
      <c r="W106" s="127">
        <v>66</v>
      </c>
      <c r="X106" s="127">
        <v>13</v>
      </c>
    </row>
    <row r="107" spans="1:24">
      <c r="A107" s="113">
        <v>3</v>
      </c>
      <c r="B107" s="116">
        <v>1</v>
      </c>
      <c r="C107" s="138">
        <v>405</v>
      </c>
      <c r="D107" s="132">
        <v>32</v>
      </c>
      <c r="E107" s="142" t="s">
        <v>667</v>
      </c>
      <c r="F107" s="143" t="s">
        <v>680</v>
      </c>
      <c r="G107" s="128">
        <v>19</v>
      </c>
      <c r="H107" s="128">
        <v>639</v>
      </c>
      <c r="I107" s="128">
        <v>0</v>
      </c>
      <c r="J107" s="128">
        <v>0</v>
      </c>
      <c r="K107" s="128">
        <v>16</v>
      </c>
      <c r="L107" s="128">
        <v>84</v>
      </c>
      <c r="M107" s="128">
        <v>19</v>
      </c>
      <c r="N107" s="128">
        <v>664</v>
      </c>
      <c r="O107" s="128">
        <v>5</v>
      </c>
      <c r="P107" s="128">
        <v>5</v>
      </c>
      <c r="Q107" s="128">
        <v>26</v>
      </c>
      <c r="R107" s="128">
        <v>63</v>
      </c>
      <c r="S107" s="128">
        <v>0</v>
      </c>
      <c r="T107" s="128">
        <v>0</v>
      </c>
      <c r="U107" s="128">
        <v>0</v>
      </c>
      <c r="V107" s="128">
        <v>0</v>
      </c>
      <c r="W107" s="128">
        <v>0</v>
      </c>
      <c r="X107" s="128">
        <v>0</v>
      </c>
    </row>
    <row r="108" spans="1:24">
      <c r="A108" s="118">
        <v>4</v>
      </c>
      <c r="B108" s="122">
        <v>1</v>
      </c>
      <c r="C108" s="137">
        <v>405</v>
      </c>
      <c r="D108" s="131">
        <v>32</v>
      </c>
      <c r="E108" s="144" t="s">
        <v>667</v>
      </c>
      <c r="F108" s="144" t="s">
        <v>680</v>
      </c>
      <c r="G108" s="127">
        <v>19</v>
      </c>
      <c r="H108" s="127">
        <v>644</v>
      </c>
      <c r="I108" s="127">
        <v>0</v>
      </c>
      <c r="J108" s="127">
        <v>21</v>
      </c>
      <c r="K108" s="127">
        <v>26</v>
      </c>
      <c r="L108" s="127">
        <v>53</v>
      </c>
      <c r="M108" s="127">
        <v>19</v>
      </c>
      <c r="N108" s="127">
        <v>678</v>
      </c>
      <c r="O108" s="127">
        <v>0</v>
      </c>
      <c r="P108" s="127">
        <v>11</v>
      </c>
      <c r="Q108" s="127">
        <v>63</v>
      </c>
      <c r="R108" s="127">
        <v>26</v>
      </c>
      <c r="S108" s="127">
        <v>0</v>
      </c>
      <c r="T108" s="127">
        <v>0</v>
      </c>
      <c r="U108" s="127">
        <v>0</v>
      </c>
      <c r="V108" s="127">
        <v>0</v>
      </c>
      <c r="W108" s="127">
        <v>0</v>
      </c>
      <c r="X108" s="127">
        <v>0</v>
      </c>
    </row>
    <row r="109" spans="1:24">
      <c r="A109" s="118">
        <v>5</v>
      </c>
      <c r="B109" s="122">
        <v>1</v>
      </c>
      <c r="C109" s="137">
        <v>405</v>
      </c>
      <c r="D109" s="131">
        <v>32</v>
      </c>
      <c r="E109" s="144" t="s">
        <v>667</v>
      </c>
      <c r="F109" s="144" t="s">
        <v>680</v>
      </c>
      <c r="G109" s="127">
        <v>21</v>
      </c>
      <c r="H109" s="127">
        <v>694</v>
      </c>
      <c r="I109" s="127">
        <v>10</v>
      </c>
      <c r="J109" s="127">
        <v>14</v>
      </c>
      <c r="K109" s="127">
        <v>24</v>
      </c>
      <c r="L109" s="127">
        <v>52</v>
      </c>
      <c r="M109" s="127">
        <v>21</v>
      </c>
      <c r="N109" s="127">
        <v>714</v>
      </c>
      <c r="O109" s="127">
        <v>0</v>
      </c>
      <c r="P109" s="127">
        <v>19</v>
      </c>
      <c r="Q109" s="127">
        <v>52</v>
      </c>
      <c r="R109" s="127">
        <v>29</v>
      </c>
      <c r="S109" s="127">
        <v>21</v>
      </c>
      <c r="T109" s="127">
        <v>193</v>
      </c>
      <c r="U109" s="127">
        <v>10</v>
      </c>
      <c r="V109" s="127">
        <v>43</v>
      </c>
      <c r="W109" s="127">
        <v>43</v>
      </c>
      <c r="X109" s="127">
        <v>5</v>
      </c>
    </row>
    <row r="110" spans="1:24">
      <c r="A110" s="113">
        <v>3</v>
      </c>
      <c r="B110" s="116">
        <v>1</v>
      </c>
      <c r="C110" s="138">
        <v>405</v>
      </c>
      <c r="D110" s="132">
        <v>33</v>
      </c>
      <c r="E110" s="142" t="s">
        <v>667</v>
      </c>
      <c r="F110" s="143" t="s">
        <v>679</v>
      </c>
      <c r="G110" s="128">
        <v>82</v>
      </c>
      <c r="H110" s="128">
        <v>613</v>
      </c>
      <c r="I110" s="128">
        <v>2</v>
      </c>
      <c r="J110" s="128">
        <v>13</v>
      </c>
      <c r="K110" s="128">
        <v>23</v>
      </c>
      <c r="L110" s="128">
        <v>61</v>
      </c>
      <c r="M110" s="128">
        <v>82</v>
      </c>
      <c r="N110" s="128">
        <v>581</v>
      </c>
      <c r="O110" s="128">
        <v>18</v>
      </c>
      <c r="P110" s="128">
        <v>16</v>
      </c>
      <c r="Q110" s="128">
        <v>22</v>
      </c>
      <c r="R110" s="128">
        <v>44</v>
      </c>
      <c r="S110" s="128">
        <v>0</v>
      </c>
      <c r="T110" s="128">
        <v>0</v>
      </c>
      <c r="U110" s="128">
        <v>0</v>
      </c>
      <c r="V110" s="128">
        <v>0</v>
      </c>
      <c r="W110" s="128">
        <v>0</v>
      </c>
      <c r="X110" s="128">
        <v>0</v>
      </c>
    </row>
    <row r="111" spans="1:24">
      <c r="A111" s="118">
        <v>4</v>
      </c>
      <c r="B111" s="122">
        <v>1</v>
      </c>
      <c r="C111" s="137">
        <v>405</v>
      </c>
      <c r="D111" s="131">
        <v>33</v>
      </c>
      <c r="E111" s="144" t="s">
        <v>667</v>
      </c>
      <c r="F111" s="144" t="s">
        <v>679</v>
      </c>
      <c r="G111" s="127">
        <v>68</v>
      </c>
      <c r="H111" s="127">
        <v>661</v>
      </c>
      <c r="I111" s="127">
        <v>7</v>
      </c>
      <c r="J111" s="127">
        <v>12</v>
      </c>
      <c r="K111" s="127">
        <v>21</v>
      </c>
      <c r="L111" s="127">
        <v>60</v>
      </c>
      <c r="M111" s="127">
        <v>68</v>
      </c>
      <c r="N111" s="127">
        <v>709</v>
      </c>
      <c r="O111" s="127">
        <v>4</v>
      </c>
      <c r="P111" s="127">
        <v>10</v>
      </c>
      <c r="Q111" s="127">
        <v>43</v>
      </c>
      <c r="R111" s="127">
        <v>43</v>
      </c>
      <c r="S111" s="127">
        <v>0</v>
      </c>
      <c r="T111" s="127">
        <v>0</v>
      </c>
      <c r="U111" s="127">
        <v>0</v>
      </c>
      <c r="V111" s="127">
        <v>0</v>
      </c>
      <c r="W111" s="127">
        <v>0</v>
      </c>
      <c r="X111" s="127">
        <v>0</v>
      </c>
    </row>
    <row r="112" spans="1:24">
      <c r="A112" s="118">
        <v>5</v>
      </c>
      <c r="B112" s="122">
        <v>1</v>
      </c>
      <c r="C112" s="137">
        <v>405</v>
      </c>
      <c r="D112" s="131">
        <v>33</v>
      </c>
      <c r="E112" s="144" t="s">
        <v>667</v>
      </c>
      <c r="F112" s="144" t="s">
        <v>679</v>
      </c>
      <c r="G112" s="127">
        <v>74</v>
      </c>
      <c r="H112" s="127">
        <v>684</v>
      </c>
      <c r="I112" s="127">
        <v>8</v>
      </c>
      <c r="J112" s="127">
        <v>8</v>
      </c>
      <c r="K112" s="127">
        <v>32</v>
      </c>
      <c r="L112" s="127">
        <v>51</v>
      </c>
      <c r="M112" s="127">
        <v>74</v>
      </c>
      <c r="N112" s="127">
        <v>731</v>
      </c>
      <c r="O112" s="127">
        <v>3</v>
      </c>
      <c r="P112" s="127">
        <v>16</v>
      </c>
      <c r="Q112" s="127">
        <v>49</v>
      </c>
      <c r="R112" s="127">
        <v>32</v>
      </c>
      <c r="S112" s="127">
        <v>74</v>
      </c>
      <c r="T112" s="127">
        <v>190</v>
      </c>
      <c r="U112" s="127">
        <v>18</v>
      </c>
      <c r="V112" s="127">
        <v>39</v>
      </c>
      <c r="W112" s="127">
        <v>41</v>
      </c>
      <c r="X112" s="127">
        <v>3</v>
      </c>
    </row>
    <row r="113" spans="1:24">
      <c r="A113" s="113">
        <v>3</v>
      </c>
      <c r="B113" s="116">
        <v>1</v>
      </c>
      <c r="C113" s="138">
        <v>405</v>
      </c>
      <c r="D113" s="132">
        <v>34</v>
      </c>
      <c r="E113" s="142" t="s">
        <v>667</v>
      </c>
      <c r="F113" s="143" t="s">
        <v>678</v>
      </c>
      <c r="G113" s="128">
        <v>79</v>
      </c>
      <c r="H113" s="128">
        <v>649</v>
      </c>
      <c r="I113" s="128">
        <v>3</v>
      </c>
      <c r="J113" s="128">
        <v>4</v>
      </c>
      <c r="K113" s="128">
        <v>16</v>
      </c>
      <c r="L113" s="128">
        <v>77</v>
      </c>
      <c r="M113" s="128">
        <v>79</v>
      </c>
      <c r="N113" s="128">
        <v>645</v>
      </c>
      <c r="O113" s="128">
        <v>9</v>
      </c>
      <c r="P113" s="128">
        <v>5</v>
      </c>
      <c r="Q113" s="128">
        <v>30</v>
      </c>
      <c r="R113" s="128">
        <v>56</v>
      </c>
      <c r="S113" s="128">
        <v>0</v>
      </c>
      <c r="T113" s="128">
        <v>0</v>
      </c>
      <c r="U113" s="128">
        <v>0</v>
      </c>
      <c r="V113" s="128">
        <v>0</v>
      </c>
      <c r="W113" s="128">
        <v>0</v>
      </c>
      <c r="X113" s="128">
        <v>0</v>
      </c>
    </row>
    <row r="114" spans="1:24">
      <c r="A114" s="118">
        <v>4</v>
      </c>
      <c r="B114" s="122">
        <v>1</v>
      </c>
      <c r="C114" s="137">
        <v>405</v>
      </c>
      <c r="D114" s="131">
        <v>34</v>
      </c>
      <c r="E114" s="144" t="s">
        <v>667</v>
      </c>
      <c r="F114" s="144" t="s">
        <v>678</v>
      </c>
      <c r="G114" s="127">
        <v>74</v>
      </c>
      <c r="H114" s="127">
        <v>658</v>
      </c>
      <c r="I114" s="127">
        <v>1</v>
      </c>
      <c r="J114" s="127">
        <v>8</v>
      </c>
      <c r="K114" s="127">
        <v>32</v>
      </c>
      <c r="L114" s="127">
        <v>58</v>
      </c>
      <c r="M114" s="127">
        <v>74</v>
      </c>
      <c r="N114" s="127">
        <v>684</v>
      </c>
      <c r="O114" s="127">
        <v>1</v>
      </c>
      <c r="P114" s="127">
        <v>24</v>
      </c>
      <c r="Q114" s="127">
        <v>35</v>
      </c>
      <c r="R114" s="127">
        <v>39</v>
      </c>
      <c r="S114" s="127">
        <v>0</v>
      </c>
      <c r="T114" s="127">
        <v>0</v>
      </c>
      <c r="U114" s="127">
        <v>0</v>
      </c>
      <c r="V114" s="127">
        <v>0</v>
      </c>
      <c r="W114" s="127">
        <v>0</v>
      </c>
      <c r="X114" s="127">
        <v>0</v>
      </c>
    </row>
    <row r="115" spans="1:24">
      <c r="A115" s="118">
        <v>5</v>
      </c>
      <c r="B115" s="122">
        <v>1</v>
      </c>
      <c r="C115" s="137">
        <v>405</v>
      </c>
      <c r="D115" s="131">
        <v>34</v>
      </c>
      <c r="E115" s="144" t="s">
        <v>667</v>
      </c>
      <c r="F115" s="144" t="s">
        <v>678</v>
      </c>
      <c r="G115" s="127">
        <v>74</v>
      </c>
      <c r="H115" s="127">
        <v>673</v>
      </c>
      <c r="I115" s="127">
        <v>5</v>
      </c>
      <c r="J115" s="127">
        <v>18</v>
      </c>
      <c r="K115" s="127">
        <v>31</v>
      </c>
      <c r="L115" s="127">
        <v>46</v>
      </c>
      <c r="M115" s="127">
        <v>74</v>
      </c>
      <c r="N115" s="127">
        <v>708</v>
      </c>
      <c r="O115" s="127">
        <v>5</v>
      </c>
      <c r="P115" s="127">
        <v>20</v>
      </c>
      <c r="Q115" s="127">
        <v>41</v>
      </c>
      <c r="R115" s="127">
        <v>34</v>
      </c>
      <c r="S115" s="127">
        <v>74</v>
      </c>
      <c r="T115" s="127">
        <v>179</v>
      </c>
      <c r="U115" s="127">
        <v>18</v>
      </c>
      <c r="V115" s="127">
        <v>61</v>
      </c>
      <c r="W115" s="127">
        <v>20</v>
      </c>
      <c r="X115" s="127">
        <v>1</v>
      </c>
    </row>
    <row r="116" spans="1:24">
      <c r="A116" s="113">
        <v>3</v>
      </c>
      <c r="B116" s="116">
        <v>1</v>
      </c>
      <c r="C116" s="138">
        <v>405</v>
      </c>
      <c r="D116" s="132">
        <v>36</v>
      </c>
      <c r="E116" s="142" t="s">
        <v>667</v>
      </c>
      <c r="F116" s="143" t="s">
        <v>677</v>
      </c>
      <c r="G116" s="128">
        <v>90</v>
      </c>
      <c r="H116" s="128">
        <v>614</v>
      </c>
      <c r="I116" s="128">
        <v>1</v>
      </c>
      <c r="J116" s="128">
        <v>7</v>
      </c>
      <c r="K116" s="128">
        <v>23</v>
      </c>
      <c r="L116" s="128">
        <v>69</v>
      </c>
      <c r="M116" s="128">
        <v>90</v>
      </c>
      <c r="N116" s="128">
        <v>601</v>
      </c>
      <c r="O116" s="128">
        <v>3</v>
      </c>
      <c r="P116" s="128">
        <v>17</v>
      </c>
      <c r="Q116" s="128">
        <v>41</v>
      </c>
      <c r="R116" s="128">
        <v>39</v>
      </c>
      <c r="S116" s="128">
        <v>0</v>
      </c>
      <c r="T116" s="128">
        <v>0</v>
      </c>
      <c r="U116" s="128">
        <v>0</v>
      </c>
      <c r="V116" s="128">
        <v>0</v>
      </c>
      <c r="W116" s="128">
        <v>0</v>
      </c>
      <c r="X116" s="128">
        <v>0</v>
      </c>
    </row>
    <row r="117" spans="1:24">
      <c r="A117" s="118">
        <v>4</v>
      </c>
      <c r="B117" s="122">
        <v>1</v>
      </c>
      <c r="C117" s="137">
        <v>405</v>
      </c>
      <c r="D117" s="131">
        <v>36</v>
      </c>
      <c r="E117" s="144" t="s">
        <v>667</v>
      </c>
      <c r="F117" s="144" t="s">
        <v>677</v>
      </c>
      <c r="G117" s="127">
        <v>71</v>
      </c>
      <c r="H117" s="127">
        <v>666</v>
      </c>
      <c r="I117" s="127">
        <v>3</v>
      </c>
      <c r="J117" s="127">
        <v>8</v>
      </c>
      <c r="K117" s="127">
        <v>27</v>
      </c>
      <c r="L117" s="127">
        <v>62</v>
      </c>
      <c r="M117" s="127">
        <v>71</v>
      </c>
      <c r="N117" s="127">
        <v>733</v>
      </c>
      <c r="O117" s="127">
        <v>0</v>
      </c>
      <c r="P117" s="127">
        <v>8</v>
      </c>
      <c r="Q117" s="127">
        <v>46</v>
      </c>
      <c r="R117" s="127">
        <v>45</v>
      </c>
      <c r="S117" s="127">
        <v>0</v>
      </c>
      <c r="T117" s="127">
        <v>0</v>
      </c>
      <c r="U117" s="127">
        <v>0</v>
      </c>
      <c r="V117" s="127">
        <v>0</v>
      </c>
      <c r="W117" s="127">
        <v>0</v>
      </c>
      <c r="X117" s="127">
        <v>0</v>
      </c>
    </row>
    <row r="118" spans="1:24">
      <c r="A118" s="118">
        <v>5</v>
      </c>
      <c r="B118" s="122">
        <v>1</v>
      </c>
      <c r="C118" s="137">
        <v>405</v>
      </c>
      <c r="D118" s="131">
        <v>36</v>
      </c>
      <c r="E118" s="144" t="s">
        <v>667</v>
      </c>
      <c r="F118" s="144" t="s">
        <v>677</v>
      </c>
      <c r="G118" s="127">
        <v>83</v>
      </c>
      <c r="H118" s="127">
        <v>674</v>
      </c>
      <c r="I118" s="127">
        <v>5</v>
      </c>
      <c r="J118" s="127">
        <v>18</v>
      </c>
      <c r="K118" s="127">
        <v>37</v>
      </c>
      <c r="L118" s="127">
        <v>40</v>
      </c>
      <c r="M118" s="127">
        <v>83</v>
      </c>
      <c r="N118" s="127">
        <v>732</v>
      </c>
      <c r="O118" s="127">
        <v>5</v>
      </c>
      <c r="P118" s="127">
        <v>10</v>
      </c>
      <c r="Q118" s="127">
        <v>46</v>
      </c>
      <c r="R118" s="127">
        <v>40</v>
      </c>
      <c r="S118" s="127">
        <v>83</v>
      </c>
      <c r="T118" s="127">
        <v>194</v>
      </c>
      <c r="U118" s="127">
        <v>12</v>
      </c>
      <c r="V118" s="127">
        <v>41</v>
      </c>
      <c r="W118" s="127">
        <v>42</v>
      </c>
      <c r="X118" s="127">
        <v>5</v>
      </c>
    </row>
    <row r="119" spans="1:24">
      <c r="A119" s="118">
        <v>6</v>
      </c>
      <c r="B119" s="122">
        <v>1</v>
      </c>
      <c r="C119" s="137">
        <v>405</v>
      </c>
      <c r="D119" s="131">
        <v>37</v>
      </c>
      <c r="E119" s="144" t="s">
        <v>667</v>
      </c>
      <c r="F119" s="144" t="s">
        <v>1463</v>
      </c>
      <c r="G119" s="127">
        <v>234</v>
      </c>
      <c r="H119" s="127">
        <v>727</v>
      </c>
      <c r="I119" s="127">
        <v>3</v>
      </c>
      <c r="J119" s="127">
        <v>12</v>
      </c>
      <c r="K119" s="127">
        <v>38</v>
      </c>
      <c r="L119" s="127">
        <v>47</v>
      </c>
      <c r="M119" s="127">
        <v>234</v>
      </c>
      <c r="N119" s="127">
        <v>782</v>
      </c>
      <c r="O119" s="127">
        <v>2</v>
      </c>
      <c r="P119" s="127">
        <v>16</v>
      </c>
      <c r="Q119" s="127">
        <v>36</v>
      </c>
      <c r="R119" s="127">
        <v>46</v>
      </c>
      <c r="S119" s="127">
        <v>0</v>
      </c>
      <c r="T119" s="127">
        <v>0</v>
      </c>
      <c r="U119" s="127">
        <v>0</v>
      </c>
      <c r="V119" s="127">
        <v>0</v>
      </c>
      <c r="W119" s="127">
        <v>0</v>
      </c>
      <c r="X119" s="127">
        <v>0</v>
      </c>
    </row>
    <row r="120" spans="1:24">
      <c r="A120" s="118">
        <v>7</v>
      </c>
      <c r="B120" s="122">
        <v>1</v>
      </c>
      <c r="C120" s="137">
        <v>405</v>
      </c>
      <c r="D120" s="131">
        <v>37</v>
      </c>
      <c r="E120" s="144" t="s">
        <v>667</v>
      </c>
      <c r="F120" s="144" t="s">
        <v>1463</v>
      </c>
      <c r="G120" s="127">
        <v>242</v>
      </c>
      <c r="H120" s="127">
        <v>753</v>
      </c>
      <c r="I120" s="127">
        <v>5</v>
      </c>
      <c r="J120" s="127">
        <v>11</v>
      </c>
      <c r="K120" s="127">
        <v>37</v>
      </c>
      <c r="L120" s="127">
        <v>48</v>
      </c>
      <c r="M120" s="127">
        <v>242</v>
      </c>
      <c r="N120" s="127">
        <v>826</v>
      </c>
      <c r="O120" s="127">
        <v>1</v>
      </c>
      <c r="P120" s="127">
        <v>17</v>
      </c>
      <c r="Q120" s="127">
        <v>35</v>
      </c>
      <c r="R120" s="127">
        <v>48</v>
      </c>
      <c r="S120" s="127">
        <v>242</v>
      </c>
      <c r="T120" s="127">
        <v>191</v>
      </c>
      <c r="U120" s="127">
        <v>14</v>
      </c>
      <c r="V120" s="127">
        <v>42</v>
      </c>
      <c r="W120" s="127">
        <v>38</v>
      </c>
      <c r="X120" s="127">
        <v>5</v>
      </c>
    </row>
    <row r="121" spans="1:24">
      <c r="A121" s="118">
        <v>8</v>
      </c>
      <c r="B121" s="122">
        <v>1</v>
      </c>
      <c r="C121" s="137">
        <v>405</v>
      </c>
      <c r="D121" s="131">
        <v>37</v>
      </c>
      <c r="E121" s="144" t="s">
        <v>667</v>
      </c>
      <c r="F121" s="144" t="s">
        <v>1463</v>
      </c>
      <c r="G121" s="127">
        <v>245</v>
      </c>
      <c r="H121" s="127">
        <v>747</v>
      </c>
      <c r="I121" s="127">
        <v>15</v>
      </c>
      <c r="J121" s="127">
        <v>17</v>
      </c>
      <c r="K121" s="127">
        <v>39</v>
      </c>
      <c r="L121" s="127">
        <v>29</v>
      </c>
      <c r="M121" s="127">
        <v>245</v>
      </c>
      <c r="N121" s="127">
        <v>855</v>
      </c>
      <c r="O121" s="127">
        <v>2</v>
      </c>
      <c r="P121" s="127">
        <v>13</v>
      </c>
      <c r="Q121" s="127">
        <v>40</v>
      </c>
      <c r="R121" s="127">
        <v>46</v>
      </c>
      <c r="S121" s="127">
        <v>0</v>
      </c>
      <c r="T121" s="127">
        <v>0</v>
      </c>
      <c r="U121" s="127">
        <v>0</v>
      </c>
      <c r="V121" s="127">
        <v>0</v>
      </c>
      <c r="W121" s="127">
        <v>0</v>
      </c>
      <c r="X121" s="127">
        <v>0</v>
      </c>
    </row>
    <row r="122" spans="1:24">
      <c r="A122" s="118">
        <v>6</v>
      </c>
      <c r="B122" s="122">
        <v>1</v>
      </c>
      <c r="C122" s="137">
        <v>405</v>
      </c>
      <c r="D122" s="131">
        <v>39</v>
      </c>
      <c r="E122" s="144" t="s">
        <v>667</v>
      </c>
      <c r="F122" s="144" t="s">
        <v>1462</v>
      </c>
      <c r="G122" s="127">
        <v>229</v>
      </c>
      <c r="H122" s="127">
        <v>722</v>
      </c>
      <c r="I122" s="127">
        <v>2</v>
      </c>
      <c r="J122" s="127">
        <v>14</v>
      </c>
      <c r="K122" s="127">
        <v>35</v>
      </c>
      <c r="L122" s="127">
        <v>48</v>
      </c>
      <c r="M122" s="127">
        <v>229</v>
      </c>
      <c r="N122" s="127">
        <v>757</v>
      </c>
      <c r="O122" s="127">
        <v>2</v>
      </c>
      <c r="P122" s="127">
        <v>17</v>
      </c>
      <c r="Q122" s="127">
        <v>43</v>
      </c>
      <c r="R122" s="127">
        <v>38</v>
      </c>
      <c r="S122" s="127">
        <v>0</v>
      </c>
      <c r="T122" s="127">
        <v>0</v>
      </c>
      <c r="U122" s="127">
        <v>0</v>
      </c>
      <c r="V122" s="127">
        <v>0</v>
      </c>
      <c r="W122" s="127">
        <v>0</v>
      </c>
      <c r="X122" s="127">
        <v>0</v>
      </c>
    </row>
    <row r="123" spans="1:24">
      <c r="A123" s="118">
        <v>7</v>
      </c>
      <c r="B123" s="122">
        <v>1</v>
      </c>
      <c r="C123" s="137">
        <v>405</v>
      </c>
      <c r="D123" s="131">
        <v>39</v>
      </c>
      <c r="E123" s="144" t="s">
        <v>667</v>
      </c>
      <c r="F123" s="144" t="s">
        <v>1462</v>
      </c>
      <c r="G123" s="127">
        <v>243</v>
      </c>
      <c r="H123" s="127">
        <v>739</v>
      </c>
      <c r="I123" s="127">
        <v>9</v>
      </c>
      <c r="J123" s="127">
        <v>11</v>
      </c>
      <c r="K123" s="127">
        <v>37</v>
      </c>
      <c r="L123" s="127">
        <v>43</v>
      </c>
      <c r="M123" s="127">
        <v>243</v>
      </c>
      <c r="N123" s="127">
        <v>770</v>
      </c>
      <c r="O123" s="127">
        <v>5</v>
      </c>
      <c r="P123" s="127">
        <v>19</v>
      </c>
      <c r="Q123" s="127">
        <v>43</v>
      </c>
      <c r="R123" s="127">
        <v>34</v>
      </c>
      <c r="S123" s="127">
        <v>243</v>
      </c>
      <c r="T123" s="127">
        <v>184</v>
      </c>
      <c r="U123" s="127">
        <v>20</v>
      </c>
      <c r="V123" s="127">
        <v>39</v>
      </c>
      <c r="W123" s="127">
        <v>36</v>
      </c>
      <c r="X123" s="127">
        <v>5</v>
      </c>
    </row>
    <row r="124" spans="1:24">
      <c r="A124" s="118">
        <v>8</v>
      </c>
      <c r="B124" s="122">
        <v>1</v>
      </c>
      <c r="C124" s="137">
        <v>405</v>
      </c>
      <c r="D124" s="131">
        <v>39</v>
      </c>
      <c r="E124" s="144" t="s">
        <v>667</v>
      </c>
      <c r="F124" s="144" t="s">
        <v>1462</v>
      </c>
      <c r="G124" s="127">
        <v>245</v>
      </c>
      <c r="H124" s="127">
        <v>733</v>
      </c>
      <c r="I124" s="127">
        <v>17</v>
      </c>
      <c r="J124" s="127">
        <v>20</v>
      </c>
      <c r="K124" s="127">
        <v>40</v>
      </c>
      <c r="L124" s="127">
        <v>23</v>
      </c>
      <c r="M124" s="127">
        <v>245</v>
      </c>
      <c r="N124" s="127">
        <v>828</v>
      </c>
      <c r="O124" s="127">
        <v>2</v>
      </c>
      <c r="P124" s="127">
        <v>14</v>
      </c>
      <c r="Q124" s="127">
        <v>46</v>
      </c>
      <c r="R124" s="127">
        <v>38</v>
      </c>
      <c r="S124" s="127">
        <v>0</v>
      </c>
      <c r="T124" s="127">
        <v>0</v>
      </c>
      <c r="U124" s="127">
        <v>0</v>
      </c>
      <c r="V124" s="127">
        <v>0</v>
      </c>
      <c r="W124" s="127">
        <v>0</v>
      </c>
      <c r="X124" s="127">
        <v>0</v>
      </c>
    </row>
    <row r="125" spans="1:24">
      <c r="A125" s="113">
        <v>3</v>
      </c>
      <c r="B125" s="116">
        <v>1</v>
      </c>
      <c r="C125" s="138">
        <v>405</v>
      </c>
      <c r="D125" s="132">
        <v>40</v>
      </c>
      <c r="E125" s="142" t="s">
        <v>667</v>
      </c>
      <c r="F125" s="143" t="s">
        <v>676</v>
      </c>
      <c r="G125" s="128">
        <v>81</v>
      </c>
      <c r="H125" s="128">
        <v>643</v>
      </c>
      <c r="I125" s="128">
        <v>4</v>
      </c>
      <c r="J125" s="128">
        <v>4</v>
      </c>
      <c r="K125" s="128">
        <v>20</v>
      </c>
      <c r="L125" s="128">
        <v>73</v>
      </c>
      <c r="M125" s="128">
        <v>81</v>
      </c>
      <c r="N125" s="128">
        <v>610</v>
      </c>
      <c r="O125" s="128">
        <v>6</v>
      </c>
      <c r="P125" s="128">
        <v>14</v>
      </c>
      <c r="Q125" s="128">
        <v>35</v>
      </c>
      <c r="R125" s="128">
        <v>46</v>
      </c>
      <c r="S125" s="128">
        <v>0</v>
      </c>
      <c r="T125" s="128">
        <v>0</v>
      </c>
      <c r="U125" s="128">
        <v>0</v>
      </c>
      <c r="V125" s="128">
        <v>0</v>
      </c>
      <c r="W125" s="128">
        <v>0</v>
      </c>
      <c r="X125" s="128">
        <v>0</v>
      </c>
    </row>
    <row r="126" spans="1:24">
      <c r="A126" s="118">
        <v>4</v>
      </c>
      <c r="B126" s="122">
        <v>1</v>
      </c>
      <c r="C126" s="137">
        <v>405</v>
      </c>
      <c r="D126" s="131">
        <v>40</v>
      </c>
      <c r="E126" s="144" t="s">
        <v>667</v>
      </c>
      <c r="F126" s="144" t="s">
        <v>676</v>
      </c>
      <c r="G126" s="127">
        <v>62</v>
      </c>
      <c r="H126" s="127">
        <v>677</v>
      </c>
      <c r="I126" s="127">
        <v>0</v>
      </c>
      <c r="J126" s="127">
        <v>8</v>
      </c>
      <c r="K126" s="127">
        <v>21</v>
      </c>
      <c r="L126" s="127">
        <v>71</v>
      </c>
      <c r="M126" s="127">
        <v>62</v>
      </c>
      <c r="N126" s="127">
        <v>688</v>
      </c>
      <c r="O126" s="127">
        <v>2</v>
      </c>
      <c r="P126" s="127">
        <v>16</v>
      </c>
      <c r="Q126" s="127">
        <v>48</v>
      </c>
      <c r="R126" s="127">
        <v>34</v>
      </c>
      <c r="S126" s="127">
        <v>0</v>
      </c>
      <c r="T126" s="127">
        <v>0</v>
      </c>
      <c r="U126" s="127">
        <v>0</v>
      </c>
      <c r="V126" s="127">
        <v>0</v>
      </c>
      <c r="W126" s="127">
        <v>0</v>
      </c>
      <c r="X126" s="127">
        <v>0</v>
      </c>
    </row>
    <row r="127" spans="1:24">
      <c r="A127" s="118">
        <v>5</v>
      </c>
      <c r="B127" s="122">
        <v>1</v>
      </c>
      <c r="C127" s="137">
        <v>405</v>
      </c>
      <c r="D127" s="131">
        <v>40</v>
      </c>
      <c r="E127" s="144" t="s">
        <v>667</v>
      </c>
      <c r="F127" s="144" t="s">
        <v>676</v>
      </c>
      <c r="G127" s="127">
        <v>73</v>
      </c>
      <c r="H127" s="127">
        <v>696</v>
      </c>
      <c r="I127" s="127">
        <v>1</v>
      </c>
      <c r="J127" s="127">
        <v>10</v>
      </c>
      <c r="K127" s="127">
        <v>29</v>
      </c>
      <c r="L127" s="127">
        <v>60</v>
      </c>
      <c r="M127" s="127">
        <v>73</v>
      </c>
      <c r="N127" s="127">
        <v>717</v>
      </c>
      <c r="O127" s="127">
        <v>1</v>
      </c>
      <c r="P127" s="127">
        <v>18</v>
      </c>
      <c r="Q127" s="127">
        <v>48</v>
      </c>
      <c r="R127" s="127">
        <v>33</v>
      </c>
      <c r="S127" s="127">
        <v>73</v>
      </c>
      <c r="T127" s="127">
        <v>195</v>
      </c>
      <c r="U127" s="127">
        <v>10</v>
      </c>
      <c r="V127" s="127">
        <v>42</v>
      </c>
      <c r="W127" s="127">
        <v>47</v>
      </c>
      <c r="X127" s="127">
        <v>1</v>
      </c>
    </row>
    <row r="128" spans="1:24">
      <c r="A128" s="113">
        <v>3</v>
      </c>
      <c r="B128" s="116">
        <v>1</v>
      </c>
      <c r="C128" s="138">
        <v>405</v>
      </c>
      <c r="D128" s="132">
        <v>41</v>
      </c>
      <c r="E128" s="142" t="s">
        <v>667</v>
      </c>
      <c r="F128" s="143" t="s">
        <v>675</v>
      </c>
      <c r="G128" s="128">
        <v>75</v>
      </c>
      <c r="H128" s="128">
        <v>646</v>
      </c>
      <c r="I128" s="128">
        <v>0</v>
      </c>
      <c r="J128" s="128">
        <v>7</v>
      </c>
      <c r="K128" s="128">
        <v>16</v>
      </c>
      <c r="L128" s="128">
        <v>77</v>
      </c>
      <c r="M128" s="128">
        <v>75</v>
      </c>
      <c r="N128" s="128">
        <v>616</v>
      </c>
      <c r="O128" s="128">
        <v>3</v>
      </c>
      <c r="P128" s="128">
        <v>17</v>
      </c>
      <c r="Q128" s="128">
        <v>44</v>
      </c>
      <c r="R128" s="128">
        <v>36</v>
      </c>
      <c r="S128" s="128">
        <v>0</v>
      </c>
      <c r="T128" s="128">
        <v>0</v>
      </c>
      <c r="U128" s="128">
        <v>0</v>
      </c>
      <c r="V128" s="128">
        <v>0</v>
      </c>
      <c r="W128" s="128">
        <v>0</v>
      </c>
      <c r="X128" s="128">
        <v>0</v>
      </c>
    </row>
    <row r="129" spans="1:24">
      <c r="A129" s="118">
        <v>4</v>
      </c>
      <c r="B129" s="122">
        <v>1</v>
      </c>
      <c r="C129" s="137">
        <v>405</v>
      </c>
      <c r="D129" s="131">
        <v>41</v>
      </c>
      <c r="E129" s="144" t="s">
        <v>667</v>
      </c>
      <c r="F129" s="144" t="s">
        <v>675</v>
      </c>
      <c r="G129" s="127">
        <v>77</v>
      </c>
      <c r="H129" s="127">
        <v>662</v>
      </c>
      <c r="I129" s="127">
        <v>5</v>
      </c>
      <c r="J129" s="127">
        <v>4</v>
      </c>
      <c r="K129" s="127">
        <v>34</v>
      </c>
      <c r="L129" s="127">
        <v>57</v>
      </c>
      <c r="M129" s="127">
        <v>77</v>
      </c>
      <c r="N129" s="127">
        <v>685</v>
      </c>
      <c r="O129" s="127">
        <v>3</v>
      </c>
      <c r="P129" s="127">
        <v>12</v>
      </c>
      <c r="Q129" s="127">
        <v>51</v>
      </c>
      <c r="R129" s="127">
        <v>35</v>
      </c>
      <c r="S129" s="127">
        <v>0</v>
      </c>
      <c r="T129" s="127">
        <v>0</v>
      </c>
      <c r="U129" s="127">
        <v>0</v>
      </c>
      <c r="V129" s="127">
        <v>0</v>
      </c>
      <c r="W129" s="127">
        <v>0</v>
      </c>
      <c r="X129" s="127">
        <v>0</v>
      </c>
    </row>
    <row r="130" spans="1:24">
      <c r="A130" s="118">
        <v>5</v>
      </c>
      <c r="B130" s="122">
        <v>1</v>
      </c>
      <c r="C130" s="137">
        <v>405</v>
      </c>
      <c r="D130" s="131">
        <v>41</v>
      </c>
      <c r="E130" s="144" t="s">
        <v>667</v>
      </c>
      <c r="F130" s="144" t="s">
        <v>675</v>
      </c>
      <c r="G130" s="127">
        <v>91</v>
      </c>
      <c r="H130" s="127">
        <v>690</v>
      </c>
      <c r="I130" s="127">
        <v>4</v>
      </c>
      <c r="J130" s="127">
        <v>9</v>
      </c>
      <c r="K130" s="127">
        <v>38</v>
      </c>
      <c r="L130" s="127">
        <v>48</v>
      </c>
      <c r="M130" s="127">
        <v>91</v>
      </c>
      <c r="N130" s="127">
        <v>722</v>
      </c>
      <c r="O130" s="127">
        <v>0</v>
      </c>
      <c r="P130" s="127">
        <v>24</v>
      </c>
      <c r="Q130" s="127">
        <v>42</v>
      </c>
      <c r="R130" s="127">
        <v>34</v>
      </c>
      <c r="S130" s="127">
        <v>91</v>
      </c>
      <c r="T130" s="127">
        <v>200</v>
      </c>
      <c r="U130" s="127">
        <v>7</v>
      </c>
      <c r="V130" s="127">
        <v>42</v>
      </c>
      <c r="W130" s="127">
        <v>43</v>
      </c>
      <c r="X130" s="127">
        <v>9</v>
      </c>
    </row>
    <row r="131" spans="1:24">
      <c r="A131" s="113">
        <v>3</v>
      </c>
      <c r="B131" s="116">
        <v>1</v>
      </c>
      <c r="C131" s="138">
        <v>405</v>
      </c>
      <c r="D131" s="132">
        <v>42</v>
      </c>
      <c r="E131" s="142" t="s">
        <v>667</v>
      </c>
      <c r="F131" s="143" t="s">
        <v>674</v>
      </c>
      <c r="G131" s="128">
        <v>67</v>
      </c>
      <c r="H131" s="128">
        <v>621</v>
      </c>
      <c r="I131" s="128">
        <v>1</v>
      </c>
      <c r="J131" s="128">
        <v>4</v>
      </c>
      <c r="K131" s="128">
        <v>31</v>
      </c>
      <c r="L131" s="128">
        <v>63</v>
      </c>
      <c r="M131" s="128">
        <v>67</v>
      </c>
      <c r="N131" s="128">
        <v>631</v>
      </c>
      <c r="O131" s="128">
        <v>9</v>
      </c>
      <c r="P131" s="128">
        <v>13</v>
      </c>
      <c r="Q131" s="128">
        <v>33</v>
      </c>
      <c r="R131" s="128">
        <v>45</v>
      </c>
      <c r="S131" s="128">
        <v>0</v>
      </c>
      <c r="T131" s="128">
        <v>0</v>
      </c>
      <c r="U131" s="128">
        <v>0</v>
      </c>
      <c r="V131" s="128">
        <v>0</v>
      </c>
      <c r="W131" s="128">
        <v>0</v>
      </c>
      <c r="X131" s="128">
        <v>0</v>
      </c>
    </row>
    <row r="132" spans="1:24">
      <c r="A132" s="118">
        <v>4</v>
      </c>
      <c r="B132" s="122">
        <v>1</v>
      </c>
      <c r="C132" s="137">
        <v>405</v>
      </c>
      <c r="D132" s="131">
        <v>42</v>
      </c>
      <c r="E132" s="144" t="s">
        <v>667</v>
      </c>
      <c r="F132" s="144" t="s">
        <v>674</v>
      </c>
      <c r="G132" s="127">
        <v>70</v>
      </c>
      <c r="H132" s="127">
        <v>686</v>
      </c>
      <c r="I132" s="127">
        <v>1</v>
      </c>
      <c r="J132" s="127">
        <v>6</v>
      </c>
      <c r="K132" s="127">
        <v>23</v>
      </c>
      <c r="L132" s="127">
        <v>70</v>
      </c>
      <c r="M132" s="127">
        <v>70</v>
      </c>
      <c r="N132" s="127">
        <v>713</v>
      </c>
      <c r="O132" s="127">
        <v>4</v>
      </c>
      <c r="P132" s="127">
        <v>10</v>
      </c>
      <c r="Q132" s="127">
        <v>33</v>
      </c>
      <c r="R132" s="127">
        <v>53</v>
      </c>
      <c r="S132" s="127">
        <v>0</v>
      </c>
      <c r="T132" s="127">
        <v>0</v>
      </c>
      <c r="U132" s="127">
        <v>0</v>
      </c>
      <c r="V132" s="127">
        <v>0</v>
      </c>
      <c r="W132" s="127">
        <v>0</v>
      </c>
      <c r="X132" s="127">
        <v>0</v>
      </c>
    </row>
    <row r="133" spans="1:24">
      <c r="A133" s="118">
        <v>5</v>
      </c>
      <c r="B133" s="122">
        <v>1</v>
      </c>
      <c r="C133" s="137">
        <v>405</v>
      </c>
      <c r="D133" s="131">
        <v>42</v>
      </c>
      <c r="E133" s="144" t="s">
        <v>667</v>
      </c>
      <c r="F133" s="144" t="s">
        <v>674</v>
      </c>
      <c r="G133" s="127">
        <v>80</v>
      </c>
      <c r="H133" s="127">
        <v>719</v>
      </c>
      <c r="I133" s="127">
        <v>5</v>
      </c>
      <c r="J133" s="127">
        <v>8</v>
      </c>
      <c r="K133" s="127">
        <v>29</v>
      </c>
      <c r="L133" s="127">
        <v>59</v>
      </c>
      <c r="M133" s="127">
        <v>80</v>
      </c>
      <c r="N133" s="127">
        <v>748</v>
      </c>
      <c r="O133" s="127">
        <v>1</v>
      </c>
      <c r="P133" s="127">
        <v>16</v>
      </c>
      <c r="Q133" s="127">
        <v>38</v>
      </c>
      <c r="R133" s="127">
        <v>45</v>
      </c>
      <c r="S133" s="127">
        <v>80</v>
      </c>
      <c r="T133" s="127">
        <v>214</v>
      </c>
      <c r="U133" s="127">
        <v>5</v>
      </c>
      <c r="V133" s="127">
        <v>31</v>
      </c>
      <c r="W133" s="127">
        <v>46</v>
      </c>
      <c r="X133" s="127">
        <v>18</v>
      </c>
    </row>
    <row r="134" spans="1:24">
      <c r="A134" s="113">
        <v>3</v>
      </c>
      <c r="B134" s="116">
        <v>1</v>
      </c>
      <c r="C134" s="138">
        <v>405</v>
      </c>
      <c r="D134" s="132">
        <v>43</v>
      </c>
      <c r="E134" s="142" t="s">
        <v>667</v>
      </c>
      <c r="F134" s="143" t="s">
        <v>673</v>
      </c>
      <c r="G134" s="128">
        <v>73</v>
      </c>
      <c r="H134" s="128">
        <v>607</v>
      </c>
      <c r="I134" s="128">
        <v>1</v>
      </c>
      <c r="J134" s="128">
        <v>10</v>
      </c>
      <c r="K134" s="128">
        <v>29</v>
      </c>
      <c r="L134" s="128">
        <v>60</v>
      </c>
      <c r="M134" s="128">
        <v>73</v>
      </c>
      <c r="N134" s="128">
        <v>597</v>
      </c>
      <c r="O134" s="128">
        <v>7</v>
      </c>
      <c r="P134" s="128">
        <v>19</v>
      </c>
      <c r="Q134" s="128">
        <v>34</v>
      </c>
      <c r="R134" s="128">
        <v>40</v>
      </c>
      <c r="S134" s="128">
        <v>0</v>
      </c>
      <c r="T134" s="128">
        <v>0</v>
      </c>
      <c r="U134" s="128">
        <v>0</v>
      </c>
      <c r="V134" s="128">
        <v>0</v>
      </c>
      <c r="W134" s="128">
        <v>0</v>
      </c>
      <c r="X134" s="128">
        <v>0</v>
      </c>
    </row>
    <row r="135" spans="1:24">
      <c r="A135" s="118">
        <v>4</v>
      </c>
      <c r="B135" s="122">
        <v>1</v>
      </c>
      <c r="C135" s="137">
        <v>405</v>
      </c>
      <c r="D135" s="131">
        <v>43</v>
      </c>
      <c r="E135" s="144" t="s">
        <v>667</v>
      </c>
      <c r="F135" s="144" t="s">
        <v>673</v>
      </c>
      <c r="G135" s="127">
        <v>81</v>
      </c>
      <c r="H135" s="127">
        <v>656</v>
      </c>
      <c r="I135" s="127">
        <v>2</v>
      </c>
      <c r="J135" s="127">
        <v>12</v>
      </c>
      <c r="K135" s="127">
        <v>23</v>
      </c>
      <c r="L135" s="127">
        <v>62</v>
      </c>
      <c r="M135" s="127">
        <v>81</v>
      </c>
      <c r="N135" s="127">
        <v>678</v>
      </c>
      <c r="O135" s="127">
        <v>5</v>
      </c>
      <c r="P135" s="127">
        <v>15</v>
      </c>
      <c r="Q135" s="127">
        <v>47</v>
      </c>
      <c r="R135" s="127">
        <v>33</v>
      </c>
      <c r="S135" s="127">
        <v>0</v>
      </c>
      <c r="T135" s="127">
        <v>0</v>
      </c>
      <c r="U135" s="127">
        <v>0</v>
      </c>
      <c r="V135" s="127">
        <v>0</v>
      </c>
      <c r="W135" s="127">
        <v>0</v>
      </c>
      <c r="X135" s="127">
        <v>0</v>
      </c>
    </row>
    <row r="136" spans="1:24">
      <c r="A136" s="118">
        <v>5</v>
      </c>
      <c r="B136" s="122">
        <v>1</v>
      </c>
      <c r="C136" s="137">
        <v>405</v>
      </c>
      <c r="D136" s="131">
        <v>43</v>
      </c>
      <c r="E136" s="144" t="s">
        <v>667</v>
      </c>
      <c r="F136" s="144" t="s">
        <v>673</v>
      </c>
      <c r="G136" s="127">
        <v>81</v>
      </c>
      <c r="H136" s="127">
        <v>661</v>
      </c>
      <c r="I136" s="127">
        <v>9</v>
      </c>
      <c r="J136" s="127">
        <v>12</v>
      </c>
      <c r="K136" s="127">
        <v>41</v>
      </c>
      <c r="L136" s="127">
        <v>38</v>
      </c>
      <c r="M136" s="127">
        <v>81</v>
      </c>
      <c r="N136" s="127">
        <v>696</v>
      </c>
      <c r="O136" s="127">
        <v>1</v>
      </c>
      <c r="P136" s="127">
        <v>27</v>
      </c>
      <c r="Q136" s="127">
        <v>46</v>
      </c>
      <c r="R136" s="127">
        <v>26</v>
      </c>
      <c r="S136" s="127">
        <v>81</v>
      </c>
      <c r="T136" s="127">
        <v>174</v>
      </c>
      <c r="U136" s="127">
        <v>28</v>
      </c>
      <c r="V136" s="127">
        <v>47</v>
      </c>
      <c r="W136" s="127">
        <v>25</v>
      </c>
      <c r="X136" s="127">
        <v>0</v>
      </c>
    </row>
    <row r="137" spans="1:24">
      <c r="A137" s="113">
        <v>3</v>
      </c>
      <c r="B137" s="116">
        <v>1</v>
      </c>
      <c r="C137" s="138">
        <v>405</v>
      </c>
      <c r="D137" s="132">
        <v>44</v>
      </c>
      <c r="E137" s="142" t="s">
        <v>667</v>
      </c>
      <c r="F137" s="143" t="s">
        <v>672</v>
      </c>
      <c r="G137" s="128">
        <v>69</v>
      </c>
      <c r="H137" s="128">
        <v>585</v>
      </c>
      <c r="I137" s="128">
        <v>1</v>
      </c>
      <c r="J137" s="128">
        <v>13</v>
      </c>
      <c r="K137" s="128">
        <v>33</v>
      </c>
      <c r="L137" s="128">
        <v>52</v>
      </c>
      <c r="M137" s="128">
        <v>69</v>
      </c>
      <c r="N137" s="128">
        <v>567</v>
      </c>
      <c r="O137" s="128">
        <v>13</v>
      </c>
      <c r="P137" s="128">
        <v>14</v>
      </c>
      <c r="Q137" s="128">
        <v>42</v>
      </c>
      <c r="R137" s="128">
        <v>30</v>
      </c>
      <c r="S137" s="128">
        <v>0</v>
      </c>
      <c r="T137" s="128">
        <v>0</v>
      </c>
      <c r="U137" s="128">
        <v>0</v>
      </c>
      <c r="V137" s="128">
        <v>0</v>
      </c>
      <c r="W137" s="128">
        <v>0</v>
      </c>
      <c r="X137" s="128">
        <v>0</v>
      </c>
    </row>
    <row r="138" spans="1:24">
      <c r="A138" s="118">
        <v>4</v>
      </c>
      <c r="B138" s="122">
        <v>1</v>
      </c>
      <c r="C138" s="137">
        <v>405</v>
      </c>
      <c r="D138" s="131">
        <v>44</v>
      </c>
      <c r="E138" s="144" t="s">
        <v>667</v>
      </c>
      <c r="F138" s="144" t="s">
        <v>672</v>
      </c>
      <c r="G138" s="127">
        <v>61</v>
      </c>
      <c r="H138" s="127">
        <v>600</v>
      </c>
      <c r="I138" s="127">
        <v>11</v>
      </c>
      <c r="J138" s="127">
        <v>20</v>
      </c>
      <c r="K138" s="127">
        <v>43</v>
      </c>
      <c r="L138" s="127">
        <v>26</v>
      </c>
      <c r="M138" s="127">
        <v>61</v>
      </c>
      <c r="N138" s="127">
        <v>596</v>
      </c>
      <c r="O138" s="127">
        <v>3</v>
      </c>
      <c r="P138" s="127">
        <v>36</v>
      </c>
      <c r="Q138" s="127">
        <v>46</v>
      </c>
      <c r="R138" s="127">
        <v>15</v>
      </c>
      <c r="S138" s="127">
        <v>0</v>
      </c>
      <c r="T138" s="127">
        <v>0</v>
      </c>
      <c r="U138" s="127">
        <v>0</v>
      </c>
      <c r="V138" s="127">
        <v>0</v>
      </c>
      <c r="W138" s="127">
        <v>0</v>
      </c>
      <c r="X138" s="127">
        <v>0</v>
      </c>
    </row>
    <row r="139" spans="1:24">
      <c r="A139" s="118">
        <v>5</v>
      </c>
      <c r="B139" s="122">
        <v>1</v>
      </c>
      <c r="C139" s="137">
        <v>405</v>
      </c>
      <c r="D139" s="131">
        <v>44</v>
      </c>
      <c r="E139" s="144" t="s">
        <v>667</v>
      </c>
      <c r="F139" s="144" t="s">
        <v>672</v>
      </c>
      <c r="G139" s="127">
        <v>88</v>
      </c>
      <c r="H139" s="127">
        <v>653</v>
      </c>
      <c r="I139" s="127">
        <v>7</v>
      </c>
      <c r="J139" s="127">
        <v>16</v>
      </c>
      <c r="K139" s="127">
        <v>45</v>
      </c>
      <c r="L139" s="127">
        <v>32</v>
      </c>
      <c r="M139" s="127">
        <v>88</v>
      </c>
      <c r="N139" s="127">
        <v>665</v>
      </c>
      <c r="O139" s="127">
        <v>3</v>
      </c>
      <c r="P139" s="127">
        <v>30</v>
      </c>
      <c r="Q139" s="127">
        <v>48</v>
      </c>
      <c r="R139" s="127">
        <v>19</v>
      </c>
      <c r="S139" s="127">
        <v>88</v>
      </c>
      <c r="T139" s="127">
        <v>191</v>
      </c>
      <c r="U139" s="127">
        <v>14</v>
      </c>
      <c r="V139" s="127">
        <v>47</v>
      </c>
      <c r="W139" s="127">
        <v>36</v>
      </c>
      <c r="X139" s="127">
        <v>3</v>
      </c>
    </row>
    <row r="140" spans="1:24">
      <c r="A140" s="118">
        <v>6</v>
      </c>
      <c r="B140" s="122">
        <v>1</v>
      </c>
      <c r="C140" s="137">
        <v>405</v>
      </c>
      <c r="D140" s="131">
        <v>45</v>
      </c>
      <c r="E140" s="144" t="s">
        <v>667</v>
      </c>
      <c r="F140" s="144" t="s">
        <v>1461</v>
      </c>
      <c r="G140" s="127">
        <v>306</v>
      </c>
      <c r="H140" s="127">
        <v>745</v>
      </c>
      <c r="I140" s="127">
        <v>5</v>
      </c>
      <c r="J140" s="127">
        <v>10</v>
      </c>
      <c r="K140" s="127">
        <v>27</v>
      </c>
      <c r="L140" s="127">
        <v>58</v>
      </c>
      <c r="M140" s="127">
        <v>306</v>
      </c>
      <c r="N140" s="127">
        <v>767</v>
      </c>
      <c r="O140" s="127">
        <v>4</v>
      </c>
      <c r="P140" s="127">
        <v>15</v>
      </c>
      <c r="Q140" s="127">
        <v>38</v>
      </c>
      <c r="R140" s="127">
        <v>43</v>
      </c>
      <c r="S140" s="127">
        <v>0</v>
      </c>
      <c r="T140" s="127">
        <v>0</v>
      </c>
      <c r="U140" s="127">
        <v>0</v>
      </c>
      <c r="V140" s="127">
        <v>0</v>
      </c>
      <c r="W140" s="127">
        <v>0</v>
      </c>
      <c r="X140" s="127">
        <v>0</v>
      </c>
    </row>
    <row r="141" spans="1:24">
      <c r="A141" s="118">
        <v>7</v>
      </c>
      <c r="B141" s="122">
        <v>1</v>
      </c>
      <c r="C141" s="137">
        <v>405</v>
      </c>
      <c r="D141" s="131">
        <v>45</v>
      </c>
      <c r="E141" s="144" t="s">
        <v>667</v>
      </c>
      <c r="F141" s="144" t="s">
        <v>1461</v>
      </c>
      <c r="G141" s="127">
        <v>290</v>
      </c>
      <c r="H141" s="127">
        <v>764</v>
      </c>
      <c r="I141" s="127">
        <v>6</v>
      </c>
      <c r="J141" s="127">
        <v>8</v>
      </c>
      <c r="K141" s="127">
        <v>33</v>
      </c>
      <c r="L141" s="127">
        <v>53</v>
      </c>
      <c r="M141" s="127">
        <v>290</v>
      </c>
      <c r="N141" s="127">
        <v>806</v>
      </c>
      <c r="O141" s="127">
        <v>4</v>
      </c>
      <c r="P141" s="127">
        <v>15</v>
      </c>
      <c r="Q141" s="127">
        <v>33</v>
      </c>
      <c r="R141" s="127">
        <v>48</v>
      </c>
      <c r="S141" s="127">
        <v>290</v>
      </c>
      <c r="T141" s="127">
        <v>201</v>
      </c>
      <c r="U141" s="127">
        <v>13</v>
      </c>
      <c r="V141" s="127">
        <v>33</v>
      </c>
      <c r="W141" s="127">
        <v>39</v>
      </c>
      <c r="X141" s="127">
        <v>15</v>
      </c>
    </row>
    <row r="142" spans="1:24">
      <c r="A142" s="118">
        <v>8</v>
      </c>
      <c r="B142" s="122">
        <v>1</v>
      </c>
      <c r="C142" s="137">
        <v>405</v>
      </c>
      <c r="D142" s="131">
        <v>45</v>
      </c>
      <c r="E142" s="144" t="s">
        <v>667</v>
      </c>
      <c r="F142" s="144" t="s">
        <v>1461</v>
      </c>
      <c r="G142" s="127">
        <v>295</v>
      </c>
      <c r="H142" s="127">
        <v>761</v>
      </c>
      <c r="I142" s="127">
        <v>15</v>
      </c>
      <c r="J142" s="127">
        <v>9</v>
      </c>
      <c r="K142" s="127">
        <v>42</v>
      </c>
      <c r="L142" s="127">
        <v>34</v>
      </c>
      <c r="M142" s="127">
        <v>295</v>
      </c>
      <c r="N142" s="127">
        <v>866</v>
      </c>
      <c r="O142" s="127">
        <v>2</v>
      </c>
      <c r="P142" s="127">
        <v>9</v>
      </c>
      <c r="Q142" s="127">
        <v>35</v>
      </c>
      <c r="R142" s="127">
        <v>54</v>
      </c>
      <c r="S142" s="127">
        <v>0</v>
      </c>
      <c r="T142" s="127">
        <v>0</v>
      </c>
      <c r="U142" s="127">
        <v>0</v>
      </c>
      <c r="V142" s="127">
        <v>0</v>
      </c>
      <c r="W142" s="127">
        <v>0</v>
      </c>
      <c r="X142" s="127">
        <v>0</v>
      </c>
    </row>
    <row r="143" spans="1:24">
      <c r="A143" s="118">
        <v>6</v>
      </c>
      <c r="B143" s="122">
        <v>1</v>
      </c>
      <c r="C143" s="137">
        <v>405</v>
      </c>
      <c r="D143" s="131">
        <v>46</v>
      </c>
      <c r="E143" s="144" t="s">
        <v>667</v>
      </c>
      <c r="F143" s="144" t="s">
        <v>1460</v>
      </c>
      <c r="G143" s="127">
        <v>238</v>
      </c>
      <c r="H143" s="127">
        <v>711</v>
      </c>
      <c r="I143" s="127">
        <v>5</v>
      </c>
      <c r="J143" s="127">
        <v>16</v>
      </c>
      <c r="K143" s="127">
        <v>33</v>
      </c>
      <c r="L143" s="127">
        <v>46</v>
      </c>
      <c r="M143" s="127">
        <v>238</v>
      </c>
      <c r="N143" s="127">
        <v>741</v>
      </c>
      <c r="O143" s="127">
        <v>3</v>
      </c>
      <c r="P143" s="127">
        <v>19</v>
      </c>
      <c r="Q143" s="127">
        <v>45</v>
      </c>
      <c r="R143" s="127">
        <v>32</v>
      </c>
      <c r="S143" s="127">
        <v>0</v>
      </c>
      <c r="T143" s="127">
        <v>0</v>
      </c>
      <c r="U143" s="127">
        <v>0</v>
      </c>
      <c r="V143" s="127">
        <v>0</v>
      </c>
      <c r="W143" s="127">
        <v>0</v>
      </c>
      <c r="X143" s="127">
        <v>0</v>
      </c>
    </row>
    <row r="144" spans="1:24">
      <c r="A144" s="118">
        <v>7</v>
      </c>
      <c r="B144" s="122">
        <v>1</v>
      </c>
      <c r="C144" s="137">
        <v>405</v>
      </c>
      <c r="D144" s="131">
        <v>46</v>
      </c>
      <c r="E144" s="144" t="s">
        <v>667</v>
      </c>
      <c r="F144" s="144" t="s">
        <v>1460</v>
      </c>
      <c r="G144" s="127">
        <v>257</v>
      </c>
      <c r="H144" s="127">
        <v>745</v>
      </c>
      <c r="I144" s="127">
        <v>3</v>
      </c>
      <c r="J144" s="127">
        <v>14</v>
      </c>
      <c r="K144" s="127">
        <v>41</v>
      </c>
      <c r="L144" s="127">
        <v>42</v>
      </c>
      <c r="M144" s="127">
        <v>257</v>
      </c>
      <c r="N144" s="127">
        <v>804</v>
      </c>
      <c r="O144" s="127">
        <v>1</v>
      </c>
      <c r="P144" s="127">
        <v>19</v>
      </c>
      <c r="Q144" s="127">
        <v>36</v>
      </c>
      <c r="R144" s="127">
        <v>43</v>
      </c>
      <c r="S144" s="127">
        <v>257</v>
      </c>
      <c r="T144" s="127">
        <v>186</v>
      </c>
      <c r="U144" s="127">
        <v>17</v>
      </c>
      <c r="V144" s="127">
        <v>44</v>
      </c>
      <c r="W144" s="127">
        <v>33</v>
      </c>
      <c r="X144" s="127">
        <v>6</v>
      </c>
    </row>
    <row r="145" spans="1:24">
      <c r="A145" s="118">
        <v>8</v>
      </c>
      <c r="B145" s="122">
        <v>1</v>
      </c>
      <c r="C145" s="137">
        <v>405</v>
      </c>
      <c r="D145" s="131">
        <v>46</v>
      </c>
      <c r="E145" s="144" t="s">
        <v>667</v>
      </c>
      <c r="F145" s="144" t="s">
        <v>1460</v>
      </c>
      <c r="G145" s="127">
        <v>253</v>
      </c>
      <c r="H145" s="127">
        <v>730</v>
      </c>
      <c r="I145" s="127">
        <v>17</v>
      </c>
      <c r="J145" s="127">
        <v>16</v>
      </c>
      <c r="K145" s="127">
        <v>48</v>
      </c>
      <c r="L145" s="127">
        <v>19</v>
      </c>
      <c r="M145" s="127">
        <v>253</v>
      </c>
      <c r="N145" s="127">
        <v>833</v>
      </c>
      <c r="O145" s="127">
        <v>2</v>
      </c>
      <c r="P145" s="127">
        <v>12</v>
      </c>
      <c r="Q145" s="127">
        <v>51</v>
      </c>
      <c r="R145" s="127">
        <v>34</v>
      </c>
      <c r="S145" s="127">
        <v>0</v>
      </c>
      <c r="T145" s="127">
        <v>0</v>
      </c>
      <c r="U145" s="127">
        <v>0</v>
      </c>
      <c r="V145" s="127">
        <v>0</v>
      </c>
      <c r="W145" s="127">
        <v>0</v>
      </c>
      <c r="X145" s="127">
        <v>0</v>
      </c>
    </row>
    <row r="146" spans="1:24">
      <c r="A146" s="113">
        <v>3</v>
      </c>
      <c r="B146" s="116">
        <v>1</v>
      </c>
      <c r="C146" s="138">
        <v>405</v>
      </c>
      <c r="D146" s="132">
        <v>47</v>
      </c>
      <c r="E146" s="142" t="s">
        <v>667</v>
      </c>
      <c r="F146" s="143" t="s">
        <v>671</v>
      </c>
      <c r="G146" s="128">
        <v>93</v>
      </c>
      <c r="H146" s="128">
        <v>642</v>
      </c>
      <c r="I146" s="128">
        <v>0</v>
      </c>
      <c r="J146" s="128">
        <v>5</v>
      </c>
      <c r="K146" s="128">
        <v>20</v>
      </c>
      <c r="L146" s="128">
        <v>74</v>
      </c>
      <c r="M146" s="128">
        <v>93</v>
      </c>
      <c r="N146" s="128">
        <v>700</v>
      </c>
      <c r="O146" s="128">
        <v>4</v>
      </c>
      <c r="P146" s="128">
        <v>8</v>
      </c>
      <c r="Q146" s="128">
        <v>24</v>
      </c>
      <c r="R146" s="128">
        <v>65</v>
      </c>
      <c r="S146" s="128">
        <v>0</v>
      </c>
      <c r="T146" s="128">
        <v>0</v>
      </c>
      <c r="U146" s="128">
        <v>0</v>
      </c>
      <c r="V146" s="128">
        <v>0</v>
      </c>
      <c r="W146" s="128">
        <v>0</v>
      </c>
      <c r="X146" s="128">
        <v>0</v>
      </c>
    </row>
    <row r="147" spans="1:24">
      <c r="A147" s="118">
        <v>4</v>
      </c>
      <c r="B147" s="122">
        <v>1</v>
      </c>
      <c r="C147" s="137">
        <v>405</v>
      </c>
      <c r="D147" s="131">
        <v>47</v>
      </c>
      <c r="E147" s="144" t="s">
        <v>667</v>
      </c>
      <c r="F147" s="144" t="s">
        <v>671</v>
      </c>
      <c r="G147" s="127">
        <v>89</v>
      </c>
      <c r="H147" s="127">
        <v>718</v>
      </c>
      <c r="I147" s="127">
        <v>1</v>
      </c>
      <c r="J147" s="127">
        <v>2</v>
      </c>
      <c r="K147" s="127">
        <v>9</v>
      </c>
      <c r="L147" s="127">
        <v>88</v>
      </c>
      <c r="M147" s="127">
        <v>89</v>
      </c>
      <c r="N147" s="127">
        <v>805</v>
      </c>
      <c r="O147" s="127">
        <v>1</v>
      </c>
      <c r="P147" s="127">
        <v>2</v>
      </c>
      <c r="Q147" s="127">
        <v>26</v>
      </c>
      <c r="R147" s="127">
        <v>71</v>
      </c>
      <c r="S147" s="127">
        <v>0</v>
      </c>
      <c r="T147" s="127">
        <v>0</v>
      </c>
      <c r="U147" s="127">
        <v>0</v>
      </c>
      <c r="V147" s="127">
        <v>0</v>
      </c>
      <c r="W147" s="127">
        <v>0</v>
      </c>
      <c r="X147" s="127">
        <v>0</v>
      </c>
    </row>
    <row r="148" spans="1:24">
      <c r="A148" s="118">
        <v>5</v>
      </c>
      <c r="B148" s="122">
        <v>1</v>
      </c>
      <c r="C148" s="137">
        <v>405</v>
      </c>
      <c r="D148" s="131">
        <v>47</v>
      </c>
      <c r="E148" s="144" t="s">
        <v>667</v>
      </c>
      <c r="F148" s="144" t="s">
        <v>671</v>
      </c>
      <c r="G148" s="127">
        <v>98</v>
      </c>
      <c r="H148" s="127">
        <v>768</v>
      </c>
      <c r="I148" s="127">
        <v>1</v>
      </c>
      <c r="J148" s="127">
        <v>0</v>
      </c>
      <c r="K148" s="127">
        <v>15</v>
      </c>
      <c r="L148" s="127">
        <v>84</v>
      </c>
      <c r="M148" s="127">
        <v>98</v>
      </c>
      <c r="N148" s="127">
        <v>845</v>
      </c>
      <c r="O148" s="127">
        <v>0</v>
      </c>
      <c r="P148" s="127">
        <v>6</v>
      </c>
      <c r="Q148" s="127">
        <v>18</v>
      </c>
      <c r="R148" s="127">
        <v>76</v>
      </c>
      <c r="S148" s="127">
        <v>98</v>
      </c>
      <c r="T148" s="127">
        <v>241</v>
      </c>
      <c r="U148" s="127">
        <v>1</v>
      </c>
      <c r="V148" s="127">
        <v>10</v>
      </c>
      <c r="W148" s="127">
        <v>52</v>
      </c>
      <c r="X148" s="127">
        <v>37</v>
      </c>
    </row>
    <row r="149" spans="1:24">
      <c r="A149" s="113">
        <v>3</v>
      </c>
      <c r="B149" s="116">
        <v>1</v>
      </c>
      <c r="C149" s="138">
        <v>405</v>
      </c>
      <c r="D149" s="132">
        <v>49</v>
      </c>
      <c r="E149" s="142" t="s">
        <v>667</v>
      </c>
      <c r="F149" s="143" t="s">
        <v>670</v>
      </c>
      <c r="G149" s="128">
        <v>73</v>
      </c>
      <c r="H149" s="128">
        <v>610</v>
      </c>
      <c r="I149" s="128">
        <v>1</v>
      </c>
      <c r="J149" s="128">
        <v>5</v>
      </c>
      <c r="K149" s="128">
        <v>33</v>
      </c>
      <c r="L149" s="128">
        <v>60</v>
      </c>
      <c r="M149" s="128">
        <v>73</v>
      </c>
      <c r="N149" s="128">
        <v>600</v>
      </c>
      <c r="O149" s="128">
        <v>0</v>
      </c>
      <c r="P149" s="128">
        <v>26</v>
      </c>
      <c r="Q149" s="128">
        <v>32</v>
      </c>
      <c r="R149" s="128">
        <v>42</v>
      </c>
      <c r="S149" s="128">
        <v>0</v>
      </c>
      <c r="T149" s="128">
        <v>0</v>
      </c>
      <c r="U149" s="128">
        <v>0</v>
      </c>
      <c r="V149" s="128">
        <v>0</v>
      </c>
      <c r="W149" s="128">
        <v>0</v>
      </c>
      <c r="X149" s="128">
        <v>0</v>
      </c>
    </row>
    <row r="150" spans="1:24">
      <c r="A150" s="118">
        <v>4</v>
      </c>
      <c r="B150" s="122">
        <v>1</v>
      </c>
      <c r="C150" s="137">
        <v>405</v>
      </c>
      <c r="D150" s="131">
        <v>49</v>
      </c>
      <c r="E150" s="144" t="s">
        <v>667</v>
      </c>
      <c r="F150" s="144" t="s">
        <v>670</v>
      </c>
      <c r="G150" s="127">
        <v>63</v>
      </c>
      <c r="H150" s="127">
        <v>663</v>
      </c>
      <c r="I150" s="127">
        <v>8</v>
      </c>
      <c r="J150" s="127">
        <v>11</v>
      </c>
      <c r="K150" s="127">
        <v>17</v>
      </c>
      <c r="L150" s="127">
        <v>63</v>
      </c>
      <c r="M150" s="127">
        <v>63</v>
      </c>
      <c r="N150" s="127">
        <v>672</v>
      </c>
      <c r="O150" s="127">
        <v>6</v>
      </c>
      <c r="P150" s="127">
        <v>13</v>
      </c>
      <c r="Q150" s="127">
        <v>48</v>
      </c>
      <c r="R150" s="127">
        <v>33</v>
      </c>
      <c r="S150" s="127">
        <v>0</v>
      </c>
      <c r="T150" s="127">
        <v>0</v>
      </c>
      <c r="U150" s="127">
        <v>0</v>
      </c>
      <c r="V150" s="127">
        <v>0</v>
      </c>
      <c r="W150" s="127">
        <v>0</v>
      </c>
      <c r="X150" s="127">
        <v>0</v>
      </c>
    </row>
    <row r="151" spans="1:24">
      <c r="A151" s="118">
        <v>5</v>
      </c>
      <c r="B151" s="122">
        <v>1</v>
      </c>
      <c r="C151" s="137">
        <v>405</v>
      </c>
      <c r="D151" s="131">
        <v>49</v>
      </c>
      <c r="E151" s="144" t="s">
        <v>667</v>
      </c>
      <c r="F151" s="144" t="s">
        <v>670</v>
      </c>
      <c r="G151" s="127">
        <v>64</v>
      </c>
      <c r="H151" s="127">
        <v>681</v>
      </c>
      <c r="I151" s="127">
        <v>6</v>
      </c>
      <c r="J151" s="127">
        <v>16</v>
      </c>
      <c r="K151" s="127">
        <v>38</v>
      </c>
      <c r="L151" s="127">
        <v>41</v>
      </c>
      <c r="M151" s="127">
        <v>64</v>
      </c>
      <c r="N151" s="127">
        <v>685</v>
      </c>
      <c r="O151" s="127">
        <v>2</v>
      </c>
      <c r="P151" s="127">
        <v>28</v>
      </c>
      <c r="Q151" s="127">
        <v>47</v>
      </c>
      <c r="R151" s="127">
        <v>23</v>
      </c>
      <c r="S151" s="127">
        <v>64</v>
      </c>
      <c r="T151" s="127">
        <v>203</v>
      </c>
      <c r="U151" s="127">
        <v>11</v>
      </c>
      <c r="V151" s="127">
        <v>33</v>
      </c>
      <c r="W151" s="127">
        <v>45</v>
      </c>
      <c r="X151" s="127">
        <v>11</v>
      </c>
    </row>
    <row r="152" spans="1:24">
      <c r="A152" s="113">
        <v>3</v>
      </c>
      <c r="B152" s="116">
        <v>1</v>
      </c>
      <c r="C152" s="138">
        <v>405</v>
      </c>
      <c r="D152" s="132">
        <v>50</v>
      </c>
      <c r="E152" s="142" t="s">
        <v>667</v>
      </c>
      <c r="F152" s="143" t="s">
        <v>669</v>
      </c>
      <c r="G152" s="128">
        <v>100</v>
      </c>
      <c r="H152" s="128">
        <v>631</v>
      </c>
      <c r="I152" s="128">
        <v>0</v>
      </c>
      <c r="J152" s="128">
        <v>6</v>
      </c>
      <c r="K152" s="128">
        <v>24</v>
      </c>
      <c r="L152" s="128">
        <v>70</v>
      </c>
      <c r="M152" s="128">
        <v>100</v>
      </c>
      <c r="N152" s="128">
        <v>620</v>
      </c>
      <c r="O152" s="128">
        <v>10</v>
      </c>
      <c r="P152" s="128">
        <v>10</v>
      </c>
      <c r="Q152" s="128">
        <v>37</v>
      </c>
      <c r="R152" s="128">
        <v>43</v>
      </c>
      <c r="S152" s="128">
        <v>0</v>
      </c>
      <c r="T152" s="128">
        <v>0</v>
      </c>
      <c r="U152" s="128">
        <v>0</v>
      </c>
      <c r="V152" s="128">
        <v>0</v>
      </c>
      <c r="W152" s="128">
        <v>0</v>
      </c>
      <c r="X152" s="128">
        <v>0</v>
      </c>
    </row>
    <row r="153" spans="1:24">
      <c r="A153" s="118">
        <v>4</v>
      </c>
      <c r="B153" s="122">
        <v>1</v>
      </c>
      <c r="C153" s="137">
        <v>405</v>
      </c>
      <c r="D153" s="131">
        <v>50</v>
      </c>
      <c r="E153" s="144" t="s">
        <v>667</v>
      </c>
      <c r="F153" s="144" t="s">
        <v>669</v>
      </c>
      <c r="G153" s="127">
        <v>80</v>
      </c>
      <c r="H153" s="127">
        <v>692</v>
      </c>
      <c r="I153" s="127">
        <v>4</v>
      </c>
      <c r="J153" s="127">
        <v>5</v>
      </c>
      <c r="K153" s="127">
        <v>15</v>
      </c>
      <c r="L153" s="127">
        <v>76</v>
      </c>
      <c r="M153" s="127">
        <v>80</v>
      </c>
      <c r="N153" s="127">
        <v>724</v>
      </c>
      <c r="O153" s="127">
        <v>3</v>
      </c>
      <c r="P153" s="127">
        <v>10</v>
      </c>
      <c r="Q153" s="127">
        <v>39</v>
      </c>
      <c r="R153" s="127">
        <v>49</v>
      </c>
      <c r="S153" s="127">
        <v>0</v>
      </c>
      <c r="T153" s="127">
        <v>0</v>
      </c>
      <c r="U153" s="127">
        <v>0</v>
      </c>
      <c r="V153" s="127">
        <v>0</v>
      </c>
      <c r="W153" s="127">
        <v>0</v>
      </c>
      <c r="X153" s="127">
        <v>0</v>
      </c>
    </row>
    <row r="154" spans="1:24">
      <c r="A154" s="118">
        <v>5</v>
      </c>
      <c r="B154" s="122">
        <v>1</v>
      </c>
      <c r="C154" s="137">
        <v>405</v>
      </c>
      <c r="D154" s="131">
        <v>50</v>
      </c>
      <c r="E154" s="144" t="s">
        <v>667</v>
      </c>
      <c r="F154" s="144" t="s">
        <v>669</v>
      </c>
      <c r="G154" s="127">
        <v>94</v>
      </c>
      <c r="H154" s="127">
        <v>706</v>
      </c>
      <c r="I154" s="127">
        <v>4</v>
      </c>
      <c r="J154" s="127">
        <v>9</v>
      </c>
      <c r="K154" s="127">
        <v>33</v>
      </c>
      <c r="L154" s="127">
        <v>54</v>
      </c>
      <c r="M154" s="127">
        <v>94</v>
      </c>
      <c r="N154" s="127">
        <v>772</v>
      </c>
      <c r="O154" s="127">
        <v>0</v>
      </c>
      <c r="P154" s="127">
        <v>13</v>
      </c>
      <c r="Q154" s="127">
        <v>36</v>
      </c>
      <c r="R154" s="127">
        <v>51</v>
      </c>
      <c r="S154" s="127">
        <v>94</v>
      </c>
      <c r="T154" s="127">
        <v>217</v>
      </c>
      <c r="U154" s="127">
        <v>4</v>
      </c>
      <c r="V154" s="127">
        <v>23</v>
      </c>
      <c r="W154" s="127">
        <v>61</v>
      </c>
      <c r="X154" s="127">
        <v>12</v>
      </c>
    </row>
    <row r="155" spans="1:24">
      <c r="A155" s="113">
        <v>3</v>
      </c>
      <c r="B155" s="116">
        <v>1</v>
      </c>
      <c r="C155" s="138">
        <v>405</v>
      </c>
      <c r="D155" s="132">
        <v>51</v>
      </c>
      <c r="E155" s="142" t="s">
        <v>667</v>
      </c>
      <c r="F155" s="143" t="s">
        <v>668</v>
      </c>
      <c r="G155" s="128">
        <v>65</v>
      </c>
      <c r="H155" s="128">
        <v>626</v>
      </c>
      <c r="I155" s="128">
        <v>2</v>
      </c>
      <c r="J155" s="128">
        <v>5</v>
      </c>
      <c r="K155" s="128">
        <v>23</v>
      </c>
      <c r="L155" s="128">
        <v>71</v>
      </c>
      <c r="M155" s="128">
        <v>65</v>
      </c>
      <c r="N155" s="128">
        <v>630</v>
      </c>
      <c r="O155" s="128">
        <v>8</v>
      </c>
      <c r="P155" s="128">
        <v>11</v>
      </c>
      <c r="Q155" s="128">
        <v>37</v>
      </c>
      <c r="R155" s="128">
        <v>45</v>
      </c>
      <c r="S155" s="128">
        <v>0</v>
      </c>
      <c r="T155" s="128">
        <v>0</v>
      </c>
      <c r="U155" s="128">
        <v>0</v>
      </c>
      <c r="V155" s="128">
        <v>0</v>
      </c>
      <c r="W155" s="128">
        <v>0</v>
      </c>
      <c r="X155" s="128">
        <v>0</v>
      </c>
    </row>
    <row r="156" spans="1:24">
      <c r="A156" s="118">
        <v>4</v>
      </c>
      <c r="B156" s="122">
        <v>1</v>
      </c>
      <c r="C156" s="137">
        <v>405</v>
      </c>
      <c r="D156" s="131">
        <v>51</v>
      </c>
      <c r="E156" s="144" t="s">
        <v>667</v>
      </c>
      <c r="F156" s="144" t="s">
        <v>668</v>
      </c>
      <c r="G156" s="127">
        <v>56</v>
      </c>
      <c r="H156" s="127">
        <v>669</v>
      </c>
      <c r="I156" s="127">
        <v>0</v>
      </c>
      <c r="J156" s="127">
        <v>9</v>
      </c>
      <c r="K156" s="127">
        <v>23</v>
      </c>
      <c r="L156" s="127">
        <v>68</v>
      </c>
      <c r="M156" s="127">
        <v>56</v>
      </c>
      <c r="N156" s="127">
        <v>669</v>
      </c>
      <c r="O156" s="127">
        <v>0</v>
      </c>
      <c r="P156" s="127">
        <v>27</v>
      </c>
      <c r="Q156" s="127">
        <v>36</v>
      </c>
      <c r="R156" s="127">
        <v>38</v>
      </c>
      <c r="S156" s="127">
        <v>0</v>
      </c>
      <c r="T156" s="127">
        <v>0</v>
      </c>
      <c r="U156" s="127">
        <v>0</v>
      </c>
      <c r="V156" s="127">
        <v>0</v>
      </c>
      <c r="W156" s="127">
        <v>0</v>
      </c>
      <c r="X156" s="127">
        <v>0</v>
      </c>
    </row>
    <row r="157" spans="1:24">
      <c r="A157" s="118">
        <v>5</v>
      </c>
      <c r="B157" s="122">
        <v>1</v>
      </c>
      <c r="C157" s="137">
        <v>405</v>
      </c>
      <c r="D157" s="131">
        <v>51</v>
      </c>
      <c r="E157" s="144" t="s">
        <v>667</v>
      </c>
      <c r="F157" s="144" t="s">
        <v>668</v>
      </c>
      <c r="G157" s="127">
        <v>53</v>
      </c>
      <c r="H157" s="127">
        <v>713</v>
      </c>
      <c r="I157" s="127">
        <v>0</v>
      </c>
      <c r="J157" s="127">
        <v>4</v>
      </c>
      <c r="K157" s="127">
        <v>34</v>
      </c>
      <c r="L157" s="127">
        <v>62</v>
      </c>
      <c r="M157" s="127">
        <v>53</v>
      </c>
      <c r="N157" s="127">
        <v>707</v>
      </c>
      <c r="O157" s="127">
        <v>2</v>
      </c>
      <c r="P157" s="127">
        <v>13</v>
      </c>
      <c r="Q157" s="127">
        <v>58</v>
      </c>
      <c r="R157" s="127">
        <v>26</v>
      </c>
      <c r="S157" s="127">
        <v>53</v>
      </c>
      <c r="T157" s="127">
        <v>208</v>
      </c>
      <c r="U157" s="127">
        <v>4</v>
      </c>
      <c r="V157" s="127">
        <v>34</v>
      </c>
      <c r="W157" s="127">
        <v>58</v>
      </c>
      <c r="X157" s="127">
        <v>4</v>
      </c>
    </row>
    <row r="158" spans="1:24">
      <c r="A158" s="113">
        <v>3</v>
      </c>
      <c r="B158" s="116">
        <v>1</v>
      </c>
      <c r="C158" s="138">
        <v>406</v>
      </c>
      <c r="D158" s="132">
        <v>47</v>
      </c>
      <c r="E158" s="142" t="s">
        <v>682</v>
      </c>
      <c r="F158" s="143" t="s">
        <v>683</v>
      </c>
      <c r="G158" s="128">
        <v>305</v>
      </c>
      <c r="H158" s="128">
        <v>595</v>
      </c>
      <c r="I158" s="128">
        <v>2</v>
      </c>
      <c r="J158" s="128">
        <v>11</v>
      </c>
      <c r="K158" s="128">
        <v>31</v>
      </c>
      <c r="L158" s="128">
        <v>55</v>
      </c>
      <c r="M158" s="128">
        <v>305</v>
      </c>
      <c r="N158" s="128">
        <v>570</v>
      </c>
      <c r="O158" s="128">
        <v>12</v>
      </c>
      <c r="P158" s="128">
        <v>17</v>
      </c>
      <c r="Q158" s="128">
        <v>38</v>
      </c>
      <c r="R158" s="128">
        <v>33</v>
      </c>
      <c r="S158" s="128">
        <v>0</v>
      </c>
      <c r="T158" s="128">
        <v>0</v>
      </c>
      <c r="U158" s="128">
        <v>0</v>
      </c>
      <c r="V158" s="128">
        <v>0</v>
      </c>
      <c r="W158" s="128">
        <v>0</v>
      </c>
      <c r="X158" s="128">
        <v>0</v>
      </c>
    </row>
    <row r="159" spans="1:24">
      <c r="A159" s="118">
        <v>4</v>
      </c>
      <c r="B159" s="122">
        <v>1</v>
      </c>
      <c r="C159" s="137">
        <v>406</v>
      </c>
      <c r="D159" s="131">
        <v>47</v>
      </c>
      <c r="E159" s="144" t="s">
        <v>682</v>
      </c>
      <c r="F159" s="144" t="s">
        <v>683</v>
      </c>
      <c r="G159" s="127">
        <v>294</v>
      </c>
      <c r="H159" s="127">
        <v>668</v>
      </c>
      <c r="I159" s="127">
        <v>6</v>
      </c>
      <c r="J159" s="127">
        <v>6</v>
      </c>
      <c r="K159" s="127">
        <v>23</v>
      </c>
      <c r="L159" s="127">
        <v>64</v>
      </c>
      <c r="M159" s="127">
        <v>294</v>
      </c>
      <c r="N159" s="127">
        <v>664</v>
      </c>
      <c r="O159" s="127">
        <v>6</v>
      </c>
      <c r="P159" s="127">
        <v>20</v>
      </c>
      <c r="Q159" s="127">
        <v>39</v>
      </c>
      <c r="R159" s="127">
        <v>35</v>
      </c>
      <c r="S159" s="127">
        <v>0</v>
      </c>
      <c r="T159" s="127">
        <v>0</v>
      </c>
      <c r="U159" s="127">
        <v>0</v>
      </c>
      <c r="V159" s="127">
        <v>0</v>
      </c>
      <c r="W159" s="127">
        <v>0</v>
      </c>
      <c r="X159" s="127">
        <v>0</v>
      </c>
    </row>
    <row r="160" spans="1:24">
      <c r="A160" s="118">
        <v>5</v>
      </c>
      <c r="B160" s="122">
        <v>1</v>
      </c>
      <c r="C160" s="137">
        <v>406</v>
      </c>
      <c r="D160" s="131">
        <v>47</v>
      </c>
      <c r="E160" s="144" t="s">
        <v>682</v>
      </c>
      <c r="F160" s="144" t="s">
        <v>683</v>
      </c>
      <c r="G160" s="127">
        <v>288</v>
      </c>
      <c r="H160" s="127">
        <v>681</v>
      </c>
      <c r="I160" s="127">
        <v>9</v>
      </c>
      <c r="J160" s="127">
        <v>9</v>
      </c>
      <c r="K160" s="127">
        <v>31</v>
      </c>
      <c r="L160" s="127">
        <v>50</v>
      </c>
      <c r="M160" s="127">
        <v>288</v>
      </c>
      <c r="N160" s="127">
        <v>697</v>
      </c>
      <c r="O160" s="127">
        <v>5</v>
      </c>
      <c r="P160" s="127">
        <v>22</v>
      </c>
      <c r="Q160" s="127">
        <v>40</v>
      </c>
      <c r="R160" s="127">
        <v>33</v>
      </c>
      <c r="S160" s="127">
        <v>288</v>
      </c>
      <c r="T160" s="127">
        <v>212</v>
      </c>
      <c r="U160" s="127">
        <v>7</v>
      </c>
      <c r="V160" s="127">
        <v>27</v>
      </c>
      <c r="W160" s="127">
        <v>50</v>
      </c>
      <c r="X160" s="127">
        <v>16</v>
      </c>
    </row>
    <row r="161" spans="1:24">
      <c r="A161" s="118">
        <v>6</v>
      </c>
      <c r="B161" s="122">
        <v>1</v>
      </c>
      <c r="C161" s="137">
        <v>406</v>
      </c>
      <c r="D161" s="131">
        <v>49</v>
      </c>
      <c r="E161" s="144" t="s">
        <v>682</v>
      </c>
      <c r="F161" s="144" t="s">
        <v>1464</v>
      </c>
      <c r="G161" s="127">
        <v>306</v>
      </c>
      <c r="H161" s="127">
        <v>724</v>
      </c>
      <c r="I161" s="127">
        <v>7</v>
      </c>
      <c r="J161" s="127">
        <v>12</v>
      </c>
      <c r="K161" s="127">
        <v>33</v>
      </c>
      <c r="L161" s="127">
        <v>49</v>
      </c>
      <c r="M161" s="127">
        <v>306</v>
      </c>
      <c r="N161" s="127">
        <v>705</v>
      </c>
      <c r="O161" s="127">
        <v>7</v>
      </c>
      <c r="P161" s="127">
        <v>24</v>
      </c>
      <c r="Q161" s="127">
        <v>41</v>
      </c>
      <c r="R161" s="127">
        <v>28</v>
      </c>
      <c r="S161" s="127">
        <v>0</v>
      </c>
      <c r="T161" s="127">
        <v>0</v>
      </c>
      <c r="U161" s="127">
        <v>0</v>
      </c>
      <c r="V161" s="127">
        <v>0</v>
      </c>
      <c r="W161" s="127">
        <v>0</v>
      </c>
      <c r="X161" s="127">
        <v>0</v>
      </c>
    </row>
    <row r="162" spans="1:24">
      <c r="A162" s="118">
        <v>7</v>
      </c>
      <c r="B162" s="122">
        <v>1</v>
      </c>
      <c r="C162" s="137">
        <v>406</v>
      </c>
      <c r="D162" s="131">
        <v>49</v>
      </c>
      <c r="E162" s="144" t="s">
        <v>682</v>
      </c>
      <c r="F162" s="144" t="s">
        <v>1464</v>
      </c>
      <c r="G162" s="127">
        <v>291</v>
      </c>
      <c r="H162" s="127">
        <v>760</v>
      </c>
      <c r="I162" s="127">
        <v>4</v>
      </c>
      <c r="J162" s="127">
        <v>11</v>
      </c>
      <c r="K162" s="127">
        <v>32</v>
      </c>
      <c r="L162" s="127">
        <v>52</v>
      </c>
      <c r="M162" s="127">
        <v>291</v>
      </c>
      <c r="N162" s="127">
        <v>752</v>
      </c>
      <c r="O162" s="127">
        <v>3</v>
      </c>
      <c r="P162" s="127">
        <v>27</v>
      </c>
      <c r="Q162" s="127">
        <v>38</v>
      </c>
      <c r="R162" s="127">
        <v>32</v>
      </c>
      <c r="S162" s="127">
        <v>291</v>
      </c>
      <c r="T162" s="127">
        <v>195</v>
      </c>
      <c r="U162" s="127">
        <v>15</v>
      </c>
      <c r="V162" s="127">
        <v>34</v>
      </c>
      <c r="W162" s="127">
        <v>42</v>
      </c>
      <c r="X162" s="127">
        <v>8</v>
      </c>
    </row>
    <row r="163" spans="1:24">
      <c r="A163" s="118">
        <v>8</v>
      </c>
      <c r="B163" s="122">
        <v>1</v>
      </c>
      <c r="C163" s="137">
        <v>406</v>
      </c>
      <c r="D163" s="131">
        <v>49</v>
      </c>
      <c r="E163" s="144" t="s">
        <v>682</v>
      </c>
      <c r="F163" s="144" t="s">
        <v>1464</v>
      </c>
      <c r="G163" s="127">
        <v>289</v>
      </c>
      <c r="H163" s="127">
        <v>755</v>
      </c>
      <c r="I163" s="127">
        <v>15</v>
      </c>
      <c r="J163" s="127">
        <v>12</v>
      </c>
      <c r="K163" s="127">
        <v>43</v>
      </c>
      <c r="L163" s="127">
        <v>30</v>
      </c>
      <c r="M163" s="127">
        <v>289</v>
      </c>
      <c r="N163" s="127">
        <v>835</v>
      </c>
      <c r="O163" s="127">
        <v>3</v>
      </c>
      <c r="P163" s="127">
        <v>14</v>
      </c>
      <c r="Q163" s="127">
        <v>40</v>
      </c>
      <c r="R163" s="127">
        <v>42</v>
      </c>
      <c r="S163" s="127">
        <v>0</v>
      </c>
      <c r="T163" s="127">
        <v>0</v>
      </c>
      <c r="U163" s="127">
        <v>0</v>
      </c>
      <c r="V163" s="127">
        <v>0</v>
      </c>
      <c r="W163" s="127">
        <v>0</v>
      </c>
      <c r="X163" s="127">
        <v>0</v>
      </c>
    </row>
    <row r="164" spans="1:24">
      <c r="A164" s="113">
        <v>3</v>
      </c>
      <c r="B164" s="116">
        <v>1</v>
      </c>
      <c r="C164" s="138">
        <v>407</v>
      </c>
      <c r="D164" s="132">
        <v>26</v>
      </c>
      <c r="E164" s="142" t="s">
        <v>684</v>
      </c>
      <c r="F164" s="143" t="s">
        <v>685</v>
      </c>
      <c r="G164" s="128">
        <v>128</v>
      </c>
      <c r="H164" s="128">
        <v>601</v>
      </c>
      <c r="I164" s="128">
        <v>1</v>
      </c>
      <c r="J164" s="128">
        <v>14</v>
      </c>
      <c r="K164" s="128">
        <v>30</v>
      </c>
      <c r="L164" s="128">
        <v>55</v>
      </c>
      <c r="M164" s="128">
        <v>128</v>
      </c>
      <c r="N164" s="128">
        <v>601</v>
      </c>
      <c r="O164" s="128">
        <v>8</v>
      </c>
      <c r="P164" s="128">
        <v>20</v>
      </c>
      <c r="Q164" s="128">
        <v>31</v>
      </c>
      <c r="R164" s="128">
        <v>41</v>
      </c>
      <c r="S164" s="128">
        <v>0</v>
      </c>
      <c r="T164" s="128">
        <v>0</v>
      </c>
      <c r="U164" s="128">
        <v>0</v>
      </c>
      <c r="V164" s="128">
        <v>0</v>
      </c>
      <c r="W164" s="128">
        <v>0</v>
      </c>
      <c r="X164" s="128">
        <v>0</v>
      </c>
    </row>
    <row r="165" spans="1:24">
      <c r="A165" s="118">
        <v>4</v>
      </c>
      <c r="B165" s="122">
        <v>1</v>
      </c>
      <c r="C165" s="137">
        <v>407</v>
      </c>
      <c r="D165" s="131">
        <v>26</v>
      </c>
      <c r="E165" s="144" t="s">
        <v>684</v>
      </c>
      <c r="F165" s="144" t="s">
        <v>685</v>
      </c>
      <c r="G165" s="127">
        <v>128</v>
      </c>
      <c r="H165" s="127">
        <v>642</v>
      </c>
      <c r="I165" s="127">
        <v>6</v>
      </c>
      <c r="J165" s="127">
        <v>9</v>
      </c>
      <c r="K165" s="127">
        <v>26</v>
      </c>
      <c r="L165" s="127">
        <v>59</v>
      </c>
      <c r="M165" s="127">
        <v>128</v>
      </c>
      <c r="N165" s="127">
        <v>659</v>
      </c>
      <c r="O165" s="127">
        <v>3</v>
      </c>
      <c r="P165" s="127">
        <v>19</v>
      </c>
      <c r="Q165" s="127">
        <v>52</v>
      </c>
      <c r="R165" s="127">
        <v>27</v>
      </c>
      <c r="S165" s="127">
        <v>0</v>
      </c>
      <c r="T165" s="127">
        <v>0</v>
      </c>
      <c r="U165" s="127">
        <v>0</v>
      </c>
      <c r="V165" s="127">
        <v>0</v>
      </c>
      <c r="W165" s="127">
        <v>0</v>
      </c>
      <c r="X165" s="127">
        <v>0</v>
      </c>
    </row>
    <row r="166" spans="1:24">
      <c r="A166" s="118">
        <v>5</v>
      </c>
      <c r="B166" s="122">
        <v>1</v>
      </c>
      <c r="C166" s="137">
        <v>407</v>
      </c>
      <c r="D166" s="131">
        <v>26</v>
      </c>
      <c r="E166" s="144" t="s">
        <v>684</v>
      </c>
      <c r="F166" s="144" t="s">
        <v>685</v>
      </c>
      <c r="G166" s="127">
        <v>133</v>
      </c>
      <c r="H166" s="127">
        <v>722</v>
      </c>
      <c r="I166" s="127">
        <v>2</v>
      </c>
      <c r="J166" s="127">
        <v>5</v>
      </c>
      <c r="K166" s="127">
        <v>26</v>
      </c>
      <c r="L166" s="127">
        <v>66</v>
      </c>
      <c r="M166" s="127">
        <v>133</v>
      </c>
      <c r="N166" s="127">
        <v>756</v>
      </c>
      <c r="O166" s="127">
        <v>3</v>
      </c>
      <c r="P166" s="127">
        <v>8</v>
      </c>
      <c r="Q166" s="127">
        <v>45</v>
      </c>
      <c r="R166" s="127">
        <v>44</v>
      </c>
      <c r="S166" s="127">
        <v>133</v>
      </c>
      <c r="T166" s="127">
        <v>214</v>
      </c>
      <c r="U166" s="127">
        <v>5</v>
      </c>
      <c r="V166" s="127">
        <v>25</v>
      </c>
      <c r="W166" s="127">
        <v>59</v>
      </c>
      <c r="X166" s="127">
        <v>12</v>
      </c>
    </row>
    <row r="167" spans="1:24">
      <c r="A167" s="118">
        <v>6</v>
      </c>
      <c r="B167" s="122">
        <v>1</v>
      </c>
      <c r="C167" s="137">
        <v>407</v>
      </c>
      <c r="D167" s="131">
        <v>28</v>
      </c>
      <c r="E167" s="144" t="s">
        <v>684</v>
      </c>
      <c r="F167" s="144" t="s">
        <v>1465</v>
      </c>
      <c r="G167" s="127">
        <v>120</v>
      </c>
      <c r="H167" s="127">
        <v>805</v>
      </c>
      <c r="I167" s="127">
        <v>1</v>
      </c>
      <c r="J167" s="127">
        <v>3</v>
      </c>
      <c r="K167" s="127">
        <v>10</v>
      </c>
      <c r="L167" s="127">
        <v>87</v>
      </c>
      <c r="M167" s="127">
        <v>120</v>
      </c>
      <c r="N167" s="127">
        <v>781</v>
      </c>
      <c r="O167" s="127">
        <v>0</v>
      </c>
      <c r="P167" s="127">
        <v>17</v>
      </c>
      <c r="Q167" s="127">
        <v>43</v>
      </c>
      <c r="R167" s="127">
        <v>41</v>
      </c>
      <c r="S167" s="127">
        <v>0</v>
      </c>
      <c r="T167" s="127">
        <v>0</v>
      </c>
      <c r="U167" s="127">
        <v>0</v>
      </c>
      <c r="V167" s="127">
        <v>0</v>
      </c>
      <c r="W167" s="127">
        <v>0</v>
      </c>
      <c r="X167" s="127">
        <v>0</v>
      </c>
    </row>
    <row r="168" spans="1:24">
      <c r="A168" s="118">
        <v>7</v>
      </c>
      <c r="B168" s="122">
        <v>1</v>
      </c>
      <c r="C168" s="137">
        <v>407</v>
      </c>
      <c r="D168" s="131">
        <v>28</v>
      </c>
      <c r="E168" s="144" t="s">
        <v>684</v>
      </c>
      <c r="F168" s="144" t="s">
        <v>1465</v>
      </c>
      <c r="G168" s="127">
        <v>134</v>
      </c>
      <c r="H168" s="127">
        <v>821</v>
      </c>
      <c r="I168" s="127">
        <v>2</v>
      </c>
      <c r="J168" s="127">
        <v>5</v>
      </c>
      <c r="K168" s="127">
        <v>12</v>
      </c>
      <c r="L168" s="127">
        <v>81</v>
      </c>
      <c r="M168" s="127">
        <v>134</v>
      </c>
      <c r="N168" s="127">
        <v>815</v>
      </c>
      <c r="O168" s="127">
        <v>1</v>
      </c>
      <c r="P168" s="127">
        <v>13</v>
      </c>
      <c r="Q168" s="127">
        <v>41</v>
      </c>
      <c r="R168" s="127">
        <v>44</v>
      </c>
      <c r="S168" s="127">
        <v>134</v>
      </c>
      <c r="T168" s="127">
        <v>175</v>
      </c>
      <c r="U168" s="127">
        <v>16</v>
      </c>
      <c r="V168" s="127">
        <v>59</v>
      </c>
      <c r="W168" s="127">
        <v>25</v>
      </c>
      <c r="X168" s="127">
        <v>0</v>
      </c>
    </row>
    <row r="169" spans="1:24">
      <c r="A169" s="118">
        <v>8</v>
      </c>
      <c r="B169" s="122">
        <v>1</v>
      </c>
      <c r="C169" s="137">
        <v>407</v>
      </c>
      <c r="D169" s="131">
        <v>28</v>
      </c>
      <c r="E169" s="144" t="s">
        <v>684</v>
      </c>
      <c r="F169" s="144" t="s">
        <v>1465</v>
      </c>
      <c r="G169" s="127">
        <v>124</v>
      </c>
      <c r="H169" s="127">
        <v>800</v>
      </c>
      <c r="I169" s="127">
        <v>3</v>
      </c>
      <c r="J169" s="127">
        <v>7</v>
      </c>
      <c r="K169" s="127">
        <v>37</v>
      </c>
      <c r="L169" s="127">
        <v>52</v>
      </c>
      <c r="M169" s="127">
        <v>124</v>
      </c>
      <c r="N169" s="127">
        <v>879</v>
      </c>
      <c r="O169" s="127">
        <v>2</v>
      </c>
      <c r="P169" s="127">
        <v>6</v>
      </c>
      <c r="Q169" s="127">
        <v>41</v>
      </c>
      <c r="R169" s="127">
        <v>52</v>
      </c>
      <c r="S169" s="127">
        <v>0</v>
      </c>
      <c r="T169" s="127">
        <v>0</v>
      </c>
      <c r="U169" s="127">
        <v>0</v>
      </c>
      <c r="V169" s="127">
        <v>0</v>
      </c>
      <c r="W169" s="127">
        <v>0</v>
      </c>
      <c r="X169" s="127">
        <v>0</v>
      </c>
    </row>
    <row r="170" spans="1:24">
      <c r="A170" s="113">
        <v>3</v>
      </c>
      <c r="B170" s="116">
        <v>1</v>
      </c>
      <c r="C170" s="138">
        <v>440</v>
      </c>
      <c r="D170" s="132">
        <v>701</v>
      </c>
      <c r="E170" s="142" t="s">
        <v>686</v>
      </c>
      <c r="F170" s="143" t="s">
        <v>687</v>
      </c>
      <c r="G170" s="128">
        <v>55</v>
      </c>
      <c r="H170" s="128">
        <v>560</v>
      </c>
      <c r="I170" s="128">
        <v>7</v>
      </c>
      <c r="J170" s="128">
        <v>13</v>
      </c>
      <c r="K170" s="128">
        <v>44</v>
      </c>
      <c r="L170" s="128">
        <v>36</v>
      </c>
      <c r="M170" s="128">
        <v>55</v>
      </c>
      <c r="N170" s="128">
        <v>562</v>
      </c>
      <c r="O170" s="128">
        <v>5</v>
      </c>
      <c r="P170" s="128">
        <v>29</v>
      </c>
      <c r="Q170" s="128">
        <v>36</v>
      </c>
      <c r="R170" s="128">
        <v>29</v>
      </c>
      <c r="S170" s="128">
        <v>0</v>
      </c>
      <c r="T170" s="128">
        <v>0</v>
      </c>
      <c r="U170" s="128">
        <v>0</v>
      </c>
      <c r="V170" s="128">
        <v>0</v>
      </c>
      <c r="W170" s="128">
        <v>0</v>
      </c>
      <c r="X170" s="128">
        <v>0</v>
      </c>
    </row>
    <row r="171" spans="1:24">
      <c r="A171" s="118">
        <v>4</v>
      </c>
      <c r="B171" s="122">
        <v>1</v>
      </c>
      <c r="C171" s="137">
        <v>440</v>
      </c>
      <c r="D171" s="131">
        <v>701</v>
      </c>
      <c r="E171" s="144" t="s">
        <v>686</v>
      </c>
      <c r="F171" s="144" t="s">
        <v>687</v>
      </c>
      <c r="G171" s="127">
        <v>60</v>
      </c>
      <c r="H171" s="127">
        <v>612</v>
      </c>
      <c r="I171" s="127">
        <v>3</v>
      </c>
      <c r="J171" s="127">
        <v>23</v>
      </c>
      <c r="K171" s="127">
        <v>30</v>
      </c>
      <c r="L171" s="127">
        <v>43</v>
      </c>
      <c r="M171" s="127">
        <v>60</v>
      </c>
      <c r="N171" s="127">
        <v>646</v>
      </c>
      <c r="O171" s="127">
        <v>3</v>
      </c>
      <c r="P171" s="127">
        <v>22</v>
      </c>
      <c r="Q171" s="127">
        <v>55</v>
      </c>
      <c r="R171" s="127">
        <v>20</v>
      </c>
      <c r="S171" s="127">
        <v>0</v>
      </c>
      <c r="T171" s="127">
        <v>0</v>
      </c>
      <c r="U171" s="127">
        <v>0</v>
      </c>
      <c r="V171" s="127">
        <v>0</v>
      </c>
      <c r="W171" s="127">
        <v>0</v>
      </c>
      <c r="X171" s="127">
        <v>0</v>
      </c>
    </row>
    <row r="172" spans="1:24">
      <c r="A172" s="118">
        <v>5</v>
      </c>
      <c r="B172" s="122">
        <v>1</v>
      </c>
      <c r="C172" s="137">
        <v>440</v>
      </c>
      <c r="D172" s="131">
        <v>701</v>
      </c>
      <c r="E172" s="144" t="s">
        <v>686</v>
      </c>
      <c r="F172" s="144" t="s">
        <v>687</v>
      </c>
      <c r="G172" s="127">
        <v>58</v>
      </c>
      <c r="H172" s="127">
        <v>637</v>
      </c>
      <c r="I172" s="127">
        <v>12</v>
      </c>
      <c r="J172" s="127">
        <v>17</v>
      </c>
      <c r="K172" s="127">
        <v>53</v>
      </c>
      <c r="L172" s="127">
        <v>17</v>
      </c>
      <c r="M172" s="127">
        <v>58</v>
      </c>
      <c r="N172" s="127">
        <v>713</v>
      </c>
      <c r="O172" s="127">
        <v>0</v>
      </c>
      <c r="P172" s="127">
        <v>14</v>
      </c>
      <c r="Q172" s="127">
        <v>59</v>
      </c>
      <c r="R172" s="127">
        <v>28</v>
      </c>
      <c r="S172" s="127">
        <v>58</v>
      </c>
      <c r="T172" s="127">
        <v>209</v>
      </c>
      <c r="U172" s="127">
        <v>2</v>
      </c>
      <c r="V172" s="127">
        <v>38</v>
      </c>
      <c r="W172" s="127">
        <v>57</v>
      </c>
      <c r="X172" s="127">
        <v>3</v>
      </c>
    </row>
    <row r="173" spans="1:24">
      <c r="A173" s="118">
        <v>6</v>
      </c>
      <c r="B173" s="122">
        <v>1</v>
      </c>
      <c r="C173" s="137">
        <v>440</v>
      </c>
      <c r="D173" s="131">
        <v>701</v>
      </c>
      <c r="E173" s="144" t="s">
        <v>686</v>
      </c>
      <c r="F173" s="144" t="s">
        <v>687</v>
      </c>
      <c r="G173" s="127">
        <v>58</v>
      </c>
      <c r="H173" s="127">
        <v>670</v>
      </c>
      <c r="I173" s="127">
        <v>5</v>
      </c>
      <c r="J173" s="127">
        <v>29</v>
      </c>
      <c r="K173" s="127">
        <v>38</v>
      </c>
      <c r="L173" s="127">
        <v>28</v>
      </c>
      <c r="M173" s="127">
        <v>58</v>
      </c>
      <c r="N173" s="127">
        <v>744</v>
      </c>
      <c r="O173" s="127">
        <v>3</v>
      </c>
      <c r="P173" s="127">
        <v>26</v>
      </c>
      <c r="Q173" s="127">
        <v>28</v>
      </c>
      <c r="R173" s="127">
        <v>43</v>
      </c>
      <c r="S173" s="127">
        <v>0</v>
      </c>
      <c r="T173" s="127">
        <v>0</v>
      </c>
      <c r="U173" s="127">
        <v>0</v>
      </c>
      <c r="V173" s="127">
        <v>0</v>
      </c>
      <c r="W173" s="127">
        <v>0</v>
      </c>
      <c r="X173" s="127">
        <v>0</v>
      </c>
    </row>
    <row r="174" spans="1:24">
      <c r="A174" s="118">
        <v>7</v>
      </c>
      <c r="B174" s="122">
        <v>1</v>
      </c>
      <c r="C174" s="137">
        <v>440</v>
      </c>
      <c r="D174" s="131">
        <v>701</v>
      </c>
      <c r="E174" s="144" t="s">
        <v>686</v>
      </c>
      <c r="F174" s="144" t="s">
        <v>687</v>
      </c>
      <c r="G174" s="127">
        <v>50</v>
      </c>
      <c r="H174" s="127">
        <v>752</v>
      </c>
      <c r="I174" s="127">
        <v>8</v>
      </c>
      <c r="J174" s="127">
        <v>16</v>
      </c>
      <c r="K174" s="127">
        <v>26</v>
      </c>
      <c r="L174" s="127">
        <v>50</v>
      </c>
      <c r="M174" s="127">
        <v>50</v>
      </c>
      <c r="N174" s="127">
        <v>808</v>
      </c>
      <c r="O174" s="127">
        <v>0</v>
      </c>
      <c r="P174" s="127">
        <v>10</v>
      </c>
      <c r="Q174" s="127">
        <v>54</v>
      </c>
      <c r="R174" s="127">
        <v>36</v>
      </c>
      <c r="S174" s="127">
        <v>50</v>
      </c>
      <c r="T174" s="127">
        <v>187</v>
      </c>
      <c r="U174" s="127">
        <v>10</v>
      </c>
      <c r="V174" s="127">
        <v>54</v>
      </c>
      <c r="W174" s="127">
        <v>34</v>
      </c>
      <c r="X174" s="127">
        <v>2</v>
      </c>
    </row>
    <row r="175" spans="1:24">
      <c r="A175" s="118">
        <v>8</v>
      </c>
      <c r="B175" s="122">
        <v>1</v>
      </c>
      <c r="C175" s="137">
        <v>440</v>
      </c>
      <c r="D175" s="131">
        <v>701</v>
      </c>
      <c r="E175" s="144" t="s">
        <v>686</v>
      </c>
      <c r="F175" s="144" t="s">
        <v>687</v>
      </c>
      <c r="G175" s="127">
        <v>40</v>
      </c>
      <c r="H175" s="127">
        <v>749</v>
      </c>
      <c r="I175" s="127">
        <v>5</v>
      </c>
      <c r="J175" s="127">
        <v>33</v>
      </c>
      <c r="K175" s="127">
        <v>40</v>
      </c>
      <c r="L175" s="127">
        <v>23</v>
      </c>
      <c r="M175" s="127">
        <v>40</v>
      </c>
      <c r="N175" s="127">
        <v>866</v>
      </c>
      <c r="O175" s="127">
        <v>0</v>
      </c>
      <c r="P175" s="127">
        <v>13</v>
      </c>
      <c r="Q175" s="127">
        <v>40</v>
      </c>
      <c r="R175" s="127">
        <v>48</v>
      </c>
      <c r="S175" s="127">
        <v>0</v>
      </c>
      <c r="T175" s="127">
        <v>0</v>
      </c>
      <c r="U175" s="127">
        <v>0</v>
      </c>
      <c r="V175" s="127">
        <v>0</v>
      </c>
      <c r="W175" s="127">
        <v>0</v>
      </c>
      <c r="X175" s="127">
        <v>0</v>
      </c>
    </row>
    <row r="176" spans="1:24">
      <c r="A176" s="113">
        <v>3</v>
      </c>
      <c r="B176" s="116">
        <v>1</v>
      </c>
      <c r="C176" s="138">
        <v>501</v>
      </c>
      <c r="D176" s="132">
        <v>1</v>
      </c>
      <c r="E176" s="142" t="s">
        <v>688</v>
      </c>
      <c r="F176" s="143" t="s">
        <v>689</v>
      </c>
      <c r="G176" s="128">
        <v>49</v>
      </c>
      <c r="H176" s="128">
        <v>605</v>
      </c>
      <c r="I176" s="128">
        <v>2</v>
      </c>
      <c r="J176" s="128">
        <v>8</v>
      </c>
      <c r="K176" s="128">
        <v>31</v>
      </c>
      <c r="L176" s="128">
        <v>59</v>
      </c>
      <c r="M176" s="128">
        <v>49</v>
      </c>
      <c r="N176" s="128">
        <v>602</v>
      </c>
      <c r="O176" s="128">
        <v>8</v>
      </c>
      <c r="P176" s="128">
        <v>16</v>
      </c>
      <c r="Q176" s="128">
        <v>33</v>
      </c>
      <c r="R176" s="128">
        <v>43</v>
      </c>
      <c r="S176" s="128">
        <v>0</v>
      </c>
      <c r="T176" s="128">
        <v>0</v>
      </c>
      <c r="U176" s="128">
        <v>0</v>
      </c>
      <c r="V176" s="128">
        <v>0</v>
      </c>
      <c r="W176" s="128">
        <v>0</v>
      </c>
      <c r="X176" s="128">
        <v>0</v>
      </c>
    </row>
    <row r="177" spans="1:24">
      <c r="A177" s="118">
        <v>4</v>
      </c>
      <c r="B177" s="122">
        <v>1</v>
      </c>
      <c r="C177" s="137">
        <v>501</v>
      </c>
      <c r="D177" s="131">
        <v>1</v>
      </c>
      <c r="E177" s="144" t="s">
        <v>688</v>
      </c>
      <c r="F177" s="144" t="s">
        <v>689</v>
      </c>
      <c r="G177" s="127">
        <v>39</v>
      </c>
      <c r="H177" s="127">
        <v>615</v>
      </c>
      <c r="I177" s="127">
        <v>18</v>
      </c>
      <c r="J177" s="127">
        <v>8</v>
      </c>
      <c r="K177" s="127">
        <v>26</v>
      </c>
      <c r="L177" s="127">
        <v>49</v>
      </c>
      <c r="M177" s="127">
        <v>39</v>
      </c>
      <c r="N177" s="127">
        <v>683</v>
      </c>
      <c r="O177" s="127">
        <v>5</v>
      </c>
      <c r="P177" s="127">
        <v>15</v>
      </c>
      <c r="Q177" s="127">
        <v>41</v>
      </c>
      <c r="R177" s="127">
        <v>38</v>
      </c>
      <c r="S177" s="127">
        <v>0</v>
      </c>
      <c r="T177" s="127">
        <v>0</v>
      </c>
      <c r="U177" s="127">
        <v>0</v>
      </c>
      <c r="V177" s="127">
        <v>0</v>
      </c>
      <c r="W177" s="127">
        <v>0</v>
      </c>
      <c r="X177" s="127">
        <v>0</v>
      </c>
    </row>
    <row r="178" spans="1:24">
      <c r="A178" s="118">
        <v>5</v>
      </c>
      <c r="B178" s="122">
        <v>1</v>
      </c>
      <c r="C178" s="137">
        <v>501</v>
      </c>
      <c r="D178" s="131">
        <v>1</v>
      </c>
      <c r="E178" s="144" t="s">
        <v>688</v>
      </c>
      <c r="F178" s="144" t="s">
        <v>689</v>
      </c>
      <c r="G178" s="127">
        <v>47</v>
      </c>
      <c r="H178" s="127">
        <v>632</v>
      </c>
      <c r="I178" s="127">
        <v>13</v>
      </c>
      <c r="J178" s="127">
        <v>26</v>
      </c>
      <c r="K178" s="127">
        <v>34</v>
      </c>
      <c r="L178" s="127">
        <v>28</v>
      </c>
      <c r="M178" s="127">
        <v>47</v>
      </c>
      <c r="N178" s="127">
        <v>663</v>
      </c>
      <c r="O178" s="127">
        <v>11</v>
      </c>
      <c r="P178" s="127">
        <v>15</v>
      </c>
      <c r="Q178" s="127">
        <v>53</v>
      </c>
      <c r="R178" s="127">
        <v>21</v>
      </c>
      <c r="S178" s="127">
        <v>47</v>
      </c>
      <c r="T178" s="127">
        <v>197</v>
      </c>
      <c r="U178" s="127">
        <v>9</v>
      </c>
      <c r="V178" s="127">
        <v>40</v>
      </c>
      <c r="W178" s="127">
        <v>47</v>
      </c>
      <c r="X178" s="127">
        <v>4</v>
      </c>
    </row>
    <row r="179" spans="1:24">
      <c r="A179" s="118">
        <v>6</v>
      </c>
      <c r="B179" s="122">
        <v>1</v>
      </c>
      <c r="C179" s="137">
        <v>501</v>
      </c>
      <c r="D179" s="131">
        <v>1</v>
      </c>
      <c r="E179" s="144" t="s">
        <v>688</v>
      </c>
      <c r="F179" s="144" t="s">
        <v>689</v>
      </c>
      <c r="G179" s="127">
        <v>54</v>
      </c>
      <c r="H179" s="127">
        <v>717</v>
      </c>
      <c r="I179" s="127">
        <v>2</v>
      </c>
      <c r="J179" s="127">
        <v>11</v>
      </c>
      <c r="K179" s="127">
        <v>39</v>
      </c>
      <c r="L179" s="127">
        <v>48</v>
      </c>
      <c r="M179" s="127">
        <v>54</v>
      </c>
      <c r="N179" s="127">
        <v>761</v>
      </c>
      <c r="O179" s="127">
        <v>0</v>
      </c>
      <c r="P179" s="127">
        <v>20</v>
      </c>
      <c r="Q179" s="127">
        <v>43</v>
      </c>
      <c r="R179" s="127">
        <v>37</v>
      </c>
      <c r="S179" s="127">
        <v>0</v>
      </c>
      <c r="T179" s="127">
        <v>0</v>
      </c>
      <c r="U179" s="127">
        <v>0</v>
      </c>
      <c r="V179" s="127">
        <v>0</v>
      </c>
      <c r="W179" s="127">
        <v>0</v>
      </c>
      <c r="X179" s="127">
        <v>0</v>
      </c>
    </row>
    <row r="180" spans="1:24">
      <c r="A180" s="118">
        <v>7</v>
      </c>
      <c r="B180" s="122">
        <v>1</v>
      </c>
      <c r="C180" s="137">
        <v>501</v>
      </c>
      <c r="D180" s="131">
        <v>2</v>
      </c>
      <c r="E180" s="144" t="s">
        <v>688</v>
      </c>
      <c r="F180" s="144" t="s">
        <v>1534</v>
      </c>
      <c r="G180" s="127">
        <v>34</v>
      </c>
      <c r="H180" s="127">
        <v>730</v>
      </c>
      <c r="I180" s="127">
        <v>9</v>
      </c>
      <c r="J180" s="127">
        <v>9</v>
      </c>
      <c r="K180" s="127">
        <v>53</v>
      </c>
      <c r="L180" s="127">
        <v>29</v>
      </c>
      <c r="M180" s="127">
        <v>34</v>
      </c>
      <c r="N180" s="127">
        <v>800</v>
      </c>
      <c r="O180" s="127">
        <v>3</v>
      </c>
      <c r="P180" s="127">
        <v>15</v>
      </c>
      <c r="Q180" s="127">
        <v>38</v>
      </c>
      <c r="R180" s="127">
        <v>44</v>
      </c>
      <c r="S180" s="127">
        <v>34</v>
      </c>
      <c r="T180" s="127">
        <v>181</v>
      </c>
      <c r="U180" s="127">
        <v>12</v>
      </c>
      <c r="V180" s="127">
        <v>56</v>
      </c>
      <c r="W180" s="127">
        <v>32</v>
      </c>
      <c r="X180" s="127">
        <v>0</v>
      </c>
    </row>
    <row r="181" spans="1:24">
      <c r="A181" s="118">
        <v>8</v>
      </c>
      <c r="B181" s="122">
        <v>1</v>
      </c>
      <c r="C181" s="137">
        <v>501</v>
      </c>
      <c r="D181" s="131">
        <v>2</v>
      </c>
      <c r="E181" s="144" t="s">
        <v>688</v>
      </c>
      <c r="F181" s="144" t="s">
        <v>1534</v>
      </c>
      <c r="G181" s="127">
        <v>29</v>
      </c>
      <c r="H181" s="127">
        <v>721</v>
      </c>
      <c r="I181" s="127">
        <v>21</v>
      </c>
      <c r="J181" s="127">
        <v>17</v>
      </c>
      <c r="K181" s="127">
        <v>45</v>
      </c>
      <c r="L181" s="127">
        <v>17</v>
      </c>
      <c r="M181" s="127">
        <v>29</v>
      </c>
      <c r="N181" s="127">
        <v>795</v>
      </c>
      <c r="O181" s="127">
        <v>7</v>
      </c>
      <c r="P181" s="127">
        <v>21</v>
      </c>
      <c r="Q181" s="127">
        <v>48</v>
      </c>
      <c r="R181" s="127">
        <v>24</v>
      </c>
      <c r="S181" s="127">
        <v>0</v>
      </c>
      <c r="T181" s="127">
        <v>0</v>
      </c>
      <c r="U181" s="127">
        <v>0</v>
      </c>
      <c r="V181" s="127">
        <v>0</v>
      </c>
      <c r="W181" s="127">
        <v>0</v>
      </c>
      <c r="X181" s="127">
        <v>0</v>
      </c>
    </row>
    <row r="182" spans="1:24">
      <c r="A182" s="113">
        <v>3</v>
      </c>
      <c r="B182" s="116">
        <v>1</v>
      </c>
      <c r="C182" s="138">
        <v>502</v>
      </c>
      <c r="D182" s="132">
        <v>6</v>
      </c>
      <c r="E182" s="142" t="s">
        <v>690</v>
      </c>
      <c r="F182" s="143" t="s">
        <v>691</v>
      </c>
      <c r="G182" s="128">
        <v>74</v>
      </c>
      <c r="H182" s="128">
        <v>650</v>
      </c>
      <c r="I182" s="128">
        <v>0</v>
      </c>
      <c r="J182" s="128">
        <v>3</v>
      </c>
      <c r="K182" s="128">
        <v>19</v>
      </c>
      <c r="L182" s="128">
        <v>78</v>
      </c>
      <c r="M182" s="128">
        <v>74</v>
      </c>
      <c r="N182" s="128">
        <v>674</v>
      </c>
      <c r="O182" s="128">
        <v>3</v>
      </c>
      <c r="P182" s="128">
        <v>12</v>
      </c>
      <c r="Q182" s="128">
        <v>30</v>
      </c>
      <c r="R182" s="128">
        <v>55</v>
      </c>
      <c r="S182" s="128">
        <v>0</v>
      </c>
      <c r="T182" s="128">
        <v>0</v>
      </c>
      <c r="U182" s="128">
        <v>0</v>
      </c>
      <c r="V182" s="128">
        <v>0</v>
      </c>
      <c r="W182" s="128">
        <v>0</v>
      </c>
      <c r="X182" s="128">
        <v>0</v>
      </c>
    </row>
    <row r="183" spans="1:24">
      <c r="A183" s="118">
        <v>4</v>
      </c>
      <c r="B183" s="122">
        <v>1</v>
      </c>
      <c r="C183" s="137">
        <v>502</v>
      </c>
      <c r="D183" s="131">
        <v>6</v>
      </c>
      <c r="E183" s="144" t="s">
        <v>690</v>
      </c>
      <c r="F183" s="144" t="s">
        <v>691</v>
      </c>
      <c r="G183" s="127">
        <v>82</v>
      </c>
      <c r="H183" s="127">
        <v>660</v>
      </c>
      <c r="I183" s="127">
        <v>1</v>
      </c>
      <c r="J183" s="127">
        <v>10</v>
      </c>
      <c r="K183" s="127">
        <v>23</v>
      </c>
      <c r="L183" s="127">
        <v>66</v>
      </c>
      <c r="M183" s="127">
        <v>82</v>
      </c>
      <c r="N183" s="127">
        <v>698</v>
      </c>
      <c r="O183" s="127">
        <v>1</v>
      </c>
      <c r="P183" s="127">
        <v>11</v>
      </c>
      <c r="Q183" s="127">
        <v>50</v>
      </c>
      <c r="R183" s="127">
        <v>38</v>
      </c>
      <c r="S183" s="127">
        <v>0</v>
      </c>
      <c r="T183" s="127">
        <v>0</v>
      </c>
      <c r="U183" s="127">
        <v>0</v>
      </c>
      <c r="V183" s="127">
        <v>0</v>
      </c>
      <c r="W183" s="127">
        <v>0</v>
      </c>
      <c r="X183" s="127">
        <v>0</v>
      </c>
    </row>
    <row r="184" spans="1:24">
      <c r="A184" s="118">
        <v>5</v>
      </c>
      <c r="B184" s="122">
        <v>1</v>
      </c>
      <c r="C184" s="137">
        <v>502</v>
      </c>
      <c r="D184" s="131">
        <v>8</v>
      </c>
      <c r="E184" s="144" t="s">
        <v>690</v>
      </c>
      <c r="F184" s="144" t="s">
        <v>1388</v>
      </c>
      <c r="G184" s="127">
        <v>99</v>
      </c>
      <c r="H184" s="127">
        <v>690</v>
      </c>
      <c r="I184" s="127">
        <v>5</v>
      </c>
      <c r="J184" s="127">
        <v>8</v>
      </c>
      <c r="K184" s="127">
        <v>36</v>
      </c>
      <c r="L184" s="127">
        <v>51</v>
      </c>
      <c r="M184" s="127">
        <v>99</v>
      </c>
      <c r="N184" s="127">
        <v>762</v>
      </c>
      <c r="O184" s="127">
        <v>4</v>
      </c>
      <c r="P184" s="127">
        <v>5</v>
      </c>
      <c r="Q184" s="127">
        <v>40</v>
      </c>
      <c r="R184" s="127">
        <v>51</v>
      </c>
      <c r="S184" s="127">
        <v>99</v>
      </c>
      <c r="T184" s="127">
        <v>210</v>
      </c>
      <c r="U184" s="127">
        <v>4</v>
      </c>
      <c r="V184" s="127">
        <v>25</v>
      </c>
      <c r="W184" s="127">
        <v>65</v>
      </c>
      <c r="X184" s="127">
        <v>6</v>
      </c>
    </row>
    <row r="185" spans="1:24">
      <c r="A185" s="118">
        <v>6</v>
      </c>
      <c r="B185" s="122">
        <v>1</v>
      </c>
      <c r="C185" s="137">
        <v>502</v>
      </c>
      <c r="D185" s="131">
        <v>8</v>
      </c>
      <c r="E185" s="144" t="s">
        <v>690</v>
      </c>
      <c r="F185" s="144" t="s">
        <v>1388</v>
      </c>
      <c r="G185" s="127">
        <v>82</v>
      </c>
      <c r="H185" s="127">
        <v>719</v>
      </c>
      <c r="I185" s="127">
        <v>5</v>
      </c>
      <c r="J185" s="127">
        <v>13</v>
      </c>
      <c r="K185" s="127">
        <v>34</v>
      </c>
      <c r="L185" s="127">
        <v>48</v>
      </c>
      <c r="M185" s="127">
        <v>82</v>
      </c>
      <c r="N185" s="127">
        <v>756</v>
      </c>
      <c r="O185" s="127">
        <v>2</v>
      </c>
      <c r="P185" s="127">
        <v>18</v>
      </c>
      <c r="Q185" s="127">
        <v>44</v>
      </c>
      <c r="R185" s="127">
        <v>35</v>
      </c>
      <c r="S185" s="127">
        <v>0</v>
      </c>
      <c r="T185" s="127">
        <v>0</v>
      </c>
      <c r="U185" s="127">
        <v>0</v>
      </c>
      <c r="V185" s="127">
        <v>0</v>
      </c>
      <c r="W185" s="127">
        <v>0</v>
      </c>
      <c r="X185" s="127">
        <v>0</v>
      </c>
    </row>
    <row r="186" spans="1:24">
      <c r="A186" s="118">
        <v>7</v>
      </c>
      <c r="B186" s="122">
        <v>1</v>
      </c>
      <c r="C186" s="137">
        <v>502</v>
      </c>
      <c r="D186" s="131">
        <v>8</v>
      </c>
      <c r="E186" s="144" t="s">
        <v>690</v>
      </c>
      <c r="F186" s="144" t="s">
        <v>1388</v>
      </c>
      <c r="G186" s="127">
        <v>79</v>
      </c>
      <c r="H186" s="127">
        <v>778</v>
      </c>
      <c r="I186" s="127">
        <v>3</v>
      </c>
      <c r="J186" s="127">
        <v>5</v>
      </c>
      <c r="K186" s="127">
        <v>33</v>
      </c>
      <c r="L186" s="127">
        <v>59</v>
      </c>
      <c r="M186" s="127">
        <v>79</v>
      </c>
      <c r="N186" s="127">
        <v>809</v>
      </c>
      <c r="O186" s="127">
        <v>3</v>
      </c>
      <c r="P186" s="127">
        <v>15</v>
      </c>
      <c r="Q186" s="127">
        <v>38</v>
      </c>
      <c r="R186" s="127">
        <v>44</v>
      </c>
      <c r="S186" s="127">
        <v>79</v>
      </c>
      <c r="T186" s="127">
        <v>206</v>
      </c>
      <c r="U186" s="127">
        <v>6</v>
      </c>
      <c r="V186" s="127">
        <v>28</v>
      </c>
      <c r="W186" s="127">
        <v>61</v>
      </c>
      <c r="X186" s="127">
        <v>5</v>
      </c>
    </row>
    <row r="187" spans="1:24">
      <c r="A187" s="118">
        <v>8</v>
      </c>
      <c r="B187" s="122">
        <v>1</v>
      </c>
      <c r="C187" s="137">
        <v>502</v>
      </c>
      <c r="D187" s="131">
        <v>8</v>
      </c>
      <c r="E187" s="144" t="s">
        <v>690</v>
      </c>
      <c r="F187" s="144" t="s">
        <v>1388</v>
      </c>
      <c r="G187" s="127">
        <v>80</v>
      </c>
      <c r="H187" s="127">
        <v>761</v>
      </c>
      <c r="I187" s="127">
        <v>9</v>
      </c>
      <c r="J187" s="127">
        <v>15</v>
      </c>
      <c r="K187" s="127">
        <v>43</v>
      </c>
      <c r="L187" s="127">
        <v>34</v>
      </c>
      <c r="M187" s="127">
        <v>80</v>
      </c>
      <c r="N187" s="127">
        <v>843</v>
      </c>
      <c r="O187" s="127">
        <v>3</v>
      </c>
      <c r="P187" s="127">
        <v>10</v>
      </c>
      <c r="Q187" s="127">
        <v>49</v>
      </c>
      <c r="R187" s="127">
        <v>39</v>
      </c>
      <c r="S187" s="127">
        <v>0</v>
      </c>
      <c r="T187" s="127">
        <v>0</v>
      </c>
      <c r="U187" s="127">
        <v>0</v>
      </c>
      <c r="V187" s="127">
        <v>0</v>
      </c>
      <c r="W187" s="127">
        <v>0</v>
      </c>
      <c r="X187" s="127">
        <v>0</v>
      </c>
    </row>
    <row r="188" spans="1:24">
      <c r="A188" s="113">
        <v>3</v>
      </c>
      <c r="B188" s="116">
        <v>1</v>
      </c>
      <c r="C188" s="138">
        <v>503</v>
      </c>
      <c r="D188" s="132">
        <v>11</v>
      </c>
      <c r="E188" s="142" t="s">
        <v>692</v>
      </c>
      <c r="F188" s="143" t="s">
        <v>696</v>
      </c>
      <c r="G188" s="128">
        <v>41</v>
      </c>
      <c r="H188" s="128">
        <v>600</v>
      </c>
      <c r="I188" s="128">
        <v>0</v>
      </c>
      <c r="J188" s="128">
        <v>10</v>
      </c>
      <c r="K188" s="128">
        <v>29</v>
      </c>
      <c r="L188" s="128">
        <v>61</v>
      </c>
      <c r="M188" s="128">
        <v>41</v>
      </c>
      <c r="N188" s="128">
        <v>634</v>
      </c>
      <c r="O188" s="128">
        <v>5</v>
      </c>
      <c r="P188" s="128">
        <v>10</v>
      </c>
      <c r="Q188" s="128">
        <v>46</v>
      </c>
      <c r="R188" s="128">
        <v>39</v>
      </c>
      <c r="S188" s="128">
        <v>0</v>
      </c>
      <c r="T188" s="128">
        <v>0</v>
      </c>
      <c r="U188" s="128">
        <v>0</v>
      </c>
      <c r="V188" s="128">
        <v>0</v>
      </c>
      <c r="W188" s="128">
        <v>0</v>
      </c>
      <c r="X188" s="128">
        <v>0</v>
      </c>
    </row>
    <row r="189" spans="1:24">
      <c r="A189" s="118">
        <v>4</v>
      </c>
      <c r="B189" s="122">
        <v>1</v>
      </c>
      <c r="C189" s="137">
        <v>503</v>
      </c>
      <c r="D189" s="131">
        <v>11</v>
      </c>
      <c r="E189" s="144" t="s">
        <v>692</v>
      </c>
      <c r="F189" s="144" t="s">
        <v>696</v>
      </c>
      <c r="G189" s="127">
        <v>29</v>
      </c>
      <c r="H189" s="127">
        <v>643</v>
      </c>
      <c r="I189" s="127">
        <v>3</v>
      </c>
      <c r="J189" s="127">
        <v>14</v>
      </c>
      <c r="K189" s="127">
        <v>21</v>
      </c>
      <c r="L189" s="127">
        <v>62</v>
      </c>
      <c r="M189" s="127">
        <v>29</v>
      </c>
      <c r="N189" s="127">
        <v>704</v>
      </c>
      <c r="O189" s="127">
        <v>3</v>
      </c>
      <c r="P189" s="127">
        <v>14</v>
      </c>
      <c r="Q189" s="127">
        <v>41</v>
      </c>
      <c r="R189" s="127">
        <v>41</v>
      </c>
      <c r="S189" s="127">
        <v>0</v>
      </c>
      <c r="T189" s="127">
        <v>0</v>
      </c>
      <c r="U189" s="127">
        <v>0</v>
      </c>
      <c r="V189" s="127">
        <v>0</v>
      </c>
      <c r="W189" s="127">
        <v>0</v>
      </c>
      <c r="X189" s="127">
        <v>0</v>
      </c>
    </row>
    <row r="190" spans="1:24">
      <c r="A190" s="113">
        <v>3</v>
      </c>
      <c r="B190" s="116">
        <v>1</v>
      </c>
      <c r="C190" s="138">
        <v>503</v>
      </c>
      <c r="D190" s="132">
        <v>12</v>
      </c>
      <c r="E190" s="142" t="s">
        <v>692</v>
      </c>
      <c r="F190" s="143" t="s">
        <v>695</v>
      </c>
      <c r="G190" s="128">
        <v>73</v>
      </c>
      <c r="H190" s="128">
        <v>631</v>
      </c>
      <c r="I190" s="128">
        <v>0</v>
      </c>
      <c r="J190" s="128">
        <v>5</v>
      </c>
      <c r="K190" s="128">
        <v>21</v>
      </c>
      <c r="L190" s="128">
        <v>74</v>
      </c>
      <c r="M190" s="128">
        <v>73</v>
      </c>
      <c r="N190" s="128">
        <v>670</v>
      </c>
      <c r="O190" s="128">
        <v>1</v>
      </c>
      <c r="P190" s="128">
        <v>10</v>
      </c>
      <c r="Q190" s="128">
        <v>33</v>
      </c>
      <c r="R190" s="128">
        <v>56</v>
      </c>
      <c r="S190" s="128">
        <v>0</v>
      </c>
      <c r="T190" s="128">
        <v>0</v>
      </c>
      <c r="U190" s="128">
        <v>0</v>
      </c>
      <c r="V190" s="128">
        <v>0</v>
      </c>
      <c r="W190" s="128">
        <v>0</v>
      </c>
      <c r="X190" s="128">
        <v>0</v>
      </c>
    </row>
    <row r="191" spans="1:24">
      <c r="A191" s="118">
        <v>4</v>
      </c>
      <c r="B191" s="122">
        <v>1</v>
      </c>
      <c r="C191" s="137">
        <v>503</v>
      </c>
      <c r="D191" s="131">
        <v>12</v>
      </c>
      <c r="E191" s="144" t="s">
        <v>692</v>
      </c>
      <c r="F191" s="144" t="s">
        <v>695</v>
      </c>
      <c r="G191" s="127">
        <v>74</v>
      </c>
      <c r="H191" s="127">
        <v>698</v>
      </c>
      <c r="I191" s="127">
        <v>0</v>
      </c>
      <c r="J191" s="127">
        <v>3</v>
      </c>
      <c r="K191" s="127">
        <v>26</v>
      </c>
      <c r="L191" s="127">
        <v>72</v>
      </c>
      <c r="M191" s="127">
        <v>74</v>
      </c>
      <c r="N191" s="127">
        <v>775</v>
      </c>
      <c r="O191" s="127">
        <v>3</v>
      </c>
      <c r="P191" s="127">
        <v>1</v>
      </c>
      <c r="Q191" s="127">
        <v>35</v>
      </c>
      <c r="R191" s="127">
        <v>61</v>
      </c>
      <c r="S191" s="127">
        <v>0</v>
      </c>
      <c r="T191" s="127">
        <v>0</v>
      </c>
      <c r="U191" s="127">
        <v>0</v>
      </c>
      <c r="V191" s="127">
        <v>0</v>
      </c>
      <c r="W191" s="127">
        <v>0</v>
      </c>
      <c r="X191" s="127">
        <v>0</v>
      </c>
    </row>
    <row r="192" spans="1:24">
      <c r="A192" s="113">
        <v>3</v>
      </c>
      <c r="B192" s="116">
        <v>1</v>
      </c>
      <c r="C192" s="138">
        <v>503</v>
      </c>
      <c r="D192" s="132">
        <v>13</v>
      </c>
      <c r="E192" s="142" t="s">
        <v>692</v>
      </c>
      <c r="F192" s="143" t="s">
        <v>694</v>
      </c>
      <c r="G192" s="128">
        <v>87</v>
      </c>
      <c r="H192" s="128">
        <v>645</v>
      </c>
      <c r="I192" s="128">
        <v>1</v>
      </c>
      <c r="J192" s="128">
        <v>3</v>
      </c>
      <c r="K192" s="128">
        <v>15</v>
      </c>
      <c r="L192" s="128">
        <v>80</v>
      </c>
      <c r="M192" s="128">
        <v>87</v>
      </c>
      <c r="N192" s="128">
        <v>717</v>
      </c>
      <c r="O192" s="128">
        <v>5</v>
      </c>
      <c r="P192" s="128">
        <v>5</v>
      </c>
      <c r="Q192" s="128">
        <v>18</v>
      </c>
      <c r="R192" s="128">
        <v>72</v>
      </c>
      <c r="S192" s="128">
        <v>0</v>
      </c>
      <c r="T192" s="128">
        <v>0</v>
      </c>
      <c r="U192" s="128">
        <v>0</v>
      </c>
      <c r="V192" s="128">
        <v>0</v>
      </c>
      <c r="W192" s="128">
        <v>0</v>
      </c>
      <c r="X192" s="128">
        <v>0</v>
      </c>
    </row>
    <row r="193" spans="1:24">
      <c r="A193" s="118">
        <v>4</v>
      </c>
      <c r="B193" s="122">
        <v>1</v>
      </c>
      <c r="C193" s="137">
        <v>503</v>
      </c>
      <c r="D193" s="131">
        <v>13</v>
      </c>
      <c r="E193" s="144" t="s">
        <v>692</v>
      </c>
      <c r="F193" s="144" t="s">
        <v>694</v>
      </c>
      <c r="G193" s="127">
        <v>78</v>
      </c>
      <c r="H193" s="127">
        <v>663</v>
      </c>
      <c r="I193" s="127">
        <v>5</v>
      </c>
      <c r="J193" s="127">
        <v>4</v>
      </c>
      <c r="K193" s="127">
        <v>23</v>
      </c>
      <c r="L193" s="127">
        <v>68</v>
      </c>
      <c r="M193" s="127">
        <v>78</v>
      </c>
      <c r="N193" s="127">
        <v>723</v>
      </c>
      <c r="O193" s="127">
        <v>1</v>
      </c>
      <c r="P193" s="127">
        <v>18</v>
      </c>
      <c r="Q193" s="127">
        <v>32</v>
      </c>
      <c r="R193" s="127">
        <v>49</v>
      </c>
      <c r="S193" s="127">
        <v>0</v>
      </c>
      <c r="T193" s="127">
        <v>0</v>
      </c>
      <c r="U193" s="127">
        <v>0</v>
      </c>
      <c r="V193" s="127">
        <v>0</v>
      </c>
      <c r="W193" s="127">
        <v>0</v>
      </c>
      <c r="X193" s="127">
        <v>0</v>
      </c>
    </row>
    <row r="194" spans="1:24">
      <c r="A194" s="113">
        <v>3</v>
      </c>
      <c r="B194" s="116">
        <v>1</v>
      </c>
      <c r="C194" s="138">
        <v>503</v>
      </c>
      <c r="D194" s="132">
        <v>14</v>
      </c>
      <c r="E194" s="142" t="s">
        <v>692</v>
      </c>
      <c r="F194" s="143" t="s">
        <v>693</v>
      </c>
      <c r="G194" s="128">
        <v>23</v>
      </c>
      <c r="H194" s="128">
        <v>625</v>
      </c>
      <c r="I194" s="128">
        <v>0</v>
      </c>
      <c r="J194" s="128">
        <v>13</v>
      </c>
      <c r="K194" s="128">
        <v>4</v>
      </c>
      <c r="L194" s="128">
        <v>83</v>
      </c>
      <c r="M194" s="128">
        <v>23</v>
      </c>
      <c r="N194" s="128">
        <v>660</v>
      </c>
      <c r="O194" s="128">
        <v>9</v>
      </c>
      <c r="P194" s="128">
        <v>4</v>
      </c>
      <c r="Q194" s="128">
        <v>17</v>
      </c>
      <c r="R194" s="128">
        <v>70</v>
      </c>
      <c r="S194" s="128">
        <v>0</v>
      </c>
      <c r="T194" s="128">
        <v>0</v>
      </c>
      <c r="U194" s="128">
        <v>0</v>
      </c>
      <c r="V194" s="128">
        <v>0</v>
      </c>
      <c r="W194" s="128">
        <v>0</v>
      </c>
      <c r="X194" s="128">
        <v>0</v>
      </c>
    </row>
    <row r="195" spans="1:24">
      <c r="A195" s="118">
        <v>4</v>
      </c>
      <c r="B195" s="122">
        <v>1</v>
      </c>
      <c r="C195" s="137">
        <v>503</v>
      </c>
      <c r="D195" s="131">
        <v>14</v>
      </c>
      <c r="E195" s="144" t="s">
        <v>692</v>
      </c>
      <c r="F195" s="144" t="s">
        <v>693</v>
      </c>
      <c r="G195" s="127">
        <v>27</v>
      </c>
      <c r="H195" s="127">
        <v>691</v>
      </c>
      <c r="I195" s="127">
        <v>4</v>
      </c>
      <c r="J195" s="127">
        <v>0</v>
      </c>
      <c r="K195" s="127">
        <v>19</v>
      </c>
      <c r="L195" s="127">
        <v>78</v>
      </c>
      <c r="M195" s="127">
        <v>27</v>
      </c>
      <c r="N195" s="127">
        <v>752</v>
      </c>
      <c r="O195" s="127">
        <v>4</v>
      </c>
      <c r="P195" s="127">
        <v>11</v>
      </c>
      <c r="Q195" s="127">
        <v>19</v>
      </c>
      <c r="R195" s="127">
        <v>67</v>
      </c>
      <c r="S195" s="127">
        <v>0</v>
      </c>
      <c r="T195" s="127">
        <v>0</v>
      </c>
      <c r="U195" s="127">
        <v>0</v>
      </c>
      <c r="V195" s="127">
        <v>0</v>
      </c>
      <c r="W195" s="127">
        <v>0</v>
      </c>
      <c r="X195" s="127">
        <v>0</v>
      </c>
    </row>
    <row r="196" spans="1:24">
      <c r="A196" s="118">
        <v>7</v>
      </c>
      <c r="B196" s="122">
        <v>1</v>
      </c>
      <c r="C196" s="137">
        <v>503</v>
      </c>
      <c r="D196" s="131">
        <v>15</v>
      </c>
      <c r="E196" s="144" t="s">
        <v>692</v>
      </c>
      <c r="F196" s="144" t="s">
        <v>1535</v>
      </c>
      <c r="G196" s="127">
        <v>229</v>
      </c>
      <c r="H196" s="127">
        <v>765</v>
      </c>
      <c r="I196" s="127">
        <v>4</v>
      </c>
      <c r="J196" s="127">
        <v>8</v>
      </c>
      <c r="K196" s="127">
        <v>35</v>
      </c>
      <c r="L196" s="127">
        <v>53</v>
      </c>
      <c r="M196" s="127">
        <v>229</v>
      </c>
      <c r="N196" s="127">
        <v>786</v>
      </c>
      <c r="O196" s="127">
        <v>1</v>
      </c>
      <c r="P196" s="127">
        <v>19</v>
      </c>
      <c r="Q196" s="127">
        <v>48</v>
      </c>
      <c r="R196" s="127">
        <v>32</v>
      </c>
      <c r="S196" s="127">
        <v>229</v>
      </c>
      <c r="T196" s="127">
        <v>191</v>
      </c>
      <c r="U196" s="127">
        <v>17</v>
      </c>
      <c r="V196" s="127">
        <v>37</v>
      </c>
      <c r="W196" s="127">
        <v>37</v>
      </c>
      <c r="X196" s="127">
        <v>9</v>
      </c>
    </row>
    <row r="197" spans="1:24">
      <c r="A197" s="118">
        <v>8</v>
      </c>
      <c r="B197" s="122">
        <v>1</v>
      </c>
      <c r="C197" s="137">
        <v>503</v>
      </c>
      <c r="D197" s="131">
        <v>15</v>
      </c>
      <c r="E197" s="144" t="s">
        <v>692</v>
      </c>
      <c r="F197" s="144" t="s">
        <v>1535</v>
      </c>
      <c r="G197" s="127">
        <v>190</v>
      </c>
      <c r="H197" s="127">
        <v>740</v>
      </c>
      <c r="I197" s="127">
        <v>15</v>
      </c>
      <c r="J197" s="127">
        <v>15</v>
      </c>
      <c r="K197" s="127">
        <v>45</v>
      </c>
      <c r="L197" s="127">
        <v>25</v>
      </c>
      <c r="M197" s="127">
        <v>190</v>
      </c>
      <c r="N197" s="127">
        <v>808</v>
      </c>
      <c r="O197" s="127">
        <v>4</v>
      </c>
      <c r="P197" s="127">
        <v>14</v>
      </c>
      <c r="Q197" s="127">
        <v>53</v>
      </c>
      <c r="R197" s="127">
        <v>29</v>
      </c>
      <c r="S197" s="127">
        <v>0</v>
      </c>
      <c r="T197" s="127">
        <v>0</v>
      </c>
      <c r="U197" s="127">
        <v>0</v>
      </c>
      <c r="V197" s="127">
        <v>0</v>
      </c>
      <c r="W197" s="127">
        <v>0</v>
      </c>
      <c r="X197" s="127">
        <v>0</v>
      </c>
    </row>
    <row r="198" spans="1:24">
      <c r="A198" s="118">
        <v>5</v>
      </c>
      <c r="B198" s="122">
        <v>1</v>
      </c>
      <c r="C198" s="137">
        <v>503</v>
      </c>
      <c r="D198" s="131">
        <v>18</v>
      </c>
      <c r="E198" s="144" t="s">
        <v>692</v>
      </c>
      <c r="F198" s="144" t="s">
        <v>1389</v>
      </c>
      <c r="G198" s="127">
        <v>218</v>
      </c>
      <c r="H198" s="127">
        <v>685</v>
      </c>
      <c r="I198" s="127">
        <v>3</v>
      </c>
      <c r="J198" s="127">
        <v>13</v>
      </c>
      <c r="K198" s="127">
        <v>33</v>
      </c>
      <c r="L198" s="127">
        <v>50</v>
      </c>
      <c r="M198" s="127">
        <v>218</v>
      </c>
      <c r="N198" s="127">
        <v>780</v>
      </c>
      <c r="O198" s="127">
        <v>3</v>
      </c>
      <c r="P198" s="127">
        <v>8</v>
      </c>
      <c r="Q198" s="127">
        <v>39</v>
      </c>
      <c r="R198" s="127">
        <v>49</v>
      </c>
      <c r="S198" s="127">
        <v>218</v>
      </c>
      <c r="T198" s="127">
        <v>225</v>
      </c>
      <c r="U198" s="127">
        <v>2</v>
      </c>
      <c r="V198" s="127">
        <v>19</v>
      </c>
      <c r="W198" s="127">
        <v>59</v>
      </c>
      <c r="X198" s="127">
        <v>20</v>
      </c>
    </row>
    <row r="199" spans="1:24">
      <c r="A199" s="118">
        <v>6</v>
      </c>
      <c r="B199" s="122">
        <v>1</v>
      </c>
      <c r="C199" s="137">
        <v>503</v>
      </c>
      <c r="D199" s="131">
        <v>18</v>
      </c>
      <c r="E199" s="144" t="s">
        <v>692</v>
      </c>
      <c r="F199" s="144" t="s">
        <v>1389</v>
      </c>
      <c r="G199" s="127">
        <v>206</v>
      </c>
      <c r="H199" s="127">
        <v>744</v>
      </c>
      <c r="I199" s="127">
        <v>4</v>
      </c>
      <c r="J199" s="127">
        <v>6</v>
      </c>
      <c r="K199" s="127">
        <v>25</v>
      </c>
      <c r="L199" s="127">
        <v>64</v>
      </c>
      <c r="M199" s="127">
        <v>206</v>
      </c>
      <c r="N199" s="127">
        <v>787</v>
      </c>
      <c r="O199" s="127">
        <v>2</v>
      </c>
      <c r="P199" s="127">
        <v>9</v>
      </c>
      <c r="Q199" s="127">
        <v>45</v>
      </c>
      <c r="R199" s="127">
        <v>45</v>
      </c>
      <c r="S199" s="127">
        <v>0</v>
      </c>
      <c r="T199" s="127">
        <v>0</v>
      </c>
      <c r="U199" s="127">
        <v>0</v>
      </c>
      <c r="V199" s="127">
        <v>0</v>
      </c>
      <c r="W199" s="127">
        <v>0</v>
      </c>
      <c r="X199" s="127">
        <v>0</v>
      </c>
    </row>
    <row r="200" spans="1:24">
      <c r="A200" s="113">
        <v>3</v>
      </c>
      <c r="B200" s="116">
        <v>1</v>
      </c>
      <c r="C200" s="138">
        <v>504</v>
      </c>
      <c r="D200" s="132">
        <v>22</v>
      </c>
      <c r="E200" s="142" t="s">
        <v>697</v>
      </c>
      <c r="F200" s="143" t="s">
        <v>698</v>
      </c>
      <c r="G200" s="128">
        <v>34</v>
      </c>
      <c r="H200" s="128">
        <v>633</v>
      </c>
      <c r="I200" s="128">
        <v>3</v>
      </c>
      <c r="J200" s="128">
        <v>6</v>
      </c>
      <c r="K200" s="128">
        <v>21</v>
      </c>
      <c r="L200" s="128">
        <v>71</v>
      </c>
      <c r="M200" s="128">
        <v>34</v>
      </c>
      <c r="N200" s="128">
        <v>633</v>
      </c>
      <c r="O200" s="128">
        <v>15</v>
      </c>
      <c r="P200" s="128">
        <v>3</v>
      </c>
      <c r="Q200" s="128">
        <v>24</v>
      </c>
      <c r="R200" s="128">
        <v>59</v>
      </c>
      <c r="S200" s="128">
        <v>0</v>
      </c>
      <c r="T200" s="128">
        <v>0</v>
      </c>
      <c r="U200" s="128">
        <v>0</v>
      </c>
      <c r="V200" s="128">
        <v>0</v>
      </c>
      <c r="W200" s="128">
        <v>0</v>
      </c>
      <c r="X200" s="128">
        <v>0</v>
      </c>
    </row>
    <row r="201" spans="1:24">
      <c r="A201" s="118">
        <v>4</v>
      </c>
      <c r="B201" s="122">
        <v>1</v>
      </c>
      <c r="C201" s="137">
        <v>504</v>
      </c>
      <c r="D201" s="131">
        <v>22</v>
      </c>
      <c r="E201" s="144" t="s">
        <v>697</v>
      </c>
      <c r="F201" s="144" t="s">
        <v>698</v>
      </c>
      <c r="G201" s="127">
        <v>34</v>
      </c>
      <c r="H201" s="127">
        <v>677</v>
      </c>
      <c r="I201" s="127">
        <v>0</v>
      </c>
      <c r="J201" s="127">
        <v>6</v>
      </c>
      <c r="K201" s="127">
        <v>21</v>
      </c>
      <c r="L201" s="127">
        <v>74</v>
      </c>
      <c r="M201" s="127">
        <v>34</v>
      </c>
      <c r="N201" s="127">
        <v>729</v>
      </c>
      <c r="O201" s="127">
        <v>0</v>
      </c>
      <c r="P201" s="127">
        <v>9</v>
      </c>
      <c r="Q201" s="127">
        <v>53</v>
      </c>
      <c r="R201" s="127">
        <v>38</v>
      </c>
      <c r="S201" s="127">
        <v>0</v>
      </c>
      <c r="T201" s="127">
        <v>0</v>
      </c>
      <c r="U201" s="127">
        <v>0</v>
      </c>
      <c r="V201" s="127">
        <v>0</v>
      </c>
      <c r="W201" s="127">
        <v>0</v>
      </c>
      <c r="X201" s="127">
        <v>0</v>
      </c>
    </row>
    <row r="202" spans="1:24">
      <c r="A202" s="118">
        <v>5</v>
      </c>
      <c r="B202" s="122">
        <v>1</v>
      </c>
      <c r="C202" s="137">
        <v>504</v>
      </c>
      <c r="D202" s="131">
        <v>22</v>
      </c>
      <c r="E202" s="144" t="s">
        <v>697</v>
      </c>
      <c r="F202" s="144" t="s">
        <v>698</v>
      </c>
      <c r="G202" s="127">
        <v>33</v>
      </c>
      <c r="H202" s="127">
        <v>668</v>
      </c>
      <c r="I202" s="127">
        <v>12</v>
      </c>
      <c r="J202" s="127">
        <v>12</v>
      </c>
      <c r="K202" s="127">
        <v>39</v>
      </c>
      <c r="L202" s="127">
        <v>36</v>
      </c>
      <c r="M202" s="127">
        <v>33</v>
      </c>
      <c r="N202" s="127">
        <v>743</v>
      </c>
      <c r="O202" s="127">
        <v>3</v>
      </c>
      <c r="P202" s="127">
        <v>6</v>
      </c>
      <c r="Q202" s="127">
        <v>55</v>
      </c>
      <c r="R202" s="127">
        <v>36</v>
      </c>
      <c r="S202" s="127">
        <v>33</v>
      </c>
      <c r="T202" s="127">
        <v>201</v>
      </c>
      <c r="U202" s="127">
        <v>3</v>
      </c>
      <c r="V202" s="127">
        <v>42</v>
      </c>
      <c r="W202" s="127">
        <v>48</v>
      </c>
      <c r="X202" s="127">
        <v>6</v>
      </c>
    </row>
    <row r="203" spans="1:24">
      <c r="A203" s="118">
        <v>6</v>
      </c>
      <c r="B203" s="122">
        <v>1</v>
      </c>
      <c r="C203" s="137">
        <v>504</v>
      </c>
      <c r="D203" s="131">
        <v>22</v>
      </c>
      <c r="E203" s="144" t="s">
        <v>697</v>
      </c>
      <c r="F203" s="144" t="s">
        <v>698</v>
      </c>
      <c r="G203" s="127">
        <v>48</v>
      </c>
      <c r="H203" s="127">
        <v>699</v>
      </c>
      <c r="I203" s="127">
        <v>8</v>
      </c>
      <c r="J203" s="127">
        <v>13</v>
      </c>
      <c r="K203" s="127">
        <v>38</v>
      </c>
      <c r="L203" s="127">
        <v>42</v>
      </c>
      <c r="M203" s="127">
        <v>48</v>
      </c>
      <c r="N203" s="127">
        <v>755</v>
      </c>
      <c r="O203" s="127">
        <v>2</v>
      </c>
      <c r="P203" s="127">
        <v>15</v>
      </c>
      <c r="Q203" s="127">
        <v>50</v>
      </c>
      <c r="R203" s="127">
        <v>33</v>
      </c>
      <c r="S203" s="127">
        <v>0</v>
      </c>
      <c r="T203" s="127">
        <v>0</v>
      </c>
      <c r="U203" s="127">
        <v>0</v>
      </c>
      <c r="V203" s="127">
        <v>0</v>
      </c>
      <c r="W203" s="127">
        <v>0</v>
      </c>
      <c r="X203" s="127">
        <v>0</v>
      </c>
    </row>
    <row r="204" spans="1:24">
      <c r="A204" s="118">
        <v>7</v>
      </c>
      <c r="B204" s="122">
        <v>1</v>
      </c>
      <c r="C204" s="137">
        <v>504</v>
      </c>
      <c r="D204" s="131">
        <v>23</v>
      </c>
      <c r="E204" s="144" t="s">
        <v>697</v>
      </c>
      <c r="F204" s="144" t="s">
        <v>1536</v>
      </c>
      <c r="G204" s="127">
        <v>28</v>
      </c>
      <c r="H204" s="127">
        <v>708</v>
      </c>
      <c r="I204" s="127">
        <v>18</v>
      </c>
      <c r="J204" s="127">
        <v>7</v>
      </c>
      <c r="K204" s="127">
        <v>46</v>
      </c>
      <c r="L204" s="127">
        <v>29</v>
      </c>
      <c r="M204" s="127">
        <v>28</v>
      </c>
      <c r="N204" s="127">
        <v>716</v>
      </c>
      <c r="O204" s="127">
        <v>4</v>
      </c>
      <c r="P204" s="127">
        <v>25</v>
      </c>
      <c r="Q204" s="127">
        <v>57</v>
      </c>
      <c r="R204" s="127">
        <v>14</v>
      </c>
      <c r="S204" s="127">
        <v>28</v>
      </c>
      <c r="T204" s="127">
        <v>181</v>
      </c>
      <c r="U204" s="127">
        <v>18</v>
      </c>
      <c r="V204" s="127">
        <v>50</v>
      </c>
      <c r="W204" s="127">
        <v>29</v>
      </c>
      <c r="X204" s="127">
        <v>4</v>
      </c>
    </row>
    <row r="205" spans="1:24">
      <c r="A205" s="118">
        <v>8</v>
      </c>
      <c r="B205" s="122">
        <v>1</v>
      </c>
      <c r="C205" s="137">
        <v>504</v>
      </c>
      <c r="D205" s="131">
        <v>23</v>
      </c>
      <c r="E205" s="144" t="s">
        <v>697</v>
      </c>
      <c r="F205" s="144" t="s">
        <v>1536</v>
      </c>
      <c r="G205" s="127">
        <v>36</v>
      </c>
      <c r="H205" s="127">
        <v>708</v>
      </c>
      <c r="I205" s="127">
        <v>28</v>
      </c>
      <c r="J205" s="127">
        <v>17</v>
      </c>
      <c r="K205" s="127">
        <v>44</v>
      </c>
      <c r="L205" s="127">
        <v>11</v>
      </c>
      <c r="M205" s="127">
        <v>36</v>
      </c>
      <c r="N205" s="127">
        <v>772</v>
      </c>
      <c r="O205" s="127">
        <v>8</v>
      </c>
      <c r="P205" s="127">
        <v>14</v>
      </c>
      <c r="Q205" s="127">
        <v>61</v>
      </c>
      <c r="R205" s="127">
        <v>17</v>
      </c>
      <c r="S205" s="127">
        <v>0</v>
      </c>
      <c r="T205" s="127">
        <v>0</v>
      </c>
      <c r="U205" s="127">
        <v>0</v>
      </c>
      <c r="V205" s="127">
        <v>0</v>
      </c>
      <c r="W205" s="127">
        <v>0</v>
      </c>
      <c r="X205" s="127">
        <v>0</v>
      </c>
    </row>
    <row r="206" spans="1:24">
      <c r="A206" s="113">
        <v>3</v>
      </c>
      <c r="B206" s="116">
        <v>1</v>
      </c>
      <c r="C206" s="138">
        <v>505</v>
      </c>
      <c r="D206" s="132">
        <v>26</v>
      </c>
      <c r="E206" s="142" t="s">
        <v>699</v>
      </c>
      <c r="F206" s="143" t="s">
        <v>700</v>
      </c>
      <c r="G206" s="128">
        <v>79</v>
      </c>
      <c r="H206" s="128">
        <v>584</v>
      </c>
      <c r="I206" s="128">
        <v>1</v>
      </c>
      <c r="J206" s="128">
        <v>18</v>
      </c>
      <c r="K206" s="128">
        <v>32</v>
      </c>
      <c r="L206" s="128">
        <v>49</v>
      </c>
      <c r="M206" s="128">
        <v>79</v>
      </c>
      <c r="N206" s="128">
        <v>597</v>
      </c>
      <c r="O206" s="128">
        <v>8</v>
      </c>
      <c r="P206" s="128">
        <v>20</v>
      </c>
      <c r="Q206" s="128">
        <v>28</v>
      </c>
      <c r="R206" s="128">
        <v>44</v>
      </c>
      <c r="S206" s="128">
        <v>0</v>
      </c>
      <c r="T206" s="128">
        <v>0</v>
      </c>
      <c r="U206" s="128">
        <v>0</v>
      </c>
      <c r="V206" s="128">
        <v>0</v>
      </c>
      <c r="W206" s="128">
        <v>0</v>
      </c>
      <c r="X206" s="128">
        <v>0</v>
      </c>
    </row>
    <row r="207" spans="1:24">
      <c r="A207" s="118">
        <v>4</v>
      </c>
      <c r="B207" s="122">
        <v>1</v>
      </c>
      <c r="C207" s="137">
        <v>505</v>
      </c>
      <c r="D207" s="131">
        <v>26</v>
      </c>
      <c r="E207" s="144" t="s">
        <v>699</v>
      </c>
      <c r="F207" s="144" t="s">
        <v>700</v>
      </c>
      <c r="G207" s="127">
        <v>80</v>
      </c>
      <c r="H207" s="127">
        <v>678</v>
      </c>
      <c r="I207" s="127">
        <v>1</v>
      </c>
      <c r="J207" s="127">
        <v>8</v>
      </c>
      <c r="K207" s="127">
        <v>18</v>
      </c>
      <c r="L207" s="127">
        <v>74</v>
      </c>
      <c r="M207" s="127">
        <v>80</v>
      </c>
      <c r="N207" s="127">
        <v>694</v>
      </c>
      <c r="O207" s="127">
        <v>1</v>
      </c>
      <c r="P207" s="127">
        <v>18</v>
      </c>
      <c r="Q207" s="127">
        <v>39</v>
      </c>
      <c r="R207" s="127">
        <v>43</v>
      </c>
      <c r="S207" s="127">
        <v>0</v>
      </c>
      <c r="T207" s="127">
        <v>0</v>
      </c>
      <c r="U207" s="127">
        <v>0</v>
      </c>
      <c r="V207" s="127">
        <v>0</v>
      </c>
      <c r="W207" s="127">
        <v>0</v>
      </c>
      <c r="X207" s="127">
        <v>0</v>
      </c>
    </row>
    <row r="208" spans="1:24">
      <c r="A208" s="118">
        <v>5</v>
      </c>
      <c r="B208" s="122">
        <v>1</v>
      </c>
      <c r="C208" s="137">
        <v>505</v>
      </c>
      <c r="D208" s="131">
        <v>28</v>
      </c>
      <c r="E208" s="144" t="s">
        <v>699</v>
      </c>
      <c r="F208" s="144" t="s">
        <v>1390</v>
      </c>
      <c r="G208" s="127">
        <v>67</v>
      </c>
      <c r="H208" s="127">
        <v>704</v>
      </c>
      <c r="I208" s="127">
        <v>1</v>
      </c>
      <c r="J208" s="127">
        <v>6</v>
      </c>
      <c r="K208" s="127">
        <v>39</v>
      </c>
      <c r="L208" s="127">
        <v>54</v>
      </c>
      <c r="M208" s="127">
        <v>67</v>
      </c>
      <c r="N208" s="127">
        <v>766</v>
      </c>
      <c r="O208" s="127">
        <v>3</v>
      </c>
      <c r="P208" s="127">
        <v>7</v>
      </c>
      <c r="Q208" s="127">
        <v>46</v>
      </c>
      <c r="R208" s="127">
        <v>43</v>
      </c>
      <c r="S208" s="127">
        <v>67</v>
      </c>
      <c r="T208" s="127">
        <v>216</v>
      </c>
      <c r="U208" s="127">
        <v>1</v>
      </c>
      <c r="V208" s="127">
        <v>25</v>
      </c>
      <c r="W208" s="127">
        <v>61</v>
      </c>
      <c r="X208" s="127">
        <v>12</v>
      </c>
    </row>
    <row r="209" spans="1:24">
      <c r="A209" s="118">
        <v>6</v>
      </c>
      <c r="B209" s="122">
        <v>1</v>
      </c>
      <c r="C209" s="137">
        <v>505</v>
      </c>
      <c r="D209" s="131">
        <v>28</v>
      </c>
      <c r="E209" s="144" t="s">
        <v>699</v>
      </c>
      <c r="F209" s="144" t="s">
        <v>1390</v>
      </c>
      <c r="G209" s="127">
        <v>70</v>
      </c>
      <c r="H209" s="127">
        <v>719</v>
      </c>
      <c r="I209" s="127">
        <v>1</v>
      </c>
      <c r="J209" s="127">
        <v>16</v>
      </c>
      <c r="K209" s="127">
        <v>36</v>
      </c>
      <c r="L209" s="127">
        <v>47</v>
      </c>
      <c r="M209" s="127">
        <v>70</v>
      </c>
      <c r="N209" s="127">
        <v>786</v>
      </c>
      <c r="O209" s="127">
        <v>1</v>
      </c>
      <c r="P209" s="127">
        <v>10</v>
      </c>
      <c r="Q209" s="127">
        <v>41</v>
      </c>
      <c r="R209" s="127">
        <v>47</v>
      </c>
      <c r="S209" s="127">
        <v>0</v>
      </c>
      <c r="T209" s="127">
        <v>0</v>
      </c>
      <c r="U209" s="127">
        <v>0</v>
      </c>
      <c r="V209" s="127">
        <v>0</v>
      </c>
      <c r="W209" s="127">
        <v>0</v>
      </c>
      <c r="X209" s="127">
        <v>0</v>
      </c>
    </row>
    <row r="210" spans="1:24">
      <c r="A210" s="118">
        <v>7</v>
      </c>
      <c r="B210" s="122">
        <v>1</v>
      </c>
      <c r="C210" s="137">
        <v>505</v>
      </c>
      <c r="D210" s="131">
        <v>28</v>
      </c>
      <c r="E210" s="144" t="s">
        <v>699</v>
      </c>
      <c r="F210" s="144" t="s">
        <v>1390</v>
      </c>
      <c r="G210" s="127">
        <v>76</v>
      </c>
      <c r="H210" s="127">
        <v>782</v>
      </c>
      <c r="I210" s="127">
        <v>3</v>
      </c>
      <c r="J210" s="127">
        <v>5</v>
      </c>
      <c r="K210" s="127">
        <v>33</v>
      </c>
      <c r="L210" s="127">
        <v>59</v>
      </c>
      <c r="M210" s="127">
        <v>76</v>
      </c>
      <c r="N210" s="127">
        <v>839</v>
      </c>
      <c r="O210" s="127">
        <v>1</v>
      </c>
      <c r="P210" s="127">
        <v>12</v>
      </c>
      <c r="Q210" s="127">
        <v>36</v>
      </c>
      <c r="R210" s="127">
        <v>51</v>
      </c>
      <c r="S210" s="127">
        <v>76</v>
      </c>
      <c r="T210" s="127">
        <v>202</v>
      </c>
      <c r="U210" s="127">
        <v>5</v>
      </c>
      <c r="V210" s="127">
        <v>41</v>
      </c>
      <c r="W210" s="127">
        <v>46</v>
      </c>
      <c r="X210" s="127">
        <v>8</v>
      </c>
    </row>
    <row r="211" spans="1:24">
      <c r="A211" s="118">
        <v>8</v>
      </c>
      <c r="B211" s="122">
        <v>1</v>
      </c>
      <c r="C211" s="137">
        <v>505</v>
      </c>
      <c r="D211" s="131">
        <v>28</v>
      </c>
      <c r="E211" s="144" t="s">
        <v>699</v>
      </c>
      <c r="F211" s="144" t="s">
        <v>1390</v>
      </c>
      <c r="G211" s="127">
        <v>72</v>
      </c>
      <c r="H211" s="127">
        <v>784</v>
      </c>
      <c r="I211" s="127">
        <v>6</v>
      </c>
      <c r="J211" s="127">
        <v>7</v>
      </c>
      <c r="K211" s="127">
        <v>47</v>
      </c>
      <c r="L211" s="127">
        <v>40</v>
      </c>
      <c r="M211" s="127">
        <v>72</v>
      </c>
      <c r="N211" s="127">
        <v>899</v>
      </c>
      <c r="O211" s="127">
        <v>1</v>
      </c>
      <c r="P211" s="127">
        <v>4</v>
      </c>
      <c r="Q211" s="127">
        <v>29</v>
      </c>
      <c r="R211" s="127">
        <v>65</v>
      </c>
      <c r="S211" s="127">
        <v>0</v>
      </c>
      <c r="T211" s="127">
        <v>0</v>
      </c>
      <c r="U211" s="127">
        <v>0</v>
      </c>
      <c r="V211" s="127">
        <v>0</v>
      </c>
      <c r="W211" s="127">
        <v>0</v>
      </c>
      <c r="X211" s="127">
        <v>0</v>
      </c>
    </row>
    <row r="212" spans="1:24">
      <c r="A212" s="113">
        <v>3</v>
      </c>
      <c r="B212" s="116">
        <v>1</v>
      </c>
      <c r="C212" s="138">
        <v>506</v>
      </c>
      <c r="D212" s="132">
        <v>31</v>
      </c>
      <c r="E212" s="142" t="s">
        <v>701</v>
      </c>
      <c r="F212" s="143" t="s">
        <v>702</v>
      </c>
      <c r="G212" s="128">
        <v>25</v>
      </c>
      <c r="H212" s="128">
        <v>557</v>
      </c>
      <c r="I212" s="128">
        <v>0</v>
      </c>
      <c r="J212" s="128">
        <v>28</v>
      </c>
      <c r="K212" s="128">
        <v>36</v>
      </c>
      <c r="L212" s="128">
        <v>36</v>
      </c>
      <c r="M212" s="128">
        <v>25</v>
      </c>
      <c r="N212" s="128">
        <v>538</v>
      </c>
      <c r="O212" s="128">
        <v>20</v>
      </c>
      <c r="P212" s="128">
        <v>24</v>
      </c>
      <c r="Q212" s="128">
        <v>24</v>
      </c>
      <c r="R212" s="128">
        <v>32</v>
      </c>
      <c r="S212" s="128">
        <v>0</v>
      </c>
      <c r="T212" s="128">
        <v>0</v>
      </c>
      <c r="U212" s="128">
        <v>0</v>
      </c>
      <c r="V212" s="128">
        <v>0</v>
      </c>
      <c r="W212" s="128">
        <v>0</v>
      </c>
      <c r="X212" s="128">
        <v>0</v>
      </c>
    </row>
    <row r="213" spans="1:24">
      <c r="A213" s="118">
        <v>4</v>
      </c>
      <c r="B213" s="122">
        <v>1</v>
      </c>
      <c r="C213" s="137">
        <v>506</v>
      </c>
      <c r="D213" s="131">
        <v>31</v>
      </c>
      <c r="E213" s="144" t="s">
        <v>701</v>
      </c>
      <c r="F213" s="144" t="s">
        <v>702</v>
      </c>
      <c r="G213" s="127">
        <v>20</v>
      </c>
      <c r="H213" s="127">
        <v>609</v>
      </c>
      <c r="I213" s="127">
        <v>5</v>
      </c>
      <c r="J213" s="127">
        <v>25</v>
      </c>
      <c r="K213" s="127">
        <v>40</v>
      </c>
      <c r="L213" s="127">
        <v>30</v>
      </c>
      <c r="M213" s="127">
        <v>20</v>
      </c>
      <c r="N213" s="127">
        <v>644</v>
      </c>
      <c r="O213" s="127">
        <v>0</v>
      </c>
      <c r="P213" s="127">
        <v>25</v>
      </c>
      <c r="Q213" s="127">
        <v>50</v>
      </c>
      <c r="R213" s="127">
        <v>25</v>
      </c>
      <c r="S213" s="127">
        <v>0</v>
      </c>
      <c r="T213" s="127">
        <v>0</v>
      </c>
      <c r="U213" s="127">
        <v>0</v>
      </c>
      <c r="V213" s="127">
        <v>0</v>
      </c>
      <c r="W213" s="127">
        <v>0</v>
      </c>
      <c r="X213" s="127">
        <v>0</v>
      </c>
    </row>
    <row r="214" spans="1:24">
      <c r="A214" s="118">
        <v>5</v>
      </c>
      <c r="B214" s="122">
        <v>1</v>
      </c>
      <c r="C214" s="137">
        <v>506</v>
      </c>
      <c r="D214" s="131">
        <v>31</v>
      </c>
      <c r="E214" s="144" t="s">
        <v>701</v>
      </c>
      <c r="F214" s="144" t="s">
        <v>702</v>
      </c>
      <c r="G214" s="127">
        <v>28</v>
      </c>
      <c r="H214" s="127">
        <v>624</v>
      </c>
      <c r="I214" s="127">
        <v>14</v>
      </c>
      <c r="J214" s="127">
        <v>25</v>
      </c>
      <c r="K214" s="127">
        <v>32</v>
      </c>
      <c r="L214" s="127">
        <v>29</v>
      </c>
      <c r="M214" s="127">
        <v>28</v>
      </c>
      <c r="N214" s="127">
        <v>662</v>
      </c>
      <c r="O214" s="127">
        <v>4</v>
      </c>
      <c r="P214" s="127">
        <v>29</v>
      </c>
      <c r="Q214" s="127">
        <v>43</v>
      </c>
      <c r="R214" s="127">
        <v>25</v>
      </c>
      <c r="S214" s="127">
        <v>28</v>
      </c>
      <c r="T214" s="127">
        <v>185</v>
      </c>
      <c r="U214" s="127">
        <v>11</v>
      </c>
      <c r="V214" s="127">
        <v>64</v>
      </c>
      <c r="W214" s="127">
        <v>25</v>
      </c>
      <c r="X214" s="127">
        <v>0</v>
      </c>
    </row>
    <row r="215" spans="1:24">
      <c r="A215" s="118">
        <v>6</v>
      </c>
      <c r="B215" s="122">
        <v>1</v>
      </c>
      <c r="C215" s="137">
        <v>506</v>
      </c>
      <c r="D215" s="131">
        <v>31</v>
      </c>
      <c r="E215" s="144" t="s">
        <v>701</v>
      </c>
      <c r="F215" s="144" t="s">
        <v>702</v>
      </c>
      <c r="G215" s="127">
        <v>25</v>
      </c>
      <c r="H215" s="127">
        <v>716</v>
      </c>
      <c r="I215" s="127">
        <v>8</v>
      </c>
      <c r="J215" s="127">
        <v>16</v>
      </c>
      <c r="K215" s="127">
        <v>24</v>
      </c>
      <c r="L215" s="127">
        <v>52</v>
      </c>
      <c r="M215" s="127">
        <v>25</v>
      </c>
      <c r="N215" s="127">
        <v>709</v>
      </c>
      <c r="O215" s="127">
        <v>0</v>
      </c>
      <c r="P215" s="127">
        <v>24</v>
      </c>
      <c r="Q215" s="127">
        <v>52</v>
      </c>
      <c r="R215" s="127">
        <v>24</v>
      </c>
      <c r="S215" s="127">
        <v>0</v>
      </c>
      <c r="T215" s="127">
        <v>0</v>
      </c>
      <c r="U215" s="127">
        <v>0</v>
      </c>
      <c r="V215" s="127">
        <v>0</v>
      </c>
      <c r="W215" s="127">
        <v>0</v>
      </c>
      <c r="X215" s="127">
        <v>0</v>
      </c>
    </row>
    <row r="216" spans="1:24">
      <c r="A216" s="118">
        <v>4</v>
      </c>
      <c r="B216" s="122">
        <v>1</v>
      </c>
      <c r="C216" s="137">
        <v>506</v>
      </c>
      <c r="D216" s="131">
        <v>32</v>
      </c>
      <c r="E216" s="144" t="s">
        <v>701</v>
      </c>
      <c r="F216" s="144" t="s">
        <v>1364</v>
      </c>
      <c r="G216" s="127" t="s">
        <v>1</v>
      </c>
      <c r="H216" s="127" t="s">
        <v>1</v>
      </c>
      <c r="I216" s="127" t="s">
        <v>1</v>
      </c>
      <c r="J216" s="127" t="s">
        <v>1</v>
      </c>
      <c r="K216" s="127" t="s">
        <v>1</v>
      </c>
      <c r="L216" s="127" t="s">
        <v>1</v>
      </c>
      <c r="M216" s="127" t="s">
        <v>1</v>
      </c>
      <c r="N216" s="127" t="s">
        <v>1</v>
      </c>
      <c r="O216" s="127" t="s">
        <v>1</v>
      </c>
      <c r="P216" s="127" t="s">
        <v>1</v>
      </c>
      <c r="Q216" s="127" t="s">
        <v>1</v>
      </c>
      <c r="R216" s="127" t="s">
        <v>1</v>
      </c>
      <c r="S216" s="127">
        <v>0</v>
      </c>
      <c r="T216" s="127">
        <v>0</v>
      </c>
      <c r="U216" s="127">
        <v>0</v>
      </c>
      <c r="V216" s="127">
        <v>0</v>
      </c>
      <c r="W216" s="127">
        <v>0</v>
      </c>
      <c r="X216" s="127">
        <v>0</v>
      </c>
    </row>
    <row r="217" spans="1:24">
      <c r="A217" s="118">
        <v>7</v>
      </c>
      <c r="B217" s="122">
        <v>1</v>
      </c>
      <c r="C217" s="137">
        <v>506</v>
      </c>
      <c r="D217" s="131">
        <v>32</v>
      </c>
      <c r="E217" s="144" t="s">
        <v>701</v>
      </c>
      <c r="F217" s="144" t="s">
        <v>1364</v>
      </c>
      <c r="G217" s="127">
        <v>24</v>
      </c>
      <c r="H217" s="127">
        <v>705</v>
      </c>
      <c r="I217" s="127">
        <v>21</v>
      </c>
      <c r="J217" s="127">
        <v>8</v>
      </c>
      <c r="K217" s="127">
        <v>50</v>
      </c>
      <c r="L217" s="127">
        <v>21</v>
      </c>
      <c r="M217" s="127">
        <v>24</v>
      </c>
      <c r="N217" s="127">
        <v>698</v>
      </c>
      <c r="O217" s="127">
        <v>8</v>
      </c>
      <c r="P217" s="127">
        <v>33</v>
      </c>
      <c r="Q217" s="127">
        <v>50</v>
      </c>
      <c r="R217" s="127">
        <v>8</v>
      </c>
      <c r="S217" s="127">
        <v>24</v>
      </c>
      <c r="T217" s="127">
        <v>171</v>
      </c>
      <c r="U217" s="127">
        <v>33</v>
      </c>
      <c r="V217" s="127">
        <v>42</v>
      </c>
      <c r="W217" s="127">
        <v>25</v>
      </c>
      <c r="X217" s="127">
        <v>0</v>
      </c>
    </row>
    <row r="218" spans="1:24">
      <c r="A218" s="118">
        <v>8</v>
      </c>
      <c r="B218" s="122">
        <v>1</v>
      </c>
      <c r="C218" s="137">
        <v>506</v>
      </c>
      <c r="D218" s="131">
        <v>32</v>
      </c>
      <c r="E218" s="144" t="s">
        <v>701</v>
      </c>
      <c r="F218" s="144" t="s">
        <v>1364</v>
      </c>
      <c r="G218" s="127">
        <v>31</v>
      </c>
      <c r="H218" s="127">
        <v>712</v>
      </c>
      <c r="I218" s="127">
        <v>16</v>
      </c>
      <c r="J218" s="127">
        <v>13</v>
      </c>
      <c r="K218" s="127">
        <v>61</v>
      </c>
      <c r="L218" s="127">
        <v>10</v>
      </c>
      <c r="M218" s="127">
        <v>31</v>
      </c>
      <c r="N218" s="127">
        <v>816</v>
      </c>
      <c r="O218" s="127">
        <v>3</v>
      </c>
      <c r="P218" s="127">
        <v>19</v>
      </c>
      <c r="Q218" s="127">
        <v>32</v>
      </c>
      <c r="R218" s="127">
        <v>45</v>
      </c>
      <c r="S218" s="127">
        <v>0</v>
      </c>
      <c r="T218" s="127">
        <v>0</v>
      </c>
      <c r="U218" s="127">
        <v>0</v>
      </c>
      <c r="V218" s="127">
        <v>0</v>
      </c>
      <c r="W218" s="127">
        <v>0</v>
      </c>
      <c r="X218" s="127">
        <v>0</v>
      </c>
    </row>
    <row r="219" spans="1:24">
      <c r="A219" s="113">
        <v>3</v>
      </c>
      <c r="B219" s="116">
        <v>5</v>
      </c>
      <c r="C219" s="138">
        <v>601</v>
      </c>
      <c r="D219" s="132">
        <v>6</v>
      </c>
      <c r="E219" s="142" t="s">
        <v>703</v>
      </c>
      <c r="F219" s="143" t="s">
        <v>704</v>
      </c>
      <c r="G219" s="128">
        <v>43</v>
      </c>
      <c r="H219" s="128">
        <v>567</v>
      </c>
      <c r="I219" s="128">
        <v>2</v>
      </c>
      <c r="J219" s="128">
        <v>26</v>
      </c>
      <c r="K219" s="128">
        <v>35</v>
      </c>
      <c r="L219" s="128">
        <v>37</v>
      </c>
      <c r="M219" s="128">
        <v>43</v>
      </c>
      <c r="N219" s="128">
        <v>592</v>
      </c>
      <c r="O219" s="128">
        <v>12</v>
      </c>
      <c r="P219" s="128">
        <v>9</v>
      </c>
      <c r="Q219" s="128">
        <v>44</v>
      </c>
      <c r="R219" s="128">
        <v>35</v>
      </c>
      <c r="S219" s="128">
        <v>0</v>
      </c>
      <c r="T219" s="128">
        <v>0</v>
      </c>
      <c r="U219" s="128">
        <v>0</v>
      </c>
      <c r="V219" s="128">
        <v>0</v>
      </c>
      <c r="W219" s="128">
        <v>0</v>
      </c>
      <c r="X219" s="128">
        <v>0</v>
      </c>
    </row>
    <row r="220" spans="1:24">
      <c r="A220" s="118">
        <v>4</v>
      </c>
      <c r="B220" s="122">
        <v>5</v>
      </c>
      <c r="C220" s="137">
        <v>601</v>
      </c>
      <c r="D220" s="131">
        <v>6</v>
      </c>
      <c r="E220" s="144" t="s">
        <v>703</v>
      </c>
      <c r="F220" s="144" t="s">
        <v>704</v>
      </c>
      <c r="G220" s="127">
        <v>36</v>
      </c>
      <c r="H220" s="127">
        <v>586</v>
      </c>
      <c r="I220" s="127">
        <v>19</v>
      </c>
      <c r="J220" s="127">
        <v>19</v>
      </c>
      <c r="K220" s="127">
        <v>31</v>
      </c>
      <c r="L220" s="127">
        <v>31</v>
      </c>
      <c r="M220" s="127">
        <v>36</v>
      </c>
      <c r="N220" s="127">
        <v>563</v>
      </c>
      <c r="O220" s="127">
        <v>14</v>
      </c>
      <c r="P220" s="127">
        <v>39</v>
      </c>
      <c r="Q220" s="127">
        <v>28</v>
      </c>
      <c r="R220" s="127">
        <v>19</v>
      </c>
      <c r="S220" s="127">
        <v>0</v>
      </c>
      <c r="T220" s="127">
        <v>0</v>
      </c>
      <c r="U220" s="127">
        <v>0</v>
      </c>
      <c r="V220" s="127">
        <v>0</v>
      </c>
      <c r="W220" s="127">
        <v>0</v>
      </c>
      <c r="X220" s="127">
        <v>0</v>
      </c>
    </row>
    <row r="221" spans="1:24">
      <c r="A221" s="118">
        <v>5</v>
      </c>
      <c r="B221" s="122">
        <v>5</v>
      </c>
      <c r="C221" s="137">
        <v>601</v>
      </c>
      <c r="D221" s="131">
        <v>6</v>
      </c>
      <c r="E221" s="144" t="s">
        <v>703</v>
      </c>
      <c r="F221" s="144" t="s">
        <v>704</v>
      </c>
      <c r="G221" s="127">
        <v>27</v>
      </c>
      <c r="H221" s="127">
        <v>623</v>
      </c>
      <c r="I221" s="127">
        <v>26</v>
      </c>
      <c r="J221" s="127">
        <v>11</v>
      </c>
      <c r="K221" s="127">
        <v>37</v>
      </c>
      <c r="L221" s="127">
        <v>26</v>
      </c>
      <c r="M221" s="127">
        <v>27</v>
      </c>
      <c r="N221" s="127">
        <v>551</v>
      </c>
      <c r="O221" s="127">
        <v>22</v>
      </c>
      <c r="P221" s="127">
        <v>41</v>
      </c>
      <c r="Q221" s="127">
        <v>22</v>
      </c>
      <c r="R221" s="127">
        <v>15</v>
      </c>
      <c r="S221" s="127">
        <v>27</v>
      </c>
      <c r="T221" s="127">
        <v>173</v>
      </c>
      <c r="U221" s="127">
        <v>33</v>
      </c>
      <c r="V221" s="127">
        <v>41</v>
      </c>
      <c r="W221" s="127">
        <v>26</v>
      </c>
      <c r="X221" s="127">
        <v>0</v>
      </c>
    </row>
    <row r="222" spans="1:24">
      <c r="A222" s="118">
        <v>6</v>
      </c>
      <c r="B222" s="122">
        <v>5</v>
      </c>
      <c r="C222" s="137">
        <v>601</v>
      </c>
      <c r="D222" s="131">
        <v>6</v>
      </c>
      <c r="E222" s="144" t="s">
        <v>703</v>
      </c>
      <c r="F222" s="144" t="s">
        <v>704</v>
      </c>
      <c r="G222" s="127">
        <v>30</v>
      </c>
      <c r="H222" s="127">
        <v>725</v>
      </c>
      <c r="I222" s="127">
        <v>10</v>
      </c>
      <c r="J222" s="127">
        <v>3</v>
      </c>
      <c r="K222" s="127">
        <v>37</v>
      </c>
      <c r="L222" s="127">
        <v>50</v>
      </c>
      <c r="M222" s="127">
        <v>30</v>
      </c>
      <c r="N222" s="127">
        <v>678</v>
      </c>
      <c r="O222" s="127">
        <v>10</v>
      </c>
      <c r="P222" s="127">
        <v>20</v>
      </c>
      <c r="Q222" s="127">
        <v>57</v>
      </c>
      <c r="R222" s="127">
        <v>13</v>
      </c>
      <c r="S222" s="127">
        <v>0</v>
      </c>
      <c r="T222" s="127">
        <v>0</v>
      </c>
      <c r="U222" s="127">
        <v>0</v>
      </c>
      <c r="V222" s="127">
        <v>0</v>
      </c>
      <c r="W222" s="127">
        <v>0</v>
      </c>
      <c r="X222" s="127">
        <v>0</v>
      </c>
    </row>
    <row r="223" spans="1:24">
      <c r="A223" s="118">
        <v>7</v>
      </c>
      <c r="B223" s="122">
        <v>5</v>
      </c>
      <c r="C223" s="137">
        <v>601</v>
      </c>
      <c r="D223" s="131">
        <v>7</v>
      </c>
      <c r="E223" s="144" t="s">
        <v>703</v>
      </c>
      <c r="F223" s="144" t="s">
        <v>1537</v>
      </c>
      <c r="G223" s="127">
        <v>38</v>
      </c>
      <c r="H223" s="127">
        <v>740</v>
      </c>
      <c r="I223" s="127">
        <v>11</v>
      </c>
      <c r="J223" s="127">
        <v>11</v>
      </c>
      <c r="K223" s="127">
        <v>34</v>
      </c>
      <c r="L223" s="127">
        <v>45</v>
      </c>
      <c r="M223" s="127">
        <v>38</v>
      </c>
      <c r="N223" s="127">
        <v>649</v>
      </c>
      <c r="O223" s="127">
        <v>8</v>
      </c>
      <c r="P223" s="127">
        <v>42</v>
      </c>
      <c r="Q223" s="127">
        <v>32</v>
      </c>
      <c r="R223" s="127">
        <v>18</v>
      </c>
      <c r="S223" s="127">
        <v>38</v>
      </c>
      <c r="T223" s="127">
        <v>156</v>
      </c>
      <c r="U223" s="127">
        <v>47</v>
      </c>
      <c r="V223" s="127">
        <v>29</v>
      </c>
      <c r="W223" s="127">
        <v>21</v>
      </c>
      <c r="X223" s="127">
        <v>3</v>
      </c>
    </row>
    <row r="224" spans="1:24">
      <c r="A224" s="118">
        <v>8</v>
      </c>
      <c r="B224" s="122">
        <v>5</v>
      </c>
      <c r="C224" s="137">
        <v>601</v>
      </c>
      <c r="D224" s="131">
        <v>7</v>
      </c>
      <c r="E224" s="144" t="s">
        <v>703</v>
      </c>
      <c r="F224" s="144" t="s">
        <v>1537</v>
      </c>
      <c r="G224" s="127">
        <v>38</v>
      </c>
      <c r="H224" s="127">
        <v>726</v>
      </c>
      <c r="I224" s="127">
        <v>29</v>
      </c>
      <c r="J224" s="127">
        <v>13</v>
      </c>
      <c r="K224" s="127">
        <v>34</v>
      </c>
      <c r="L224" s="127">
        <v>24</v>
      </c>
      <c r="M224" s="127">
        <v>38</v>
      </c>
      <c r="N224" s="127">
        <v>701</v>
      </c>
      <c r="O224" s="127">
        <v>16</v>
      </c>
      <c r="P224" s="127">
        <v>32</v>
      </c>
      <c r="Q224" s="127">
        <v>37</v>
      </c>
      <c r="R224" s="127">
        <v>16</v>
      </c>
      <c r="S224" s="127">
        <v>0</v>
      </c>
      <c r="T224" s="127">
        <v>0</v>
      </c>
      <c r="U224" s="127">
        <v>0</v>
      </c>
      <c r="V224" s="127">
        <v>0</v>
      </c>
      <c r="W224" s="127">
        <v>0</v>
      </c>
      <c r="X224" s="127">
        <v>0</v>
      </c>
    </row>
    <row r="225" spans="1:24">
      <c r="A225" s="113">
        <v>3</v>
      </c>
      <c r="B225" s="116">
        <v>5</v>
      </c>
      <c r="C225" s="138">
        <v>602</v>
      </c>
      <c r="D225" s="132">
        <v>12</v>
      </c>
      <c r="E225" s="142" t="s">
        <v>705</v>
      </c>
      <c r="F225" s="143" t="s">
        <v>706</v>
      </c>
      <c r="G225" s="128">
        <v>117</v>
      </c>
      <c r="H225" s="128">
        <v>550</v>
      </c>
      <c r="I225" s="128">
        <v>3</v>
      </c>
      <c r="J225" s="128">
        <v>25</v>
      </c>
      <c r="K225" s="128">
        <v>41</v>
      </c>
      <c r="L225" s="128">
        <v>32</v>
      </c>
      <c r="M225" s="128">
        <v>117</v>
      </c>
      <c r="N225" s="128">
        <v>527</v>
      </c>
      <c r="O225" s="128">
        <v>16</v>
      </c>
      <c r="P225" s="128">
        <v>27</v>
      </c>
      <c r="Q225" s="128">
        <v>29</v>
      </c>
      <c r="R225" s="128">
        <v>27</v>
      </c>
      <c r="S225" s="128">
        <v>0</v>
      </c>
      <c r="T225" s="128">
        <v>0</v>
      </c>
      <c r="U225" s="128">
        <v>0</v>
      </c>
      <c r="V225" s="128">
        <v>0</v>
      </c>
      <c r="W225" s="128">
        <v>0</v>
      </c>
      <c r="X225" s="128">
        <v>0</v>
      </c>
    </row>
    <row r="226" spans="1:24">
      <c r="A226" s="118">
        <v>4</v>
      </c>
      <c r="B226" s="122">
        <v>5</v>
      </c>
      <c r="C226" s="137">
        <v>602</v>
      </c>
      <c r="D226" s="131">
        <v>13</v>
      </c>
      <c r="E226" s="144" t="s">
        <v>705</v>
      </c>
      <c r="F226" s="144" t="s">
        <v>1365</v>
      </c>
      <c r="G226" s="127">
        <v>131</v>
      </c>
      <c r="H226" s="127">
        <v>627</v>
      </c>
      <c r="I226" s="127">
        <v>10</v>
      </c>
      <c r="J226" s="127">
        <v>8</v>
      </c>
      <c r="K226" s="127">
        <v>34</v>
      </c>
      <c r="L226" s="127">
        <v>48</v>
      </c>
      <c r="M226" s="127">
        <v>131</v>
      </c>
      <c r="N226" s="127">
        <v>660</v>
      </c>
      <c r="O226" s="127">
        <v>5</v>
      </c>
      <c r="P226" s="127">
        <v>18</v>
      </c>
      <c r="Q226" s="127">
        <v>47</v>
      </c>
      <c r="R226" s="127">
        <v>31</v>
      </c>
      <c r="S226" s="127">
        <v>0</v>
      </c>
      <c r="T226" s="127">
        <v>0</v>
      </c>
      <c r="U226" s="127">
        <v>0</v>
      </c>
      <c r="V226" s="127">
        <v>0</v>
      </c>
      <c r="W226" s="127">
        <v>0</v>
      </c>
      <c r="X226" s="127">
        <v>0</v>
      </c>
    </row>
    <row r="227" spans="1:24">
      <c r="A227" s="118">
        <v>5</v>
      </c>
      <c r="B227" s="122">
        <v>5</v>
      </c>
      <c r="C227" s="137">
        <v>602</v>
      </c>
      <c r="D227" s="131">
        <v>13</v>
      </c>
      <c r="E227" s="144" t="s">
        <v>705</v>
      </c>
      <c r="F227" s="144" t="s">
        <v>1365</v>
      </c>
      <c r="G227" s="127">
        <v>122</v>
      </c>
      <c r="H227" s="127">
        <v>689</v>
      </c>
      <c r="I227" s="127">
        <v>9</v>
      </c>
      <c r="J227" s="127">
        <v>11</v>
      </c>
      <c r="K227" s="127">
        <v>28</v>
      </c>
      <c r="L227" s="127">
        <v>52</v>
      </c>
      <c r="M227" s="127">
        <v>122</v>
      </c>
      <c r="N227" s="127">
        <v>670</v>
      </c>
      <c r="O227" s="127">
        <v>5</v>
      </c>
      <c r="P227" s="127">
        <v>30</v>
      </c>
      <c r="Q227" s="127">
        <v>41</v>
      </c>
      <c r="R227" s="127">
        <v>25</v>
      </c>
      <c r="S227" s="127">
        <v>122</v>
      </c>
      <c r="T227" s="127">
        <v>177</v>
      </c>
      <c r="U227" s="127">
        <v>28</v>
      </c>
      <c r="V227" s="127">
        <v>43</v>
      </c>
      <c r="W227" s="127">
        <v>29</v>
      </c>
      <c r="X227" s="127">
        <v>1</v>
      </c>
    </row>
    <row r="228" spans="1:24">
      <c r="A228" s="118">
        <v>6</v>
      </c>
      <c r="B228" s="122">
        <v>5</v>
      </c>
      <c r="C228" s="137">
        <v>602</v>
      </c>
      <c r="D228" s="131">
        <v>15</v>
      </c>
      <c r="E228" s="144" t="s">
        <v>705</v>
      </c>
      <c r="F228" s="144" t="s">
        <v>1466</v>
      </c>
      <c r="G228" s="127">
        <v>115</v>
      </c>
      <c r="H228" s="127">
        <v>697</v>
      </c>
      <c r="I228" s="127">
        <v>7</v>
      </c>
      <c r="J228" s="127">
        <v>16</v>
      </c>
      <c r="K228" s="127">
        <v>42</v>
      </c>
      <c r="L228" s="127">
        <v>36</v>
      </c>
      <c r="M228" s="127">
        <v>115</v>
      </c>
      <c r="N228" s="127">
        <v>658</v>
      </c>
      <c r="O228" s="127">
        <v>8</v>
      </c>
      <c r="P228" s="127">
        <v>28</v>
      </c>
      <c r="Q228" s="127">
        <v>50</v>
      </c>
      <c r="R228" s="127">
        <v>14</v>
      </c>
      <c r="S228" s="127">
        <v>0</v>
      </c>
      <c r="T228" s="127">
        <v>0</v>
      </c>
      <c r="U228" s="127">
        <v>0</v>
      </c>
      <c r="V228" s="127">
        <v>0</v>
      </c>
      <c r="W228" s="127">
        <v>0</v>
      </c>
      <c r="X228" s="127">
        <v>0</v>
      </c>
    </row>
    <row r="229" spans="1:24">
      <c r="A229" s="118">
        <v>7</v>
      </c>
      <c r="B229" s="122">
        <v>5</v>
      </c>
      <c r="C229" s="137">
        <v>602</v>
      </c>
      <c r="D229" s="131">
        <v>15</v>
      </c>
      <c r="E229" s="144" t="s">
        <v>705</v>
      </c>
      <c r="F229" s="144" t="s">
        <v>1466</v>
      </c>
      <c r="G229" s="127">
        <v>117</v>
      </c>
      <c r="H229" s="127">
        <v>753</v>
      </c>
      <c r="I229" s="127">
        <v>4</v>
      </c>
      <c r="J229" s="127">
        <v>12</v>
      </c>
      <c r="K229" s="127">
        <v>37</v>
      </c>
      <c r="L229" s="127">
        <v>47</v>
      </c>
      <c r="M229" s="127">
        <v>117</v>
      </c>
      <c r="N229" s="127">
        <v>701</v>
      </c>
      <c r="O229" s="127">
        <v>8</v>
      </c>
      <c r="P229" s="127">
        <v>28</v>
      </c>
      <c r="Q229" s="127">
        <v>46</v>
      </c>
      <c r="R229" s="127">
        <v>18</v>
      </c>
      <c r="S229" s="127">
        <v>117</v>
      </c>
      <c r="T229" s="127">
        <v>158</v>
      </c>
      <c r="U229" s="127">
        <v>41</v>
      </c>
      <c r="V229" s="127">
        <v>44</v>
      </c>
      <c r="W229" s="127">
        <v>15</v>
      </c>
      <c r="X229" s="127">
        <v>0</v>
      </c>
    </row>
    <row r="230" spans="1:24">
      <c r="A230" s="118">
        <v>8</v>
      </c>
      <c r="B230" s="122">
        <v>5</v>
      </c>
      <c r="C230" s="137">
        <v>602</v>
      </c>
      <c r="D230" s="131">
        <v>15</v>
      </c>
      <c r="E230" s="144" t="s">
        <v>705</v>
      </c>
      <c r="F230" s="144" t="s">
        <v>1466</v>
      </c>
      <c r="G230" s="127">
        <v>95</v>
      </c>
      <c r="H230" s="127">
        <v>741</v>
      </c>
      <c r="I230" s="127">
        <v>14</v>
      </c>
      <c r="J230" s="127">
        <v>23</v>
      </c>
      <c r="K230" s="127">
        <v>35</v>
      </c>
      <c r="L230" s="127">
        <v>28</v>
      </c>
      <c r="M230" s="127">
        <v>95</v>
      </c>
      <c r="N230" s="127">
        <v>759</v>
      </c>
      <c r="O230" s="127">
        <v>9</v>
      </c>
      <c r="P230" s="127">
        <v>25</v>
      </c>
      <c r="Q230" s="127">
        <v>41</v>
      </c>
      <c r="R230" s="127">
        <v>24</v>
      </c>
      <c r="S230" s="127">
        <v>0</v>
      </c>
      <c r="T230" s="127">
        <v>0</v>
      </c>
      <c r="U230" s="127">
        <v>0</v>
      </c>
      <c r="V230" s="127">
        <v>0</v>
      </c>
      <c r="W230" s="127">
        <v>0</v>
      </c>
      <c r="X230" s="127">
        <v>0</v>
      </c>
    </row>
    <row r="231" spans="1:24">
      <c r="A231" s="113">
        <v>3</v>
      </c>
      <c r="B231" s="116">
        <v>4</v>
      </c>
      <c r="C231" s="138">
        <v>701</v>
      </c>
      <c r="D231" s="132">
        <v>1</v>
      </c>
      <c r="E231" s="142" t="s">
        <v>707</v>
      </c>
      <c r="F231" s="143" t="s">
        <v>708</v>
      </c>
      <c r="G231" s="128">
        <v>44</v>
      </c>
      <c r="H231" s="128">
        <v>579</v>
      </c>
      <c r="I231" s="128">
        <v>5</v>
      </c>
      <c r="J231" s="128">
        <v>14</v>
      </c>
      <c r="K231" s="128">
        <v>30</v>
      </c>
      <c r="L231" s="128">
        <v>52</v>
      </c>
      <c r="M231" s="128">
        <v>44</v>
      </c>
      <c r="N231" s="128">
        <v>536</v>
      </c>
      <c r="O231" s="128">
        <v>14</v>
      </c>
      <c r="P231" s="128">
        <v>23</v>
      </c>
      <c r="Q231" s="128">
        <v>41</v>
      </c>
      <c r="R231" s="128">
        <v>23</v>
      </c>
      <c r="S231" s="128">
        <v>0</v>
      </c>
      <c r="T231" s="128">
        <v>0</v>
      </c>
      <c r="U231" s="128">
        <v>0</v>
      </c>
      <c r="V231" s="128">
        <v>0</v>
      </c>
      <c r="W231" s="128">
        <v>0</v>
      </c>
      <c r="X231" s="128">
        <v>0</v>
      </c>
    </row>
    <row r="232" spans="1:24">
      <c r="A232" s="118">
        <v>4</v>
      </c>
      <c r="B232" s="122">
        <v>4</v>
      </c>
      <c r="C232" s="137">
        <v>701</v>
      </c>
      <c r="D232" s="131">
        <v>1</v>
      </c>
      <c r="E232" s="144" t="s">
        <v>707</v>
      </c>
      <c r="F232" s="144" t="s">
        <v>708</v>
      </c>
      <c r="G232" s="127">
        <v>47</v>
      </c>
      <c r="H232" s="127">
        <v>624</v>
      </c>
      <c r="I232" s="127">
        <v>11</v>
      </c>
      <c r="J232" s="127">
        <v>11</v>
      </c>
      <c r="K232" s="127">
        <v>28</v>
      </c>
      <c r="L232" s="127">
        <v>51</v>
      </c>
      <c r="M232" s="127">
        <v>47</v>
      </c>
      <c r="N232" s="127">
        <v>594</v>
      </c>
      <c r="O232" s="127">
        <v>11</v>
      </c>
      <c r="P232" s="127">
        <v>19</v>
      </c>
      <c r="Q232" s="127">
        <v>53</v>
      </c>
      <c r="R232" s="127">
        <v>17</v>
      </c>
      <c r="S232" s="127">
        <v>0</v>
      </c>
      <c r="T232" s="127">
        <v>0</v>
      </c>
      <c r="U232" s="127">
        <v>0</v>
      </c>
      <c r="V232" s="127">
        <v>0</v>
      </c>
      <c r="W232" s="127">
        <v>0</v>
      </c>
      <c r="X232" s="127">
        <v>0</v>
      </c>
    </row>
    <row r="233" spans="1:24">
      <c r="A233" s="118">
        <v>5</v>
      </c>
      <c r="B233" s="122">
        <v>4</v>
      </c>
      <c r="C233" s="137">
        <v>701</v>
      </c>
      <c r="D233" s="131">
        <v>1</v>
      </c>
      <c r="E233" s="144" t="s">
        <v>707</v>
      </c>
      <c r="F233" s="144" t="s">
        <v>708</v>
      </c>
      <c r="G233" s="127">
        <v>36</v>
      </c>
      <c r="H233" s="127">
        <v>637</v>
      </c>
      <c r="I233" s="127">
        <v>11</v>
      </c>
      <c r="J233" s="127">
        <v>25</v>
      </c>
      <c r="K233" s="127">
        <v>39</v>
      </c>
      <c r="L233" s="127">
        <v>25</v>
      </c>
      <c r="M233" s="127">
        <v>36</v>
      </c>
      <c r="N233" s="127">
        <v>664</v>
      </c>
      <c r="O233" s="127">
        <v>0</v>
      </c>
      <c r="P233" s="127">
        <v>33</v>
      </c>
      <c r="Q233" s="127">
        <v>50</v>
      </c>
      <c r="R233" s="127">
        <v>17</v>
      </c>
      <c r="S233" s="127">
        <v>36</v>
      </c>
      <c r="T233" s="127">
        <v>191</v>
      </c>
      <c r="U233" s="127">
        <v>14</v>
      </c>
      <c r="V233" s="127">
        <v>42</v>
      </c>
      <c r="W233" s="127">
        <v>44</v>
      </c>
      <c r="X233" s="127">
        <v>0</v>
      </c>
    </row>
    <row r="234" spans="1:24">
      <c r="A234" s="118">
        <v>6</v>
      </c>
      <c r="B234" s="122">
        <v>4</v>
      </c>
      <c r="C234" s="137">
        <v>701</v>
      </c>
      <c r="D234" s="131">
        <v>1</v>
      </c>
      <c r="E234" s="144" t="s">
        <v>707</v>
      </c>
      <c r="F234" s="144" t="s">
        <v>708</v>
      </c>
      <c r="G234" s="127">
        <v>45</v>
      </c>
      <c r="H234" s="127">
        <v>688</v>
      </c>
      <c r="I234" s="127">
        <v>11</v>
      </c>
      <c r="J234" s="127">
        <v>22</v>
      </c>
      <c r="K234" s="127">
        <v>20</v>
      </c>
      <c r="L234" s="127">
        <v>47</v>
      </c>
      <c r="M234" s="127">
        <v>45</v>
      </c>
      <c r="N234" s="127">
        <v>728</v>
      </c>
      <c r="O234" s="127">
        <v>7</v>
      </c>
      <c r="P234" s="127">
        <v>20</v>
      </c>
      <c r="Q234" s="127">
        <v>36</v>
      </c>
      <c r="R234" s="127">
        <v>38</v>
      </c>
      <c r="S234" s="127">
        <v>0</v>
      </c>
      <c r="T234" s="127">
        <v>0</v>
      </c>
      <c r="U234" s="127">
        <v>0</v>
      </c>
      <c r="V234" s="127">
        <v>0</v>
      </c>
      <c r="W234" s="127">
        <v>0</v>
      </c>
      <c r="X234" s="127">
        <v>0</v>
      </c>
    </row>
    <row r="235" spans="1:24">
      <c r="A235" s="118">
        <v>7</v>
      </c>
      <c r="B235" s="122">
        <v>4</v>
      </c>
      <c r="C235" s="137">
        <v>701</v>
      </c>
      <c r="D235" s="131">
        <v>2</v>
      </c>
      <c r="E235" s="144" t="s">
        <v>707</v>
      </c>
      <c r="F235" s="144" t="s">
        <v>1538</v>
      </c>
      <c r="G235" s="127">
        <v>44</v>
      </c>
      <c r="H235" s="127">
        <v>663</v>
      </c>
      <c r="I235" s="127">
        <v>32</v>
      </c>
      <c r="J235" s="127">
        <v>23</v>
      </c>
      <c r="K235" s="127">
        <v>39</v>
      </c>
      <c r="L235" s="127">
        <v>7</v>
      </c>
      <c r="M235" s="127">
        <v>44</v>
      </c>
      <c r="N235" s="127">
        <v>685</v>
      </c>
      <c r="O235" s="127">
        <v>7</v>
      </c>
      <c r="P235" s="127">
        <v>34</v>
      </c>
      <c r="Q235" s="127">
        <v>50</v>
      </c>
      <c r="R235" s="127">
        <v>9</v>
      </c>
      <c r="S235" s="127">
        <v>44</v>
      </c>
      <c r="T235" s="127">
        <v>147</v>
      </c>
      <c r="U235" s="127">
        <v>52</v>
      </c>
      <c r="V235" s="127">
        <v>39</v>
      </c>
      <c r="W235" s="127">
        <v>9</v>
      </c>
      <c r="X235" s="127">
        <v>0</v>
      </c>
    </row>
    <row r="236" spans="1:24">
      <c r="A236" s="118">
        <v>8</v>
      </c>
      <c r="B236" s="122">
        <v>4</v>
      </c>
      <c r="C236" s="137">
        <v>701</v>
      </c>
      <c r="D236" s="131">
        <v>2</v>
      </c>
      <c r="E236" s="144" t="s">
        <v>707</v>
      </c>
      <c r="F236" s="144" t="s">
        <v>1538</v>
      </c>
      <c r="G236" s="127">
        <v>42</v>
      </c>
      <c r="H236" s="127">
        <v>719</v>
      </c>
      <c r="I236" s="127">
        <v>19</v>
      </c>
      <c r="J236" s="127">
        <v>14</v>
      </c>
      <c r="K236" s="127">
        <v>55</v>
      </c>
      <c r="L236" s="127">
        <v>12</v>
      </c>
      <c r="M236" s="127">
        <v>42</v>
      </c>
      <c r="N236" s="127">
        <v>800</v>
      </c>
      <c r="O236" s="127">
        <v>2</v>
      </c>
      <c r="P236" s="127">
        <v>19</v>
      </c>
      <c r="Q236" s="127">
        <v>60</v>
      </c>
      <c r="R236" s="127">
        <v>19</v>
      </c>
      <c r="S236" s="127">
        <v>0</v>
      </c>
      <c r="T236" s="127">
        <v>0</v>
      </c>
      <c r="U236" s="127">
        <v>0</v>
      </c>
      <c r="V236" s="127">
        <v>0</v>
      </c>
      <c r="W236" s="127">
        <v>0</v>
      </c>
      <c r="X236" s="127">
        <v>0</v>
      </c>
    </row>
    <row r="237" spans="1:24">
      <c r="A237" s="118">
        <v>6</v>
      </c>
      <c r="B237" s="122">
        <v>1</v>
      </c>
      <c r="C237" s="137">
        <v>801</v>
      </c>
      <c r="D237" s="131">
        <v>3</v>
      </c>
      <c r="E237" s="144" t="s">
        <v>709</v>
      </c>
      <c r="F237" s="144" t="s">
        <v>1467</v>
      </c>
      <c r="G237" s="127">
        <v>135</v>
      </c>
      <c r="H237" s="127">
        <v>740</v>
      </c>
      <c r="I237" s="127">
        <v>1</v>
      </c>
      <c r="J237" s="127">
        <v>10</v>
      </c>
      <c r="K237" s="127">
        <v>31</v>
      </c>
      <c r="L237" s="127">
        <v>58</v>
      </c>
      <c r="M237" s="127">
        <v>135</v>
      </c>
      <c r="N237" s="127">
        <v>733</v>
      </c>
      <c r="O237" s="127">
        <v>2</v>
      </c>
      <c r="P237" s="127">
        <v>26</v>
      </c>
      <c r="Q237" s="127">
        <v>42</v>
      </c>
      <c r="R237" s="127">
        <v>30</v>
      </c>
      <c r="S237" s="127">
        <v>0</v>
      </c>
      <c r="T237" s="127">
        <v>0</v>
      </c>
      <c r="U237" s="127">
        <v>0</v>
      </c>
      <c r="V237" s="127">
        <v>0</v>
      </c>
      <c r="W237" s="127">
        <v>0</v>
      </c>
      <c r="X237" s="127">
        <v>0</v>
      </c>
    </row>
    <row r="238" spans="1:24">
      <c r="A238" s="118">
        <v>7</v>
      </c>
      <c r="B238" s="122">
        <v>1</v>
      </c>
      <c r="C238" s="137">
        <v>801</v>
      </c>
      <c r="D238" s="131">
        <v>3</v>
      </c>
      <c r="E238" s="144" t="s">
        <v>709</v>
      </c>
      <c r="F238" s="144" t="s">
        <v>1467</v>
      </c>
      <c r="G238" s="127">
        <v>135</v>
      </c>
      <c r="H238" s="127">
        <v>745</v>
      </c>
      <c r="I238" s="127">
        <v>5</v>
      </c>
      <c r="J238" s="127">
        <v>10</v>
      </c>
      <c r="K238" s="127">
        <v>41</v>
      </c>
      <c r="L238" s="127">
        <v>43</v>
      </c>
      <c r="M238" s="127">
        <v>135</v>
      </c>
      <c r="N238" s="127">
        <v>777</v>
      </c>
      <c r="O238" s="127">
        <v>4</v>
      </c>
      <c r="P238" s="127">
        <v>21</v>
      </c>
      <c r="Q238" s="127">
        <v>44</v>
      </c>
      <c r="R238" s="127">
        <v>31</v>
      </c>
      <c r="S238" s="127">
        <v>135</v>
      </c>
      <c r="T238" s="127">
        <v>178</v>
      </c>
      <c r="U238" s="127">
        <v>18</v>
      </c>
      <c r="V238" s="127">
        <v>51</v>
      </c>
      <c r="W238" s="127">
        <v>30</v>
      </c>
      <c r="X238" s="127">
        <v>1</v>
      </c>
    </row>
    <row r="239" spans="1:24">
      <c r="A239" s="118">
        <v>8</v>
      </c>
      <c r="B239" s="122">
        <v>1</v>
      </c>
      <c r="C239" s="137">
        <v>801</v>
      </c>
      <c r="D239" s="131">
        <v>3</v>
      </c>
      <c r="E239" s="144" t="s">
        <v>709</v>
      </c>
      <c r="F239" s="144" t="s">
        <v>1467</v>
      </c>
      <c r="G239" s="127">
        <v>147</v>
      </c>
      <c r="H239" s="127">
        <v>747</v>
      </c>
      <c r="I239" s="127">
        <v>10</v>
      </c>
      <c r="J239" s="127">
        <v>15</v>
      </c>
      <c r="K239" s="127">
        <v>50</v>
      </c>
      <c r="L239" s="127">
        <v>25</v>
      </c>
      <c r="M239" s="127">
        <v>147</v>
      </c>
      <c r="N239" s="127">
        <v>803</v>
      </c>
      <c r="O239" s="127">
        <v>3</v>
      </c>
      <c r="P239" s="127">
        <v>16</v>
      </c>
      <c r="Q239" s="127">
        <v>56</v>
      </c>
      <c r="R239" s="127">
        <v>26</v>
      </c>
      <c r="S239" s="127">
        <v>0</v>
      </c>
      <c r="T239" s="127">
        <v>0</v>
      </c>
      <c r="U239" s="127">
        <v>0</v>
      </c>
      <c r="V239" s="127">
        <v>0</v>
      </c>
      <c r="W239" s="127">
        <v>0</v>
      </c>
      <c r="X239" s="127">
        <v>0</v>
      </c>
    </row>
    <row r="240" spans="1:24">
      <c r="A240" s="113">
        <v>3</v>
      </c>
      <c r="B240" s="116">
        <v>1</v>
      </c>
      <c r="C240" s="138">
        <v>801</v>
      </c>
      <c r="D240" s="132">
        <v>4</v>
      </c>
      <c r="E240" s="142" t="s">
        <v>709</v>
      </c>
      <c r="F240" s="143" t="s">
        <v>710</v>
      </c>
      <c r="G240" s="128">
        <v>158</v>
      </c>
      <c r="H240" s="128">
        <v>614</v>
      </c>
      <c r="I240" s="128">
        <v>1</v>
      </c>
      <c r="J240" s="128">
        <v>9</v>
      </c>
      <c r="K240" s="128">
        <v>25</v>
      </c>
      <c r="L240" s="128">
        <v>65</v>
      </c>
      <c r="M240" s="128">
        <v>158</v>
      </c>
      <c r="N240" s="128">
        <v>618</v>
      </c>
      <c r="O240" s="128">
        <v>9</v>
      </c>
      <c r="P240" s="128">
        <v>12</v>
      </c>
      <c r="Q240" s="128">
        <v>33</v>
      </c>
      <c r="R240" s="128">
        <v>46</v>
      </c>
      <c r="S240" s="128">
        <v>0</v>
      </c>
      <c r="T240" s="128">
        <v>0</v>
      </c>
      <c r="U240" s="128">
        <v>0</v>
      </c>
      <c r="V240" s="128">
        <v>0</v>
      </c>
      <c r="W240" s="128">
        <v>0</v>
      </c>
      <c r="X240" s="128">
        <v>0</v>
      </c>
    </row>
    <row r="241" spans="1:24">
      <c r="A241" s="118">
        <v>4</v>
      </c>
      <c r="B241" s="122">
        <v>1</v>
      </c>
      <c r="C241" s="137">
        <v>801</v>
      </c>
      <c r="D241" s="131">
        <v>4</v>
      </c>
      <c r="E241" s="144" t="s">
        <v>709</v>
      </c>
      <c r="F241" s="144" t="s">
        <v>710</v>
      </c>
      <c r="G241" s="127">
        <v>152</v>
      </c>
      <c r="H241" s="127">
        <v>671</v>
      </c>
      <c r="I241" s="127">
        <v>1</v>
      </c>
      <c r="J241" s="127">
        <v>5</v>
      </c>
      <c r="K241" s="127">
        <v>30</v>
      </c>
      <c r="L241" s="127">
        <v>63</v>
      </c>
      <c r="M241" s="127">
        <v>152</v>
      </c>
      <c r="N241" s="127">
        <v>691</v>
      </c>
      <c r="O241" s="127">
        <v>3</v>
      </c>
      <c r="P241" s="127">
        <v>14</v>
      </c>
      <c r="Q241" s="127">
        <v>45</v>
      </c>
      <c r="R241" s="127">
        <v>38</v>
      </c>
      <c r="S241" s="127">
        <v>0</v>
      </c>
      <c r="T241" s="127">
        <v>0</v>
      </c>
      <c r="U241" s="127">
        <v>0</v>
      </c>
      <c r="V241" s="127">
        <v>0</v>
      </c>
      <c r="W241" s="127">
        <v>0</v>
      </c>
      <c r="X241" s="127">
        <v>0</v>
      </c>
    </row>
    <row r="242" spans="1:24">
      <c r="A242" s="118">
        <v>5</v>
      </c>
      <c r="B242" s="122">
        <v>1</v>
      </c>
      <c r="C242" s="137">
        <v>801</v>
      </c>
      <c r="D242" s="131">
        <v>4</v>
      </c>
      <c r="E242" s="144" t="s">
        <v>709</v>
      </c>
      <c r="F242" s="144" t="s">
        <v>710</v>
      </c>
      <c r="G242" s="127">
        <v>157</v>
      </c>
      <c r="H242" s="127">
        <v>696</v>
      </c>
      <c r="I242" s="127">
        <v>1</v>
      </c>
      <c r="J242" s="127">
        <v>13</v>
      </c>
      <c r="K242" s="127">
        <v>36</v>
      </c>
      <c r="L242" s="127">
        <v>50</v>
      </c>
      <c r="M242" s="127">
        <v>157</v>
      </c>
      <c r="N242" s="127">
        <v>747</v>
      </c>
      <c r="O242" s="127">
        <v>2</v>
      </c>
      <c r="P242" s="127">
        <v>17</v>
      </c>
      <c r="Q242" s="127">
        <v>43</v>
      </c>
      <c r="R242" s="127">
        <v>38</v>
      </c>
      <c r="S242" s="127">
        <v>157</v>
      </c>
      <c r="T242" s="127">
        <v>212</v>
      </c>
      <c r="U242" s="127">
        <v>4</v>
      </c>
      <c r="V242" s="127">
        <v>29</v>
      </c>
      <c r="W242" s="127">
        <v>57</v>
      </c>
      <c r="X242" s="127">
        <v>11</v>
      </c>
    </row>
    <row r="243" spans="1:24">
      <c r="A243" s="113">
        <v>3</v>
      </c>
      <c r="B243" s="116">
        <v>1</v>
      </c>
      <c r="C243" s="138">
        <v>802</v>
      </c>
      <c r="D243" s="132">
        <v>6</v>
      </c>
      <c r="E243" s="142" t="s">
        <v>711</v>
      </c>
      <c r="F243" s="143" t="s">
        <v>712</v>
      </c>
      <c r="G243" s="128">
        <v>47</v>
      </c>
      <c r="H243" s="128">
        <v>605</v>
      </c>
      <c r="I243" s="128">
        <v>0</v>
      </c>
      <c r="J243" s="128">
        <v>17</v>
      </c>
      <c r="K243" s="128">
        <v>21</v>
      </c>
      <c r="L243" s="128">
        <v>62</v>
      </c>
      <c r="M243" s="128">
        <v>47</v>
      </c>
      <c r="N243" s="128">
        <v>579</v>
      </c>
      <c r="O243" s="128">
        <v>13</v>
      </c>
      <c r="P243" s="128">
        <v>21</v>
      </c>
      <c r="Q243" s="128">
        <v>34</v>
      </c>
      <c r="R243" s="128">
        <v>32</v>
      </c>
      <c r="S243" s="128">
        <v>0</v>
      </c>
      <c r="T243" s="128">
        <v>0</v>
      </c>
      <c r="U243" s="128">
        <v>0</v>
      </c>
      <c r="V243" s="128">
        <v>0</v>
      </c>
      <c r="W243" s="128">
        <v>0</v>
      </c>
      <c r="X243" s="128">
        <v>0</v>
      </c>
    </row>
    <row r="244" spans="1:24">
      <c r="A244" s="118">
        <v>4</v>
      </c>
      <c r="B244" s="122">
        <v>1</v>
      </c>
      <c r="C244" s="137">
        <v>802</v>
      </c>
      <c r="D244" s="131">
        <v>6</v>
      </c>
      <c r="E244" s="144" t="s">
        <v>711</v>
      </c>
      <c r="F244" s="144" t="s">
        <v>712</v>
      </c>
      <c r="G244" s="127">
        <v>48</v>
      </c>
      <c r="H244" s="127">
        <v>634</v>
      </c>
      <c r="I244" s="127">
        <v>6</v>
      </c>
      <c r="J244" s="127">
        <v>10</v>
      </c>
      <c r="K244" s="127">
        <v>27</v>
      </c>
      <c r="L244" s="127">
        <v>56</v>
      </c>
      <c r="M244" s="127">
        <v>48</v>
      </c>
      <c r="N244" s="127">
        <v>632</v>
      </c>
      <c r="O244" s="127">
        <v>4</v>
      </c>
      <c r="P244" s="127">
        <v>29</v>
      </c>
      <c r="Q244" s="127">
        <v>42</v>
      </c>
      <c r="R244" s="127">
        <v>25</v>
      </c>
      <c r="S244" s="127">
        <v>0</v>
      </c>
      <c r="T244" s="127">
        <v>0</v>
      </c>
      <c r="U244" s="127">
        <v>0</v>
      </c>
      <c r="V244" s="127">
        <v>0</v>
      </c>
      <c r="W244" s="127">
        <v>0</v>
      </c>
      <c r="X244" s="127">
        <v>0</v>
      </c>
    </row>
    <row r="245" spans="1:24">
      <c r="A245" s="118">
        <v>5</v>
      </c>
      <c r="B245" s="122">
        <v>1</v>
      </c>
      <c r="C245" s="137">
        <v>802</v>
      </c>
      <c r="D245" s="131">
        <v>8</v>
      </c>
      <c r="E245" s="144" t="s">
        <v>711</v>
      </c>
      <c r="F245" s="144" t="s">
        <v>1391</v>
      </c>
      <c r="G245" s="127">
        <v>41</v>
      </c>
      <c r="H245" s="127">
        <v>655</v>
      </c>
      <c r="I245" s="127">
        <v>7</v>
      </c>
      <c r="J245" s="127">
        <v>12</v>
      </c>
      <c r="K245" s="127">
        <v>51</v>
      </c>
      <c r="L245" s="127">
        <v>29</v>
      </c>
      <c r="M245" s="127">
        <v>41</v>
      </c>
      <c r="N245" s="127">
        <v>755</v>
      </c>
      <c r="O245" s="127">
        <v>2</v>
      </c>
      <c r="P245" s="127">
        <v>12</v>
      </c>
      <c r="Q245" s="127">
        <v>44</v>
      </c>
      <c r="R245" s="127">
        <v>41</v>
      </c>
      <c r="S245" s="127">
        <v>41</v>
      </c>
      <c r="T245" s="127">
        <v>199</v>
      </c>
      <c r="U245" s="127">
        <v>5</v>
      </c>
      <c r="V245" s="127">
        <v>46</v>
      </c>
      <c r="W245" s="127">
        <v>44</v>
      </c>
      <c r="X245" s="127">
        <v>5</v>
      </c>
    </row>
    <row r="246" spans="1:24">
      <c r="A246" s="118">
        <v>6</v>
      </c>
      <c r="B246" s="122">
        <v>1</v>
      </c>
      <c r="C246" s="137">
        <v>802</v>
      </c>
      <c r="D246" s="131">
        <v>8</v>
      </c>
      <c r="E246" s="144" t="s">
        <v>711</v>
      </c>
      <c r="F246" s="144" t="s">
        <v>1391</v>
      </c>
      <c r="G246" s="127">
        <v>34</v>
      </c>
      <c r="H246" s="127">
        <v>719</v>
      </c>
      <c r="I246" s="127">
        <v>3</v>
      </c>
      <c r="J246" s="127">
        <v>15</v>
      </c>
      <c r="K246" s="127">
        <v>35</v>
      </c>
      <c r="L246" s="127">
        <v>47</v>
      </c>
      <c r="M246" s="127">
        <v>34</v>
      </c>
      <c r="N246" s="127">
        <v>753</v>
      </c>
      <c r="O246" s="127">
        <v>3</v>
      </c>
      <c r="P246" s="127">
        <v>18</v>
      </c>
      <c r="Q246" s="127">
        <v>44</v>
      </c>
      <c r="R246" s="127">
        <v>35</v>
      </c>
      <c r="S246" s="127">
        <v>0</v>
      </c>
      <c r="T246" s="127">
        <v>0</v>
      </c>
      <c r="U246" s="127">
        <v>0</v>
      </c>
      <c r="V246" s="127">
        <v>0</v>
      </c>
      <c r="W246" s="127">
        <v>0</v>
      </c>
      <c r="X246" s="127">
        <v>0</v>
      </c>
    </row>
    <row r="247" spans="1:24">
      <c r="A247" s="118">
        <v>7</v>
      </c>
      <c r="B247" s="122">
        <v>1</v>
      </c>
      <c r="C247" s="137">
        <v>802</v>
      </c>
      <c r="D247" s="131">
        <v>8</v>
      </c>
      <c r="E247" s="144" t="s">
        <v>711</v>
      </c>
      <c r="F247" s="144" t="s">
        <v>1391</v>
      </c>
      <c r="G247" s="127">
        <v>62</v>
      </c>
      <c r="H247" s="127">
        <v>725</v>
      </c>
      <c r="I247" s="127">
        <v>3</v>
      </c>
      <c r="J247" s="127">
        <v>16</v>
      </c>
      <c r="K247" s="127">
        <v>53</v>
      </c>
      <c r="L247" s="127">
        <v>27</v>
      </c>
      <c r="M247" s="127">
        <v>62</v>
      </c>
      <c r="N247" s="127">
        <v>749</v>
      </c>
      <c r="O247" s="127">
        <v>3</v>
      </c>
      <c r="P247" s="127">
        <v>23</v>
      </c>
      <c r="Q247" s="127">
        <v>47</v>
      </c>
      <c r="R247" s="127">
        <v>27</v>
      </c>
      <c r="S247" s="127">
        <v>62</v>
      </c>
      <c r="T247" s="127">
        <v>173</v>
      </c>
      <c r="U247" s="127">
        <v>29</v>
      </c>
      <c r="V247" s="127">
        <v>42</v>
      </c>
      <c r="W247" s="127">
        <v>27</v>
      </c>
      <c r="X247" s="127">
        <v>2</v>
      </c>
    </row>
    <row r="248" spans="1:24">
      <c r="A248" s="118">
        <v>8</v>
      </c>
      <c r="B248" s="122">
        <v>1</v>
      </c>
      <c r="C248" s="137">
        <v>802</v>
      </c>
      <c r="D248" s="131">
        <v>8</v>
      </c>
      <c r="E248" s="144" t="s">
        <v>711</v>
      </c>
      <c r="F248" s="144" t="s">
        <v>1391</v>
      </c>
      <c r="G248" s="127">
        <v>53</v>
      </c>
      <c r="H248" s="127">
        <v>739</v>
      </c>
      <c r="I248" s="127">
        <v>11</v>
      </c>
      <c r="J248" s="127">
        <v>26</v>
      </c>
      <c r="K248" s="127">
        <v>38</v>
      </c>
      <c r="L248" s="127">
        <v>25</v>
      </c>
      <c r="M248" s="127">
        <v>53</v>
      </c>
      <c r="N248" s="127">
        <v>825</v>
      </c>
      <c r="O248" s="127">
        <v>2</v>
      </c>
      <c r="P248" s="127">
        <v>13</v>
      </c>
      <c r="Q248" s="127">
        <v>47</v>
      </c>
      <c r="R248" s="127">
        <v>38</v>
      </c>
      <c r="S248" s="127">
        <v>0</v>
      </c>
      <c r="T248" s="127">
        <v>0</v>
      </c>
      <c r="U248" s="127">
        <v>0</v>
      </c>
      <c r="V248" s="127">
        <v>0</v>
      </c>
      <c r="W248" s="127">
        <v>0</v>
      </c>
      <c r="X248" s="127">
        <v>0</v>
      </c>
    </row>
    <row r="249" spans="1:24">
      <c r="A249" s="113">
        <v>3</v>
      </c>
      <c r="B249" s="116">
        <v>1</v>
      </c>
      <c r="C249" s="138">
        <v>803</v>
      </c>
      <c r="D249" s="132">
        <v>11</v>
      </c>
      <c r="E249" s="142" t="s">
        <v>713</v>
      </c>
      <c r="F249" s="143" t="s">
        <v>714</v>
      </c>
      <c r="G249" s="128">
        <v>102</v>
      </c>
      <c r="H249" s="128">
        <v>609</v>
      </c>
      <c r="I249" s="128">
        <v>1</v>
      </c>
      <c r="J249" s="128">
        <v>7</v>
      </c>
      <c r="K249" s="128">
        <v>27</v>
      </c>
      <c r="L249" s="128">
        <v>65</v>
      </c>
      <c r="M249" s="128">
        <v>102</v>
      </c>
      <c r="N249" s="128">
        <v>617</v>
      </c>
      <c r="O249" s="128">
        <v>4</v>
      </c>
      <c r="P249" s="128">
        <v>18</v>
      </c>
      <c r="Q249" s="128">
        <v>38</v>
      </c>
      <c r="R249" s="128">
        <v>40</v>
      </c>
      <c r="S249" s="128">
        <v>0</v>
      </c>
      <c r="T249" s="128">
        <v>0</v>
      </c>
      <c r="U249" s="128">
        <v>0</v>
      </c>
      <c r="V249" s="128">
        <v>0</v>
      </c>
      <c r="W249" s="128">
        <v>0</v>
      </c>
      <c r="X249" s="128">
        <v>0</v>
      </c>
    </row>
    <row r="250" spans="1:24">
      <c r="A250" s="118">
        <v>8</v>
      </c>
      <c r="B250" s="122">
        <v>1</v>
      </c>
      <c r="C250" s="137">
        <v>803</v>
      </c>
      <c r="D250" s="131">
        <v>12</v>
      </c>
      <c r="E250" s="144" t="s">
        <v>713</v>
      </c>
      <c r="F250" s="144" t="s">
        <v>1714</v>
      </c>
      <c r="G250" s="127">
        <v>83</v>
      </c>
      <c r="H250" s="127">
        <v>746</v>
      </c>
      <c r="I250" s="127">
        <v>12</v>
      </c>
      <c r="J250" s="127">
        <v>10</v>
      </c>
      <c r="K250" s="127">
        <v>58</v>
      </c>
      <c r="L250" s="127">
        <v>20</v>
      </c>
      <c r="M250" s="127">
        <v>83</v>
      </c>
      <c r="N250" s="127">
        <v>788</v>
      </c>
      <c r="O250" s="127">
        <v>6</v>
      </c>
      <c r="P250" s="127">
        <v>17</v>
      </c>
      <c r="Q250" s="127">
        <v>51</v>
      </c>
      <c r="R250" s="127">
        <v>27</v>
      </c>
      <c r="S250" s="127">
        <v>0</v>
      </c>
      <c r="T250" s="127">
        <v>0</v>
      </c>
      <c r="U250" s="127">
        <v>0</v>
      </c>
      <c r="V250" s="127">
        <v>0</v>
      </c>
      <c r="W250" s="127">
        <v>0</v>
      </c>
      <c r="X250" s="127">
        <v>0</v>
      </c>
    </row>
    <row r="251" spans="1:24">
      <c r="A251" s="118">
        <v>4</v>
      </c>
      <c r="B251" s="122">
        <v>1</v>
      </c>
      <c r="C251" s="137">
        <v>803</v>
      </c>
      <c r="D251" s="131">
        <v>13</v>
      </c>
      <c r="E251" s="144" t="s">
        <v>713</v>
      </c>
      <c r="F251" s="144" t="s">
        <v>1366</v>
      </c>
      <c r="G251" s="127">
        <v>82</v>
      </c>
      <c r="H251" s="127">
        <v>610</v>
      </c>
      <c r="I251" s="127">
        <v>16</v>
      </c>
      <c r="J251" s="127">
        <v>12</v>
      </c>
      <c r="K251" s="127">
        <v>27</v>
      </c>
      <c r="L251" s="127">
        <v>45</v>
      </c>
      <c r="M251" s="127">
        <v>82</v>
      </c>
      <c r="N251" s="127">
        <v>611</v>
      </c>
      <c r="O251" s="127">
        <v>10</v>
      </c>
      <c r="P251" s="127">
        <v>24</v>
      </c>
      <c r="Q251" s="127">
        <v>43</v>
      </c>
      <c r="R251" s="127">
        <v>23</v>
      </c>
      <c r="S251" s="127">
        <v>0</v>
      </c>
      <c r="T251" s="127">
        <v>0</v>
      </c>
      <c r="U251" s="127">
        <v>0</v>
      </c>
      <c r="V251" s="127">
        <v>0</v>
      </c>
      <c r="W251" s="127">
        <v>0</v>
      </c>
      <c r="X251" s="127">
        <v>0</v>
      </c>
    </row>
    <row r="252" spans="1:24">
      <c r="A252" s="118">
        <v>5</v>
      </c>
      <c r="B252" s="122">
        <v>1</v>
      </c>
      <c r="C252" s="137">
        <v>803</v>
      </c>
      <c r="D252" s="131">
        <v>13</v>
      </c>
      <c r="E252" s="144" t="s">
        <v>713</v>
      </c>
      <c r="F252" s="144" t="s">
        <v>1366</v>
      </c>
      <c r="G252" s="127">
        <v>107</v>
      </c>
      <c r="H252" s="127">
        <v>677</v>
      </c>
      <c r="I252" s="127">
        <v>6</v>
      </c>
      <c r="J252" s="127">
        <v>9</v>
      </c>
      <c r="K252" s="127">
        <v>41</v>
      </c>
      <c r="L252" s="127">
        <v>44</v>
      </c>
      <c r="M252" s="127">
        <v>107</v>
      </c>
      <c r="N252" s="127">
        <v>698</v>
      </c>
      <c r="O252" s="127">
        <v>3</v>
      </c>
      <c r="P252" s="127">
        <v>22</v>
      </c>
      <c r="Q252" s="127">
        <v>48</v>
      </c>
      <c r="R252" s="127">
        <v>27</v>
      </c>
      <c r="S252" s="127">
        <v>107</v>
      </c>
      <c r="T252" s="127">
        <v>217</v>
      </c>
      <c r="U252" s="127">
        <v>4</v>
      </c>
      <c r="V252" s="127">
        <v>23</v>
      </c>
      <c r="W252" s="127">
        <v>57</v>
      </c>
      <c r="X252" s="127">
        <v>16</v>
      </c>
    </row>
    <row r="253" spans="1:24">
      <c r="A253" s="118">
        <v>6</v>
      </c>
      <c r="B253" s="122">
        <v>1</v>
      </c>
      <c r="C253" s="137">
        <v>803</v>
      </c>
      <c r="D253" s="131">
        <v>13</v>
      </c>
      <c r="E253" s="144" t="s">
        <v>713</v>
      </c>
      <c r="F253" s="144" t="s">
        <v>1366</v>
      </c>
      <c r="G253" s="127">
        <v>84</v>
      </c>
      <c r="H253" s="127">
        <v>695</v>
      </c>
      <c r="I253" s="127">
        <v>12</v>
      </c>
      <c r="J253" s="127">
        <v>15</v>
      </c>
      <c r="K253" s="127">
        <v>35</v>
      </c>
      <c r="L253" s="127">
        <v>38</v>
      </c>
      <c r="M253" s="127">
        <v>84</v>
      </c>
      <c r="N253" s="127">
        <v>700</v>
      </c>
      <c r="O253" s="127">
        <v>8</v>
      </c>
      <c r="P253" s="127">
        <v>26</v>
      </c>
      <c r="Q253" s="127">
        <v>37</v>
      </c>
      <c r="R253" s="127">
        <v>29</v>
      </c>
      <c r="S253" s="127">
        <v>0</v>
      </c>
      <c r="T253" s="127">
        <v>0</v>
      </c>
      <c r="U253" s="127">
        <v>0</v>
      </c>
      <c r="V253" s="127">
        <v>0</v>
      </c>
      <c r="W253" s="127">
        <v>0</v>
      </c>
      <c r="X253" s="127">
        <v>0</v>
      </c>
    </row>
    <row r="254" spans="1:24">
      <c r="A254" s="118">
        <v>7</v>
      </c>
      <c r="B254" s="122">
        <v>1</v>
      </c>
      <c r="C254" s="137">
        <v>803</v>
      </c>
      <c r="D254" s="131">
        <v>13</v>
      </c>
      <c r="E254" s="144" t="s">
        <v>713</v>
      </c>
      <c r="F254" s="144" t="s">
        <v>1366</v>
      </c>
      <c r="G254" s="127">
        <v>117</v>
      </c>
      <c r="H254" s="127">
        <v>763</v>
      </c>
      <c r="I254" s="127">
        <v>8</v>
      </c>
      <c r="J254" s="127">
        <v>6</v>
      </c>
      <c r="K254" s="127">
        <v>38</v>
      </c>
      <c r="L254" s="127">
        <v>49</v>
      </c>
      <c r="M254" s="127">
        <v>117</v>
      </c>
      <c r="N254" s="127">
        <v>750</v>
      </c>
      <c r="O254" s="127">
        <v>3</v>
      </c>
      <c r="P254" s="127">
        <v>26</v>
      </c>
      <c r="Q254" s="127">
        <v>44</v>
      </c>
      <c r="R254" s="127">
        <v>27</v>
      </c>
      <c r="S254" s="127">
        <v>117</v>
      </c>
      <c r="T254" s="127">
        <v>173</v>
      </c>
      <c r="U254" s="127">
        <v>24</v>
      </c>
      <c r="V254" s="127">
        <v>45</v>
      </c>
      <c r="W254" s="127">
        <v>31</v>
      </c>
      <c r="X254" s="127">
        <v>0</v>
      </c>
    </row>
    <row r="255" spans="1:24">
      <c r="A255" s="113">
        <v>3</v>
      </c>
      <c r="B255" s="116">
        <v>5</v>
      </c>
      <c r="C255" s="138">
        <v>901</v>
      </c>
      <c r="D255" s="132">
        <v>1</v>
      </c>
      <c r="E255" s="142" t="s">
        <v>715</v>
      </c>
      <c r="F255" s="143" t="s">
        <v>716</v>
      </c>
      <c r="G255" s="128">
        <v>31</v>
      </c>
      <c r="H255" s="128">
        <v>512</v>
      </c>
      <c r="I255" s="128">
        <v>3</v>
      </c>
      <c r="J255" s="128">
        <v>45</v>
      </c>
      <c r="K255" s="128">
        <v>39</v>
      </c>
      <c r="L255" s="128">
        <v>13</v>
      </c>
      <c r="M255" s="128">
        <v>31</v>
      </c>
      <c r="N255" s="128">
        <v>461</v>
      </c>
      <c r="O255" s="128">
        <v>23</v>
      </c>
      <c r="P255" s="128">
        <v>42</v>
      </c>
      <c r="Q255" s="128">
        <v>23</v>
      </c>
      <c r="R255" s="128">
        <v>13</v>
      </c>
      <c r="S255" s="128">
        <v>0</v>
      </c>
      <c r="T255" s="128">
        <v>0</v>
      </c>
      <c r="U255" s="128">
        <v>0</v>
      </c>
      <c r="V255" s="128">
        <v>0</v>
      </c>
      <c r="W255" s="128">
        <v>0</v>
      </c>
      <c r="X255" s="128">
        <v>0</v>
      </c>
    </row>
    <row r="256" spans="1:24">
      <c r="A256" s="118">
        <v>4</v>
      </c>
      <c r="B256" s="122">
        <v>5</v>
      </c>
      <c r="C256" s="137">
        <v>901</v>
      </c>
      <c r="D256" s="131">
        <v>1</v>
      </c>
      <c r="E256" s="144" t="s">
        <v>715</v>
      </c>
      <c r="F256" s="144" t="s">
        <v>716</v>
      </c>
      <c r="G256" s="127">
        <v>34</v>
      </c>
      <c r="H256" s="127">
        <v>610</v>
      </c>
      <c r="I256" s="127">
        <v>12</v>
      </c>
      <c r="J256" s="127">
        <v>9</v>
      </c>
      <c r="K256" s="127">
        <v>35</v>
      </c>
      <c r="L256" s="127">
        <v>44</v>
      </c>
      <c r="M256" s="127">
        <v>34</v>
      </c>
      <c r="N256" s="127">
        <v>677</v>
      </c>
      <c r="O256" s="127">
        <v>3</v>
      </c>
      <c r="P256" s="127">
        <v>24</v>
      </c>
      <c r="Q256" s="127">
        <v>32</v>
      </c>
      <c r="R256" s="127">
        <v>41</v>
      </c>
      <c r="S256" s="127">
        <v>0</v>
      </c>
      <c r="T256" s="127">
        <v>0</v>
      </c>
      <c r="U256" s="127">
        <v>0</v>
      </c>
      <c r="V256" s="127">
        <v>0</v>
      </c>
      <c r="W256" s="127">
        <v>0</v>
      </c>
      <c r="X256" s="127">
        <v>0</v>
      </c>
    </row>
    <row r="257" spans="1:24">
      <c r="A257" s="118">
        <v>5</v>
      </c>
      <c r="B257" s="122">
        <v>5</v>
      </c>
      <c r="C257" s="137">
        <v>901</v>
      </c>
      <c r="D257" s="131">
        <v>1</v>
      </c>
      <c r="E257" s="144" t="s">
        <v>715</v>
      </c>
      <c r="F257" s="144" t="s">
        <v>716</v>
      </c>
      <c r="G257" s="127">
        <v>39</v>
      </c>
      <c r="H257" s="127">
        <v>573</v>
      </c>
      <c r="I257" s="127">
        <v>38</v>
      </c>
      <c r="J257" s="127">
        <v>23</v>
      </c>
      <c r="K257" s="127">
        <v>28</v>
      </c>
      <c r="L257" s="127">
        <v>10</v>
      </c>
      <c r="M257" s="127">
        <v>39</v>
      </c>
      <c r="N257" s="127">
        <v>625</v>
      </c>
      <c r="O257" s="127">
        <v>8</v>
      </c>
      <c r="P257" s="127">
        <v>36</v>
      </c>
      <c r="Q257" s="127">
        <v>38</v>
      </c>
      <c r="R257" s="127">
        <v>18</v>
      </c>
      <c r="S257" s="127">
        <v>39</v>
      </c>
      <c r="T257" s="127">
        <v>172</v>
      </c>
      <c r="U257" s="127">
        <v>33</v>
      </c>
      <c r="V257" s="127">
        <v>41</v>
      </c>
      <c r="W257" s="127">
        <v>23</v>
      </c>
      <c r="X257" s="127">
        <v>3</v>
      </c>
    </row>
    <row r="258" spans="1:24">
      <c r="A258" s="118">
        <v>6</v>
      </c>
      <c r="B258" s="122">
        <v>5</v>
      </c>
      <c r="C258" s="137">
        <v>901</v>
      </c>
      <c r="D258" s="131">
        <v>1</v>
      </c>
      <c r="E258" s="144" t="s">
        <v>715</v>
      </c>
      <c r="F258" s="144" t="s">
        <v>716</v>
      </c>
      <c r="G258" s="127">
        <v>33</v>
      </c>
      <c r="H258" s="127">
        <v>640</v>
      </c>
      <c r="I258" s="127">
        <v>12</v>
      </c>
      <c r="J258" s="127">
        <v>48</v>
      </c>
      <c r="K258" s="127">
        <v>21</v>
      </c>
      <c r="L258" s="127">
        <v>18</v>
      </c>
      <c r="M258" s="127">
        <v>33</v>
      </c>
      <c r="N258" s="127">
        <v>661</v>
      </c>
      <c r="O258" s="127">
        <v>6</v>
      </c>
      <c r="P258" s="127">
        <v>36</v>
      </c>
      <c r="Q258" s="127">
        <v>39</v>
      </c>
      <c r="R258" s="127">
        <v>18</v>
      </c>
      <c r="S258" s="127">
        <v>0</v>
      </c>
      <c r="T258" s="127">
        <v>0</v>
      </c>
      <c r="U258" s="127">
        <v>0</v>
      </c>
      <c r="V258" s="127">
        <v>0</v>
      </c>
      <c r="W258" s="127">
        <v>0</v>
      </c>
      <c r="X258" s="127">
        <v>0</v>
      </c>
    </row>
    <row r="259" spans="1:24">
      <c r="A259" s="118">
        <v>7</v>
      </c>
      <c r="B259" s="122">
        <v>5</v>
      </c>
      <c r="C259" s="137">
        <v>901</v>
      </c>
      <c r="D259" s="131">
        <v>3</v>
      </c>
      <c r="E259" s="144" t="s">
        <v>715</v>
      </c>
      <c r="F259" s="144" t="s">
        <v>1539</v>
      </c>
      <c r="G259" s="127">
        <v>31</v>
      </c>
      <c r="H259" s="127">
        <v>688</v>
      </c>
      <c r="I259" s="127">
        <v>19</v>
      </c>
      <c r="J259" s="127">
        <v>23</v>
      </c>
      <c r="K259" s="127">
        <v>39</v>
      </c>
      <c r="L259" s="127">
        <v>19</v>
      </c>
      <c r="M259" s="127">
        <v>31</v>
      </c>
      <c r="N259" s="127">
        <v>645</v>
      </c>
      <c r="O259" s="127">
        <v>13</v>
      </c>
      <c r="P259" s="127">
        <v>35</v>
      </c>
      <c r="Q259" s="127">
        <v>45</v>
      </c>
      <c r="R259" s="127">
        <v>6</v>
      </c>
      <c r="S259" s="127">
        <v>31</v>
      </c>
      <c r="T259" s="127">
        <v>147</v>
      </c>
      <c r="U259" s="127">
        <v>55</v>
      </c>
      <c r="V259" s="127">
        <v>32</v>
      </c>
      <c r="W259" s="127">
        <v>10</v>
      </c>
      <c r="X259" s="127">
        <v>3</v>
      </c>
    </row>
    <row r="260" spans="1:24">
      <c r="A260" s="118">
        <v>8</v>
      </c>
      <c r="B260" s="122">
        <v>5</v>
      </c>
      <c r="C260" s="137">
        <v>901</v>
      </c>
      <c r="D260" s="131">
        <v>3</v>
      </c>
      <c r="E260" s="144" t="s">
        <v>715</v>
      </c>
      <c r="F260" s="144" t="s">
        <v>1539</v>
      </c>
      <c r="G260" s="127">
        <v>37</v>
      </c>
      <c r="H260" s="127">
        <v>659</v>
      </c>
      <c r="I260" s="127">
        <v>51</v>
      </c>
      <c r="J260" s="127">
        <v>16</v>
      </c>
      <c r="K260" s="127">
        <v>30</v>
      </c>
      <c r="L260" s="127">
        <v>3</v>
      </c>
      <c r="M260" s="127">
        <v>37</v>
      </c>
      <c r="N260" s="127">
        <v>662</v>
      </c>
      <c r="O260" s="127">
        <v>14</v>
      </c>
      <c r="P260" s="127">
        <v>49</v>
      </c>
      <c r="Q260" s="127">
        <v>30</v>
      </c>
      <c r="R260" s="127">
        <v>8</v>
      </c>
      <c r="S260" s="127">
        <v>0</v>
      </c>
      <c r="T260" s="127">
        <v>0</v>
      </c>
      <c r="U260" s="127">
        <v>0</v>
      </c>
      <c r="V260" s="127">
        <v>0</v>
      </c>
      <c r="W260" s="127">
        <v>0</v>
      </c>
      <c r="X260" s="127">
        <v>0</v>
      </c>
    </row>
    <row r="261" spans="1:24">
      <c r="A261" s="113">
        <v>3</v>
      </c>
      <c r="B261" s="116">
        <v>5</v>
      </c>
      <c r="C261" s="138">
        <v>903</v>
      </c>
      <c r="D261" s="132">
        <v>7</v>
      </c>
      <c r="E261" s="142" t="s">
        <v>717</v>
      </c>
      <c r="F261" s="143" t="s">
        <v>719</v>
      </c>
      <c r="G261" s="128">
        <v>30</v>
      </c>
      <c r="H261" s="128">
        <v>634</v>
      </c>
      <c r="I261" s="128">
        <v>0</v>
      </c>
      <c r="J261" s="128">
        <v>0</v>
      </c>
      <c r="K261" s="128">
        <v>23</v>
      </c>
      <c r="L261" s="128">
        <v>77</v>
      </c>
      <c r="M261" s="128">
        <v>30</v>
      </c>
      <c r="N261" s="128">
        <v>629</v>
      </c>
      <c r="O261" s="128">
        <v>0</v>
      </c>
      <c r="P261" s="128">
        <v>3</v>
      </c>
      <c r="Q261" s="128">
        <v>60</v>
      </c>
      <c r="R261" s="128">
        <v>37</v>
      </c>
      <c r="S261" s="128">
        <v>0</v>
      </c>
      <c r="T261" s="128">
        <v>0</v>
      </c>
      <c r="U261" s="128">
        <v>0</v>
      </c>
      <c r="V261" s="128">
        <v>0</v>
      </c>
      <c r="W261" s="128">
        <v>0</v>
      </c>
      <c r="X261" s="128">
        <v>0</v>
      </c>
    </row>
    <row r="262" spans="1:24">
      <c r="A262" s="113">
        <v>3</v>
      </c>
      <c r="B262" s="116">
        <v>5</v>
      </c>
      <c r="C262" s="138">
        <v>903</v>
      </c>
      <c r="D262" s="132">
        <v>16</v>
      </c>
      <c r="E262" s="142" t="s">
        <v>717</v>
      </c>
      <c r="F262" s="143" t="s">
        <v>718</v>
      </c>
      <c r="G262" s="128">
        <v>53</v>
      </c>
      <c r="H262" s="128">
        <v>557</v>
      </c>
      <c r="I262" s="128">
        <v>6</v>
      </c>
      <c r="J262" s="128">
        <v>25</v>
      </c>
      <c r="K262" s="128">
        <v>30</v>
      </c>
      <c r="L262" s="128">
        <v>40</v>
      </c>
      <c r="M262" s="128">
        <v>53</v>
      </c>
      <c r="N262" s="128">
        <v>482</v>
      </c>
      <c r="O262" s="128">
        <v>21</v>
      </c>
      <c r="P262" s="128">
        <v>32</v>
      </c>
      <c r="Q262" s="128">
        <v>32</v>
      </c>
      <c r="R262" s="128">
        <v>15</v>
      </c>
      <c r="S262" s="128">
        <v>0</v>
      </c>
      <c r="T262" s="128">
        <v>0</v>
      </c>
      <c r="U262" s="128">
        <v>0</v>
      </c>
      <c r="V262" s="128">
        <v>0</v>
      </c>
      <c r="W262" s="128">
        <v>0</v>
      </c>
      <c r="X262" s="128">
        <v>0</v>
      </c>
    </row>
    <row r="263" spans="1:24">
      <c r="A263" s="118">
        <v>4</v>
      </c>
      <c r="B263" s="122">
        <v>5</v>
      </c>
      <c r="C263" s="137">
        <v>903</v>
      </c>
      <c r="D263" s="131">
        <v>16</v>
      </c>
      <c r="E263" s="144" t="s">
        <v>717</v>
      </c>
      <c r="F263" s="144" t="s">
        <v>718</v>
      </c>
      <c r="G263" s="127">
        <v>91</v>
      </c>
      <c r="H263" s="127">
        <v>599</v>
      </c>
      <c r="I263" s="127">
        <v>12</v>
      </c>
      <c r="J263" s="127">
        <v>23</v>
      </c>
      <c r="K263" s="127">
        <v>26</v>
      </c>
      <c r="L263" s="127">
        <v>38</v>
      </c>
      <c r="M263" s="127">
        <v>91</v>
      </c>
      <c r="N263" s="127">
        <v>616</v>
      </c>
      <c r="O263" s="127">
        <v>8</v>
      </c>
      <c r="P263" s="127">
        <v>26</v>
      </c>
      <c r="Q263" s="127">
        <v>47</v>
      </c>
      <c r="R263" s="127">
        <v>19</v>
      </c>
      <c r="S263" s="127">
        <v>0</v>
      </c>
      <c r="T263" s="127">
        <v>0</v>
      </c>
      <c r="U263" s="127">
        <v>0</v>
      </c>
      <c r="V263" s="127">
        <v>0</v>
      </c>
      <c r="W263" s="127">
        <v>0</v>
      </c>
      <c r="X263" s="127">
        <v>0</v>
      </c>
    </row>
    <row r="264" spans="1:24">
      <c r="A264" s="118">
        <v>5</v>
      </c>
      <c r="B264" s="122">
        <v>5</v>
      </c>
      <c r="C264" s="137">
        <v>903</v>
      </c>
      <c r="D264" s="131">
        <v>16</v>
      </c>
      <c r="E264" s="144" t="s">
        <v>717</v>
      </c>
      <c r="F264" s="144" t="s">
        <v>718</v>
      </c>
      <c r="G264" s="127">
        <v>77</v>
      </c>
      <c r="H264" s="127">
        <v>639</v>
      </c>
      <c r="I264" s="127">
        <v>6</v>
      </c>
      <c r="J264" s="127">
        <v>16</v>
      </c>
      <c r="K264" s="127">
        <v>62</v>
      </c>
      <c r="L264" s="127">
        <v>16</v>
      </c>
      <c r="M264" s="127">
        <v>77</v>
      </c>
      <c r="N264" s="127">
        <v>622</v>
      </c>
      <c r="O264" s="127">
        <v>4</v>
      </c>
      <c r="P264" s="127">
        <v>38</v>
      </c>
      <c r="Q264" s="127">
        <v>52</v>
      </c>
      <c r="R264" s="127">
        <v>6</v>
      </c>
      <c r="S264" s="127">
        <v>77</v>
      </c>
      <c r="T264" s="127">
        <v>170</v>
      </c>
      <c r="U264" s="127">
        <v>23</v>
      </c>
      <c r="V264" s="127">
        <v>62</v>
      </c>
      <c r="W264" s="127">
        <v>14</v>
      </c>
      <c r="X264" s="127">
        <v>0</v>
      </c>
    </row>
    <row r="265" spans="1:24">
      <c r="A265" s="118">
        <v>6</v>
      </c>
      <c r="B265" s="122">
        <v>5</v>
      </c>
      <c r="C265" s="137">
        <v>903</v>
      </c>
      <c r="D265" s="131">
        <v>17</v>
      </c>
      <c r="E265" s="144" t="s">
        <v>717</v>
      </c>
      <c r="F265" s="144" t="s">
        <v>1408</v>
      </c>
      <c r="G265" s="127">
        <v>100</v>
      </c>
      <c r="H265" s="127">
        <v>649</v>
      </c>
      <c r="I265" s="127">
        <v>13</v>
      </c>
      <c r="J265" s="127">
        <v>34</v>
      </c>
      <c r="K265" s="127">
        <v>34</v>
      </c>
      <c r="L265" s="127">
        <v>19</v>
      </c>
      <c r="M265" s="127">
        <v>100</v>
      </c>
      <c r="N265" s="127">
        <v>640</v>
      </c>
      <c r="O265" s="127">
        <v>5</v>
      </c>
      <c r="P265" s="127">
        <v>43</v>
      </c>
      <c r="Q265" s="127">
        <v>40</v>
      </c>
      <c r="R265" s="127">
        <v>12</v>
      </c>
      <c r="S265" s="127">
        <v>0</v>
      </c>
      <c r="T265" s="127">
        <v>0</v>
      </c>
      <c r="U265" s="127">
        <v>0</v>
      </c>
      <c r="V265" s="127">
        <v>0</v>
      </c>
      <c r="W265" s="127">
        <v>0</v>
      </c>
      <c r="X265" s="127">
        <v>0</v>
      </c>
    </row>
    <row r="266" spans="1:24">
      <c r="A266" s="118">
        <v>7</v>
      </c>
      <c r="B266" s="122">
        <v>5</v>
      </c>
      <c r="C266" s="137">
        <v>903</v>
      </c>
      <c r="D266" s="131">
        <v>17</v>
      </c>
      <c r="E266" s="144" t="s">
        <v>717</v>
      </c>
      <c r="F266" s="144" t="s">
        <v>1408</v>
      </c>
      <c r="G266" s="127">
        <v>87</v>
      </c>
      <c r="H266" s="127">
        <v>696</v>
      </c>
      <c r="I266" s="127">
        <v>16</v>
      </c>
      <c r="J266" s="127">
        <v>13</v>
      </c>
      <c r="K266" s="127">
        <v>54</v>
      </c>
      <c r="L266" s="127">
        <v>17</v>
      </c>
      <c r="M266" s="127">
        <v>87</v>
      </c>
      <c r="N266" s="127">
        <v>713</v>
      </c>
      <c r="O266" s="127">
        <v>3</v>
      </c>
      <c r="P266" s="127">
        <v>38</v>
      </c>
      <c r="Q266" s="127">
        <v>39</v>
      </c>
      <c r="R266" s="127">
        <v>20</v>
      </c>
      <c r="S266" s="127">
        <v>87</v>
      </c>
      <c r="T266" s="127">
        <v>173</v>
      </c>
      <c r="U266" s="127">
        <v>29</v>
      </c>
      <c r="V266" s="127">
        <v>45</v>
      </c>
      <c r="W266" s="127">
        <v>22</v>
      </c>
      <c r="X266" s="127">
        <v>5</v>
      </c>
    </row>
    <row r="267" spans="1:24">
      <c r="A267" s="118">
        <v>8</v>
      </c>
      <c r="B267" s="122">
        <v>5</v>
      </c>
      <c r="C267" s="137">
        <v>903</v>
      </c>
      <c r="D267" s="131">
        <v>17</v>
      </c>
      <c r="E267" s="144" t="s">
        <v>717</v>
      </c>
      <c r="F267" s="144" t="s">
        <v>1408</v>
      </c>
      <c r="G267" s="127">
        <v>100</v>
      </c>
      <c r="H267" s="127">
        <v>711</v>
      </c>
      <c r="I267" s="127">
        <v>31</v>
      </c>
      <c r="J267" s="127">
        <v>19</v>
      </c>
      <c r="K267" s="127">
        <v>33</v>
      </c>
      <c r="L267" s="127">
        <v>17</v>
      </c>
      <c r="M267" s="127">
        <v>100</v>
      </c>
      <c r="N267" s="127">
        <v>744</v>
      </c>
      <c r="O267" s="127">
        <v>10</v>
      </c>
      <c r="P267" s="127">
        <v>25</v>
      </c>
      <c r="Q267" s="127">
        <v>49</v>
      </c>
      <c r="R267" s="127">
        <v>16</v>
      </c>
      <c r="S267" s="127">
        <v>0</v>
      </c>
      <c r="T267" s="127">
        <v>0</v>
      </c>
      <c r="U267" s="127">
        <v>0</v>
      </c>
      <c r="V267" s="127">
        <v>0</v>
      </c>
      <c r="W267" s="127">
        <v>0</v>
      </c>
      <c r="X267" s="127">
        <v>0</v>
      </c>
    </row>
    <row r="268" spans="1:24">
      <c r="A268" s="113">
        <v>3</v>
      </c>
      <c r="B268" s="116">
        <v>4</v>
      </c>
      <c r="C268" s="138">
        <v>1002</v>
      </c>
      <c r="D268" s="132">
        <v>6</v>
      </c>
      <c r="E268" s="142" t="s">
        <v>720</v>
      </c>
      <c r="F268" s="143" t="s">
        <v>721</v>
      </c>
      <c r="G268" s="128">
        <v>169</v>
      </c>
      <c r="H268" s="128">
        <v>598</v>
      </c>
      <c r="I268" s="128">
        <v>4</v>
      </c>
      <c r="J268" s="128">
        <v>7</v>
      </c>
      <c r="K268" s="128">
        <v>31</v>
      </c>
      <c r="L268" s="128">
        <v>59</v>
      </c>
      <c r="M268" s="128">
        <v>169</v>
      </c>
      <c r="N268" s="128">
        <v>594</v>
      </c>
      <c r="O268" s="128">
        <v>11</v>
      </c>
      <c r="P268" s="128">
        <v>18</v>
      </c>
      <c r="Q268" s="128">
        <v>27</v>
      </c>
      <c r="R268" s="128">
        <v>44</v>
      </c>
      <c r="S268" s="128">
        <v>0</v>
      </c>
      <c r="T268" s="128">
        <v>0</v>
      </c>
      <c r="U268" s="128">
        <v>0</v>
      </c>
      <c r="V268" s="128">
        <v>0</v>
      </c>
      <c r="W268" s="128">
        <v>0</v>
      </c>
      <c r="X268" s="128">
        <v>0</v>
      </c>
    </row>
    <row r="269" spans="1:24">
      <c r="A269" s="118">
        <v>4</v>
      </c>
      <c r="B269" s="122">
        <v>4</v>
      </c>
      <c r="C269" s="137">
        <v>1002</v>
      </c>
      <c r="D269" s="131">
        <v>8</v>
      </c>
      <c r="E269" s="144" t="s">
        <v>720</v>
      </c>
      <c r="F269" s="144" t="s">
        <v>1367</v>
      </c>
      <c r="G269" s="127">
        <v>140</v>
      </c>
      <c r="H269" s="127">
        <v>671</v>
      </c>
      <c r="I269" s="127">
        <v>6</v>
      </c>
      <c r="J269" s="127">
        <v>9</v>
      </c>
      <c r="K269" s="127">
        <v>20</v>
      </c>
      <c r="L269" s="127">
        <v>66</v>
      </c>
      <c r="M269" s="127">
        <v>140</v>
      </c>
      <c r="N269" s="127">
        <v>678</v>
      </c>
      <c r="O269" s="127">
        <v>4</v>
      </c>
      <c r="P269" s="127">
        <v>17</v>
      </c>
      <c r="Q269" s="127">
        <v>44</v>
      </c>
      <c r="R269" s="127">
        <v>35</v>
      </c>
      <c r="S269" s="127">
        <v>0</v>
      </c>
      <c r="T269" s="127">
        <v>0</v>
      </c>
      <c r="U269" s="127">
        <v>0</v>
      </c>
      <c r="V269" s="127">
        <v>0</v>
      </c>
      <c r="W269" s="127">
        <v>0</v>
      </c>
      <c r="X269" s="127">
        <v>0</v>
      </c>
    </row>
    <row r="270" spans="1:24">
      <c r="A270" s="118">
        <v>5</v>
      </c>
      <c r="B270" s="122">
        <v>4</v>
      </c>
      <c r="C270" s="137">
        <v>1002</v>
      </c>
      <c r="D270" s="131">
        <v>8</v>
      </c>
      <c r="E270" s="144" t="s">
        <v>720</v>
      </c>
      <c r="F270" s="144" t="s">
        <v>1367</v>
      </c>
      <c r="G270" s="127">
        <v>139</v>
      </c>
      <c r="H270" s="127">
        <v>680</v>
      </c>
      <c r="I270" s="127">
        <v>12</v>
      </c>
      <c r="J270" s="127">
        <v>10</v>
      </c>
      <c r="K270" s="127">
        <v>29</v>
      </c>
      <c r="L270" s="127">
        <v>50</v>
      </c>
      <c r="M270" s="127">
        <v>139</v>
      </c>
      <c r="N270" s="127">
        <v>692</v>
      </c>
      <c r="O270" s="127">
        <v>6</v>
      </c>
      <c r="P270" s="127">
        <v>19</v>
      </c>
      <c r="Q270" s="127">
        <v>46</v>
      </c>
      <c r="R270" s="127">
        <v>29</v>
      </c>
      <c r="S270" s="127">
        <v>139</v>
      </c>
      <c r="T270" s="127">
        <v>195</v>
      </c>
      <c r="U270" s="127">
        <v>12</v>
      </c>
      <c r="V270" s="127">
        <v>40</v>
      </c>
      <c r="W270" s="127">
        <v>45</v>
      </c>
      <c r="X270" s="127">
        <v>4</v>
      </c>
    </row>
    <row r="271" spans="1:24">
      <c r="A271" s="118">
        <v>6</v>
      </c>
      <c r="B271" s="122">
        <v>4</v>
      </c>
      <c r="C271" s="137">
        <v>1002</v>
      </c>
      <c r="D271" s="131">
        <v>9</v>
      </c>
      <c r="E271" s="144" t="s">
        <v>720</v>
      </c>
      <c r="F271" s="144" t="s">
        <v>1468</v>
      </c>
      <c r="G271" s="127">
        <v>150</v>
      </c>
      <c r="H271" s="127">
        <v>749</v>
      </c>
      <c r="I271" s="127">
        <v>3</v>
      </c>
      <c r="J271" s="127">
        <v>10</v>
      </c>
      <c r="K271" s="127">
        <v>21</v>
      </c>
      <c r="L271" s="127">
        <v>65</v>
      </c>
      <c r="M271" s="127">
        <v>150</v>
      </c>
      <c r="N271" s="127">
        <v>744</v>
      </c>
      <c r="O271" s="127">
        <v>4</v>
      </c>
      <c r="P271" s="127">
        <v>20</v>
      </c>
      <c r="Q271" s="127">
        <v>39</v>
      </c>
      <c r="R271" s="127">
        <v>37</v>
      </c>
      <c r="S271" s="127">
        <v>0</v>
      </c>
      <c r="T271" s="127">
        <v>0</v>
      </c>
      <c r="U271" s="127">
        <v>0</v>
      </c>
      <c r="V271" s="127">
        <v>0</v>
      </c>
      <c r="W271" s="127">
        <v>0</v>
      </c>
      <c r="X271" s="127">
        <v>0</v>
      </c>
    </row>
    <row r="272" spans="1:24">
      <c r="A272" s="118">
        <v>7</v>
      </c>
      <c r="B272" s="122">
        <v>4</v>
      </c>
      <c r="C272" s="137">
        <v>1002</v>
      </c>
      <c r="D272" s="131">
        <v>9</v>
      </c>
      <c r="E272" s="144" t="s">
        <v>720</v>
      </c>
      <c r="F272" s="144" t="s">
        <v>1468</v>
      </c>
      <c r="G272" s="127">
        <v>132</v>
      </c>
      <c r="H272" s="127">
        <v>745</v>
      </c>
      <c r="I272" s="127">
        <v>11</v>
      </c>
      <c r="J272" s="127">
        <v>10</v>
      </c>
      <c r="K272" s="127">
        <v>37</v>
      </c>
      <c r="L272" s="127">
        <v>42</v>
      </c>
      <c r="M272" s="127">
        <v>132</v>
      </c>
      <c r="N272" s="127">
        <v>722</v>
      </c>
      <c r="O272" s="127">
        <v>8</v>
      </c>
      <c r="P272" s="127">
        <v>25</v>
      </c>
      <c r="Q272" s="127">
        <v>46</v>
      </c>
      <c r="R272" s="127">
        <v>21</v>
      </c>
      <c r="S272" s="127">
        <v>132</v>
      </c>
      <c r="T272" s="127">
        <v>168</v>
      </c>
      <c r="U272" s="127">
        <v>30</v>
      </c>
      <c r="V272" s="127">
        <v>43</v>
      </c>
      <c r="W272" s="127">
        <v>26</v>
      </c>
      <c r="X272" s="127">
        <v>1</v>
      </c>
    </row>
    <row r="273" spans="1:24">
      <c r="A273" s="118">
        <v>8</v>
      </c>
      <c r="B273" s="122">
        <v>4</v>
      </c>
      <c r="C273" s="137">
        <v>1002</v>
      </c>
      <c r="D273" s="131">
        <v>9</v>
      </c>
      <c r="E273" s="144" t="s">
        <v>720</v>
      </c>
      <c r="F273" s="144" t="s">
        <v>1468</v>
      </c>
      <c r="G273" s="127">
        <v>150</v>
      </c>
      <c r="H273" s="127">
        <v>757</v>
      </c>
      <c r="I273" s="127">
        <v>24</v>
      </c>
      <c r="J273" s="127">
        <v>9</v>
      </c>
      <c r="K273" s="127">
        <v>29</v>
      </c>
      <c r="L273" s="127">
        <v>37</v>
      </c>
      <c r="M273" s="127">
        <v>150</v>
      </c>
      <c r="N273" s="127">
        <v>819</v>
      </c>
      <c r="O273" s="127">
        <v>8</v>
      </c>
      <c r="P273" s="127">
        <v>14</v>
      </c>
      <c r="Q273" s="127">
        <v>35</v>
      </c>
      <c r="R273" s="127">
        <v>43</v>
      </c>
      <c r="S273" s="127">
        <v>0</v>
      </c>
      <c r="T273" s="127">
        <v>0</v>
      </c>
      <c r="U273" s="127">
        <v>0</v>
      </c>
      <c r="V273" s="127">
        <v>0</v>
      </c>
      <c r="W273" s="127">
        <v>0</v>
      </c>
      <c r="X273" s="127">
        <v>0</v>
      </c>
    </row>
    <row r="274" spans="1:24">
      <c r="A274" s="113">
        <v>3</v>
      </c>
      <c r="B274" s="116">
        <v>4</v>
      </c>
      <c r="C274" s="138">
        <v>1003</v>
      </c>
      <c r="D274" s="132">
        <v>16</v>
      </c>
      <c r="E274" s="142" t="s">
        <v>722</v>
      </c>
      <c r="F274" s="143" t="s">
        <v>723</v>
      </c>
      <c r="G274" s="128">
        <v>44</v>
      </c>
      <c r="H274" s="128">
        <v>574</v>
      </c>
      <c r="I274" s="128">
        <v>0</v>
      </c>
      <c r="J274" s="128">
        <v>11</v>
      </c>
      <c r="K274" s="128">
        <v>48</v>
      </c>
      <c r="L274" s="128">
        <v>41</v>
      </c>
      <c r="M274" s="128">
        <v>44</v>
      </c>
      <c r="N274" s="128">
        <v>652</v>
      </c>
      <c r="O274" s="128">
        <v>5</v>
      </c>
      <c r="P274" s="128">
        <v>7</v>
      </c>
      <c r="Q274" s="128">
        <v>36</v>
      </c>
      <c r="R274" s="128">
        <v>52</v>
      </c>
      <c r="S274" s="128">
        <v>0</v>
      </c>
      <c r="T274" s="128">
        <v>0</v>
      </c>
      <c r="U274" s="128">
        <v>0</v>
      </c>
      <c r="V274" s="128">
        <v>0</v>
      </c>
      <c r="W274" s="128">
        <v>0</v>
      </c>
      <c r="X274" s="128">
        <v>0</v>
      </c>
    </row>
    <row r="275" spans="1:24">
      <c r="A275" s="118">
        <v>4</v>
      </c>
      <c r="B275" s="122">
        <v>4</v>
      </c>
      <c r="C275" s="137">
        <v>1003</v>
      </c>
      <c r="D275" s="131">
        <v>16</v>
      </c>
      <c r="E275" s="144" t="s">
        <v>722</v>
      </c>
      <c r="F275" s="144" t="s">
        <v>723</v>
      </c>
      <c r="G275" s="127">
        <v>58</v>
      </c>
      <c r="H275" s="127">
        <v>637</v>
      </c>
      <c r="I275" s="127">
        <v>2</v>
      </c>
      <c r="J275" s="127">
        <v>14</v>
      </c>
      <c r="K275" s="127">
        <v>38</v>
      </c>
      <c r="L275" s="127">
        <v>47</v>
      </c>
      <c r="M275" s="127">
        <v>58</v>
      </c>
      <c r="N275" s="127">
        <v>704</v>
      </c>
      <c r="O275" s="127">
        <v>5</v>
      </c>
      <c r="P275" s="127">
        <v>5</v>
      </c>
      <c r="Q275" s="127">
        <v>50</v>
      </c>
      <c r="R275" s="127">
        <v>40</v>
      </c>
      <c r="S275" s="127">
        <v>0</v>
      </c>
      <c r="T275" s="127">
        <v>0</v>
      </c>
      <c r="U275" s="127">
        <v>0</v>
      </c>
      <c r="V275" s="127">
        <v>0</v>
      </c>
      <c r="W275" s="127">
        <v>0</v>
      </c>
      <c r="X275" s="127">
        <v>0</v>
      </c>
    </row>
    <row r="276" spans="1:24">
      <c r="A276" s="118">
        <v>5</v>
      </c>
      <c r="B276" s="122">
        <v>4</v>
      </c>
      <c r="C276" s="137">
        <v>1003</v>
      </c>
      <c r="D276" s="131">
        <v>17</v>
      </c>
      <c r="E276" s="144" t="s">
        <v>722</v>
      </c>
      <c r="F276" s="144" t="s">
        <v>1392</v>
      </c>
      <c r="G276" s="127">
        <v>57</v>
      </c>
      <c r="H276" s="127">
        <v>665</v>
      </c>
      <c r="I276" s="127">
        <v>7</v>
      </c>
      <c r="J276" s="127">
        <v>14</v>
      </c>
      <c r="K276" s="127">
        <v>46</v>
      </c>
      <c r="L276" s="127">
        <v>33</v>
      </c>
      <c r="M276" s="127">
        <v>57</v>
      </c>
      <c r="N276" s="127">
        <v>759</v>
      </c>
      <c r="O276" s="127">
        <v>2</v>
      </c>
      <c r="P276" s="127">
        <v>16</v>
      </c>
      <c r="Q276" s="127">
        <v>33</v>
      </c>
      <c r="R276" s="127">
        <v>49</v>
      </c>
      <c r="S276" s="127">
        <v>57</v>
      </c>
      <c r="T276" s="127">
        <v>192</v>
      </c>
      <c r="U276" s="127">
        <v>9</v>
      </c>
      <c r="V276" s="127">
        <v>44</v>
      </c>
      <c r="W276" s="127">
        <v>47</v>
      </c>
      <c r="X276" s="127">
        <v>0</v>
      </c>
    </row>
    <row r="277" spans="1:24">
      <c r="A277" s="118">
        <v>6</v>
      </c>
      <c r="B277" s="122">
        <v>4</v>
      </c>
      <c r="C277" s="137">
        <v>1003</v>
      </c>
      <c r="D277" s="131">
        <v>17</v>
      </c>
      <c r="E277" s="144" t="s">
        <v>722</v>
      </c>
      <c r="F277" s="144" t="s">
        <v>1392</v>
      </c>
      <c r="G277" s="127">
        <v>74</v>
      </c>
      <c r="H277" s="127">
        <v>673</v>
      </c>
      <c r="I277" s="127">
        <v>14</v>
      </c>
      <c r="J277" s="127">
        <v>23</v>
      </c>
      <c r="K277" s="127">
        <v>31</v>
      </c>
      <c r="L277" s="127">
        <v>32</v>
      </c>
      <c r="M277" s="127">
        <v>74</v>
      </c>
      <c r="N277" s="127">
        <v>719</v>
      </c>
      <c r="O277" s="127">
        <v>3</v>
      </c>
      <c r="P277" s="127">
        <v>24</v>
      </c>
      <c r="Q277" s="127">
        <v>45</v>
      </c>
      <c r="R277" s="127">
        <v>28</v>
      </c>
      <c r="S277" s="127">
        <v>0</v>
      </c>
      <c r="T277" s="127">
        <v>0</v>
      </c>
      <c r="U277" s="127">
        <v>0</v>
      </c>
      <c r="V277" s="127">
        <v>0</v>
      </c>
      <c r="W277" s="127">
        <v>0</v>
      </c>
      <c r="X277" s="127">
        <v>0</v>
      </c>
    </row>
    <row r="278" spans="1:24">
      <c r="A278" s="118">
        <v>7</v>
      </c>
      <c r="B278" s="122">
        <v>4</v>
      </c>
      <c r="C278" s="137">
        <v>1003</v>
      </c>
      <c r="D278" s="131">
        <v>17</v>
      </c>
      <c r="E278" s="144" t="s">
        <v>722</v>
      </c>
      <c r="F278" s="144" t="s">
        <v>1392</v>
      </c>
      <c r="G278" s="127">
        <v>57</v>
      </c>
      <c r="H278" s="127">
        <v>716</v>
      </c>
      <c r="I278" s="127">
        <v>11</v>
      </c>
      <c r="J278" s="127">
        <v>19</v>
      </c>
      <c r="K278" s="127">
        <v>44</v>
      </c>
      <c r="L278" s="127">
        <v>26</v>
      </c>
      <c r="M278" s="127">
        <v>57</v>
      </c>
      <c r="N278" s="127">
        <v>725</v>
      </c>
      <c r="O278" s="127">
        <v>5</v>
      </c>
      <c r="P278" s="127">
        <v>25</v>
      </c>
      <c r="Q278" s="127">
        <v>49</v>
      </c>
      <c r="R278" s="127">
        <v>21</v>
      </c>
      <c r="S278" s="127">
        <v>57</v>
      </c>
      <c r="T278" s="127">
        <v>155</v>
      </c>
      <c r="U278" s="127">
        <v>46</v>
      </c>
      <c r="V278" s="127">
        <v>42</v>
      </c>
      <c r="W278" s="127">
        <v>12</v>
      </c>
      <c r="X278" s="127">
        <v>0</v>
      </c>
    </row>
    <row r="279" spans="1:24">
      <c r="A279" s="118">
        <v>8</v>
      </c>
      <c r="B279" s="122">
        <v>4</v>
      </c>
      <c r="C279" s="137">
        <v>1003</v>
      </c>
      <c r="D279" s="131">
        <v>17</v>
      </c>
      <c r="E279" s="144" t="s">
        <v>722</v>
      </c>
      <c r="F279" s="144" t="s">
        <v>1392</v>
      </c>
      <c r="G279" s="127">
        <v>58</v>
      </c>
      <c r="H279" s="127">
        <v>732</v>
      </c>
      <c r="I279" s="127">
        <v>17</v>
      </c>
      <c r="J279" s="127">
        <v>22</v>
      </c>
      <c r="K279" s="127">
        <v>41</v>
      </c>
      <c r="L279" s="127">
        <v>19</v>
      </c>
      <c r="M279" s="127">
        <v>58</v>
      </c>
      <c r="N279" s="127">
        <v>788</v>
      </c>
      <c r="O279" s="127">
        <v>3</v>
      </c>
      <c r="P279" s="127">
        <v>24</v>
      </c>
      <c r="Q279" s="127">
        <v>40</v>
      </c>
      <c r="R279" s="127">
        <v>33</v>
      </c>
      <c r="S279" s="127">
        <v>0</v>
      </c>
      <c r="T279" s="127">
        <v>0</v>
      </c>
      <c r="U279" s="127">
        <v>0</v>
      </c>
      <c r="V279" s="127">
        <v>0</v>
      </c>
      <c r="W279" s="127">
        <v>0</v>
      </c>
      <c r="X279" s="127">
        <v>0</v>
      </c>
    </row>
    <row r="280" spans="1:24">
      <c r="A280" s="118">
        <v>7</v>
      </c>
      <c r="B280" s="122">
        <v>2</v>
      </c>
      <c r="C280" s="137">
        <v>1101</v>
      </c>
      <c r="D280" s="131">
        <v>4</v>
      </c>
      <c r="E280" s="144" t="s">
        <v>724</v>
      </c>
      <c r="F280" s="144" t="s">
        <v>1540</v>
      </c>
      <c r="G280" s="127">
        <v>71</v>
      </c>
      <c r="H280" s="127">
        <v>727</v>
      </c>
      <c r="I280" s="127">
        <v>15</v>
      </c>
      <c r="J280" s="127">
        <v>13</v>
      </c>
      <c r="K280" s="127">
        <v>37</v>
      </c>
      <c r="L280" s="127">
        <v>35</v>
      </c>
      <c r="M280" s="127">
        <v>71</v>
      </c>
      <c r="N280" s="127">
        <v>750</v>
      </c>
      <c r="O280" s="127">
        <v>4</v>
      </c>
      <c r="P280" s="127">
        <v>28</v>
      </c>
      <c r="Q280" s="127">
        <v>35</v>
      </c>
      <c r="R280" s="127">
        <v>32</v>
      </c>
      <c r="S280" s="127">
        <v>71</v>
      </c>
      <c r="T280" s="127">
        <v>174</v>
      </c>
      <c r="U280" s="127">
        <v>25</v>
      </c>
      <c r="V280" s="127">
        <v>45</v>
      </c>
      <c r="W280" s="127">
        <v>27</v>
      </c>
      <c r="X280" s="127">
        <v>3</v>
      </c>
    </row>
    <row r="281" spans="1:24">
      <c r="A281" s="118">
        <v>8</v>
      </c>
      <c r="B281" s="122">
        <v>2</v>
      </c>
      <c r="C281" s="137">
        <v>1101</v>
      </c>
      <c r="D281" s="131">
        <v>4</v>
      </c>
      <c r="E281" s="144" t="s">
        <v>724</v>
      </c>
      <c r="F281" s="144" t="s">
        <v>1540</v>
      </c>
      <c r="G281" s="127">
        <v>79</v>
      </c>
      <c r="H281" s="127">
        <v>726</v>
      </c>
      <c r="I281" s="127">
        <v>15</v>
      </c>
      <c r="J281" s="127">
        <v>23</v>
      </c>
      <c r="K281" s="127">
        <v>44</v>
      </c>
      <c r="L281" s="127">
        <v>18</v>
      </c>
      <c r="M281" s="127">
        <v>79</v>
      </c>
      <c r="N281" s="127">
        <v>817</v>
      </c>
      <c r="O281" s="127">
        <v>0</v>
      </c>
      <c r="P281" s="127">
        <v>19</v>
      </c>
      <c r="Q281" s="127">
        <v>49</v>
      </c>
      <c r="R281" s="127">
        <v>32</v>
      </c>
      <c r="S281" s="127">
        <v>0</v>
      </c>
      <c r="T281" s="127">
        <v>0</v>
      </c>
      <c r="U281" s="127">
        <v>0</v>
      </c>
      <c r="V281" s="127">
        <v>0</v>
      </c>
      <c r="W281" s="127">
        <v>0</v>
      </c>
      <c r="X281" s="127">
        <v>0</v>
      </c>
    </row>
    <row r="282" spans="1:24">
      <c r="A282" s="113">
        <v>3</v>
      </c>
      <c r="B282" s="116">
        <v>2</v>
      </c>
      <c r="C282" s="138">
        <v>1101</v>
      </c>
      <c r="D282" s="132">
        <v>5</v>
      </c>
      <c r="E282" s="142" t="s">
        <v>724</v>
      </c>
      <c r="F282" s="143" t="s">
        <v>725</v>
      </c>
      <c r="G282" s="128">
        <v>90</v>
      </c>
      <c r="H282" s="128">
        <v>583</v>
      </c>
      <c r="I282" s="128">
        <v>7</v>
      </c>
      <c r="J282" s="128">
        <v>10</v>
      </c>
      <c r="K282" s="128">
        <v>26</v>
      </c>
      <c r="L282" s="128">
        <v>58</v>
      </c>
      <c r="M282" s="128">
        <v>90</v>
      </c>
      <c r="N282" s="128">
        <v>583</v>
      </c>
      <c r="O282" s="128">
        <v>9</v>
      </c>
      <c r="P282" s="128">
        <v>21</v>
      </c>
      <c r="Q282" s="128">
        <v>38</v>
      </c>
      <c r="R282" s="128">
        <v>32</v>
      </c>
      <c r="S282" s="128">
        <v>0</v>
      </c>
      <c r="T282" s="128">
        <v>0</v>
      </c>
      <c r="U282" s="128">
        <v>0</v>
      </c>
      <c r="V282" s="128">
        <v>0</v>
      </c>
      <c r="W282" s="128">
        <v>0</v>
      </c>
      <c r="X282" s="128">
        <v>0</v>
      </c>
    </row>
    <row r="283" spans="1:24">
      <c r="A283" s="118">
        <v>4</v>
      </c>
      <c r="B283" s="122">
        <v>2</v>
      </c>
      <c r="C283" s="137">
        <v>1101</v>
      </c>
      <c r="D283" s="131">
        <v>5</v>
      </c>
      <c r="E283" s="144" t="s">
        <v>724</v>
      </c>
      <c r="F283" s="144" t="s">
        <v>725</v>
      </c>
      <c r="G283" s="127">
        <v>79</v>
      </c>
      <c r="H283" s="127">
        <v>638</v>
      </c>
      <c r="I283" s="127">
        <v>10</v>
      </c>
      <c r="J283" s="127">
        <v>10</v>
      </c>
      <c r="K283" s="127">
        <v>24</v>
      </c>
      <c r="L283" s="127">
        <v>56</v>
      </c>
      <c r="M283" s="127">
        <v>79</v>
      </c>
      <c r="N283" s="127">
        <v>670</v>
      </c>
      <c r="O283" s="127">
        <v>5</v>
      </c>
      <c r="P283" s="127">
        <v>18</v>
      </c>
      <c r="Q283" s="127">
        <v>46</v>
      </c>
      <c r="R283" s="127">
        <v>32</v>
      </c>
      <c r="S283" s="127">
        <v>0</v>
      </c>
      <c r="T283" s="127">
        <v>0</v>
      </c>
      <c r="U283" s="127">
        <v>0</v>
      </c>
      <c r="V283" s="127">
        <v>0</v>
      </c>
      <c r="W283" s="127">
        <v>0</v>
      </c>
      <c r="X283" s="127">
        <v>0</v>
      </c>
    </row>
    <row r="284" spans="1:24">
      <c r="A284" s="118">
        <v>5</v>
      </c>
      <c r="B284" s="122">
        <v>2</v>
      </c>
      <c r="C284" s="137">
        <v>1101</v>
      </c>
      <c r="D284" s="131">
        <v>5</v>
      </c>
      <c r="E284" s="144" t="s">
        <v>724</v>
      </c>
      <c r="F284" s="144" t="s">
        <v>725</v>
      </c>
      <c r="G284" s="127">
        <v>82</v>
      </c>
      <c r="H284" s="127">
        <v>647</v>
      </c>
      <c r="I284" s="127">
        <v>10</v>
      </c>
      <c r="J284" s="127">
        <v>16</v>
      </c>
      <c r="K284" s="127">
        <v>51</v>
      </c>
      <c r="L284" s="127">
        <v>23</v>
      </c>
      <c r="M284" s="127">
        <v>82</v>
      </c>
      <c r="N284" s="127">
        <v>734</v>
      </c>
      <c r="O284" s="127">
        <v>4</v>
      </c>
      <c r="P284" s="127">
        <v>13</v>
      </c>
      <c r="Q284" s="127">
        <v>44</v>
      </c>
      <c r="R284" s="127">
        <v>39</v>
      </c>
      <c r="S284" s="127">
        <v>82</v>
      </c>
      <c r="T284" s="127">
        <v>183</v>
      </c>
      <c r="U284" s="127">
        <v>22</v>
      </c>
      <c r="V284" s="127">
        <v>49</v>
      </c>
      <c r="W284" s="127">
        <v>27</v>
      </c>
      <c r="X284" s="127">
        <v>2</v>
      </c>
    </row>
    <row r="285" spans="1:24">
      <c r="A285" s="118">
        <v>6</v>
      </c>
      <c r="B285" s="122">
        <v>2</v>
      </c>
      <c r="C285" s="137">
        <v>1101</v>
      </c>
      <c r="D285" s="131">
        <v>5</v>
      </c>
      <c r="E285" s="144" t="s">
        <v>724</v>
      </c>
      <c r="F285" s="144" t="s">
        <v>725</v>
      </c>
      <c r="G285" s="127">
        <v>71</v>
      </c>
      <c r="H285" s="127">
        <v>696</v>
      </c>
      <c r="I285" s="127">
        <v>10</v>
      </c>
      <c r="J285" s="127">
        <v>17</v>
      </c>
      <c r="K285" s="127">
        <v>32</v>
      </c>
      <c r="L285" s="127">
        <v>41</v>
      </c>
      <c r="M285" s="127">
        <v>71</v>
      </c>
      <c r="N285" s="127">
        <v>712</v>
      </c>
      <c r="O285" s="127">
        <v>1</v>
      </c>
      <c r="P285" s="127">
        <v>34</v>
      </c>
      <c r="Q285" s="127">
        <v>39</v>
      </c>
      <c r="R285" s="127">
        <v>25</v>
      </c>
      <c r="S285" s="127">
        <v>0</v>
      </c>
      <c r="T285" s="127">
        <v>0</v>
      </c>
      <c r="U285" s="127">
        <v>0</v>
      </c>
      <c r="V285" s="127">
        <v>0</v>
      </c>
      <c r="W285" s="127">
        <v>0</v>
      </c>
      <c r="X285" s="127">
        <v>0</v>
      </c>
    </row>
    <row r="286" spans="1:24">
      <c r="A286" s="113">
        <v>3</v>
      </c>
      <c r="B286" s="116">
        <v>2</v>
      </c>
      <c r="C286" s="138">
        <v>1104</v>
      </c>
      <c r="D286" s="132">
        <v>17</v>
      </c>
      <c r="E286" s="142" t="s">
        <v>726</v>
      </c>
      <c r="F286" s="143" t="s">
        <v>727</v>
      </c>
      <c r="G286" s="128">
        <v>82</v>
      </c>
      <c r="H286" s="128">
        <v>580</v>
      </c>
      <c r="I286" s="128">
        <v>0</v>
      </c>
      <c r="J286" s="128">
        <v>16</v>
      </c>
      <c r="K286" s="128">
        <v>35</v>
      </c>
      <c r="L286" s="128">
        <v>49</v>
      </c>
      <c r="M286" s="128">
        <v>82</v>
      </c>
      <c r="N286" s="128">
        <v>609</v>
      </c>
      <c r="O286" s="128">
        <v>10</v>
      </c>
      <c r="P286" s="128">
        <v>10</v>
      </c>
      <c r="Q286" s="128">
        <v>39</v>
      </c>
      <c r="R286" s="128">
        <v>41</v>
      </c>
      <c r="S286" s="128">
        <v>0</v>
      </c>
      <c r="T286" s="128">
        <v>0</v>
      </c>
      <c r="U286" s="128">
        <v>0</v>
      </c>
      <c r="V286" s="128">
        <v>0</v>
      </c>
      <c r="W286" s="128">
        <v>0</v>
      </c>
      <c r="X286" s="128">
        <v>0</v>
      </c>
    </row>
    <row r="287" spans="1:24">
      <c r="A287" s="118">
        <v>4</v>
      </c>
      <c r="B287" s="122">
        <v>2</v>
      </c>
      <c r="C287" s="137">
        <v>1104</v>
      </c>
      <c r="D287" s="131">
        <v>17</v>
      </c>
      <c r="E287" s="144" t="s">
        <v>726</v>
      </c>
      <c r="F287" s="144" t="s">
        <v>727</v>
      </c>
      <c r="G287" s="127">
        <v>77</v>
      </c>
      <c r="H287" s="127">
        <v>665</v>
      </c>
      <c r="I287" s="127">
        <v>5</v>
      </c>
      <c r="J287" s="127">
        <v>5</v>
      </c>
      <c r="K287" s="127">
        <v>26</v>
      </c>
      <c r="L287" s="127">
        <v>64</v>
      </c>
      <c r="M287" s="127">
        <v>77</v>
      </c>
      <c r="N287" s="127">
        <v>715</v>
      </c>
      <c r="O287" s="127">
        <v>5</v>
      </c>
      <c r="P287" s="127">
        <v>10</v>
      </c>
      <c r="Q287" s="127">
        <v>34</v>
      </c>
      <c r="R287" s="127">
        <v>51</v>
      </c>
      <c r="S287" s="127">
        <v>0</v>
      </c>
      <c r="T287" s="127">
        <v>0</v>
      </c>
      <c r="U287" s="127">
        <v>0</v>
      </c>
      <c r="V287" s="127">
        <v>0</v>
      </c>
      <c r="W287" s="127">
        <v>0</v>
      </c>
      <c r="X287" s="127">
        <v>0</v>
      </c>
    </row>
    <row r="288" spans="1:24">
      <c r="A288" s="118">
        <v>5</v>
      </c>
      <c r="B288" s="122">
        <v>2</v>
      </c>
      <c r="C288" s="137">
        <v>1104</v>
      </c>
      <c r="D288" s="131">
        <v>17</v>
      </c>
      <c r="E288" s="144" t="s">
        <v>726</v>
      </c>
      <c r="F288" s="144" t="s">
        <v>727</v>
      </c>
      <c r="G288" s="127">
        <v>53</v>
      </c>
      <c r="H288" s="127">
        <v>716</v>
      </c>
      <c r="I288" s="127">
        <v>4</v>
      </c>
      <c r="J288" s="127">
        <v>8</v>
      </c>
      <c r="K288" s="127">
        <v>25</v>
      </c>
      <c r="L288" s="127">
        <v>64</v>
      </c>
      <c r="M288" s="127">
        <v>53</v>
      </c>
      <c r="N288" s="127">
        <v>766</v>
      </c>
      <c r="O288" s="127">
        <v>4</v>
      </c>
      <c r="P288" s="127">
        <v>6</v>
      </c>
      <c r="Q288" s="127">
        <v>42</v>
      </c>
      <c r="R288" s="127">
        <v>49</v>
      </c>
      <c r="S288" s="127">
        <v>53</v>
      </c>
      <c r="T288" s="127">
        <v>212</v>
      </c>
      <c r="U288" s="127">
        <v>2</v>
      </c>
      <c r="V288" s="127">
        <v>32</v>
      </c>
      <c r="W288" s="127">
        <v>60</v>
      </c>
      <c r="X288" s="127">
        <v>6</v>
      </c>
    </row>
    <row r="289" spans="1:24">
      <c r="A289" s="118">
        <v>6</v>
      </c>
      <c r="B289" s="122">
        <v>2</v>
      </c>
      <c r="C289" s="137">
        <v>1104</v>
      </c>
      <c r="D289" s="131">
        <v>17</v>
      </c>
      <c r="E289" s="144" t="s">
        <v>726</v>
      </c>
      <c r="F289" s="144" t="s">
        <v>727</v>
      </c>
      <c r="G289" s="127">
        <v>88</v>
      </c>
      <c r="H289" s="127">
        <v>706</v>
      </c>
      <c r="I289" s="127">
        <v>5</v>
      </c>
      <c r="J289" s="127">
        <v>17</v>
      </c>
      <c r="K289" s="127">
        <v>31</v>
      </c>
      <c r="L289" s="127">
        <v>48</v>
      </c>
      <c r="M289" s="127">
        <v>88</v>
      </c>
      <c r="N289" s="127">
        <v>742</v>
      </c>
      <c r="O289" s="127">
        <v>3</v>
      </c>
      <c r="P289" s="127">
        <v>17</v>
      </c>
      <c r="Q289" s="127">
        <v>48</v>
      </c>
      <c r="R289" s="127">
        <v>32</v>
      </c>
      <c r="S289" s="127">
        <v>0</v>
      </c>
      <c r="T289" s="127">
        <v>0</v>
      </c>
      <c r="U289" s="127">
        <v>0</v>
      </c>
      <c r="V289" s="127">
        <v>0</v>
      </c>
      <c r="W289" s="127">
        <v>0</v>
      </c>
      <c r="X289" s="127">
        <v>0</v>
      </c>
    </row>
    <row r="290" spans="1:24">
      <c r="A290" s="118">
        <v>7</v>
      </c>
      <c r="B290" s="122">
        <v>2</v>
      </c>
      <c r="C290" s="137">
        <v>1104</v>
      </c>
      <c r="D290" s="131">
        <v>18</v>
      </c>
      <c r="E290" s="144" t="s">
        <v>726</v>
      </c>
      <c r="F290" s="144" t="s">
        <v>1541</v>
      </c>
      <c r="G290" s="127">
        <v>78</v>
      </c>
      <c r="H290" s="127">
        <v>723</v>
      </c>
      <c r="I290" s="127">
        <v>10</v>
      </c>
      <c r="J290" s="127">
        <v>21</v>
      </c>
      <c r="K290" s="127">
        <v>35</v>
      </c>
      <c r="L290" s="127">
        <v>35</v>
      </c>
      <c r="M290" s="127">
        <v>78</v>
      </c>
      <c r="N290" s="127">
        <v>740</v>
      </c>
      <c r="O290" s="127">
        <v>1</v>
      </c>
      <c r="P290" s="127">
        <v>27</v>
      </c>
      <c r="Q290" s="127">
        <v>47</v>
      </c>
      <c r="R290" s="127">
        <v>24</v>
      </c>
      <c r="S290" s="127">
        <v>78</v>
      </c>
      <c r="T290" s="127">
        <v>168</v>
      </c>
      <c r="U290" s="127">
        <v>29</v>
      </c>
      <c r="V290" s="127">
        <v>50</v>
      </c>
      <c r="W290" s="127">
        <v>15</v>
      </c>
      <c r="X290" s="127">
        <v>5</v>
      </c>
    </row>
    <row r="291" spans="1:24">
      <c r="A291" s="118">
        <v>8</v>
      </c>
      <c r="B291" s="122">
        <v>2</v>
      </c>
      <c r="C291" s="137">
        <v>1104</v>
      </c>
      <c r="D291" s="131">
        <v>18</v>
      </c>
      <c r="E291" s="144" t="s">
        <v>726</v>
      </c>
      <c r="F291" s="144" t="s">
        <v>1541</v>
      </c>
      <c r="G291" s="127">
        <v>84</v>
      </c>
      <c r="H291" s="127">
        <v>744</v>
      </c>
      <c r="I291" s="127">
        <v>14</v>
      </c>
      <c r="J291" s="127">
        <v>14</v>
      </c>
      <c r="K291" s="127">
        <v>46</v>
      </c>
      <c r="L291" s="127">
        <v>25</v>
      </c>
      <c r="M291" s="127">
        <v>84</v>
      </c>
      <c r="N291" s="127">
        <v>805</v>
      </c>
      <c r="O291" s="127">
        <v>4</v>
      </c>
      <c r="P291" s="127">
        <v>17</v>
      </c>
      <c r="Q291" s="127">
        <v>57</v>
      </c>
      <c r="R291" s="127">
        <v>23</v>
      </c>
      <c r="S291" s="127">
        <v>0</v>
      </c>
      <c r="T291" s="127">
        <v>0</v>
      </c>
      <c r="U291" s="127">
        <v>0</v>
      </c>
      <c r="V291" s="127">
        <v>0</v>
      </c>
      <c r="W291" s="127">
        <v>0</v>
      </c>
      <c r="X291" s="127">
        <v>0</v>
      </c>
    </row>
    <row r="292" spans="1:24">
      <c r="A292" s="113">
        <v>3</v>
      </c>
      <c r="B292" s="116">
        <v>2</v>
      </c>
      <c r="C292" s="138">
        <v>1106</v>
      </c>
      <c r="D292" s="132">
        <v>22</v>
      </c>
      <c r="E292" s="142" t="s">
        <v>728</v>
      </c>
      <c r="F292" s="143" t="s">
        <v>729</v>
      </c>
      <c r="G292" s="128">
        <v>50</v>
      </c>
      <c r="H292" s="128">
        <v>590</v>
      </c>
      <c r="I292" s="128">
        <v>0</v>
      </c>
      <c r="J292" s="128">
        <v>8</v>
      </c>
      <c r="K292" s="128">
        <v>40</v>
      </c>
      <c r="L292" s="128">
        <v>52</v>
      </c>
      <c r="M292" s="128">
        <v>50</v>
      </c>
      <c r="N292" s="128">
        <v>563</v>
      </c>
      <c r="O292" s="128">
        <v>8</v>
      </c>
      <c r="P292" s="128">
        <v>28</v>
      </c>
      <c r="Q292" s="128">
        <v>42</v>
      </c>
      <c r="R292" s="128">
        <v>22</v>
      </c>
      <c r="S292" s="128">
        <v>0</v>
      </c>
      <c r="T292" s="128">
        <v>0</v>
      </c>
      <c r="U292" s="128">
        <v>0</v>
      </c>
      <c r="V292" s="128">
        <v>0</v>
      </c>
      <c r="W292" s="128">
        <v>0</v>
      </c>
      <c r="X292" s="128">
        <v>0</v>
      </c>
    </row>
    <row r="293" spans="1:24">
      <c r="A293" s="118">
        <v>4</v>
      </c>
      <c r="B293" s="122">
        <v>2</v>
      </c>
      <c r="C293" s="137">
        <v>1106</v>
      </c>
      <c r="D293" s="131">
        <v>22</v>
      </c>
      <c r="E293" s="144" t="s">
        <v>728</v>
      </c>
      <c r="F293" s="144" t="s">
        <v>729</v>
      </c>
      <c r="G293" s="127">
        <v>42</v>
      </c>
      <c r="H293" s="127">
        <v>609</v>
      </c>
      <c r="I293" s="127">
        <v>17</v>
      </c>
      <c r="J293" s="127">
        <v>5</v>
      </c>
      <c r="K293" s="127">
        <v>29</v>
      </c>
      <c r="L293" s="127">
        <v>50</v>
      </c>
      <c r="M293" s="127">
        <v>42</v>
      </c>
      <c r="N293" s="127">
        <v>622</v>
      </c>
      <c r="O293" s="127">
        <v>14</v>
      </c>
      <c r="P293" s="127">
        <v>12</v>
      </c>
      <c r="Q293" s="127">
        <v>48</v>
      </c>
      <c r="R293" s="127">
        <v>26</v>
      </c>
      <c r="S293" s="127">
        <v>0</v>
      </c>
      <c r="T293" s="127">
        <v>0</v>
      </c>
      <c r="U293" s="127">
        <v>0</v>
      </c>
      <c r="V293" s="127">
        <v>0</v>
      </c>
      <c r="W293" s="127">
        <v>0</v>
      </c>
      <c r="X293" s="127">
        <v>0</v>
      </c>
    </row>
    <row r="294" spans="1:24">
      <c r="A294" s="118">
        <v>5</v>
      </c>
      <c r="B294" s="122">
        <v>2</v>
      </c>
      <c r="C294" s="137">
        <v>1106</v>
      </c>
      <c r="D294" s="131">
        <v>22</v>
      </c>
      <c r="E294" s="144" t="s">
        <v>728</v>
      </c>
      <c r="F294" s="144" t="s">
        <v>729</v>
      </c>
      <c r="G294" s="127">
        <v>40</v>
      </c>
      <c r="H294" s="127">
        <v>655</v>
      </c>
      <c r="I294" s="127">
        <v>10</v>
      </c>
      <c r="J294" s="127">
        <v>18</v>
      </c>
      <c r="K294" s="127">
        <v>33</v>
      </c>
      <c r="L294" s="127">
        <v>40</v>
      </c>
      <c r="M294" s="127">
        <v>40</v>
      </c>
      <c r="N294" s="127">
        <v>684</v>
      </c>
      <c r="O294" s="127">
        <v>5</v>
      </c>
      <c r="P294" s="127">
        <v>20</v>
      </c>
      <c r="Q294" s="127">
        <v>50</v>
      </c>
      <c r="R294" s="127">
        <v>25</v>
      </c>
      <c r="S294" s="127">
        <v>40</v>
      </c>
      <c r="T294" s="127">
        <v>191</v>
      </c>
      <c r="U294" s="127">
        <v>18</v>
      </c>
      <c r="V294" s="127">
        <v>33</v>
      </c>
      <c r="W294" s="127">
        <v>48</v>
      </c>
      <c r="X294" s="127">
        <v>3</v>
      </c>
    </row>
    <row r="295" spans="1:24">
      <c r="A295" s="118">
        <v>6</v>
      </c>
      <c r="B295" s="122">
        <v>2</v>
      </c>
      <c r="C295" s="137">
        <v>1106</v>
      </c>
      <c r="D295" s="131">
        <v>22</v>
      </c>
      <c r="E295" s="144" t="s">
        <v>728</v>
      </c>
      <c r="F295" s="144" t="s">
        <v>729</v>
      </c>
      <c r="G295" s="127">
        <v>43</v>
      </c>
      <c r="H295" s="127">
        <v>705</v>
      </c>
      <c r="I295" s="127">
        <v>0</v>
      </c>
      <c r="J295" s="127">
        <v>21</v>
      </c>
      <c r="K295" s="127">
        <v>40</v>
      </c>
      <c r="L295" s="127">
        <v>40</v>
      </c>
      <c r="M295" s="127">
        <v>43</v>
      </c>
      <c r="N295" s="127">
        <v>686</v>
      </c>
      <c r="O295" s="127">
        <v>2</v>
      </c>
      <c r="P295" s="127">
        <v>30</v>
      </c>
      <c r="Q295" s="127">
        <v>47</v>
      </c>
      <c r="R295" s="127">
        <v>21</v>
      </c>
      <c r="S295" s="127">
        <v>0</v>
      </c>
      <c r="T295" s="127">
        <v>0</v>
      </c>
      <c r="U295" s="127">
        <v>0</v>
      </c>
      <c r="V295" s="127">
        <v>0</v>
      </c>
      <c r="W295" s="127">
        <v>0</v>
      </c>
      <c r="X295" s="127">
        <v>0</v>
      </c>
    </row>
    <row r="296" spans="1:24">
      <c r="A296" s="118">
        <v>7</v>
      </c>
      <c r="B296" s="122">
        <v>2</v>
      </c>
      <c r="C296" s="137">
        <v>1106</v>
      </c>
      <c r="D296" s="131">
        <v>23</v>
      </c>
      <c r="E296" s="144" t="s">
        <v>728</v>
      </c>
      <c r="F296" s="144" t="s">
        <v>1542</v>
      </c>
      <c r="G296" s="127">
        <v>38</v>
      </c>
      <c r="H296" s="127">
        <v>731</v>
      </c>
      <c r="I296" s="127">
        <v>11</v>
      </c>
      <c r="J296" s="127">
        <v>11</v>
      </c>
      <c r="K296" s="127">
        <v>42</v>
      </c>
      <c r="L296" s="127">
        <v>37</v>
      </c>
      <c r="M296" s="127">
        <v>38</v>
      </c>
      <c r="N296" s="127">
        <v>751</v>
      </c>
      <c r="O296" s="127">
        <v>0</v>
      </c>
      <c r="P296" s="127">
        <v>29</v>
      </c>
      <c r="Q296" s="127">
        <v>47</v>
      </c>
      <c r="R296" s="127">
        <v>24</v>
      </c>
      <c r="S296" s="127">
        <v>38</v>
      </c>
      <c r="T296" s="127">
        <v>196</v>
      </c>
      <c r="U296" s="127">
        <v>16</v>
      </c>
      <c r="V296" s="127">
        <v>37</v>
      </c>
      <c r="W296" s="127">
        <v>39</v>
      </c>
      <c r="X296" s="127">
        <v>8</v>
      </c>
    </row>
    <row r="297" spans="1:24">
      <c r="A297" s="118">
        <v>8</v>
      </c>
      <c r="B297" s="122">
        <v>2</v>
      </c>
      <c r="C297" s="137">
        <v>1106</v>
      </c>
      <c r="D297" s="131">
        <v>23</v>
      </c>
      <c r="E297" s="144" t="s">
        <v>728</v>
      </c>
      <c r="F297" s="144" t="s">
        <v>1542</v>
      </c>
      <c r="G297" s="127">
        <v>57</v>
      </c>
      <c r="H297" s="127">
        <v>730</v>
      </c>
      <c r="I297" s="127">
        <v>19</v>
      </c>
      <c r="J297" s="127">
        <v>18</v>
      </c>
      <c r="K297" s="127">
        <v>42</v>
      </c>
      <c r="L297" s="127">
        <v>21</v>
      </c>
      <c r="M297" s="127">
        <v>57</v>
      </c>
      <c r="N297" s="127">
        <v>782</v>
      </c>
      <c r="O297" s="127">
        <v>5</v>
      </c>
      <c r="P297" s="127">
        <v>21</v>
      </c>
      <c r="Q297" s="127">
        <v>49</v>
      </c>
      <c r="R297" s="127">
        <v>25</v>
      </c>
      <c r="S297" s="127">
        <v>0</v>
      </c>
      <c r="T297" s="127">
        <v>0</v>
      </c>
      <c r="U297" s="127">
        <v>0</v>
      </c>
      <c r="V297" s="127">
        <v>0</v>
      </c>
      <c r="W297" s="127">
        <v>0</v>
      </c>
      <c r="X297" s="127">
        <v>0</v>
      </c>
    </row>
    <row r="298" spans="1:24">
      <c r="A298" s="113">
        <v>3</v>
      </c>
      <c r="B298" s="116">
        <v>2</v>
      </c>
      <c r="C298" s="138">
        <v>1201</v>
      </c>
      <c r="D298" s="132">
        <v>1</v>
      </c>
      <c r="E298" s="142" t="s">
        <v>730</v>
      </c>
      <c r="F298" s="143" t="s">
        <v>731</v>
      </c>
      <c r="G298" s="128">
        <v>33</v>
      </c>
      <c r="H298" s="128">
        <v>644</v>
      </c>
      <c r="I298" s="128">
        <v>0</v>
      </c>
      <c r="J298" s="128">
        <v>6</v>
      </c>
      <c r="K298" s="128">
        <v>12</v>
      </c>
      <c r="L298" s="128">
        <v>82</v>
      </c>
      <c r="M298" s="128">
        <v>33</v>
      </c>
      <c r="N298" s="128">
        <v>662</v>
      </c>
      <c r="O298" s="128">
        <v>6</v>
      </c>
      <c r="P298" s="128">
        <v>6</v>
      </c>
      <c r="Q298" s="128">
        <v>30</v>
      </c>
      <c r="R298" s="128">
        <v>58</v>
      </c>
      <c r="S298" s="128">
        <v>0</v>
      </c>
      <c r="T298" s="128">
        <v>0</v>
      </c>
      <c r="U298" s="128">
        <v>0</v>
      </c>
      <c r="V298" s="128">
        <v>0</v>
      </c>
      <c r="W298" s="128">
        <v>0</v>
      </c>
      <c r="X298" s="128">
        <v>0</v>
      </c>
    </row>
    <row r="299" spans="1:24">
      <c r="A299" s="118">
        <v>4</v>
      </c>
      <c r="B299" s="122">
        <v>2</v>
      </c>
      <c r="C299" s="137">
        <v>1201</v>
      </c>
      <c r="D299" s="131">
        <v>1</v>
      </c>
      <c r="E299" s="144" t="s">
        <v>730</v>
      </c>
      <c r="F299" s="144" t="s">
        <v>731</v>
      </c>
      <c r="G299" s="127">
        <v>31</v>
      </c>
      <c r="H299" s="127">
        <v>720</v>
      </c>
      <c r="I299" s="127">
        <v>3</v>
      </c>
      <c r="J299" s="127">
        <v>6</v>
      </c>
      <c r="K299" s="127">
        <v>6</v>
      </c>
      <c r="L299" s="127">
        <v>84</v>
      </c>
      <c r="M299" s="127">
        <v>31</v>
      </c>
      <c r="N299" s="127">
        <v>751</v>
      </c>
      <c r="O299" s="127">
        <v>0</v>
      </c>
      <c r="P299" s="127">
        <v>10</v>
      </c>
      <c r="Q299" s="127">
        <v>39</v>
      </c>
      <c r="R299" s="127">
        <v>52</v>
      </c>
      <c r="S299" s="127">
        <v>0</v>
      </c>
      <c r="T299" s="127">
        <v>0</v>
      </c>
      <c r="U299" s="127">
        <v>0</v>
      </c>
      <c r="V299" s="127">
        <v>0</v>
      </c>
      <c r="W299" s="127">
        <v>0</v>
      </c>
      <c r="X299" s="127">
        <v>0</v>
      </c>
    </row>
    <row r="300" spans="1:24">
      <c r="A300" s="118">
        <v>5</v>
      </c>
      <c r="B300" s="122">
        <v>2</v>
      </c>
      <c r="C300" s="137">
        <v>1201</v>
      </c>
      <c r="D300" s="131">
        <v>1</v>
      </c>
      <c r="E300" s="144" t="s">
        <v>730</v>
      </c>
      <c r="F300" s="144" t="s">
        <v>731</v>
      </c>
      <c r="G300" s="127">
        <v>38</v>
      </c>
      <c r="H300" s="127">
        <v>673</v>
      </c>
      <c r="I300" s="127">
        <v>3</v>
      </c>
      <c r="J300" s="127">
        <v>11</v>
      </c>
      <c r="K300" s="127">
        <v>42</v>
      </c>
      <c r="L300" s="127">
        <v>45</v>
      </c>
      <c r="M300" s="127">
        <v>38</v>
      </c>
      <c r="N300" s="127">
        <v>708</v>
      </c>
      <c r="O300" s="127">
        <v>3</v>
      </c>
      <c r="P300" s="127">
        <v>18</v>
      </c>
      <c r="Q300" s="127">
        <v>55</v>
      </c>
      <c r="R300" s="127">
        <v>24</v>
      </c>
      <c r="S300" s="127">
        <v>38</v>
      </c>
      <c r="T300" s="127">
        <v>221</v>
      </c>
      <c r="U300" s="127">
        <v>3</v>
      </c>
      <c r="V300" s="127">
        <v>21</v>
      </c>
      <c r="W300" s="127">
        <v>66</v>
      </c>
      <c r="X300" s="127">
        <v>11</v>
      </c>
    </row>
    <row r="301" spans="1:24">
      <c r="A301" s="118">
        <v>6</v>
      </c>
      <c r="B301" s="122">
        <v>2</v>
      </c>
      <c r="C301" s="137">
        <v>1201</v>
      </c>
      <c r="D301" s="131">
        <v>1</v>
      </c>
      <c r="E301" s="144" t="s">
        <v>730</v>
      </c>
      <c r="F301" s="144" t="s">
        <v>731</v>
      </c>
      <c r="G301" s="127">
        <v>27</v>
      </c>
      <c r="H301" s="127">
        <v>684</v>
      </c>
      <c r="I301" s="127">
        <v>11</v>
      </c>
      <c r="J301" s="127">
        <v>15</v>
      </c>
      <c r="K301" s="127">
        <v>44</v>
      </c>
      <c r="L301" s="127">
        <v>30</v>
      </c>
      <c r="M301" s="127">
        <v>27</v>
      </c>
      <c r="N301" s="127">
        <v>727</v>
      </c>
      <c r="O301" s="127">
        <v>7</v>
      </c>
      <c r="P301" s="127">
        <v>15</v>
      </c>
      <c r="Q301" s="127">
        <v>48</v>
      </c>
      <c r="R301" s="127">
        <v>30</v>
      </c>
      <c r="S301" s="127">
        <v>0</v>
      </c>
      <c r="T301" s="127">
        <v>0</v>
      </c>
      <c r="U301" s="127">
        <v>0</v>
      </c>
      <c r="V301" s="127">
        <v>0</v>
      </c>
      <c r="W301" s="127">
        <v>0</v>
      </c>
      <c r="X301" s="127">
        <v>0</v>
      </c>
    </row>
    <row r="302" spans="1:24">
      <c r="A302" s="118">
        <v>7</v>
      </c>
      <c r="B302" s="122">
        <v>2</v>
      </c>
      <c r="C302" s="137">
        <v>1201</v>
      </c>
      <c r="D302" s="131">
        <v>2</v>
      </c>
      <c r="E302" s="144" t="s">
        <v>730</v>
      </c>
      <c r="F302" s="144" t="s">
        <v>1543</v>
      </c>
      <c r="G302" s="127">
        <v>37</v>
      </c>
      <c r="H302" s="127">
        <v>773</v>
      </c>
      <c r="I302" s="127">
        <v>0</v>
      </c>
      <c r="J302" s="127">
        <v>11</v>
      </c>
      <c r="K302" s="127">
        <v>30</v>
      </c>
      <c r="L302" s="127">
        <v>59</v>
      </c>
      <c r="M302" s="127">
        <v>37</v>
      </c>
      <c r="N302" s="127">
        <v>759</v>
      </c>
      <c r="O302" s="127">
        <v>3</v>
      </c>
      <c r="P302" s="127">
        <v>19</v>
      </c>
      <c r="Q302" s="127">
        <v>54</v>
      </c>
      <c r="R302" s="127">
        <v>24</v>
      </c>
      <c r="S302" s="127">
        <v>37</v>
      </c>
      <c r="T302" s="127">
        <v>203</v>
      </c>
      <c r="U302" s="127">
        <v>8</v>
      </c>
      <c r="V302" s="127">
        <v>24</v>
      </c>
      <c r="W302" s="127">
        <v>65</v>
      </c>
      <c r="X302" s="127">
        <v>3</v>
      </c>
    </row>
    <row r="303" spans="1:24">
      <c r="A303" s="118">
        <v>8</v>
      </c>
      <c r="B303" s="122">
        <v>2</v>
      </c>
      <c r="C303" s="137">
        <v>1201</v>
      </c>
      <c r="D303" s="131">
        <v>2</v>
      </c>
      <c r="E303" s="144" t="s">
        <v>730</v>
      </c>
      <c r="F303" s="144" t="s">
        <v>1543</v>
      </c>
      <c r="G303" s="127">
        <v>37</v>
      </c>
      <c r="H303" s="127">
        <v>743</v>
      </c>
      <c r="I303" s="127">
        <v>16</v>
      </c>
      <c r="J303" s="127">
        <v>14</v>
      </c>
      <c r="K303" s="127">
        <v>49</v>
      </c>
      <c r="L303" s="127">
        <v>22</v>
      </c>
      <c r="M303" s="127">
        <v>37</v>
      </c>
      <c r="N303" s="127">
        <v>791</v>
      </c>
      <c r="O303" s="127">
        <v>3</v>
      </c>
      <c r="P303" s="127">
        <v>22</v>
      </c>
      <c r="Q303" s="127">
        <v>51</v>
      </c>
      <c r="R303" s="127">
        <v>24</v>
      </c>
      <c r="S303" s="127">
        <v>0</v>
      </c>
      <c r="T303" s="127">
        <v>0</v>
      </c>
      <c r="U303" s="127">
        <v>0</v>
      </c>
      <c r="V303" s="127">
        <v>0</v>
      </c>
      <c r="W303" s="127">
        <v>0</v>
      </c>
      <c r="X303" s="127">
        <v>0</v>
      </c>
    </row>
    <row r="304" spans="1:24">
      <c r="A304" s="113">
        <v>3</v>
      </c>
      <c r="B304" s="116">
        <v>2</v>
      </c>
      <c r="C304" s="138">
        <v>1202</v>
      </c>
      <c r="D304" s="132">
        <v>5</v>
      </c>
      <c r="E304" s="142" t="s">
        <v>732</v>
      </c>
      <c r="F304" s="143" t="s">
        <v>733</v>
      </c>
      <c r="G304" s="128">
        <v>163</v>
      </c>
      <c r="H304" s="128">
        <v>615</v>
      </c>
      <c r="I304" s="128">
        <v>1</v>
      </c>
      <c r="J304" s="128">
        <v>10</v>
      </c>
      <c r="K304" s="128">
        <v>25</v>
      </c>
      <c r="L304" s="128">
        <v>64</v>
      </c>
      <c r="M304" s="128">
        <v>163</v>
      </c>
      <c r="N304" s="128">
        <v>633</v>
      </c>
      <c r="O304" s="128">
        <v>7</v>
      </c>
      <c r="P304" s="128">
        <v>15</v>
      </c>
      <c r="Q304" s="128">
        <v>31</v>
      </c>
      <c r="R304" s="128">
        <v>47</v>
      </c>
      <c r="S304" s="128">
        <v>0</v>
      </c>
      <c r="T304" s="128">
        <v>0</v>
      </c>
      <c r="U304" s="128">
        <v>0</v>
      </c>
      <c r="V304" s="128">
        <v>0</v>
      </c>
      <c r="W304" s="128">
        <v>0</v>
      </c>
      <c r="X304" s="128">
        <v>0</v>
      </c>
    </row>
    <row r="305" spans="1:24">
      <c r="A305" s="118">
        <v>4</v>
      </c>
      <c r="B305" s="122">
        <v>2</v>
      </c>
      <c r="C305" s="137">
        <v>1202</v>
      </c>
      <c r="D305" s="131">
        <v>5</v>
      </c>
      <c r="E305" s="144" t="s">
        <v>732</v>
      </c>
      <c r="F305" s="144" t="s">
        <v>733</v>
      </c>
      <c r="G305" s="127">
        <v>125</v>
      </c>
      <c r="H305" s="127">
        <v>638</v>
      </c>
      <c r="I305" s="127">
        <v>6</v>
      </c>
      <c r="J305" s="127">
        <v>14</v>
      </c>
      <c r="K305" s="127">
        <v>28</v>
      </c>
      <c r="L305" s="127">
        <v>52</v>
      </c>
      <c r="M305" s="127">
        <v>125</v>
      </c>
      <c r="N305" s="127">
        <v>673</v>
      </c>
      <c r="O305" s="127">
        <v>7</v>
      </c>
      <c r="P305" s="127">
        <v>14</v>
      </c>
      <c r="Q305" s="127">
        <v>42</v>
      </c>
      <c r="R305" s="127">
        <v>36</v>
      </c>
      <c r="S305" s="127">
        <v>0</v>
      </c>
      <c r="T305" s="127">
        <v>0</v>
      </c>
      <c r="U305" s="127">
        <v>0</v>
      </c>
      <c r="V305" s="127">
        <v>0</v>
      </c>
      <c r="W305" s="127">
        <v>0</v>
      </c>
      <c r="X305" s="127">
        <v>0</v>
      </c>
    </row>
    <row r="306" spans="1:24">
      <c r="A306" s="118">
        <v>5</v>
      </c>
      <c r="B306" s="122">
        <v>2</v>
      </c>
      <c r="C306" s="137">
        <v>1202</v>
      </c>
      <c r="D306" s="131">
        <v>5</v>
      </c>
      <c r="E306" s="144" t="s">
        <v>732</v>
      </c>
      <c r="F306" s="144" t="s">
        <v>733</v>
      </c>
      <c r="G306" s="127">
        <v>126</v>
      </c>
      <c r="H306" s="127">
        <v>674</v>
      </c>
      <c r="I306" s="127">
        <v>13</v>
      </c>
      <c r="J306" s="127">
        <v>8</v>
      </c>
      <c r="K306" s="127">
        <v>33</v>
      </c>
      <c r="L306" s="127">
        <v>47</v>
      </c>
      <c r="M306" s="127">
        <v>126</v>
      </c>
      <c r="N306" s="127">
        <v>740</v>
      </c>
      <c r="O306" s="127">
        <v>6</v>
      </c>
      <c r="P306" s="127">
        <v>12</v>
      </c>
      <c r="Q306" s="127">
        <v>44</v>
      </c>
      <c r="R306" s="127">
        <v>39</v>
      </c>
      <c r="S306" s="127">
        <v>126</v>
      </c>
      <c r="T306" s="127">
        <v>177</v>
      </c>
      <c r="U306" s="127">
        <v>19</v>
      </c>
      <c r="V306" s="127">
        <v>60</v>
      </c>
      <c r="W306" s="127">
        <v>21</v>
      </c>
      <c r="X306" s="127">
        <v>1</v>
      </c>
    </row>
    <row r="307" spans="1:24">
      <c r="A307" s="118">
        <v>6</v>
      </c>
      <c r="B307" s="122">
        <v>2</v>
      </c>
      <c r="C307" s="137">
        <v>1202</v>
      </c>
      <c r="D307" s="131">
        <v>7</v>
      </c>
      <c r="E307" s="144" t="s">
        <v>732</v>
      </c>
      <c r="F307" s="144" t="s">
        <v>1469</v>
      </c>
      <c r="G307" s="127">
        <v>132</v>
      </c>
      <c r="H307" s="127">
        <v>708</v>
      </c>
      <c r="I307" s="127">
        <v>11</v>
      </c>
      <c r="J307" s="127">
        <v>9</v>
      </c>
      <c r="K307" s="127">
        <v>33</v>
      </c>
      <c r="L307" s="127">
        <v>47</v>
      </c>
      <c r="M307" s="127">
        <v>132</v>
      </c>
      <c r="N307" s="127">
        <v>736</v>
      </c>
      <c r="O307" s="127">
        <v>5</v>
      </c>
      <c r="P307" s="127">
        <v>22</v>
      </c>
      <c r="Q307" s="127">
        <v>35</v>
      </c>
      <c r="R307" s="127">
        <v>38</v>
      </c>
      <c r="S307" s="127">
        <v>0</v>
      </c>
      <c r="T307" s="127">
        <v>0</v>
      </c>
      <c r="U307" s="127">
        <v>0</v>
      </c>
      <c r="V307" s="127">
        <v>0</v>
      </c>
      <c r="W307" s="127">
        <v>0</v>
      </c>
      <c r="X307" s="127">
        <v>0</v>
      </c>
    </row>
    <row r="308" spans="1:24">
      <c r="A308" s="118">
        <v>7</v>
      </c>
      <c r="B308" s="122">
        <v>2</v>
      </c>
      <c r="C308" s="137">
        <v>1202</v>
      </c>
      <c r="D308" s="131">
        <v>7</v>
      </c>
      <c r="E308" s="144" t="s">
        <v>732</v>
      </c>
      <c r="F308" s="144" t="s">
        <v>1469</v>
      </c>
      <c r="G308" s="127">
        <v>130</v>
      </c>
      <c r="H308" s="127">
        <v>769</v>
      </c>
      <c r="I308" s="127">
        <v>5</v>
      </c>
      <c r="J308" s="127">
        <v>9</v>
      </c>
      <c r="K308" s="127">
        <v>32</v>
      </c>
      <c r="L308" s="127">
        <v>53</v>
      </c>
      <c r="M308" s="127">
        <v>130</v>
      </c>
      <c r="N308" s="127">
        <v>765</v>
      </c>
      <c r="O308" s="127">
        <v>4</v>
      </c>
      <c r="P308" s="127">
        <v>24</v>
      </c>
      <c r="Q308" s="127">
        <v>39</v>
      </c>
      <c r="R308" s="127">
        <v>33</v>
      </c>
      <c r="S308" s="127">
        <v>130</v>
      </c>
      <c r="T308" s="127">
        <v>203</v>
      </c>
      <c r="U308" s="127">
        <v>15</v>
      </c>
      <c r="V308" s="127">
        <v>32</v>
      </c>
      <c r="W308" s="127">
        <v>35</v>
      </c>
      <c r="X308" s="127">
        <v>18</v>
      </c>
    </row>
    <row r="309" spans="1:24">
      <c r="A309" s="118">
        <v>8</v>
      </c>
      <c r="B309" s="122">
        <v>2</v>
      </c>
      <c r="C309" s="137">
        <v>1202</v>
      </c>
      <c r="D309" s="131">
        <v>7</v>
      </c>
      <c r="E309" s="144" t="s">
        <v>732</v>
      </c>
      <c r="F309" s="144" t="s">
        <v>1469</v>
      </c>
      <c r="G309" s="127">
        <v>127</v>
      </c>
      <c r="H309" s="127">
        <v>766</v>
      </c>
      <c r="I309" s="127">
        <v>13</v>
      </c>
      <c r="J309" s="127">
        <v>6</v>
      </c>
      <c r="K309" s="127">
        <v>44</v>
      </c>
      <c r="L309" s="127">
        <v>36</v>
      </c>
      <c r="M309" s="127">
        <v>127</v>
      </c>
      <c r="N309" s="127">
        <v>822</v>
      </c>
      <c r="O309" s="127">
        <v>5</v>
      </c>
      <c r="P309" s="127">
        <v>12</v>
      </c>
      <c r="Q309" s="127">
        <v>48</v>
      </c>
      <c r="R309" s="127">
        <v>35</v>
      </c>
      <c r="S309" s="127">
        <v>0</v>
      </c>
      <c r="T309" s="127">
        <v>0</v>
      </c>
      <c r="U309" s="127">
        <v>0</v>
      </c>
      <c r="V309" s="127">
        <v>0</v>
      </c>
      <c r="W309" s="127">
        <v>0</v>
      </c>
      <c r="X309" s="127">
        <v>0</v>
      </c>
    </row>
    <row r="310" spans="1:24">
      <c r="A310" s="113">
        <v>3</v>
      </c>
      <c r="B310" s="116">
        <v>2</v>
      </c>
      <c r="C310" s="138">
        <v>1203</v>
      </c>
      <c r="D310" s="132">
        <v>10</v>
      </c>
      <c r="E310" s="142" t="s">
        <v>734</v>
      </c>
      <c r="F310" s="143" t="s">
        <v>735</v>
      </c>
      <c r="G310" s="128">
        <v>45</v>
      </c>
      <c r="H310" s="128">
        <v>572</v>
      </c>
      <c r="I310" s="128">
        <v>2</v>
      </c>
      <c r="J310" s="128">
        <v>13</v>
      </c>
      <c r="K310" s="128">
        <v>47</v>
      </c>
      <c r="L310" s="128">
        <v>38</v>
      </c>
      <c r="M310" s="128">
        <v>45</v>
      </c>
      <c r="N310" s="128">
        <v>562</v>
      </c>
      <c r="O310" s="128">
        <v>11</v>
      </c>
      <c r="P310" s="128">
        <v>24</v>
      </c>
      <c r="Q310" s="128">
        <v>36</v>
      </c>
      <c r="R310" s="128">
        <v>29</v>
      </c>
      <c r="S310" s="128">
        <v>0</v>
      </c>
      <c r="T310" s="128">
        <v>0</v>
      </c>
      <c r="U310" s="128">
        <v>0</v>
      </c>
      <c r="V310" s="128">
        <v>0</v>
      </c>
      <c r="W310" s="128">
        <v>0</v>
      </c>
      <c r="X310" s="128">
        <v>0</v>
      </c>
    </row>
    <row r="311" spans="1:24">
      <c r="A311" s="118">
        <v>4</v>
      </c>
      <c r="B311" s="122">
        <v>2</v>
      </c>
      <c r="C311" s="137">
        <v>1203</v>
      </c>
      <c r="D311" s="131">
        <v>10</v>
      </c>
      <c r="E311" s="144" t="s">
        <v>734</v>
      </c>
      <c r="F311" s="144" t="s">
        <v>735</v>
      </c>
      <c r="G311" s="127">
        <v>52</v>
      </c>
      <c r="H311" s="127">
        <v>600</v>
      </c>
      <c r="I311" s="127">
        <v>10</v>
      </c>
      <c r="J311" s="127">
        <v>29</v>
      </c>
      <c r="K311" s="127">
        <v>25</v>
      </c>
      <c r="L311" s="127">
        <v>37</v>
      </c>
      <c r="M311" s="127">
        <v>52</v>
      </c>
      <c r="N311" s="127">
        <v>658</v>
      </c>
      <c r="O311" s="127">
        <v>4</v>
      </c>
      <c r="P311" s="127">
        <v>15</v>
      </c>
      <c r="Q311" s="127">
        <v>60</v>
      </c>
      <c r="R311" s="127">
        <v>21</v>
      </c>
      <c r="S311" s="127">
        <v>0</v>
      </c>
      <c r="T311" s="127">
        <v>0</v>
      </c>
      <c r="U311" s="127">
        <v>0</v>
      </c>
      <c r="V311" s="127">
        <v>0</v>
      </c>
      <c r="W311" s="127">
        <v>0</v>
      </c>
      <c r="X311" s="127">
        <v>0</v>
      </c>
    </row>
    <row r="312" spans="1:24">
      <c r="A312" s="118">
        <v>5</v>
      </c>
      <c r="B312" s="122">
        <v>2</v>
      </c>
      <c r="C312" s="137">
        <v>1203</v>
      </c>
      <c r="D312" s="131">
        <v>10</v>
      </c>
      <c r="E312" s="144" t="s">
        <v>734</v>
      </c>
      <c r="F312" s="144" t="s">
        <v>735</v>
      </c>
      <c r="G312" s="127">
        <v>62</v>
      </c>
      <c r="H312" s="127">
        <v>614</v>
      </c>
      <c r="I312" s="127">
        <v>21</v>
      </c>
      <c r="J312" s="127">
        <v>18</v>
      </c>
      <c r="K312" s="127">
        <v>37</v>
      </c>
      <c r="L312" s="127">
        <v>24</v>
      </c>
      <c r="M312" s="127">
        <v>62</v>
      </c>
      <c r="N312" s="127">
        <v>660</v>
      </c>
      <c r="O312" s="127">
        <v>6</v>
      </c>
      <c r="P312" s="127">
        <v>24</v>
      </c>
      <c r="Q312" s="127">
        <v>50</v>
      </c>
      <c r="R312" s="127">
        <v>19</v>
      </c>
      <c r="S312" s="127">
        <v>62</v>
      </c>
      <c r="T312" s="127">
        <v>188</v>
      </c>
      <c r="U312" s="127">
        <v>15</v>
      </c>
      <c r="V312" s="127">
        <v>47</v>
      </c>
      <c r="W312" s="127">
        <v>39</v>
      </c>
      <c r="X312" s="127">
        <v>0</v>
      </c>
    </row>
    <row r="313" spans="1:24">
      <c r="A313" s="118">
        <v>6</v>
      </c>
      <c r="B313" s="122">
        <v>2</v>
      </c>
      <c r="C313" s="137">
        <v>1203</v>
      </c>
      <c r="D313" s="131">
        <v>10</v>
      </c>
      <c r="E313" s="144" t="s">
        <v>734</v>
      </c>
      <c r="F313" s="144" t="s">
        <v>735</v>
      </c>
      <c r="G313" s="127">
        <v>43</v>
      </c>
      <c r="H313" s="127">
        <v>720</v>
      </c>
      <c r="I313" s="127">
        <v>2</v>
      </c>
      <c r="J313" s="127">
        <v>7</v>
      </c>
      <c r="K313" s="127">
        <v>37</v>
      </c>
      <c r="L313" s="127">
        <v>53</v>
      </c>
      <c r="M313" s="127">
        <v>43</v>
      </c>
      <c r="N313" s="127">
        <v>730</v>
      </c>
      <c r="O313" s="127">
        <v>5</v>
      </c>
      <c r="P313" s="127">
        <v>14</v>
      </c>
      <c r="Q313" s="127">
        <v>53</v>
      </c>
      <c r="R313" s="127">
        <v>28</v>
      </c>
      <c r="S313" s="127">
        <v>0</v>
      </c>
      <c r="T313" s="127">
        <v>0</v>
      </c>
      <c r="U313" s="127">
        <v>0</v>
      </c>
      <c r="V313" s="127">
        <v>0</v>
      </c>
      <c r="W313" s="127">
        <v>0</v>
      </c>
      <c r="X313" s="127">
        <v>0</v>
      </c>
    </row>
    <row r="314" spans="1:24">
      <c r="A314" s="118">
        <v>7</v>
      </c>
      <c r="B314" s="122">
        <v>2</v>
      </c>
      <c r="C314" s="137">
        <v>1203</v>
      </c>
      <c r="D314" s="131">
        <v>11</v>
      </c>
      <c r="E314" s="144" t="s">
        <v>734</v>
      </c>
      <c r="F314" s="144" t="s">
        <v>1544</v>
      </c>
      <c r="G314" s="127">
        <v>47</v>
      </c>
      <c r="H314" s="127">
        <v>779</v>
      </c>
      <c r="I314" s="127">
        <v>4</v>
      </c>
      <c r="J314" s="127">
        <v>6</v>
      </c>
      <c r="K314" s="127">
        <v>23</v>
      </c>
      <c r="L314" s="127">
        <v>66</v>
      </c>
      <c r="M314" s="127">
        <v>47</v>
      </c>
      <c r="N314" s="127">
        <v>807</v>
      </c>
      <c r="O314" s="127">
        <v>2</v>
      </c>
      <c r="P314" s="127">
        <v>13</v>
      </c>
      <c r="Q314" s="127">
        <v>43</v>
      </c>
      <c r="R314" s="127">
        <v>43</v>
      </c>
      <c r="S314" s="127">
        <v>47</v>
      </c>
      <c r="T314" s="127">
        <v>183</v>
      </c>
      <c r="U314" s="127">
        <v>15</v>
      </c>
      <c r="V314" s="127">
        <v>47</v>
      </c>
      <c r="W314" s="127">
        <v>36</v>
      </c>
      <c r="X314" s="127">
        <v>2</v>
      </c>
    </row>
    <row r="315" spans="1:24">
      <c r="A315" s="118">
        <v>8</v>
      </c>
      <c r="B315" s="122">
        <v>2</v>
      </c>
      <c r="C315" s="137">
        <v>1203</v>
      </c>
      <c r="D315" s="131">
        <v>11</v>
      </c>
      <c r="E315" s="144" t="s">
        <v>734</v>
      </c>
      <c r="F315" s="144" t="s">
        <v>1544</v>
      </c>
      <c r="G315" s="127">
        <v>47</v>
      </c>
      <c r="H315" s="127">
        <v>726</v>
      </c>
      <c r="I315" s="127">
        <v>15</v>
      </c>
      <c r="J315" s="127">
        <v>21</v>
      </c>
      <c r="K315" s="127">
        <v>45</v>
      </c>
      <c r="L315" s="127">
        <v>19</v>
      </c>
      <c r="M315" s="127">
        <v>47</v>
      </c>
      <c r="N315" s="127">
        <v>762</v>
      </c>
      <c r="O315" s="127">
        <v>4</v>
      </c>
      <c r="P315" s="127">
        <v>30</v>
      </c>
      <c r="Q315" s="127">
        <v>45</v>
      </c>
      <c r="R315" s="127">
        <v>21</v>
      </c>
      <c r="S315" s="127">
        <v>0</v>
      </c>
      <c r="T315" s="127">
        <v>0</v>
      </c>
      <c r="U315" s="127">
        <v>0</v>
      </c>
      <c r="V315" s="127">
        <v>0</v>
      </c>
      <c r="W315" s="127">
        <v>0</v>
      </c>
      <c r="X315" s="127">
        <v>0</v>
      </c>
    </row>
    <row r="316" spans="1:24">
      <c r="A316" s="113">
        <v>3</v>
      </c>
      <c r="B316" s="116">
        <v>2</v>
      </c>
      <c r="C316" s="138">
        <v>1204</v>
      </c>
      <c r="D316" s="132">
        <v>14</v>
      </c>
      <c r="E316" s="142" t="s">
        <v>736</v>
      </c>
      <c r="F316" s="143" t="s">
        <v>737</v>
      </c>
      <c r="G316" s="128">
        <v>35</v>
      </c>
      <c r="H316" s="128">
        <v>617</v>
      </c>
      <c r="I316" s="128">
        <v>0</v>
      </c>
      <c r="J316" s="128">
        <v>3</v>
      </c>
      <c r="K316" s="128">
        <v>29</v>
      </c>
      <c r="L316" s="128">
        <v>69</v>
      </c>
      <c r="M316" s="128">
        <v>35</v>
      </c>
      <c r="N316" s="128">
        <v>615</v>
      </c>
      <c r="O316" s="128">
        <v>6</v>
      </c>
      <c r="P316" s="128">
        <v>14</v>
      </c>
      <c r="Q316" s="128">
        <v>34</v>
      </c>
      <c r="R316" s="128">
        <v>46</v>
      </c>
      <c r="S316" s="128">
        <v>0</v>
      </c>
      <c r="T316" s="128">
        <v>0</v>
      </c>
      <c r="U316" s="128">
        <v>0</v>
      </c>
      <c r="V316" s="128">
        <v>0</v>
      </c>
      <c r="W316" s="128">
        <v>0</v>
      </c>
      <c r="X316" s="128">
        <v>0</v>
      </c>
    </row>
    <row r="317" spans="1:24">
      <c r="A317" s="118">
        <v>4</v>
      </c>
      <c r="B317" s="122">
        <v>2</v>
      </c>
      <c r="C317" s="137">
        <v>1204</v>
      </c>
      <c r="D317" s="131">
        <v>14</v>
      </c>
      <c r="E317" s="144" t="s">
        <v>736</v>
      </c>
      <c r="F317" s="144" t="s">
        <v>737</v>
      </c>
      <c r="G317" s="127">
        <v>36</v>
      </c>
      <c r="H317" s="127">
        <v>612</v>
      </c>
      <c r="I317" s="127">
        <v>6</v>
      </c>
      <c r="J317" s="127">
        <v>14</v>
      </c>
      <c r="K317" s="127">
        <v>53</v>
      </c>
      <c r="L317" s="127">
        <v>28</v>
      </c>
      <c r="M317" s="127">
        <v>36</v>
      </c>
      <c r="N317" s="127">
        <v>665</v>
      </c>
      <c r="O317" s="127">
        <v>0</v>
      </c>
      <c r="P317" s="127">
        <v>17</v>
      </c>
      <c r="Q317" s="127">
        <v>61</v>
      </c>
      <c r="R317" s="127">
        <v>22</v>
      </c>
      <c r="S317" s="127">
        <v>0</v>
      </c>
      <c r="T317" s="127">
        <v>0</v>
      </c>
      <c r="U317" s="127">
        <v>0</v>
      </c>
      <c r="V317" s="127">
        <v>0</v>
      </c>
      <c r="W317" s="127">
        <v>0</v>
      </c>
      <c r="X317" s="127">
        <v>0</v>
      </c>
    </row>
    <row r="318" spans="1:24">
      <c r="A318" s="118">
        <v>5</v>
      </c>
      <c r="B318" s="122">
        <v>2</v>
      </c>
      <c r="C318" s="137">
        <v>1204</v>
      </c>
      <c r="D318" s="131">
        <v>14</v>
      </c>
      <c r="E318" s="144" t="s">
        <v>736</v>
      </c>
      <c r="F318" s="144" t="s">
        <v>737</v>
      </c>
      <c r="G318" s="127">
        <v>32</v>
      </c>
      <c r="H318" s="127">
        <v>659</v>
      </c>
      <c r="I318" s="127">
        <v>6</v>
      </c>
      <c r="J318" s="127">
        <v>13</v>
      </c>
      <c r="K318" s="127">
        <v>38</v>
      </c>
      <c r="L318" s="127">
        <v>44</v>
      </c>
      <c r="M318" s="127">
        <v>32</v>
      </c>
      <c r="N318" s="127">
        <v>703</v>
      </c>
      <c r="O318" s="127">
        <v>6</v>
      </c>
      <c r="P318" s="127">
        <v>16</v>
      </c>
      <c r="Q318" s="127">
        <v>53</v>
      </c>
      <c r="R318" s="127">
        <v>25</v>
      </c>
      <c r="S318" s="127">
        <v>32</v>
      </c>
      <c r="T318" s="127">
        <v>211</v>
      </c>
      <c r="U318" s="127">
        <v>9</v>
      </c>
      <c r="V318" s="127">
        <v>25</v>
      </c>
      <c r="W318" s="127">
        <v>53</v>
      </c>
      <c r="X318" s="127">
        <v>13</v>
      </c>
    </row>
    <row r="319" spans="1:24">
      <c r="A319" s="118">
        <v>6</v>
      </c>
      <c r="B319" s="122">
        <v>2</v>
      </c>
      <c r="C319" s="137">
        <v>1204</v>
      </c>
      <c r="D319" s="131">
        <v>14</v>
      </c>
      <c r="E319" s="144" t="s">
        <v>736</v>
      </c>
      <c r="F319" s="144" t="s">
        <v>737</v>
      </c>
      <c r="G319" s="127">
        <v>45</v>
      </c>
      <c r="H319" s="127">
        <v>744</v>
      </c>
      <c r="I319" s="127">
        <v>4</v>
      </c>
      <c r="J319" s="127">
        <v>7</v>
      </c>
      <c r="K319" s="127">
        <v>20</v>
      </c>
      <c r="L319" s="127">
        <v>69</v>
      </c>
      <c r="M319" s="127">
        <v>45</v>
      </c>
      <c r="N319" s="127">
        <v>775</v>
      </c>
      <c r="O319" s="127">
        <v>2</v>
      </c>
      <c r="P319" s="127">
        <v>11</v>
      </c>
      <c r="Q319" s="127">
        <v>38</v>
      </c>
      <c r="R319" s="127">
        <v>49</v>
      </c>
      <c r="S319" s="127">
        <v>0</v>
      </c>
      <c r="T319" s="127">
        <v>0</v>
      </c>
      <c r="U319" s="127">
        <v>0</v>
      </c>
      <c r="V319" s="127">
        <v>0</v>
      </c>
      <c r="W319" s="127">
        <v>0</v>
      </c>
      <c r="X319" s="127">
        <v>0</v>
      </c>
    </row>
    <row r="320" spans="1:24">
      <c r="A320" s="118">
        <v>7</v>
      </c>
      <c r="B320" s="122">
        <v>2</v>
      </c>
      <c r="C320" s="137">
        <v>1204</v>
      </c>
      <c r="D320" s="131">
        <v>15</v>
      </c>
      <c r="E320" s="144" t="s">
        <v>736</v>
      </c>
      <c r="F320" s="144" t="s">
        <v>1545</v>
      </c>
      <c r="G320" s="127">
        <v>42</v>
      </c>
      <c r="H320" s="127">
        <v>718</v>
      </c>
      <c r="I320" s="127">
        <v>7</v>
      </c>
      <c r="J320" s="127">
        <v>24</v>
      </c>
      <c r="K320" s="127">
        <v>38</v>
      </c>
      <c r="L320" s="127">
        <v>31</v>
      </c>
      <c r="M320" s="127">
        <v>42</v>
      </c>
      <c r="N320" s="127">
        <v>791</v>
      </c>
      <c r="O320" s="127">
        <v>0</v>
      </c>
      <c r="P320" s="127">
        <v>26</v>
      </c>
      <c r="Q320" s="127">
        <v>33</v>
      </c>
      <c r="R320" s="127">
        <v>40</v>
      </c>
      <c r="S320" s="127">
        <v>42</v>
      </c>
      <c r="T320" s="127">
        <v>173</v>
      </c>
      <c r="U320" s="127">
        <v>24</v>
      </c>
      <c r="V320" s="127">
        <v>50</v>
      </c>
      <c r="W320" s="127">
        <v>24</v>
      </c>
      <c r="X320" s="127">
        <v>2</v>
      </c>
    </row>
    <row r="321" spans="1:24">
      <c r="A321" s="118">
        <v>8</v>
      </c>
      <c r="B321" s="122">
        <v>2</v>
      </c>
      <c r="C321" s="137">
        <v>1204</v>
      </c>
      <c r="D321" s="131">
        <v>15</v>
      </c>
      <c r="E321" s="144" t="s">
        <v>736</v>
      </c>
      <c r="F321" s="144" t="s">
        <v>1545</v>
      </c>
      <c r="G321" s="127">
        <v>47</v>
      </c>
      <c r="H321" s="127">
        <v>740</v>
      </c>
      <c r="I321" s="127">
        <v>15</v>
      </c>
      <c r="J321" s="127">
        <v>15</v>
      </c>
      <c r="K321" s="127">
        <v>43</v>
      </c>
      <c r="L321" s="127">
        <v>28</v>
      </c>
      <c r="M321" s="127">
        <v>47</v>
      </c>
      <c r="N321" s="127">
        <v>837</v>
      </c>
      <c r="O321" s="127">
        <v>4</v>
      </c>
      <c r="P321" s="127">
        <v>11</v>
      </c>
      <c r="Q321" s="127">
        <v>47</v>
      </c>
      <c r="R321" s="127">
        <v>38</v>
      </c>
      <c r="S321" s="127">
        <v>0</v>
      </c>
      <c r="T321" s="127">
        <v>0</v>
      </c>
      <c r="U321" s="127">
        <v>0</v>
      </c>
      <c r="V321" s="127">
        <v>0</v>
      </c>
      <c r="W321" s="127">
        <v>0</v>
      </c>
      <c r="X321" s="127">
        <v>0</v>
      </c>
    </row>
    <row r="322" spans="1:24">
      <c r="A322" s="113">
        <v>3</v>
      </c>
      <c r="B322" s="116">
        <v>5</v>
      </c>
      <c r="C322" s="138">
        <v>1304</v>
      </c>
      <c r="D322" s="132">
        <v>14</v>
      </c>
      <c r="E322" s="142" t="s">
        <v>738</v>
      </c>
      <c r="F322" s="143" t="s">
        <v>739</v>
      </c>
      <c r="G322" s="128">
        <v>39</v>
      </c>
      <c r="H322" s="128">
        <v>618</v>
      </c>
      <c r="I322" s="128">
        <v>0</v>
      </c>
      <c r="J322" s="128">
        <v>8</v>
      </c>
      <c r="K322" s="128">
        <v>21</v>
      </c>
      <c r="L322" s="128">
        <v>72</v>
      </c>
      <c r="M322" s="128">
        <v>39</v>
      </c>
      <c r="N322" s="128">
        <v>600</v>
      </c>
      <c r="O322" s="128">
        <v>10</v>
      </c>
      <c r="P322" s="128">
        <v>10</v>
      </c>
      <c r="Q322" s="128">
        <v>38</v>
      </c>
      <c r="R322" s="128">
        <v>41</v>
      </c>
      <c r="S322" s="128">
        <v>0</v>
      </c>
      <c r="T322" s="128">
        <v>0</v>
      </c>
      <c r="U322" s="128">
        <v>0</v>
      </c>
      <c r="V322" s="128">
        <v>0</v>
      </c>
      <c r="W322" s="128">
        <v>0</v>
      </c>
      <c r="X322" s="128">
        <v>0</v>
      </c>
    </row>
    <row r="323" spans="1:24">
      <c r="A323" s="118">
        <v>4</v>
      </c>
      <c r="B323" s="122">
        <v>5</v>
      </c>
      <c r="C323" s="137">
        <v>1304</v>
      </c>
      <c r="D323" s="131">
        <v>14</v>
      </c>
      <c r="E323" s="144" t="s">
        <v>738</v>
      </c>
      <c r="F323" s="144" t="s">
        <v>739</v>
      </c>
      <c r="G323" s="127">
        <v>30</v>
      </c>
      <c r="H323" s="127">
        <v>658</v>
      </c>
      <c r="I323" s="127">
        <v>10</v>
      </c>
      <c r="J323" s="127">
        <v>3</v>
      </c>
      <c r="K323" s="127">
        <v>23</v>
      </c>
      <c r="L323" s="127">
        <v>63</v>
      </c>
      <c r="M323" s="127">
        <v>30</v>
      </c>
      <c r="N323" s="127">
        <v>673</v>
      </c>
      <c r="O323" s="127">
        <v>0</v>
      </c>
      <c r="P323" s="127">
        <v>17</v>
      </c>
      <c r="Q323" s="127">
        <v>67</v>
      </c>
      <c r="R323" s="127">
        <v>17</v>
      </c>
      <c r="S323" s="127">
        <v>0</v>
      </c>
      <c r="T323" s="127">
        <v>0</v>
      </c>
      <c r="U323" s="127">
        <v>0</v>
      </c>
      <c r="V323" s="127">
        <v>0</v>
      </c>
      <c r="W323" s="127">
        <v>0</v>
      </c>
      <c r="X323" s="127">
        <v>0</v>
      </c>
    </row>
    <row r="324" spans="1:24">
      <c r="A324" s="118">
        <v>5</v>
      </c>
      <c r="B324" s="122">
        <v>5</v>
      </c>
      <c r="C324" s="137">
        <v>1304</v>
      </c>
      <c r="D324" s="131">
        <v>14</v>
      </c>
      <c r="E324" s="144" t="s">
        <v>738</v>
      </c>
      <c r="F324" s="144" t="s">
        <v>739</v>
      </c>
      <c r="G324" s="127">
        <v>43</v>
      </c>
      <c r="H324" s="127">
        <v>671</v>
      </c>
      <c r="I324" s="127">
        <v>14</v>
      </c>
      <c r="J324" s="127">
        <v>9</v>
      </c>
      <c r="K324" s="127">
        <v>37</v>
      </c>
      <c r="L324" s="127">
        <v>40</v>
      </c>
      <c r="M324" s="127">
        <v>43</v>
      </c>
      <c r="N324" s="127">
        <v>726</v>
      </c>
      <c r="O324" s="127">
        <v>7</v>
      </c>
      <c r="P324" s="127">
        <v>14</v>
      </c>
      <c r="Q324" s="127">
        <v>44</v>
      </c>
      <c r="R324" s="127">
        <v>35</v>
      </c>
      <c r="S324" s="127">
        <v>43</v>
      </c>
      <c r="T324" s="127">
        <v>188</v>
      </c>
      <c r="U324" s="127">
        <v>9</v>
      </c>
      <c r="V324" s="127">
        <v>49</v>
      </c>
      <c r="W324" s="127">
        <v>40</v>
      </c>
      <c r="X324" s="127">
        <v>2</v>
      </c>
    </row>
    <row r="325" spans="1:24">
      <c r="A325" s="118">
        <v>6</v>
      </c>
      <c r="B325" s="122">
        <v>5</v>
      </c>
      <c r="C325" s="137">
        <v>1304</v>
      </c>
      <c r="D325" s="131">
        <v>14</v>
      </c>
      <c r="E325" s="144" t="s">
        <v>738</v>
      </c>
      <c r="F325" s="144" t="s">
        <v>739</v>
      </c>
      <c r="G325" s="127">
        <v>39</v>
      </c>
      <c r="H325" s="127">
        <v>685</v>
      </c>
      <c r="I325" s="127">
        <v>5</v>
      </c>
      <c r="J325" s="127">
        <v>23</v>
      </c>
      <c r="K325" s="127">
        <v>41</v>
      </c>
      <c r="L325" s="127">
        <v>31</v>
      </c>
      <c r="M325" s="127">
        <v>39</v>
      </c>
      <c r="N325" s="127">
        <v>731</v>
      </c>
      <c r="O325" s="127">
        <v>5</v>
      </c>
      <c r="P325" s="127">
        <v>18</v>
      </c>
      <c r="Q325" s="127">
        <v>46</v>
      </c>
      <c r="R325" s="127">
        <v>31</v>
      </c>
      <c r="S325" s="127">
        <v>0</v>
      </c>
      <c r="T325" s="127">
        <v>0</v>
      </c>
      <c r="U325" s="127">
        <v>0</v>
      </c>
      <c r="V325" s="127">
        <v>0</v>
      </c>
      <c r="W325" s="127">
        <v>0</v>
      </c>
      <c r="X325" s="127">
        <v>0</v>
      </c>
    </row>
    <row r="326" spans="1:24">
      <c r="A326" s="118">
        <v>7</v>
      </c>
      <c r="B326" s="122">
        <v>5</v>
      </c>
      <c r="C326" s="137">
        <v>1304</v>
      </c>
      <c r="D326" s="131">
        <v>15</v>
      </c>
      <c r="E326" s="144" t="s">
        <v>738</v>
      </c>
      <c r="F326" s="144" t="s">
        <v>1546</v>
      </c>
      <c r="G326" s="127">
        <v>50</v>
      </c>
      <c r="H326" s="127">
        <v>742</v>
      </c>
      <c r="I326" s="127">
        <v>2</v>
      </c>
      <c r="J326" s="127">
        <v>14</v>
      </c>
      <c r="K326" s="127">
        <v>42</v>
      </c>
      <c r="L326" s="127">
        <v>42</v>
      </c>
      <c r="M326" s="127">
        <v>50</v>
      </c>
      <c r="N326" s="127">
        <v>813</v>
      </c>
      <c r="O326" s="127">
        <v>2</v>
      </c>
      <c r="P326" s="127">
        <v>16</v>
      </c>
      <c r="Q326" s="127">
        <v>36</v>
      </c>
      <c r="R326" s="127">
        <v>46</v>
      </c>
      <c r="S326" s="127">
        <v>50</v>
      </c>
      <c r="T326" s="127">
        <v>185</v>
      </c>
      <c r="U326" s="127">
        <v>12</v>
      </c>
      <c r="V326" s="127">
        <v>58</v>
      </c>
      <c r="W326" s="127">
        <v>28</v>
      </c>
      <c r="X326" s="127">
        <v>2</v>
      </c>
    </row>
    <row r="327" spans="1:24">
      <c r="A327" s="118">
        <v>8</v>
      </c>
      <c r="B327" s="122">
        <v>5</v>
      </c>
      <c r="C327" s="137">
        <v>1304</v>
      </c>
      <c r="D327" s="131">
        <v>15</v>
      </c>
      <c r="E327" s="144" t="s">
        <v>738</v>
      </c>
      <c r="F327" s="144" t="s">
        <v>1546</v>
      </c>
      <c r="G327" s="127">
        <v>48</v>
      </c>
      <c r="H327" s="127">
        <v>741</v>
      </c>
      <c r="I327" s="127">
        <v>13</v>
      </c>
      <c r="J327" s="127">
        <v>23</v>
      </c>
      <c r="K327" s="127">
        <v>38</v>
      </c>
      <c r="L327" s="127">
        <v>27</v>
      </c>
      <c r="M327" s="127">
        <v>48</v>
      </c>
      <c r="N327" s="127">
        <v>812</v>
      </c>
      <c r="O327" s="127">
        <v>2</v>
      </c>
      <c r="P327" s="127">
        <v>17</v>
      </c>
      <c r="Q327" s="127">
        <v>52</v>
      </c>
      <c r="R327" s="127">
        <v>29</v>
      </c>
      <c r="S327" s="127">
        <v>0</v>
      </c>
      <c r="T327" s="127">
        <v>0</v>
      </c>
      <c r="U327" s="127">
        <v>0</v>
      </c>
      <c r="V327" s="127">
        <v>0</v>
      </c>
      <c r="W327" s="127">
        <v>0</v>
      </c>
      <c r="X327" s="127">
        <v>0</v>
      </c>
    </row>
    <row r="328" spans="1:24">
      <c r="A328" s="113">
        <v>3</v>
      </c>
      <c r="B328" s="116">
        <v>5</v>
      </c>
      <c r="C328" s="138">
        <v>1305</v>
      </c>
      <c r="D328" s="132">
        <v>1</v>
      </c>
      <c r="E328" s="142" t="s">
        <v>740</v>
      </c>
      <c r="F328" s="143" t="s">
        <v>742</v>
      </c>
      <c r="G328" s="128">
        <v>22</v>
      </c>
      <c r="H328" s="128">
        <v>620</v>
      </c>
      <c r="I328" s="128">
        <v>0</v>
      </c>
      <c r="J328" s="128">
        <v>9</v>
      </c>
      <c r="K328" s="128">
        <v>27</v>
      </c>
      <c r="L328" s="128">
        <v>64</v>
      </c>
      <c r="M328" s="128">
        <v>22</v>
      </c>
      <c r="N328" s="128">
        <v>632</v>
      </c>
      <c r="O328" s="128">
        <v>5</v>
      </c>
      <c r="P328" s="128">
        <v>9</v>
      </c>
      <c r="Q328" s="128">
        <v>36</v>
      </c>
      <c r="R328" s="128">
        <v>50</v>
      </c>
      <c r="S328" s="128">
        <v>0</v>
      </c>
      <c r="T328" s="128">
        <v>0</v>
      </c>
      <c r="U328" s="128">
        <v>0</v>
      </c>
      <c r="V328" s="128">
        <v>0</v>
      </c>
      <c r="W328" s="128">
        <v>0</v>
      </c>
      <c r="X328" s="128">
        <v>0</v>
      </c>
    </row>
    <row r="329" spans="1:24">
      <c r="A329" s="118">
        <v>4</v>
      </c>
      <c r="B329" s="122">
        <v>5</v>
      </c>
      <c r="C329" s="137">
        <v>1305</v>
      </c>
      <c r="D329" s="131">
        <v>1</v>
      </c>
      <c r="E329" s="144" t="s">
        <v>740</v>
      </c>
      <c r="F329" s="144" t="s">
        <v>742</v>
      </c>
      <c r="G329" s="127">
        <v>21</v>
      </c>
      <c r="H329" s="127">
        <v>637</v>
      </c>
      <c r="I329" s="127">
        <v>10</v>
      </c>
      <c r="J329" s="127">
        <v>10</v>
      </c>
      <c r="K329" s="127">
        <v>19</v>
      </c>
      <c r="L329" s="127">
        <v>62</v>
      </c>
      <c r="M329" s="127">
        <v>21</v>
      </c>
      <c r="N329" s="127">
        <v>707</v>
      </c>
      <c r="O329" s="127">
        <v>0</v>
      </c>
      <c r="P329" s="127">
        <v>14</v>
      </c>
      <c r="Q329" s="127">
        <v>52</v>
      </c>
      <c r="R329" s="127">
        <v>33</v>
      </c>
      <c r="S329" s="127">
        <v>0</v>
      </c>
      <c r="T329" s="127">
        <v>0</v>
      </c>
      <c r="U329" s="127">
        <v>0</v>
      </c>
      <c r="V329" s="127">
        <v>0</v>
      </c>
      <c r="W329" s="127">
        <v>0</v>
      </c>
      <c r="X329" s="127">
        <v>0</v>
      </c>
    </row>
    <row r="330" spans="1:24">
      <c r="A330" s="118">
        <v>5</v>
      </c>
      <c r="B330" s="122">
        <v>5</v>
      </c>
      <c r="C330" s="137">
        <v>1305</v>
      </c>
      <c r="D330" s="131">
        <v>1</v>
      </c>
      <c r="E330" s="144" t="s">
        <v>740</v>
      </c>
      <c r="F330" s="144" t="s">
        <v>742</v>
      </c>
      <c r="G330" s="127">
        <v>22</v>
      </c>
      <c r="H330" s="127">
        <v>687</v>
      </c>
      <c r="I330" s="127">
        <v>14</v>
      </c>
      <c r="J330" s="127">
        <v>5</v>
      </c>
      <c r="K330" s="127">
        <v>27</v>
      </c>
      <c r="L330" s="127">
        <v>55</v>
      </c>
      <c r="M330" s="127">
        <v>22</v>
      </c>
      <c r="N330" s="127">
        <v>667</v>
      </c>
      <c r="O330" s="127">
        <v>5</v>
      </c>
      <c r="P330" s="127">
        <v>18</v>
      </c>
      <c r="Q330" s="127">
        <v>45</v>
      </c>
      <c r="R330" s="127">
        <v>32</v>
      </c>
      <c r="S330" s="127">
        <v>22</v>
      </c>
      <c r="T330" s="127">
        <v>204</v>
      </c>
      <c r="U330" s="127">
        <v>5</v>
      </c>
      <c r="V330" s="127">
        <v>41</v>
      </c>
      <c r="W330" s="127">
        <v>50</v>
      </c>
      <c r="X330" s="127">
        <v>5</v>
      </c>
    </row>
    <row r="331" spans="1:24">
      <c r="A331" s="118">
        <v>6</v>
      </c>
      <c r="B331" s="122">
        <v>5</v>
      </c>
      <c r="C331" s="137">
        <v>1305</v>
      </c>
      <c r="D331" s="131">
        <v>1</v>
      </c>
      <c r="E331" s="144" t="s">
        <v>740</v>
      </c>
      <c r="F331" s="144" t="s">
        <v>742</v>
      </c>
      <c r="G331" s="127">
        <v>14</v>
      </c>
      <c r="H331" s="127">
        <v>670</v>
      </c>
      <c r="I331" s="127">
        <v>7</v>
      </c>
      <c r="J331" s="127">
        <v>29</v>
      </c>
      <c r="K331" s="127">
        <v>36</v>
      </c>
      <c r="L331" s="127">
        <v>29</v>
      </c>
      <c r="M331" s="127">
        <v>14</v>
      </c>
      <c r="N331" s="127">
        <v>610</v>
      </c>
      <c r="O331" s="127">
        <v>14</v>
      </c>
      <c r="P331" s="127">
        <v>43</v>
      </c>
      <c r="Q331" s="127">
        <v>36</v>
      </c>
      <c r="R331" s="127">
        <v>7</v>
      </c>
      <c r="S331" s="127">
        <v>0</v>
      </c>
      <c r="T331" s="127">
        <v>0</v>
      </c>
      <c r="U331" s="127">
        <v>0</v>
      </c>
      <c r="V331" s="127">
        <v>0</v>
      </c>
      <c r="W331" s="127">
        <v>0</v>
      </c>
      <c r="X331" s="127">
        <v>0</v>
      </c>
    </row>
    <row r="332" spans="1:24">
      <c r="A332" s="113">
        <v>3</v>
      </c>
      <c r="B332" s="116">
        <v>5</v>
      </c>
      <c r="C332" s="138">
        <v>1305</v>
      </c>
      <c r="D332" s="132">
        <v>9</v>
      </c>
      <c r="E332" s="142" t="s">
        <v>740</v>
      </c>
      <c r="F332" s="143" t="s">
        <v>741</v>
      </c>
      <c r="G332" s="128">
        <v>53</v>
      </c>
      <c r="H332" s="128">
        <v>581</v>
      </c>
      <c r="I332" s="128">
        <v>8</v>
      </c>
      <c r="J332" s="128">
        <v>6</v>
      </c>
      <c r="K332" s="128">
        <v>28</v>
      </c>
      <c r="L332" s="128">
        <v>58</v>
      </c>
      <c r="M332" s="128">
        <v>53</v>
      </c>
      <c r="N332" s="128">
        <v>579</v>
      </c>
      <c r="O332" s="128">
        <v>11</v>
      </c>
      <c r="P332" s="128">
        <v>17</v>
      </c>
      <c r="Q332" s="128">
        <v>30</v>
      </c>
      <c r="R332" s="128">
        <v>42</v>
      </c>
      <c r="S332" s="128">
        <v>0</v>
      </c>
      <c r="T332" s="128">
        <v>0</v>
      </c>
      <c r="U332" s="128">
        <v>0</v>
      </c>
      <c r="V332" s="128">
        <v>0</v>
      </c>
      <c r="W332" s="128">
        <v>0</v>
      </c>
      <c r="X332" s="128">
        <v>0</v>
      </c>
    </row>
    <row r="333" spans="1:24">
      <c r="A333" s="118">
        <v>4</v>
      </c>
      <c r="B333" s="122">
        <v>5</v>
      </c>
      <c r="C333" s="137">
        <v>1305</v>
      </c>
      <c r="D333" s="131">
        <v>9</v>
      </c>
      <c r="E333" s="144" t="s">
        <v>740</v>
      </c>
      <c r="F333" s="144" t="s">
        <v>741</v>
      </c>
      <c r="G333" s="127">
        <v>51</v>
      </c>
      <c r="H333" s="127">
        <v>621</v>
      </c>
      <c r="I333" s="127">
        <v>10</v>
      </c>
      <c r="J333" s="127">
        <v>14</v>
      </c>
      <c r="K333" s="127">
        <v>35</v>
      </c>
      <c r="L333" s="127">
        <v>41</v>
      </c>
      <c r="M333" s="127">
        <v>51</v>
      </c>
      <c r="N333" s="127">
        <v>649</v>
      </c>
      <c r="O333" s="127">
        <v>6</v>
      </c>
      <c r="P333" s="127">
        <v>20</v>
      </c>
      <c r="Q333" s="127">
        <v>43</v>
      </c>
      <c r="R333" s="127">
        <v>31</v>
      </c>
      <c r="S333" s="127">
        <v>0</v>
      </c>
      <c r="T333" s="127">
        <v>0</v>
      </c>
      <c r="U333" s="127">
        <v>0</v>
      </c>
      <c r="V333" s="127">
        <v>0</v>
      </c>
      <c r="W333" s="127">
        <v>0</v>
      </c>
      <c r="X333" s="127">
        <v>0</v>
      </c>
    </row>
    <row r="334" spans="1:24">
      <c r="A334" s="118">
        <v>5</v>
      </c>
      <c r="B334" s="122">
        <v>5</v>
      </c>
      <c r="C334" s="137">
        <v>1305</v>
      </c>
      <c r="D334" s="131">
        <v>9</v>
      </c>
      <c r="E334" s="144" t="s">
        <v>740</v>
      </c>
      <c r="F334" s="144" t="s">
        <v>741</v>
      </c>
      <c r="G334" s="127">
        <v>55</v>
      </c>
      <c r="H334" s="127">
        <v>694</v>
      </c>
      <c r="I334" s="127">
        <v>9</v>
      </c>
      <c r="J334" s="127">
        <v>11</v>
      </c>
      <c r="K334" s="127">
        <v>24</v>
      </c>
      <c r="L334" s="127">
        <v>56</v>
      </c>
      <c r="M334" s="127">
        <v>55</v>
      </c>
      <c r="N334" s="127">
        <v>706</v>
      </c>
      <c r="O334" s="127">
        <v>5</v>
      </c>
      <c r="P334" s="127">
        <v>18</v>
      </c>
      <c r="Q334" s="127">
        <v>44</v>
      </c>
      <c r="R334" s="127">
        <v>33</v>
      </c>
      <c r="S334" s="127">
        <v>55</v>
      </c>
      <c r="T334" s="127">
        <v>212</v>
      </c>
      <c r="U334" s="127">
        <v>5</v>
      </c>
      <c r="V334" s="127">
        <v>27</v>
      </c>
      <c r="W334" s="127">
        <v>56</v>
      </c>
      <c r="X334" s="127">
        <v>11</v>
      </c>
    </row>
    <row r="335" spans="1:24">
      <c r="A335" s="118">
        <v>6</v>
      </c>
      <c r="B335" s="122">
        <v>5</v>
      </c>
      <c r="C335" s="137">
        <v>1305</v>
      </c>
      <c r="D335" s="131">
        <v>9</v>
      </c>
      <c r="E335" s="144" t="s">
        <v>740</v>
      </c>
      <c r="F335" s="144" t="s">
        <v>741</v>
      </c>
      <c r="G335" s="127">
        <v>50</v>
      </c>
      <c r="H335" s="127">
        <v>707</v>
      </c>
      <c r="I335" s="127">
        <v>8</v>
      </c>
      <c r="J335" s="127">
        <v>14</v>
      </c>
      <c r="K335" s="127">
        <v>36</v>
      </c>
      <c r="L335" s="127">
        <v>42</v>
      </c>
      <c r="M335" s="127">
        <v>50</v>
      </c>
      <c r="N335" s="127">
        <v>695</v>
      </c>
      <c r="O335" s="127">
        <v>6</v>
      </c>
      <c r="P335" s="127">
        <v>30</v>
      </c>
      <c r="Q335" s="127">
        <v>42</v>
      </c>
      <c r="R335" s="127">
        <v>22</v>
      </c>
      <c r="S335" s="127">
        <v>0</v>
      </c>
      <c r="T335" s="127">
        <v>0</v>
      </c>
      <c r="U335" s="127">
        <v>0</v>
      </c>
      <c r="V335" s="127">
        <v>0</v>
      </c>
      <c r="W335" s="127">
        <v>0</v>
      </c>
      <c r="X335" s="127">
        <v>0</v>
      </c>
    </row>
    <row r="336" spans="1:24">
      <c r="A336" s="118">
        <v>7</v>
      </c>
      <c r="B336" s="122">
        <v>5</v>
      </c>
      <c r="C336" s="137">
        <v>1305</v>
      </c>
      <c r="D336" s="131">
        <v>10</v>
      </c>
      <c r="E336" s="144" t="s">
        <v>740</v>
      </c>
      <c r="F336" s="144" t="s">
        <v>1547</v>
      </c>
      <c r="G336" s="127">
        <v>58</v>
      </c>
      <c r="H336" s="127">
        <v>730</v>
      </c>
      <c r="I336" s="127">
        <v>7</v>
      </c>
      <c r="J336" s="127">
        <v>16</v>
      </c>
      <c r="K336" s="127">
        <v>40</v>
      </c>
      <c r="L336" s="127">
        <v>38</v>
      </c>
      <c r="M336" s="127">
        <v>58</v>
      </c>
      <c r="N336" s="127">
        <v>726</v>
      </c>
      <c r="O336" s="127">
        <v>2</v>
      </c>
      <c r="P336" s="127">
        <v>29</v>
      </c>
      <c r="Q336" s="127">
        <v>53</v>
      </c>
      <c r="R336" s="127">
        <v>16</v>
      </c>
      <c r="S336" s="127">
        <v>58</v>
      </c>
      <c r="T336" s="127">
        <v>166</v>
      </c>
      <c r="U336" s="127">
        <v>29</v>
      </c>
      <c r="V336" s="127">
        <v>55</v>
      </c>
      <c r="W336" s="127">
        <v>16</v>
      </c>
      <c r="X336" s="127">
        <v>0</v>
      </c>
    </row>
    <row r="337" spans="1:24">
      <c r="A337" s="118">
        <v>8</v>
      </c>
      <c r="B337" s="122">
        <v>5</v>
      </c>
      <c r="C337" s="137">
        <v>1305</v>
      </c>
      <c r="D337" s="131">
        <v>10</v>
      </c>
      <c r="E337" s="144" t="s">
        <v>740</v>
      </c>
      <c r="F337" s="144" t="s">
        <v>1547</v>
      </c>
      <c r="G337" s="127">
        <v>61</v>
      </c>
      <c r="H337" s="127">
        <v>728</v>
      </c>
      <c r="I337" s="127">
        <v>18</v>
      </c>
      <c r="J337" s="127">
        <v>18</v>
      </c>
      <c r="K337" s="127">
        <v>44</v>
      </c>
      <c r="L337" s="127">
        <v>20</v>
      </c>
      <c r="M337" s="127">
        <v>61</v>
      </c>
      <c r="N337" s="127">
        <v>810</v>
      </c>
      <c r="O337" s="127">
        <v>3</v>
      </c>
      <c r="P337" s="127">
        <v>16</v>
      </c>
      <c r="Q337" s="127">
        <v>49</v>
      </c>
      <c r="R337" s="127">
        <v>31</v>
      </c>
      <c r="S337" s="127">
        <v>0</v>
      </c>
      <c r="T337" s="127">
        <v>0</v>
      </c>
      <c r="U337" s="127">
        <v>0</v>
      </c>
      <c r="V337" s="127">
        <v>0</v>
      </c>
      <c r="W337" s="127">
        <v>0</v>
      </c>
      <c r="X337" s="127">
        <v>0</v>
      </c>
    </row>
    <row r="338" spans="1:24">
      <c r="A338" s="118">
        <v>4</v>
      </c>
      <c r="B338" s="122">
        <v>4</v>
      </c>
      <c r="C338" s="137">
        <v>1402</v>
      </c>
      <c r="D338" s="131">
        <v>6</v>
      </c>
      <c r="E338" s="144" t="s">
        <v>743</v>
      </c>
      <c r="F338" s="144" t="s">
        <v>915</v>
      </c>
      <c r="G338" s="127">
        <v>208</v>
      </c>
      <c r="H338" s="127">
        <v>591</v>
      </c>
      <c r="I338" s="127">
        <v>20</v>
      </c>
      <c r="J338" s="127">
        <v>19</v>
      </c>
      <c r="K338" s="127">
        <v>25</v>
      </c>
      <c r="L338" s="127">
        <v>36</v>
      </c>
      <c r="M338" s="127">
        <v>208</v>
      </c>
      <c r="N338" s="127">
        <v>586</v>
      </c>
      <c r="O338" s="127">
        <v>14</v>
      </c>
      <c r="P338" s="127">
        <v>25</v>
      </c>
      <c r="Q338" s="127">
        <v>38</v>
      </c>
      <c r="R338" s="127">
        <v>23</v>
      </c>
      <c r="S338" s="127">
        <v>0</v>
      </c>
      <c r="T338" s="127">
        <v>0</v>
      </c>
      <c r="U338" s="127">
        <v>0</v>
      </c>
      <c r="V338" s="127">
        <v>0</v>
      </c>
      <c r="W338" s="127">
        <v>0</v>
      </c>
      <c r="X338" s="127">
        <v>0</v>
      </c>
    </row>
    <row r="339" spans="1:24">
      <c r="A339" s="118">
        <v>5</v>
      </c>
      <c r="B339" s="122">
        <v>4</v>
      </c>
      <c r="C339" s="137">
        <v>1402</v>
      </c>
      <c r="D339" s="131">
        <v>6</v>
      </c>
      <c r="E339" s="144" t="s">
        <v>743</v>
      </c>
      <c r="F339" s="144" t="s">
        <v>915</v>
      </c>
      <c r="G339" s="127">
        <v>210</v>
      </c>
      <c r="H339" s="127">
        <v>662</v>
      </c>
      <c r="I339" s="127">
        <v>15</v>
      </c>
      <c r="J339" s="127">
        <v>16</v>
      </c>
      <c r="K339" s="127">
        <v>30</v>
      </c>
      <c r="L339" s="127">
        <v>39</v>
      </c>
      <c r="M339" s="127">
        <v>210</v>
      </c>
      <c r="N339" s="127">
        <v>654</v>
      </c>
      <c r="O339" s="127">
        <v>10</v>
      </c>
      <c r="P339" s="127">
        <v>27</v>
      </c>
      <c r="Q339" s="127">
        <v>36</v>
      </c>
      <c r="R339" s="127">
        <v>27</v>
      </c>
      <c r="S339" s="127">
        <v>210</v>
      </c>
      <c r="T339" s="127">
        <v>206</v>
      </c>
      <c r="U339" s="127">
        <v>14</v>
      </c>
      <c r="V339" s="127">
        <v>21</v>
      </c>
      <c r="W339" s="127">
        <v>50</v>
      </c>
      <c r="X339" s="127">
        <v>15</v>
      </c>
    </row>
    <row r="340" spans="1:24">
      <c r="A340" s="118">
        <v>6</v>
      </c>
      <c r="B340" s="122">
        <v>4</v>
      </c>
      <c r="C340" s="137">
        <v>1402</v>
      </c>
      <c r="D340" s="131">
        <v>6</v>
      </c>
      <c r="E340" s="144" t="s">
        <v>743</v>
      </c>
      <c r="F340" s="144" t="s">
        <v>915</v>
      </c>
      <c r="G340" s="127">
        <v>243</v>
      </c>
      <c r="H340" s="127">
        <v>684</v>
      </c>
      <c r="I340" s="127">
        <v>12</v>
      </c>
      <c r="J340" s="127">
        <v>23</v>
      </c>
      <c r="K340" s="127">
        <v>33</v>
      </c>
      <c r="L340" s="127">
        <v>33</v>
      </c>
      <c r="M340" s="127">
        <v>243</v>
      </c>
      <c r="N340" s="127">
        <v>669</v>
      </c>
      <c r="O340" s="127">
        <v>11</v>
      </c>
      <c r="P340" s="127">
        <v>30</v>
      </c>
      <c r="Q340" s="127">
        <v>38</v>
      </c>
      <c r="R340" s="127">
        <v>22</v>
      </c>
      <c r="S340" s="127">
        <v>0</v>
      </c>
      <c r="T340" s="127">
        <v>0</v>
      </c>
      <c r="U340" s="127">
        <v>0</v>
      </c>
      <c r="V340" s="127">
        <v>0</v>
      </c>
      <c r="W340" s="127">
        <v>0</v>
      </c>
      <c r="X340" s="127">
        <v>0</v>
      </c>
    </row>
    <row r="341" spans="1:24">
      <c r="A341" s="113">
        <v>3</v>
      </c>
      <c r="B341" s="116">
        <v>4</v>
      </c>
      <c r="C341" s="138">
        <v>1402</v>
      </c>
      <c r="D341" s="132">
        <v>7</v>
      </c>
      <c r="E341" s="142" t="s">
        <v>743</v>
      </c>
      <c r="F341" s="143" t="s">
        <v>744</v>
      </c>
      <c r="G341" s="128">
        <v>226</v>
      </c>
      <c r="H341" s="128">
        <v>546</v>
      </c>
      <c r="I341" s="128">
        <v>10</v>
      </c>
      <c r="J341" s="128">
        <v>18</v>
      </c>
      <c r="K341" s="128">
        <v>37</v>
      </c>
      <c r="L341" s="128">
        <v>35</v>
      </c>
      <c r="M341" s="128">
        <v>226</v>
      </c>
      <c r="N341" s="128">
        <v>497</v>
      </c>
      <c r="O341" s="128">
        <v>21</v>
      </c>
      <c r="P341" s="128">
        <v>28</v>
      </c>
      <c r="Q341" s="128">
        <v>24</v>
      </c>
      <c r="R341" s="128">
        <v>27</v>
      </c>
      <c r="S341" s="128">
        <v>0</v>
      </c>
      <c r="T341" s="128">
        <v>0</v>
      </c>
      <c r="U341" s="128">
        <v>0</v>
      </c>
      <c r="V341" s="128">
        <v>0</v>
      </c>
      <c r="W341" s="128">
        <v>0</v>
      </c>
      <c r="X341" s="128">
        <v>0</v>
      </c>
    </row>
    <row r="342" spans="1:24">
      <c r="A342" s="118">
        <v>7</v>
      </c>
      <c r="B342" s="122">
        <v>4</v>
      </c>
      <c r="C342" s="137">
        <v>1402</v>
      </c>
      <c r="D342" s="131">
        <v>8</v>
      </c>
      <c r="E342" s="144" t="s">
        <v>743</v>
      </c>
      <c r="F342" s="144" t="s">
        <v>1548</v>
      </c>
      <c r="G342" s="127">
        <v>208</v>
      </c>
      <c r="H342" s="127">
        <v>704</v>
      </c>
      <c r="I342" s="127">
        <v>16</v>
      </c>
      <c r="J342" s="127">
        <v>18</v>
      </c>
      <c r="K342" s="127">
        <v>39</v>
      </c>
      <c r="L342" s="127">
        <v>26</v>
      </c>
      <c r="M342" s="127">
        <v>208</v>
      </c>
      <c r="N342" s="127">
        <v>719</v>
      </c>
      <c r="O342" s="127">
        <v>6</v>
      </c>
      <c r="P342" s="127">
        <v>28</v>
      </c>
      <c r="Q342" s="127">
        <v>41</v>
      </c>
      <c r="R342" s="127">
        <v>25</v>
      </c>
      <c r="S342" s="127">
        <v>208</v>
      </c>
      <c r="T342" s="127">
        <v>179</v>
      </c>
      <c r="U342" s="127">
        <v>26</v>
      </c>
      <c r="V342" s="127">
        <v>37</v>
      </c>
      <c r="W342" s="127">
        <v>33</v>
      </c>
      <c r="X342" s="127">
        <v>4</v>
      </c>
    </row>
    <row r="343" spans="1:24">
      <c r="A343" s="118">
        <v>8</v>
      </c>
      <c r="B343" s="122">
        <v>4</v>
      </c>
      <c r="C343" s="137">
        <v>1402</v>
      </c>
      <c r="D343" s="131">
        <v>8</v>
      </c>
      <c r="E343" s="144" t="s">
        <v>743</v>
      </c>
      <c r="F343" s="144" t="s">
        <v>1548</v>
      </c>
      <c r="G343" s="127">
        <v>220</v>
      </c>
      <c r="H343" s="127">
        <v>707</v>
      </c>
      <c r="I343" s="127">
        <v>29</v>
      </c>
      <c r="J343" s="127">
        <v>12</v>
      </c>
      <c r="K343" s="127">
        <v>48</v>
      </c>
      <c r="L343" s="127">
        <v>11</v>
      </c>
      <c r="M343" s="127">
        <v>220</v>
      </c>
      <c r="N343" s="127">
        <v>760</v>
      </c>
      <c r="O343" s="127">
        <v>10</v>
      </c>
      <c r="P343" s="127">
        <v>20</v>
      </c>
      <c r="Q343" s="127">
        <v>48</v>
      </c>
      <c r="R343" s="127">
        <v>22</v>
      </c>
      <c r="S343" s="127">
        <v>0</v>
      </c>
      <c r="T343" s="127">
        <v>0</v>
      </c>
      <c r="U343" s="127">
        <v>0</v>
      </c>
      <c r="V343" s="127">
        <v>0</v>
      </c>
      <c r="W343" s="127">
        <v>0</v>
      </c>
      <c r="X343" s="127">
        <v>0</v>
      </c>
    </row>
    <row r="344" spans="1:24">
      <c r="A344" s="113">
        <v>3</v>
      </c>
      <c r="B344" s="116">
        <v>4</v>
      </c>
      <c r="C344" s="138">
        <v>1408</v>
      </c>
      <c r="D344" s="132">
        <v>1</v>
      </c>
      <c r="E344" s="142" t="s">
        <v>745</v>
      </c>
      <c r="F344" s="143" t="s">
        <v>747</v>
      </c>
      <c r="G344" s="128">
        <v>20</v>
      </c>
      <c r="H344" s="128">
        <v>618</v>
      </c>
      <c r="I344" s="128">
        <v>0</v>
      </c>
      <c r="J344" s="128">
        <v>10</v>
      </c>
      <c r="K344" s="128">
        <v>25</v>
      </c>
      <c r="L344" s="128">
        <v>65</v>
      </c>
      <c r="M344" s="128">
        <v>20</v>
      </c>
      <c r="N344" s="128">
        <v>617</v>
      </c>
      <c r="O344" s="128">
        <v>5</v>
      </c>
      <c r="P344" s="128">
        <v>15</v>
      </c>
      <c r="Q344" s="128">
        <v>35</v>
      </c>
      <c r="R344" s="128">
        <v>45</v>
      </c>
      <c r="S344" s="128">
        <v>0</v>
      </c>
      <c r="T344" s="128">
        <v>0</v>
      </c>
      <c r="U344" s="128">
        <v>0</v>
      </c>
      <c r="V344" s="128">
        <v>0</v>
      </c>
      <c r="W344" s="128">
        <v>0</v>
      </c>
      <c r="X344" s="128">
        <v>0</v>
      </c>
    </row>
    <row r="345" spans="1:24">
      <c r="A345" s="118">
        <v>4</v>
      </c>
      <c r="B345" s="122">
        <v>4</v>
      </c>
      <c r="C345" s="137">
        <v>1408</v>
      </c>
      <c r="D345" s="131">
        <v>1</v>
      </c>
      <c r="E345" s="144" t="s">
        <v>745</v>
      </c>
      <c r="F345" s="144" t="s">
        <v>747</v>
      </c>
      <c r="G345" s="127">
        <v>24</v>
      </c>
      <c r="H345" s="127">
        <v>639</v>
      </c>
      <c r="I345" s="127">
        <v>8</v>
      </c>
      <c r="J345" s="127">
        <v>8</v>
      </c>
      <c r="K345" s="127">
        <v>33</v>
      </c>
      <c r="L345" s="127">
        <v>50</v>
      </c>
      <c r="M345" s="127">
        <v>24</v>
      </c>
      <c r="N345" s="127">
        <v>691</v>
      </c>
      <c r="O345" s="127">
        <v>4</v>
      </c>
      <c r="P345" s="127">
        <v>4</v>
      </c>
      <c r="Q345" s="127">
        <v>63</v>
      </c>
      <c r="R345" s="127">
        <v>29</v>
      </c>
      <c r="S345" s="127">
        <v>0</v>
      </c>
      <c r="T345" s="127">
        <v>0</v>
      </c>
      <c r="U345" s="127">
        <v>0</v>
      </c>
      <c r="V345" s="127">
        <v>0</v>
      </c>
      <c r="W345" s="127">
        <v>0</v>
      </c>
      <c r="X345" s="127">
        <v>0</v>
      </c>
    </row>
    <row r="346" spans="1:24">
      <c r="A346" s="118">
        <v>5</v>
      </c>
      <c r="B346" s="122">
        <v>4</v>
      </c>
      <c r="C346" s="137">
        <v>1408</v>
      </c>
      <c r="D346" s="131">
        <v>1</v>
      </c>
      <c r="E346" s="144" t="s">
        <v>745</v>
      </c>
      <c r="F346" s="144" t="s">
        <v>747</v>
      </c>
      <c r="G346" s="127">
        <v>19</v>
      </c>
      <c r="H346" s="127">
        <v>686</v>
      </c>
      <c r="I346" s="127">
        <v>11</v>
      </c>
      <c r="J346" s="127">
        <v>16</v>
      </c>
      <c r="K346" s="127">
        <v>21</v>
      </c>
      <c r="L346" s="127">
        <v>53</v>
      </c>
      <c r="M346" s="127">
        <v>19</v>
      </c>
      <c r="N346" s="127">
        <v>731</v>
      </c>
      <c r="O346" s="127">
        <v>5</v>
      </c>
      <c r="P346" s="127">
        <v>16</v>
      </c>
      <c r="Q346" s="127">
        <v>37</v>
      </c>
      <c r="R346" s="127">
        <v>42</v>
      </c>
      <c r="S346" s="127">
        <v>19</v>
      </c>
      <c r="T346" s="127">
        <v>215</v>
      </c>
      <c r="U346" s="127">
        <v>11</v>
      </c>
      <c r="V346" s="127">
        <v>21</v>
      </c>
      <c r="W346" s="127">
        <v>47</v>
      </c>
      <c r="X346" s="127">
        <v>21</v>
      </c>
    </row>
    <row r="347" spans="1:24">
      <c r="A347" s="118">
        <v>6</v>
      </c>
      <c r="B347" s="122">
        <v>4</v>
      </c>
      <c r="C347" s="137">
        <v>1408</v>
      </c>
      <c r="D347" s="131">
        <v>1</v>
      </c>
      <c r="E347" s="144" t="s">
        <v>745</v>
      </c>
      <c r="F347" s="144" t="s">
        <v>747</v>
      </c>
      <c r="G347" s="127">
        <v>25</v>
      </c>
      <c r="H347" s="127">
        <v>715</v>
      </c>
      <c r="I347" s="127">
        <v>4</v>
      </c>
      <c r="J347" s="127">
        <v>12</v>
      </c>
      <c r="K347" s="127">
        <v>36</v>
      </c>
      <c r="L347" s="127">
        <v>48</v>
      </c>
      <c r="M347" s="127">
        <v>25</v>
      </c>
      <c r="N347" s="127">
        <v>762</v>
      </c>
      <c r="O347" s="127">
        <v>0</v>
      </c>
      <c r="P347" s="127">
        <v>4</v>
      </c>
      <c r="Q347" s="127">
        <v>64</v>
      </c>
      <c r="R347" s="127">
        <v>32</v>
      </c>
      <c r="S347" s="127">
        <v>0</v>
      </c>
      <c r="T347" s="127">
        <v>0</v>
      </c>
      <c r="U347" s="127">
        <v>0</v>
      </c>
      <c r="V347" s="127">
        <v>0</v>
      </c>
      <c r="W347" s="127">
        <v>0</v>
      </c>
      <c r="X347" s="127">
        <v>0</v>
      </c>
    </row>
    <row r="348" spans="1:24">
      <c r="A348" s="118">
        <v>7</v>
      </c>
      <c r="B348" s="122">
        <v>4</v>
      </c>
      <c r="C348" s="137">
        <v>1408</v>
      </c>
      <c r="D348" s="131">
        <v>2</v>
      </c>
      <c r="E348" s="144" t="s">
        <v>745</v>
      </c>
      <c r="F348" s="144" t="s">
        <v>1550</v>
      </c>
      <c r="G348" s="127">
        <v>29</v>
      </c>
      <c r="H348" s="127">
        <v>772</v>
      </c>
      <c r="I348" s="127">
        <v>7</v>
      </c>
      <c r="J348" s="127">
        <v>3</v>
      </c>
      <c r="K348" s="127">
        <v>38</v>
      </c>
      <c r="L348" s="127">
        <v>52</v>
      </c>
      <c r="M348" s="127">
        <v>29</v>
      </c>
      <c r="N348" s="127">
        <v>788</v>
      </c>
      <c r="O348" s="127">
        <v>0</v>
      </c>
      <c r="P348" s="127">
        <v>21</v>
      </c>
      <c r="Q348" s="127">
        <v>34</v>
      </c>
      <c r="R348" s="127">
        <v>45</v>
      </c>
      <c r="S348" s="127">
        <v>29</v>
      </c>
      <c r="T348" s="127">
        <v>177</v>
      </c>
      <c r="U348" s="127">
        <v>17</v>
      </c>
      <c r="V348" s="127">
        <v>59</v>
      </c>
      <c r="W348" s="127">
        <v>17</v>
      </c>
      <c r="X348" s="127">
        <v>7</v>
      </c>
    </row>
    <row r="349" spans="1:24">
      <c r="A349" s="118">
        <v>8</v>
      </c>
      <c r="B349" s="122">
        <v>4</v>
      </c>
      <c r="C349" s="137">
        <v>1408</v>
      </c>
      <c r="D349" s="131">
        <v>2</v>
      </c>
      <c r="E349" s="144" t="s">
        <v>745</v>
      </c>
      <c r="F349" s="144" t="s">
        <v>1550</v>
      </c>
      <c r="G349" s="127">
        <v>28</v>
      </c>
      <c r="H349" s="127">
        <v>750</v>
      </c>
      <c r="I349" s="127">
        <v>7</v>
      </c>
      <c r="J349" s="127">
        <v>18</v>
      </c>
      <c r="K349" s="127">
        <v>57</v>
      </c>
      <c r="L349" s="127">
        <v>18</v>
      </c>
      <c r="M349" s="127">
        <v>28</v>
      </c>
      <c r="N349" s="127">
        <v>830</v>
      </c>
      <c r="O349" s="127">
        <v>0</v>
      </c>
      <c r="P349" s="127">
        <v>11</v>
      </c>
      <c r="Q349" s="127">
        <v>54</v>
      </c>
      <c r="R349" s="127">
        <v>36</v>
      </c>
      <c r="S349" s="127">
        <v>0</v>
      </c>
      <c r="T349" s="127">
        <v>0</v>
      </c>
      <c r="U349" s="127">
        <v>0</v>
      </c>
      <c r="V349" s="127">
        <v>0</v>
      </c>
      <c r="W349" s="127">
        <v>0</v>
      </c>
      <c r="X349" s="127">
        <v>0</v>
      </c>
    </row>
    <row r="350" spans="1:24">
      <c r="A350" s="113">
        <v>3</v>
      </c>
      <c r="B350" s="116">
        <v>4</v>
      </c>
      <c r="C350" s="138">
        <v>1408</v>
      </c>
      <c r="D350" s="132">
        <v>18</v>
      </c>
      <c r="E350" s="142" t="s">
        <v>745</v>
      </c>
      <c r="F350" s="143" t="s">
        <v>746</v>
      </c>
      <c r="G350" s="128">
        <v>22</v>
      </c>
      <c r="H350" s="128">
        <v>603</v>
      </c>
      <c r="I350" s="128">
        <v>0</v>
      </c>
      <c r="J350" s="128">
        <v>0</v>
      </c>
      <c r="K350" s="128">
        <v>50</v>
      </c>
      <c r="L350" s="128">
        <v>50</v>
      </c>
      <c r="M350" s="128">
        <v>22</v>
      </c>
      <c r="N350" s="128">
        <v>630</v>
      </c>
      <c r="O350" s="128">
        <v>9</v>
      </c>
      <c r="P350" s="128">
        <v>14</v>
      </c>
      <c r="Q350" s="128">
        <v>32</v>
      </c>
      <c r="R350" s="128">
        <v>45</v>
      </c>
      <c r="S350" s="128">
        <v>0</v>
      </c>
      <c r="T350" s="128">
        <v>0</v>
      </c>
      <c r="U350" s="128">
        <v>0</v>
      </c>
      <c r="V350" s="128">
        <v>0</v>
      </c>
      <c r="W350" s="128">
        <v>0</v>
      </c>
      <c r="X350" s="128">
        <v>0</v>
      </c>
    </row>
    <row r="351" spans="1:24">
      <c r="A351" s="118">
        <v>4</v>
      </c>
      <c r="B351" s="122">
        <v>4</v>
      </c>
      <c r="C351" s="137">
        <v>1408</v>
      </c>
      <c r="D351" s="131">
        <v>18</v>
      </c>
      <c r="E351" s="144" t="s">
        <v>745</v>
      </c>
      <c r="F351" s="144" t="s">
        <v>746</v>
      </c>
      <c r="G351" s="127">
        <v>30</v>
      </c>
      <c r="H351" s="127">
        <v>625</v>
      </c>
      <c r="I351" s="127">
        <v>3</v>
      </c>
      <c r="J351" s="127">
        <v>13</v>
      </c>
      <c r="K351" s="127">
        <v>37</v>
      </c>
      <c r="L351" s="127">
        <v>47</v>
      </c>
      <c r="M351" s="127">
        <v>30</v>
      </c>
      <c r="N351" s="127">
        <v>686</v>
      </c>
      <c r="O351" s="127">
        <v>0</v>
      </c>
      <c r="P351" s="127">
        <v>13</v>
      </c>
      <c r="Q351" s="127">
        <v>57</v>
      </c>
      <c r="R351" s="127">
        <v>30</v>
      </c>
      <c r="S351" s="127">
        <v>0</v>
      </c>
      <c r="T351" s="127">
        <v>0</v>
      </c>
      <c r="U351" s="127">
        <v>0</v>
      </c>
      <c r="V351" s="127">
        <v>0</v>
      </c>
      <c r="W351" s="127">
        <v>0</v>
      </c>
      <c r="X351" s="127">
        <v>0</v>
      </c>
    </row>
    <row r="352" spans="1:24">
      <c r="A352" s="118">
        <v>5</v>
      </c>
      <c r="B352" s="122">
        <v>4</v>
      </c>
      <c r="C352" s="137">
        <v>1408</v>
      </c>
      <c r="D352" s="131">
        <v>18</v>
      </c>
      <c r="E352" s="144" t="s">
        <v>745</v>
      </c>
      <c r="F352" s="144" t="s">
        <v>746</v>
      </c>
      <c r="G352" s="127">
        <v>23</v>
      </c>
      <c r="H352" s="127">
        <v>681</v>
      </c>
      <c r="I352" s="127">
        <v>9</v>
      </c>
      <c r="J352" s="127">
        <v>9</v>
      </c>
      <c r="K352" s="127">
        <v>30</v>
      </c>
      <c r="L352" s="127">
        <v>52</v>
      </c>
      <c r="M352" s="127">
        <v>23</v>
      </c>
      <c r="N352" s="127">
        <v>692</v>
      </c>
      <c r="O352" s="127">
        <v>0</v>
      </c>
      <c r="P352" s="127">
        <v>39</v>
      </c>
      <c r="Q352" s="127">
        <v>35</v>
      </c>
      <c r="R352" s="127">
        <v>26</v>
      </c>
      <c r="S352" s="127">
        <v>23</v>
      </c>
      <c r="T352" s="127">
        <v>231</v>
      </c>
      <c r="U352" s="127">
        <v>0</v>
      </c>
      <c r="V352" s="127">
        <v>17</v>
      </c>
      <c r="W352" s="127">
        <v>57</v>
      </c>
      <c r="X352" s="127">
        <v>26</v>
      </c>
    </row>
    <row r="353" spans="1:24">
      <c r="A353" s="118">
        <v>6</v>
      </c>
      <c r="B353" s="122">
        <v>4</v>
      </c>
      <c r="C353" s="137">
        <v>1408</v>
      </c>
      <c r="D353" s="131">
        <v>18</v>
      </c>
      <c r="E353" s="144" t="s">
        <v>745</v>
      </c>
      <c r="F353" s="144" t="s">
        <v>746</v>
      </c>
      <c r="G353" s="127">
        <v>23</v>
      </c>
      <c r="H353" s="127">
        <v>714</v>
      </c>
      <c r="I353" s="127">
        <v>4</v>
      </c>
      <c r="J353" s="127">
        <v>9</v>
      </c>
      <c r="K353" s="127">
        <v>39</v>
      </c>
      <c r="L353" s="127">
        <v>48</v>
      </c>
      <c r="M353" s="127">
        <v>23</v>
      </c>
      <c r="N353" s="127">
        <v>769</v>
      </c>
      <c r="O353" s="127">
        <v>0</v>
      </c>
      <c r="P353" s="127">
        <v>13</v>
      </c>
      <c r="Q353" s="127">
        <v>52</v>
      </c>
      <c r="R353" s="127">
        <v>35</v>
      </c>
      <c r="S353" s="127">
        <v>0</v>
      </c>
      <c r="T353" s="127">
        <v>0</v>
      </c>
      <c r="U353" s="127">
        <v>0</v>
      </c>
      <c r="V353" s="127">
        <v>0</v>
      </c>
      <c r="W353" s="127">
        <v>0</v>
      </c>
      <c r="X353" s="127">
        <v>0</v>
      </c>
    </row>
    <row r="354" spans="1:24">
      <c r="A354" s="118">
        <v>7</v>
      </c>
      <c r="B354" s="122">
        <v>4</v>
      </c>
      <c r="C354" s="137">
        <v>1408</v>
      </c>
      <c r="D354" s="131">
        <v>19</v>
      </c>
      <c r="E354" s="144" t="s">
        <v>745</v>
      </c>
      <c r="F354" s="144" t="s">
        <v>1549</v>
      </c>
      <c r="G354" s="127">
        <v>23</v>
      </c>
      <c r="H354" s="127">
        <v>757</v>
      </c>
      <c r="I354" s="127">
        <v>4</v>
      </c>
      <c r="J354" s="127">
        <v>13</v>
      </c>
      <c r="K354" s="127">
        <v>30</v>
      </c>
      <c r="L354" s="127">
        <v>52</v>
      </c>
      <c r="M354" s="127">
        <v>23</v>
      </c>
      <c r="N354" s="127">
        <v>750</v>
      </c>
      <c r="O354" s="127">
        <v>0</v>
      </c>
      <c r="P354" s="127">
        <v>35</v>
      </c>
      <c r="Q354" s="127">
        <v>35</v>
      </c>
      <c r="R354" s="127">
        <v>30</v>
      </c>
      <c r="S354" s="127">
        <v>23</v>
      </c>
      <c r="T354" s="127">
        <v>205</v>
      </c>
      <c r="U354" s="127">
        <v>13</v>
      </c>
      <c r="V354" s="127">
        <v>30</v>
      </c>
      <c r="W354" s="127">
        <v>43</v>
      </c>
      <c r="X354" s="127">
        <v>13</v>
      </c>
    </row>
    <row r="355" spans="1:24">
      <c r="A355" s="118">
        <v>8</v>
      </c>
      <c r="B355" s="122">
        <v>4</v>
      </c>
      <c r="C355" s="137">
        <v>1408</v>
      </c>
      <c r="D355" s="131">
        <v>19</v>
      </c>
      <c r="E355" s="144" t="s">
        <v>745</v>
      </c>
      <c r="F355" s="144" t="s">
        <v>1549</v>
      </c>
      <c r="G355" s="127">
        <v>15</v>
      </c>
      <c r="H355" s="127">
        <v>749</v>
      </c>
      <c r="I355" s="127">
        <v>20</v>
      </c>
      <c r="J355" s="127">
        <v>0</v>
      </c>
      <c r="K355" s="127">
        <v>60</v>
      </c>
      <c r="L355" s="127">
        <v>20</v>
      </c>
      <c r="M355" s="127">
        <v>15</v>
      </c>
      <c r="N355" s="127">
        <v>854</v>
      </c>
      <c r="O355" s="127">
        <v>0</v>
      </c>
      <c r="P355" s="127">
        <v>13</v>
      </c>
      <c r="Q355" s="127">
        <v>47</v>
      </c>
      <c r="R355" s="127">
        <v>40</v>
      </c>
      <c r="S355" s="127">
        <v>0</v>
      </c>
      <c r="T355" s="127">
        <v>0</v>
      </c>
      <c r="U355" s="127">
        <v>0</v>
      </c>
      <c r="V355" s="127">
        <v>0</v>
      </c>
      <c r="W355" s="127">
        <v>0</v>
      </c>
      <c r="X355" s="127">
        <v>0</v>
      </c>
    </row>
    <row r="356" spans="1:24">
      <c r="A356" s="113">
        <v>3</v>
      </c>
      <c r="B356" s="116">
        <v>1</v>
      </c>
      <c r="C356" s="138">
        <v>1503</v>
      </c>
      <c r="D356" s="132">
        <v>16</v>
      </c>
      <c r="E356" s="142" t="s">
        <v>748</v>
      </c>
      <c r="F356" s="143" t="s">
        <v>749</v>
      </c>
      <c r="G356" s="128">
        <v>37</v>
      </c>
      <c r="H356" s="128">
        <v>574</v>
      </c>
      <c r="I356" s="128">
        <v>3</v>
      </c>
      <c r="J356" s="128">
        <v>11</v>
      </c>
      <c r="K356" s="128">
        <v>35</v>
      </c>
      <c r="L356" s="128">
        <v>51</v>
      </c>
      <c r="M356" s="128">
        <v>37</v>
      </c>
      <c r="N356" s="128">
        <v>593</v>
      </c>
      <c r="O356" s="128">
        <v>16</v>
      </c>
      <c r="P356" s="128">
        <v>14</v>
      </c>
      <c r="Q356" s="128">
        <v>30</v>
      </c>
      <c r="R356" s="128">
        <v>41</v>
      </c>
      <c r="S356" s="128">
        <v>0</v>
      </c>
      <c r="T356" s="128">
        <v>0</v>
      </c>
      <c r="U356" s="128">
        <v>0</v>
      </c>
      <c r="V356" s="128">
        <v>0</v>
      </c>
      <c r="W356" s="128">
        <v>0</v>
      </c>
      <c r="X356" s="128">
        <v>0</v>
      </c>
    </row>
    <row r="357" spans="1:24">
      <c r="A357" s="118">
        <v>4</v>
      </c>
      <c r="B357" s="122">
        <v>1</v>
      </c>
      <c r="C357" s="137">
        <v>1503</v>
      </c>
      <c r="D357" s="131">
        <v>16</v>
      </c>
      <c r="E357" s="144" t="s">
        <v>748</v>
      </c>
      <c r="F357" s="144" t="s">
        <v>749</v>
      </c>
      <c r="G357" s="127">
        <v>50</v>
      </c>
      <c r="H357" s="127">
        <v>628</v>
      </c>
      <c r="I357" s="127">
        <v>10</v>
      </c>
      <c r="J357" s="127">
        <v>6</v>
      </c>
      <c r="K357" s="127">
        <v>28</v>
      </c>
      <c r="L357" s="127">
        <v>56</v>
      </c>
      <c r="M357" s="127">
        <v>50</v>
      </c>
      <c r="N357" s="127">
        <v>685</v>
      </c>
      <c r="O357" s="127">
        <v>6</v>
      </c>
      <c r="P357" s="127">
        <v>16</v>
      </c>
      <c r="Q357" s="127">
        <v>34</v>
      </c>
      <c r="R357" s="127">
        <v>44</v>
      </c>
      <c r="S357" s="127">
        <v>0</v>
      </c>
      <c r="T357" s="127">
        <v>0</v>
      </c>
      <c r="U357" s="127">
        <v>0</v>
      </c>
      <c r="V357" s="127">
        <v>0</v>
      </c>
      <c r="W357" s="127">
        <v>0</v>
      </c>
      <c r="X357" s="127">
        <v>0</v>
      </c>
    </row>
    <row r="358" spans="1:24">
      <c r="A358" s="118">
        <v>5</v>
      </c>
      <c r="B358" s="122">
        <v>1</v>
      </c>
      <c r="C358" s="137">
        <v>1503</v>
      </c>
      <c r="D358" s="131">
        <v>16</v>
      </c>
      <c r="E358" s="144" t="s">
        <v>748</v>
      </c>
      <c r="F358" s="144" t="s">
        <v>749</v>
      </c>
      <c r="G358" s="127">
        <v>32</v>
      </c>
      <c r="H358" s="127">
        <v>694</v>
      </c>
      <c r="I358" s="127">
        <v>3</v>
      </c>
      <c r="J358" s="127">
        <v>6</v>
      </c>
      <c r="K358" s="127">
        <v>41</v>
      </c>
      <c r="L358" s="127">
        <v>50</v>
      </c>
      <c r="M358" s="127">
        <v>32</v>
      </c>
      <c r="N358" s="127">
        <v>750</v>
      </c>
      <c r="O358" s="127">
        <v>3</v>
      </c>
      <c r="P358" s="127">
        <v>19</v>
      </c>
      <c r="Q358" s="127">
        <v>34</v>
      </c>
      <c r="R358" s="127">
        <v>44</v>
      </c>
      <c r="S358" s="127">
        <v>32</v>
      </c>
      <c r="T358" s="127">
        <v>214</v>
      </c>
      <c r="U358" s="127">
        <v>0</v>
      </c>
      <c r="V358" s="127">
        <v>34</v>
      </c>
      <c r="W358" s="127">
        <v>63</v>
      </c>
      <c r="X358" s="127">
        <v>3</v>
      </c>
    </row>
    <row r="359" spans="1:24">
      <c r="A359" s="118">
        <v>6</v>
      </c>
      <c r="B359" s="122">
        <v>1</v>
      </c>
      <c r="C359" s="137">
        <v>1503</v>
      </c>
      <c r="D359" s="131">
        <v>18</v>
      </c>
      <c r="E359" s="144" t="s">
        <v>748</v>
      </c>
      <c r="F359" s="144" t="s">
        <v>1470</v>
      </c>
      <c r="G359" s="127">
        <v>40</v>
      </c>
      <c r="H359" s="127">
        <v>700</v>
      </c>
      <c r="I359" s="127">
        <v>5</v>
      </c>
      <c r="J359" s="127">
        <v>23</v>
      </c>
      <c r="K359" s="127">
        <v>40</v>
      </c>
      <c r="L359" s="127">
        <v>33</v>
      </c>
      <c r="M359" s="127">
        <v>40</v>
      </c>
      <c r="N359" s="127">
        <v>706</v>
      </c>
      <c r="O359" s="127">
        <v>3</v>
      </c>
      <c r="P359" s="127">
        <v>28</v>
      </c>
      <c r="Q359" s="127">
        <v>50</v>
      </c>
      <c r="R359" s="127">
        <v>20</v>
      </c>
      <c r="S359" s="127">
        <v>0</v>
      </c>
      <c r="T359" s="127">
        <v>0</v>
      </c>
      <c r="U359" s="127">
        <v>0</v>
      </c>
      <c r="V359" s="127">
        <v>0</v>
      </c>
      <c r="W359" s="127">
        <v>0</v>
      </c>
      <c r="X359" s="127">
        <v>0</v>
      </c>
    </row>
    <row r="360" spans="1:24">
      <c r="A360" s="118">
        <v>7</v>
      </c>
      <c r="B360" s="122">
        <v>1</v>
      </c>
      <c r="C360" s="137">
        <v>1503</v>
      </c>
      <c r="D360" s="131">
        <v>18</v>
      </c>
      <c r="E360" s="144" t="s">
        <v>748</v>
      </c>
      <c r="F360" s="144" t="s">
        <v>1470</v>
      </c>
      <c r="G360" s="127">
        <v>37</v>
      </c>
      <c r="H360" s="127">
        <v>736</v>
      </c>
      <c r="I360" s="127">
        <v>5</v>
      </c>
      <c r="J360" s="127">
        <v>5</v>
      </c>
      <c r="K360" s="127">
        <v>51</v>
      </c>
      <c r="L360" s="127">
        <v>38</v>
      </c>
      <c r="M360" s="127">
        <v>37</v>
      </c>
      <c r="N360" s="127">
        <v>782</v>
      </c>
      <c r="O360" s="127">
        <v>0</v>
      </c>
      <c r="P360" s="127">
        <v>19</v>
      </c>
      <c r="Q360" s="127">
        <v>54</v>
      </c>
      <c r="R360" s="127">
        <v>27</v>
      </c>
      <c r="S360" s="127">
        <v>37</v>
      </c>
      <c r="T360" s="127">
        <v>186</v>
      </c>
      <c r="U360" s="127">
        <v>14</v>
      </c>
      <c r="V360" s="127">
        <v>62</v>
      </c>
      <c r="W360" s="127">
        <v>22</v>
      </c>
      <c r="X360" s="127">
        <v>3</v>
      </c>
    </row>
    <row r="361" spans="1:24">
      <c r="A361" s="118">
        <v>8</v>
      </c>
      <c r="B361" s="122">
        <v>1</v>
      </c>
      <c r="C361" s="137">
        <v>1503</v>
      </c>
      <c r="D361" s="131">
        <v>18</v>
      </c>
      <c r="E361" s="144" t="s">
        <v>748</v>
      </c>
      <c r="F361" s="144" t="s">
        <v>1470</v>
      </c>
      <c r="G361" s="127">
        <v>35</v>
      </c>
      <c r="H361" s="127">
        <v>720</v>
      </c>
      <c r="I361" s="127">
        <v>14</v>
      </c>
      <c r="J361" s="127">
        <v>17</v>
      </c>
      <c r="K361" s="127">
        <v>57</v>
      </c>
      <c r="L361" s="127">
        <v>11</v>
      </c>
      <c r="M361" s="127">
        <v>35</v>
      </c>
      <c r="N361" s="127">
        <v>815</v>
      </c>
      <c r="O361" s="127">
        <v>0</v>
      </c>
      <c r="P361" s="127">
        <v>20</v>
      </c>
      <c r="Q361" s="127">
        <v>54</v>
      </c>
      <c r="R361" s="127">
        <v>26</v>
      </c>
      <c r="S361" s="127">
        <v>0</v>
      </c>
      <c r="T361" s="127">
        <v>0</v>
      </c>
      <c r="U361" s="127">
        <v>0</v>
      </c>
      <c r="V361" s="127">
        <v>0</v>
      </c>
      <c r="W361" s="127">
        <v>0</v>
      </c>
      <c r="X361" s="127">
        <v>0</v>
      </c>
    </row>
    <row r="362" spans="1:24">
      <c r="A362" s="113">
        <v>3</v>
      </c>
      <c r="B362" s="116">
        <v>1</v>
      </c>
      <c r="C362" s="138">
        <v>1505</v>
      </c>
      <c r="D362" s="132">
        <v>25</v>
      </c>
      <c r="E362" s="142" t="s">
        <v>750</v>
      </c>
      <c r="F362" s="143" t="s">
        <v>751</v>
      </c>
      <c r="G362" s="128">
        <v>31</v>
      </c>
      <c r="H362" s="128">
        <v>560</v>
      </c>
      <c r="I362" s="128">
        <v>3</v>
      </c>
      <c r="J362" s="128">
        <v>10</v>
      </c>
      <c r="K362" s="128">
        <v>48</v>
      </c>
      <c r="L362" s="128">
        <v>39</v>
      </c>
      <c r="M362" s="128">
        <v>31</v>
      </c>
      <c r="N362" s="128">
        <v>581</v>
      </c>
      <c r="O362" s="128">
        <v>13</v>
      </c>
      <c r="P362" s="128">
        <v>16</v>
      </c>
      <c r="Q362" s="128">
        <v>35</v>
      </c>
      <c r="R362" s="128">
        <v>35</v>
      </c>
      <c r="S362" s="128">
        <v>0</v>
      </c>
      <c r="T362" s="128">
        <v>0</v>
      </c>
      <c r="U362" s="128">
        <v>0</v>
      </c>
      <c r="V362" s="128">
        <v>0</v>
      </c>
      <c r="W362" s="128">
        <v>0</v>
      </c>
      <c r="X362" s="128">
        <v>0</v>
      </c>
    </row>
    <row r="363" spans="1:24">
      <c r="A363" s="118">
        <v>4</v>
      </c>
      <c r="B363" s="122">
        <v>1</v>
      </c>
      <c r="C363" s="137">
        <v>1505</v>
      </c>
      <c r="D363" s="131">
        <v>25</v>
      </c>
      <c r="E363" s="144" t="s">
        <v>750</v>
      </c>
      <c r="F363" s="144" t="s">
        <v>751</v>
      </c>
      <c r="G363" s="127">
        <v>35</v>
      </c>
      <c r="H363" s="127">
        <v>630</v>
      </c>
      <c r="I363" s="127">
        <v>6</v>
      </c>
      <c r="J363" s="127">
        <v>17</v>
      </c>
      <c r="K363" s="127">
        <v>23</v>
      </c>
      <c r="L363" s="127">
        <v>54</v>
      </c>
      <c r="M363" s="127">
        <v>35</v>
      </c>
      <c r="N363" s="127">
        <v>736</v>
      </c>
      <c r="O363" s="127">
        <v>0</v>
      </c>
      <c r="P363" s="127">
        <v>9</v>
      </c>
      <c r="Q363" s="127">
        <v>49</v>
      </c>
      <c r="R363" s="127">
        <v>43</v>
      </c>
      <c r="S363" s="127">
        <v>0</v>
      </c>
      <c r="T363" s="127">
        <v>0</v>
      </c>
      <c r="U363" s="127">
        <v>0</v>
      </c>
      <c r="V363" s="127">
        <v>0</v>
      </c>
      <c r="W363" s="127">
        <v>0</v>
      </c>
      <c r="X363" s="127">
        <v>0</v>
      </c>
    </row>
    <row r="364" spans="1:24">
      <c r="A364" s="118">
        <v>5</v>
      </c>
      <c r="B364" s="122">
        <v>1</v>
      </c>
      <c r="C364" s="137">
        <v>1505</v>
      </c>
      <c r="D364" s="131">
        <v>25</v>
      </c>
      <c r="E364" s="144" t="s">
        <v>750</v>
      </c>
      <c r="F364" s="144" t="s">
        <v>751</v>
      </c>
      <c r="G364" s="127">
        <v>28</v>
      </c>
      <c r="H364" s="127">
        <v>622</v>
      </c>
      <c r="I364" s="127">
        <v>21</v>
      </c>
      <c r="J364" s="127">
        <v>25</v>
      </c>
      <c r="K364" s="127">
        <v>32</v>
      </c>
      <c r="L364" s="127">
        <v>21</v>
      </c>
      <c r="M364" s="127">
        <v>28</v>
      </c>
      <c r="N364" s="127">
        <v>675</v>
      </c>
      <c r="O364" s="127">
        <v>4</v>
      </c>
      <c r="P364" s="127">
        <v>29</v>
      </c>
      <c r="Q364" s="127">
        <v>43</v>
      </c>
      <c r="R364" s="127">
        <v>25</v>
      </c>
      <c r="S364" s="127">
        <v>28</v>
      </c>
      <c r="T364" s="127">
        <v>190</v>
      </c>
      <c r="U364" s="127">
        <v>14</v>
      </c>
      <c r="V364" s="127">
        <v>50</v>
      </c>
      <c r="W364" s="127">
        <v>25</v>
      </c>
      <c r="X364" s="127">
        <v>11</v>
      </c>
    </row>
    <row r="365" spans="1:24">
      <c r="A365" s="118">
        <v>6</v>
      </c>
      <c r="B365" s="122">
        <v>1</v>
      </c>
      <c r="C365" s="137">
        <v>1505</v>
      </c>
      <c r="D365" s="131">
        <v>25</v>
      </c>
      <c r="E365" s="144" t="s">
        <v>750</v>
      </c>
      <c r="F365" s="144" t="s">
        <v>751</v>
      </c>
      <c r="G365" s="127">
        <v>22</v>
      </c>
      <c r="H365" s="127">
        <v>642</v>
      </c>
      <c r="I365" s="127">
        <v>23</v>
      </c>
      <c r="J365" s="127">
        <v>23</v>
      </c>
      <c r="K365" s="127">
        <v>36</v>
      </c>
      <c r="L365" s="127">
        <v>18</v>
      </c>
      <c r="M365" s="127">
        <v>22</v>
      </c>
      <c r="N365" s="127">
        <v>682</v>
      </c>
      <c r="O365" s="127">
        <v>14</v>
      </c>
      <c r="P365" s="127">
        <v>27</v>
      </c>
      <c r="Q365" s="127">
        <v>23</v>
      </c>
      <c r="R365" s="127">
        <v>36</v>
      </c>
      <c r="S365" s="127">
        <v>0</v>
      </c>
      <c r="T365" s="127">
        <v>0</v>
      </c>
      <c r="U365" s="127">
        <v>0</v>
      </c>
      <c r="V365" s="127">
        <v>0</v>
      </c>
      <c r="W365" s="127">
        <v>0</v>
      </c>
      <c r="X365" s="127">
        <v>0</v>
      </c>
    </row>
    <row r="366" spans="1:24">
      <c r="A366" s="118">
        <v>7</v>
      </c>
      <c r="B366" s="122">
        <v>1</v>
      </c>
      <c r="C366" s="137">
        <v>1505</v>
      </c>
      <c r="D366" s="131">
        <v>26</v>
      </c>
      <c r="E366" s="144" t="s">
        <v>750</v>
      </c>
      <c r="F366" s="144" t="s">
        <v>1551</v>
      </c>
      <c r="G366" s="127">
        <v>30</v>
      </c>
      <c r="H366" s="127">
        <v>781</v>
      </c>
      <c r="I366" s="127">
        <v>10</v>
      </c>
      <c r="J366" s="127">
        <v>10</v>
      </c>
      <c r="K366" s="127">
        <v>23</v>
      </c>
      <c r="L366" s="127">
        <v>57</v>
      </c>
      <c r="M366" s="127">
        <v>30</v>
      </c>
      <c r="N366" s="127">
        <v>795</v>
      </c>
      <c r="O366" s="127">
        <v>3</v>
      </c>
      <c r="P366" s="127">
        <v>13</v>
      </c>
      <c r="Q366" s="127">
        <v>40</v>
      </c>
      <c r="R366" s="127">
        <v>43</v>
      </c>
      <c r="S366" s="127">
        <v>30</v>
      </c>
      <c r="T366" s="127">
        <v>201</v>
      </c>
      <c r="U366" s="127">
        <v>23</v>
      </c>
      <c r="V366" s="127">
        <v>20</v>
      </c>
      <c r="W366" s="127">
        <v>43</v>
      </c>
      <c r="X366" s="127">
        <v>13</v>
      </c>
    </row>
    <row r="367" spans="1:24">
      <c r="A367" s="118">
        <v>8</v>
      </c>
      <c r="B367" s="122">
        <v>1</v>
      </c>
      <c r="C367" s="137">
        <v>1505</v>
      </c>
      <c r="D367" s="131">
        <v>26</v>
      </c>
      <c r="E367" s="144" t="s">
        <v>750</v>
      </c>
      <c r="F367" s="144" t="s">
        <v>1551</v>
      </c>
      <c r="G367" s="127">
        <v>32</v>
      </c>
      <c r="H367" s="127">
        <v>712</v>
      </c>
      <c r="I367" s="127">
        <v>25</v>
      </c>
      <c r="J367" s="127">
        <v>16</v>
      </c>
      <c r="K367" s="127">
        <v>41</v>
      </c>
      <c r="L367" s="127">
        <v>19</v>
      </c>
      <c r="M367" s="127">
        <v>32</v>
      </c>
      <c r="N367" s="127">
        <v>783</v>
      </c>
      <c r="O367" s="127">
        <v>3</v>
      </c>
      <c r="P367" s="127">
        <v>28</v>
      </c>
      <c r="Q367" s="127">
        <v>41</v>
      </c>
      <c r="R367" s="127">
        <v>28</v>
      </c>
      <c r="S367" s="127">
        <v>0</v>
      </c>
      <c r="T367" s="127">
        <v>0</v>
      </c>
      <c r="U367" s="127">
        <v>0</v>
      </c>
      <c r="V367" s="127">
        <v>0</v>
      </c>
      <c r="W367" s="127">
        <v>0</v>
      </c>
      <c r="X367" s="127">
        <v>0</v>
      </c>
    </row>
    <row r="368" spans="1:24">
      <c r="A368" s="113">
        <v>3</v>
      </c>
      <c r="B368" s="116">
        <v>1</v>
      </c>
      <c r="C368" s="138">
        <v>1507</v>
      </c>
      <c r="D368" s="132">
        <v>29</v>
      </c>
      <c r="E368" s="142" t="s">
        <v>752</v>
      </c>
      <c r="F368" s="143" t="s">
        <v>753</v>
      </c>
      <c r="G368" s="128">
        <v>195</v>
      </c>
      <c r="H368" s="128">
        <v>620</v>
      </c>
      <c r="I368" s="128">
        <v>1</v>
      </c>
      <c r="J368" s="128">
        <v>6</v>
      </c>
      <c r="K368" s="128">
        <v>25</v>
      </c>
      <c r="L368" s="128">
        <v>69</v>
      </c>
      <c r="M368" s="128">
        <v>195</v>
      </c>
      <c r="N368" s="128">
        <v>606</v>
      </c>
      <c r="O368" s="128">
        <v>9</v>
      </c>
      <c r="P368" s="128">
        <v>13</v>
      </c>
      <c r="Q368" s="128">
        <v>41</v>
      </c>
      <c r="R368" s="128">
        <v>37</v>
      </c>
      <c r="S368" s="128">
        <v>0</v>
      </c>
      <c r="T368" s="128">
        <v>0</v>
      </c>
      <c r="U368" s="128">
        <v>0</v>
      </c>
      <c r="V368" s="128">
        <v>0</v>
      </c>
      <c r="W368" s="128">
        <v>0</v>
      </c>
      <c r="X368" s="128">
        <v>0</v>
      </c>
    </row>
    <row r="369" spans="1:24">
      <c r="A369" s="118">
        <v>4</v>
      </c>
      <c r="B369" s="122">
        <v>1</v>
      </c>
      <c r="C369" s="137">
        <v>1507</v>
      </c>
      <c r="D369" s="131">
        <v>31</v>
      </c>
      <c r="E369" s="144" t="s">
        <v>752</v>
      </c>
      <c r="F369" s="144" t="s">
        <v>1368</v>
      </c>
      <c r="G369" s="127">
        <v>171</v>
      </c>
      <c r="H369" s="127">
        <v>672</v>
      </c>
      <c r="I369" s="127">
        <v>5</v>
      </c>
      <c r="J369" s="127">
        <v>5</v>
      </c>
      <c r="K369" s="127">
        <v>17</v>
      </c>
      <c r="L369" s="127">
        <v>73</v>
      </c>
      <c r="M369" s="127">
        <v>171</v>
      </c>
      <c r="N369" s="127">
        <v>701</v>
      </c>
      <c r="O369" s="127">
        <v>2</v>
      </c>
      <c r="P369" s="127">
        <v>13</v>
      </c>
      <c r="Q369" s="127">
        <v>42</v>
      </c>
      <c r="R369" s="127">
        <v>43</v>
      </c>
      <c r="S369" s="127">
        <v>0</v>
      </c>
      <c r="T369" s="127">
        <v>0</v>
      </c>
      <c r="U369" s="127">
        <v>0</v>
      </c>
      <c r="V369" s="127">
        <v>0</v>
      </c>
      <c r="W369" s="127">
        <v>0</v>
      </c>
      <c r="X369" s="127">
        <v>0</v>
      </c>
    </row>
    <row r="370" spans="1:24">
      <c r="A370" s="118">
        <v>5</v>
      </c>
      <c r="B370" s="122">
        <v>1</v>
      </c>
      <c r="C370" s="137">
        <v>1507</v>
      </c>
      <c r="D370" s="131">
        <v>31</v>
      </c>
      <c r="E370" s="144" t="s">
        <v>752</v>
      </c>
      <c r="F370" s="144" t="s">
        <v>1368</v>
      </c>
      <c r="G370" s="127">
        <v>167</v>
      </c>
      <c r="H370" s="127">
        <v>678</v>
      </c>
      <c r="I370" s="127">
        <v>7</v>
      </c>
      <c r="J370" s="127">
        <v>12</v>
      </c>
      <c r="K370" s="127">
        <v>32</v>
      </c>
      <c r="L370" s="127">
        <v>49</v>
      </c>
      <c r="M370" s="127">
        <v>167</v>
      </c>
      <c r="N370" s="127">
        <v>724</v>
      </c>
      <c r="O370" s="127">
        <v>4</v>
      </c>
      <c r="P370" s="127">
        <v>11</v>
      </c>
      <c r="Q370" s="127">
        <v>50</v>
      </c>
      <c r="R370" s="127">
        <v>35</v>
      </c>
      <c r="S370" s="127">
        <v>167</v>
      </c>
      <c r="T370" s="127">
        <v>198</v>
      </c>
      <c r="U370" s="127">
        <v>13</v>
      </c>
      <c r="V370" s="127">
        <v>38</v>
      </c>
      <c r="W370" s="127">
        <v>42</v>
      </c>
      <c r="X370" s="127">
        <v>8</v>
      </c>
    </row>
    <row r="371" spans="1:24">
      <c r="A371" s="118">
        <v>6</v>
      </c>
      <c r="B371" s="122">
        <v>1</v>
      </c>
      <c r="C371" s="137">
        <v>1507</v>
      </c>
      <c r="D371" s="131">
        <v>31</v>
      </c>
      <c r="E371" s="144" t="s">
        <v>752</v>
      </c>
      <c r="F371" s="144" t="s">
        <v>1368</v>
      </c>
      <c r="G371" s="127">
        <v>159</v>
      </c>
      <c r="H371" s="127">
        <v>714</v>
      </c>
      <c r="I371" s="127">
        <v>5</v>
      </c>
      <c r="J371" s="127">
        <v>14</v>
      </c>
      <c r="K371" s="127">
        <v>28</v>
      </c>
      <c r="L371" s="127">
        <v>52</v>
      </c>
      <c r="M371" s="127">
        <v>159</v>
      </c>
      <c r="N371" s="127">
        <v>765</v>
      </c>
      <c r="O371" s="127">
        <v>1</v>
      </c>
      <c r="P371" s="127">
        <v>19</v>
      </c>
      <c r="Q371" s="127">
        <v>41</v>
      </c>
      <c r="R371" s="127">
        <v>40</v>
      </c>
      <c r="S371" s="127">
        <v>0</v>
      </c>
      <c r="T371" s="127">
        <v>0</v>
      </c>
      <c r="U371" s="127">
        <v>0</v>
      </c>
      <c r="V371" s="127">
        <v>0</v>
      </c>
      <c r="W371" s="127">
        <v>0</v>
      </c>
      <c r="X371" s="127">
        <v>0</v>
      </c>
    </row>
    <row r="372" spans="1:24">
      <c r="A372" s="118">
        <v>7</v>
      </c>
      <c r="B372" s="122">
        <v>1</v>
      </c>
      <c r="C372" s="137">
        <v>1507</v>
      </c>
      <c r="D372" s="131">
        <v>37</v>
      </c>
      <c r="E372" s="144" t="s">
        <v>752</v>
      </c>
      <c r="F372" s="144" t="s">
        <v>1552</v>
      </c>
      <c r="G372" s="127">
        <v>190</v>
      </c>
      <c r="H372" s="127">
        <v>727</v>
      </c>
      <c r="I372" s="127">
        <v>7</v>
      </c>
      <c r="J372" s="127">
        <v>17</v>
      </c>
      <c r="K372" s="127">
        <v>46</v>
      </c>
      <c r="L372" s="127">
        <v>31</v>
      </c>
      <c r="M372" s="127">
        <v>190</v>
      </c>
      <c r="N372" s="127">
        <v>743</v>
      </c>
      <c r="O372" s="127">
        <v>2</v>
      </c>
      <c r="P372" s="127">
        <v>25</v>
      </c>
      <c r="Q372" s="127">
        <v>52</v>
      </c>
      <c r="R372" s="127">
        <v>22</v>
      </c>
      <c r="S372" s="127">
        <v>190</v>
      </c>
      <c r="T372" s="127">
        <v>178</v>
      </c>
      <c r="U372" s="127">
        <v>22</v>
      </c>
      <c r="V372" s="127">
        <v>45</v>
      </c>
      <c r="W372" s="127">
        <v>29</v>
      </c>
      <c r="X372" s="127">
        <v>4</v>
      </c>
    </row>
    <row r="373" spans="1:24">
      <c r="A373" s="118">
        <v>8</v>
      </c>
      <c r="B373" s="122">
        <v>1</v>
      </c>
      <c r="C373" s="137">
        <v>1507</v>
      </c>
      <c r="D373" s="131">
        <v>37</v>
      </c>
      <c r="E373" s="144" t="s">
        <v>752</v>
      </c>
      <c r="F373" s="144" t="s">
        <v>1552</v>
      </c>
      <c r="G373" s="127">
        <v>140</v>
      </c>
      <c r="H373" s="127">
        <v>713</v>
      </c>
      <c r="I373" s="127">
        <v>23</v>
      </c>
      <c r="J373" s="127">
        <v>19</v>
      </c>
      <c r="K373" s="127">
        <v>44</v>
      </c>
      <c r="L373" s="127">
        <v>15</v>
      </c>
      <c r="M373" s="127">
        <v>140</v>
      </c>
      <c r="N373" s="127">
        <v>795</v>
      </c>
      <c r="O373" s="127">
        <v>4</v>
      </c>
      <c r="P373" s="127">
        <v>21</v>
      </c>
      <c r="Q373" s="127">
        <v>49</v>
      </c>
      <c r="R373" s="127">
        <v>26</v>
      </c>
      <c r="S373" s="127">
        <v>0</v>
      </c>
      <c r="T373" s="127">
        <v>0</v>
      </c>
      <c r="U373" s="127">
        <v>0</v>
      </c>
      <c r="V373" s="127">
        <v>0</v>
      </c>
      <c r="W373" s="127">
        <v>0</v>
      </c>
      <c r="X373" s="127">
        <v>0</v>
      </c>
    </row>
    <row r="374" spans="1:24">
      <c r="A374" s="113">
        <v>3</v>
      </c>
      <c r="B374" s="116">
        <v>2</v>
      </c>
      <c r="C374" s="138">
        <v>1601</v>
      </c>
      <c r="D374" s="132">
        <v>1</v>
      </c>
      <c r="E374" s="142" t="s">
        <v>754</v>
      </c>
      <c r="F374" s="143" t="s">
        <v>755</v>
      </c>
      <c r="G374" s="128">
        <v>47</v>
      </c>
      <c r="H374" s="128">
        <v>634</v>
      </c>
      <c r="I374" s="128">
        <v>0</v>
      </c>
      <c r="J374" s="128">
        <v>6</v>
      </c>
      <c r="K374" s="128">
        <v>17</v>
      </c>
      <c r="L374" s="128">
        <v>77</v>
      </c>
      <c r="M374" s="128">
        <v>47</v>
      </c>
      <c r="N374" s="128">
        <v>651</v>
      </c>
      <c r="O374" s="128">
        <v>4</v>
      </c>
      <c r="P374" s="128">
        <v>11</v>
      </c>
      <c r="Q374" s="128">
        <v>30</v>
      </c>
      <c r="R374" s="128">
        <v>55</v>
      </c>
      <c r="S374" s="128">
        <v>0</v>
      </c>
      <c r="T374" s="128">
        <v>0</v>
      </c>
      <c r="U374" s="128">
        <v>0</v>
      </c>
      <c r="V374" s="128">
        <v>0</v>
      </c>
      <c r="W374" s="128">
        <v>0</v>
      </c>
      <c r="X374" s="128">
        <v>0</v>
      </c>
    </row>
    <row r="375" spans="1:24">
      <c r="A375" s="118">
        <v>4</v>
      </c>
      <c r="B375" s="122">
        <v>2</v>
      </c>
      <c r="C375" s="137">
        <v>1601</v>
      </c>
      <c r="D375" s="131">
        <v>1</v>
      </c>
      <c r="E375" s="144" t="s">
        <v>754</v>
      </c>
      <c r="F375" s="144" t="s">
        <v>755</v>
      </c>
      <c r="G375" s="127">
        <v>39</v>
      </c>
      <c r="H375" s="127">
        <v>615</v>
      </c>
      <c r="I375" s="127">
        <v>10</v>
      </c>
      <c r="J375" s="127">
        <v>13</v>
      </c>
      <c r="K375" s="127">
        <v>44</v>
      </c>
      <c r="L375" s="127">
        <v>33</v>
      </c>
      <c r="M375" s="127">
        <v>39</v>
      </c>
      <c r="N375" s="127">
        <v>693</v>
      </c>
      <c r="O375" s="127">
        <v>0</v>
      </c>
      <c r="P375" s="127">
        <v>21</v>
      </c>
      <c r="Q375" s="127">
        <v>38</v>
      </c>
      <c r="R375" s="127">
        <v>41</v>
      </c>
      <c r="S375" s="127">
        <v>0</v>
      </c>
      <c r="T375" s="127">
        <v>0</v>
      </c>
      <c r="U375" s="127">
        <v>0</v>
      </c>
      <c r="V375" s="127">
        <v>0</v>
      </c>
      <c r="W375" s="127">
        <v>0</v>
      </c>
      <c r="X375" s="127">
        <v>0</v>
      </c>
    </row>
    <row r="376" spans="1:24">
      <c r="A376" s="118">
        <v>5</v>
      </c>
      <c r="B376" s="122">
        <v>2</v>
      </c>
      <c r="C376" s="137">
        <v>1601</v>
      </c>
      <c r="D376" s="131">
        <v>1</v>
      </c>
      <c r="E376" s="144" t="s">
        <v>754</v>
      </c>
      <c r="F376" s="144" t="s">
        <v>755</v>
      </c>
      <c r="G376" s="127">
        <v>47</v>
      </c>
      <c r="H376" s="127">
        <v>635</v>
      </c>
      <c r="I376" s="127">
        <v>19</v>
      </c>
      <c r="J376" s="127">
        <v>11</v>
      </c>
      <c r="K376" s="127">
        <v>40</v>
      </c>
      <c r="L376" s="127">
        <v>30</v>
      </c>
      <c r="M376" s="127">
        <v>47</v>
      </c>
      <c r="N376" s="127">
        <v>730</v>
      </c>
      <c r="O376" s="127">
        <v>4</v>
      </c>
      <c r="P376" s="127">
        <v>19</v>
      </c>
      <c r="Q376" s="127">
        <v>38</v>
      </c>
      <c r="R376" s="127">
        <v>38</v>
      </c>
      <c r="S376" s="127">
        <v>47</v>
      </c>
      <c r="T376" s="127">
        <v>197</v>
      </c>
      <c r="U376" s="127">
        <v>17</v>
      </c>
      <c r="V376" s="127">
        <v>28</v>
      </c>
      <c r="W376" s="127">
        <v>51</v>
      </c>
      <c r="X376" s="127">
        <v>4</v>
      </c>
    </row>
    <row r="377" spans="1:24">
      <c r="A377" s="118">
        <v>6</v>
      </c>
      <c r="B377" s="122">
        <v>2</v>
      </c>
      <c r="C377" s="137">
        <v>1601</v>
      </c>
      <c r="D377" s="131">
        <v>1</v>
      </c>
      <c r="E377" s="144" t="s">
        <v>754</v>
      </c>
      <c r="F377" s="144" t="s">
        <v>755</v>
      </c>
      <c r="G377" s="127">
        <v>34</v>
      </c>
      <c r="H377" s="127">
        <v>727</v>
      </c>
      <c r="I377" s="127">
        <v>12</v>
      </c>
      <c r="J377" s="127">
        <v>12</v>
      </c>
      <c r="K377" s="127">
        <v>15</v>
      </c>
      <c r="L377" s="127">
        <v>62</v>
      </c>
      <c r="M377" s="127">
        <v>34</v>
      </c>
      <c r="N377" s="127">
        <v>753</v>
      </c>
      <c r="O377" s="127">
        <v>9</v>
      </c>
      <c r="P377" s="127">
        <v>9</v>
      </c>
      <c r="Q377" s="127">
        <v>41</v>
      </c>
      <c r="R377" s="127">
        <v>41</v>
      </c>
      <c r="S377" s="127">
        <v>0</v>
      </c>
      <c r="T377" s="127">
        <v>0</v>
      </c>
      <c r="U377" s="127">
        <v>0</v>
      </c>
      <c r="V377" s="127">
        <v>0</v>
      </c>
      <c r="W377" s="127">
        <v>0</v>
      </c>
      <c r="X377" s="127">
        <v>0</v>
      </c>
    </row>
    <row r="378" spans="1:24">
      <c r="A378" s="118">
        <v>7</v>
      </c>
      <c r="B378" s="122">
        <v>2</v>
      </c>
      <c r="C378" s="137">
        <v>1601</v>
      </c>
      <c r="D378" s="131">
        <v>2</v>
      </c>
      <c r="E378" s="144" t="s">
        <v>754</v>
      </c>
      <c r="F378" s="144" t="s">
        <v>1553</v>
      </c>
      <c r="G378" s="127">
        <v>44</v>
      </c>
      <c r="H378" s="127">
        <v>683</v>
      </c>
      <c r="I378" s="127">
        <v>20</v>
      </c>
      <c r="J378" s="127">
        <v>25</v>
      </c>
      <c r="K378" s="127">
        <v>36</v>
      </c>
      <c r="L378" s="127">
        <v>18</v>
      </c>
      <c r="M378" s="127">
        <v>44</v>
      </c>
      <c r="N378" s="127">
        <v>693</v>
      </c>
      <c r="O378" s="127">
        <v>7</v>
      </c>
      <c r="P378" s="127">
        <v>27</v>
      </c>
      <c r="Q378" s="127">
        <v>52</v>
      </c>
      <c r="R378" s="127">
        <v>14</v>
      </c>
      <c r="S378" s="127">
        <v>44</v>
      </c>
      <c r="T378" s="127">
        <v>159</v>
      </c>
      <c r="U378" s="127">
        <v>34</v>
      </c>
      <c r="V378" s="127">
        <v>45</v>
      </c>
      <c r="W378" s="127">
        <v>20</v>
      </c>
      <c r="X378" s="127">
        <v>0</v>
      </c>
    </row>
    <row r="379" spans="1:24">
      <c r="A379" s="118">
        <v>8</v>
      </c>
      <c r="B379" s="122">
        <v>2</v>
      </c>
      <c r="C379" s="137">
        <v>1601</v>
      </c>
      <c r="D379" s="131">
        <v>2</v>
      </c>
      <c r="E379" s="144" t="s">
        <v>754</v>
      </c>
      <c r="F379" s="144" t="s">
        <v>1553</v>
      </c>
      <c r="G379" s="127">
        <v>40</v>
      </c>
      <c r="H379" s="127">
        <v>722</v>
      </c>
      <c r="I379" s="127">
        <v>15</v>
      </c>
      <c r="J379" s="127">
        <v>20</v>
      </c>
      <c r="K379" s="127">
        <v>43</v>
      </c>
      <c r="L379" s="127">
        <v>23</v>
      </c>
      <c r="M379" s="127">
        <v>40</v>
      </c>
      <c r="N379" s="127">
        <v>744</v>
      </c>
      <c r="O379" s="127">
        <v>8</v>
      </c>
      <c r="P379" s="127">
        <v>28</v>
      </c>
      <c r="Q379" s="127">
        <v>53</v>
      </c>
      <c r="R379" s="127">
        <v>13</v>
      </c>
      <c r="S379" s="127">
        <v>0</v>
      </c>
      <c r="T379" s="127">
        <v>0</v>
      </c>
      <c r="U379" s="127">
        <v>0</v>
      </c>
      <c r="V379" s="127">
        <v>0</v>
      </c>
      <c r="W379" s="127">
        <v>0</v>
      </c>
      <c r="X379" s="127">
        <v>0</v>
      </c>
    </row>
    <row r="380" spans="1:24">
      <c r="A380" s="118">
        <v>8</v>
      </c>
      <c r="B380" s="122">
        <v>2</v>
      </c>
      <c r="C380" s="137">
        <v>1602</v>
      </c>
      <c r="D380" s="131">
        <v>55</v>
      </c>
      <c r="E380" s="144" t="s">
        <v>756</v>
      </c>
      <c r="F380" s="144" t="s">
        <v>1605</v>
      </c>
      <c r="G380" s="127">
        <v>113</v>
      </c>
      <c r="H380" s="127">
        <v>731</v>
      </c>
      <c r="I380" s="127">
        <v>17</v>
      </c>
      <c r="J380" s="127">
        <v>12</v>
      </c>
      <c r="K380" s="127">
        <v>53</v>
      </c>
      <c r="L380" s="127">
        <v>18</v>
      </c>
      <c r="M380" s="127">
        <v>113</v>
      </c>
      <c r="N380" s="127">
        <v>808</v>
      </c>
      <c r="O380" s="127">
        <v>5</v>
      </c>
      <c r="P380" s="127">
        <v>18</v>
      </c>
      <c r="Q380" s="127">
        <v>40</v>
      </c>
      <c r="R380" s="127">
        <v>37</v>
      </c>
      <c r="S380" s="127">
        <v>0</v>
      </c>
      <c r="T380" s="127">
        <v>0</v>
      </c>
      <c r="U380" s="127">
        <v>0</v>
      </c>
      <c r="V380" s="127">
        <v>0</v>
      </c>
      <c r="W380" s="127">
        <v>0</v>
      </c>
      <c r="X380" s="127">
        <v>0</v>
      </c>
    </row>
    <row r="381" spans="1:24">
      <c r="A381" s="113">
        <v>3</v>
      </c>
      <c r="B381" s="116">
        <v>2</v>
      </c>
      <c r="C381" s="138">
        <v>1602</v>
      </c>
      <c r="D381" s="132">
        <v>56</v>
      </c>
      <c r="E381" s="142" t="s">
        <v>756</v>
      </c>
      <c r="F381" s="143" t="s">
        <v>757</v>
      </c>
      <c r="G381" s="128">
        <v>115</v>
      </c>
      <c r="H381" s="128">
        <v>623</v>
      </c>
      <c r="I381" s="128">
        <v>0</v>
      </c>
      <c r="J381" s="128">
        <v>4</v>
      </c>
      <c r="K381" s="128">
        <v>25</v>
      </c>
      <c r="L381" s="128">
        <v>70</v>
      </c>
      <c r="M381" s="128">
        <v>115</v>
      </c>
      <c r="N381" s="128">
        <v>594</v>
      </c>
      <c r="O381" s="128">
        <v>5</v>
      </c>
      <c r="P381" s="128">
        <v>18</v>
      </c>
      <c r="Q381" s="128">
        <v>46</v>
      </c>
      <c r="R381" s="128">
        <v>30</v>
      </c>
      <c r="S381" s="128">
        <v>0</v>
      </c>
      <c r="T381" s="128">
        <v>0</v>
      </c>
      <c r="U381" s="128">
        <v>0</v>
      </c>
      <c r="V381" s="128">
        <v>0</v>
      </c>
      <c r="W381" s="128">
        <v>0</v>
      </c>
      <c r="X381" s="128">
        <v>0</v>
      </c>
    </row>
    <row r="382" spans="1:24">
      <c r="A382" s="118">
        <v>4</v>
      </c>
      <c r="B382" s="122">
        <v>2</v>
      </c>
      <c r="C382" s="137">
        <v>1602</v>
      </c>
      <c r="D382" s="131">
        <v>56</v>
      </c>
      <c r="E382" s="144" t="s">
        <v>756</v>
      </c>
      <c r="F382" s="144" t="s">
        <v>757</v>
      </c>
      <c r="G382" s="127">
        <v>142</v>
      </c>
      <c r="H382" s="127">
        <v>634</v>
      </c>
      <c r="I382" s="127">
        <v>6</v>
      </c>
      <c r="J382" s="127">
        <v>10</v>
      </c>
      <c r="K382" s="127">
        <v>30</v>
      </c>
      <c r="L382" s="127">
        <v>54</v>
      </c>
      <c r="M382" s="127">
        <v>142</v>
      </c>
      <c r="N382" s="127">
        <v>641</v>
      </c>
      <c r="O382" s="127">
        <v>4</v>
      </c>
      <c r="P382" s="127">
        <v>23</v>
      </c>
      <c r="Q382" s="127">
        <v>49</v>
      </c>
      <c r="R382" s="127">
        <v>24</v>
      </c>
      <c r="S382" s="127">
        <v>0</v>
      </c>
      <c r="T382" s="127">
        <v>0</v>
      </c>
      <c r="U382" s="127">
        <v>0</v>
      </c>
      <c r="V382" s="127">
        <v>0</v>
      </c>
      <c r="W382" s="127">
        <v>0</v>
      </c>
      <c r="X382" s="127">
        <v>0</v>
      </c>
    </row>
    <row r="383" spans="1:24">
      <c r="A383" s="118">
        <v>5</v>
      </c>
      <c r="B383" s="122">
        <v>2</v>
      </c>
      <c r="C383" s="137">
        <v>1602</v>
      </c>
      <c r="D383" s="131">
        <v>58</v>
      </c>
      <c r="E383" s="144" t="s">
        <v>756</v>
      </c>
      <c r="F383" s="144" t="s">
        <v>1393</v>
      </c>
      <c r="G383" s="127">
        <v>118</v>
      </c>
      <c r="H383" s="127">
        <v>662</v>
      </c>
      <c r="I383" s="127">
        <v>11</v>
      </c>
      <c r="J383" s="127">
        <v>16</v>
      </c>
      <c r="K383" s="127">
        <v>29</v>
      </c>
      <c r="L383" s="127">
        <v>44</v>
      </c>
      <c r="M383" s="127">
        <v>118</v>
      </c>
      <c r="N383" s="127">
        <v>737</v>
      </c>
      <c r="O383" s="127">
        <v>3</v>
      </c>
      <c r="P383" s="127">
        <v>13</v>
      </c>
      <c r="Q383" s="127">
        <v>42</v>
      </c>
      <c r="R383" s="127">
        <v>42</v>
      </c>
      <c r="S383" s="127">
        <v>118</v>
      </c>
      <c r="T383" s="127">
        <v>201</v>
      </c>
      <c r="U383" s="127">
        <v>8</v>
      </c>
      <c r="V383" s="127">
        <v>40</v>
      </c>
      <c r="W383" s="127">
        <v>45</v>
      </c>
      <c r="X383" s="127">
        <v>7</v>
      </c>
    </row>
    <row r="384" spans="1:24">
      <c r="A384" s="118">
        <v>6</v>
      </c>
      <c r="B384" s="122">
        <v>2</v>
      </c>
      <c r="C384" s="137">
        <v>1602</v>
      </c>
      <c r="D384" s="131">
        <v>58</v>
      </c>
      <c r="E384" s="144" t="s">
        <v>756</v>
      </c>
      <c r="F384" s="144" t="s">
        <v>1393</v>
      </c>
      <c r="G384" s="127">
        <v>118</v>
      </c>
      <c r="H384" s="127">
        <v>706</v>
      </c>
      <c r="I384" s="127">
        <v>6</v>
      </c>
      <c r="J384" s="127">
        <v>14</v>
      </c>
      <c r="K384" s="127">
        <v>41</v>
      </c>
      <c r="L384" s="127">
        <v>40</v>
      </c>
      <c r="M384" s="127">
        <v>118</v>
      </c>
      <c r="N384" s="127">
        <v>776</v>
      </c>
      <c r="O384" s="127">
        <v>1</v>
      </c>
      <c r="P384" s="127">
        <v>13</v>
      </c>
      <c r="Q384" s="127">
        <v>47</v>
      </c>
      <c r="R384" s="127">
        <v>39</v>
      </c>
      <c r="S384" s="127">
        <v>0</v>
      </c>
      <c r="T384" s="127">
        <v>0</v>
      </c>
      <c r="U384" s="127">
        <v>0</v>
      </c>
      <c r="V384" s="127">
        <v>0</v>
      </c>
      <c r="W384" s="127">
        <v>0</v>
      </c>
      <c r="X384" s="127">
        <v>0</v>
      </c>
    </row>
    <row r="385" spans="1:24">
      <c r="A385" s="118">
        <v>7</v>
      </c>
      <c r="B385" s="122">
        <v>2</v>
      </c>
      <c r="C385" s="137">
        <v>1602</v>
      </c>
      <c r="D385" s="131">
        <v>58</v>
      </c>
      <c r="E385" s="144" t="s">
        <v>756</v>
      </c>
      <c r="F385" s="144" t="s">
        <v>1393</v>
      </c>
      <c r="G385" s="127">
        <v>111</v>
      </c>
      <c r="H385" s="127">
        <v>778</v>
      </c>
      <c r="I385" s="127">
        <v>5</v>
      </c>
      <c r="J385" s="127">
        <v>6</v>
      </c>
      <c r="K385" s="127">
        <v>36</v>
      </c>
      <c r="L385" s="127">
        <v>53</v>
      </c>
      <c r="M385" s="127">
        <v>111</v>
      </c>
      <c r="N385" s="127">
        <v>795</v>
      </c>
      <c r="O385" s="127">
        <v>2</v>
      </c>
      <c r="P385" s="127">
        <v>19</v>
      </c>
      <c r="Q385" s="127">
        <v>41</v>
      </c>
      <c r="R385" s="127">
        <v>39</v>
      </c>
      <c r="S385" s="127">
        <v>111</v>
      </c>
      <c r="T385" s="127">
        <v>196</v>
      </c>
      <c r="U385" s="127">
        <v>14</v>
      </c>
      <c r="V385" s="127">
        <v>38</v>
      </c>
      <c r="W385" s="127">
        <v>40</v>
      </c>
      <c r="X385" s="127">
        <v>9</v>
      </c>
    </row>
    <row r="386" spans="1:24">
      <c r="A386" s="113">
        <v>3</v>
      </c>
      <c r="B386" s="116">
        <v>2</v>
      </c>
      <c r="C386" s="138">
        <v>1603</v>
      </c>
      <c r="D386" s="132">
        <v>6</v>
      </c>
      <c r="E386" s="142" t="s">
        <v>758</v>
      </c>
      <c r="F386" s="143" t="s">
        <v>759</v>
      </c>
      <c r="G386" s="128">
        <v>116</v>
      </c>
      <c r="H386" s="128">
        <v>606</v>
      </c>
      <c r="I386" s="128">
        <v>0</v>
      </c>
      <c r="J386" s="128">
        <v>10</v>
      </c>
      <c r="K386" s="128">
        <v>26</v>
      </c>
      <c r="L386" s="128">
        <v>64</v>
      </c>
      <c r="M386" s="128">
        <v>116</v>
      </c>
      <c r="N386" s="128">
        <v>631</v>
      </c>
      <c r="O386" s="128">
        <v>2</v>
      </c>
      <c r="P386" s="128">
        <v>15</v>
      </c>
      <c r="Q386" s="128">
        <v>44</v>
      </c>
      <c r="R386" s="128">
        <v>40</v>
      </c>
      <c r="S386" s="128">
        <v>0</v>
      </c>
      <c r="T386" s="128">
        <v>0</v>
      </c>
      <c r="U386" s="128">
        <v>0</v>
      </c>
      <c r="V386" s="128">
        <v>0</v>
      </c>
      <c r="W386" s="128">
        <v>0</v>
      </c>
      <c r="X386" s="128">
        <v>0</v>
      </c>
    </row>
    <row r="387" spans="1:24">
      <c r="A387" s="118">
        <v>4</v>
      </c>
      <c r="B387" s="122">
        <v>2</v>
      </c>
      <c r="C387" s="137">
        <v>1603</v>
      </c>
      <c r="D387" s="131">
        <v>6</v>
      </c>
      <c r="E387" s="144" t="s">
        <v>758</v>
      </c>
      <c r="F387" s="144" t="s">
        <v>759</v>
      </c>
      <c r="G387" s="127">
        <v>132</v>
      </c>
      <c r="H387" s="127">
        <v>650</v>
      </c>
      <c r="I387" s="127">
        <v>2</v>
      </c>
      <c r="J387" s="127">
        <v>11</v>
      </c>
      <c r="K387" s="127">
        <v>30</v>
      </c>
      <c r="L387" s="127">
        <v>57</v>
      </c>
      <c r="M387" s="127">
        <v>132</v>
      </c>
      <c r="N387" s="127">
        <v>733</v>
      </c>
      <c r="O387" s="127">
        <v>1</v>
      </c>
      <c r="P387" s="127">
        <v>8</v>
      </c>
      <c r="Q387" s="127">
        <v>38</v>
      </c>
      <c r="R387" s="127">
        <v>53</v>
      </c>
      <c r="S387" s="127">
        <v>0</v>
      </c>
      <c r="T387" s="127">
        <v>0</v>
      </c>
      <c r="U387" s="127">
        <v>0</v>
      </c>
      <c r="V387" s="127">
        <v>0</v>
      </c>
      <c r="W387" s="127">
        <v>0</v>
      </c>
      <c r="X387" s="127">
        <v>0</v>
      </c>
    </row>
    <row r="388" spans="1:24">
      <c r="A388" s="118">
        <v>5</v>
      </c>
      <c r="B388" s="122">
        <v>2</v>
      </c>
      <c r="C388" s="137">
        <v>1603</v>
      </c>
      <c r="D388" s="131">
        <v>6</v>
      </c>
      <c r="E388" s="144" t="s">
        <v>758</v>
      </c>
      <c r="F388" s="144" t="s">
        <v>759</v>
      </c>
      <c r="G388" s="127">
        <v>121</v>
      </c>
      <c r="H388" s="127">
        <v>667</v>
      </c>
      <c r="I388" s="127">
        <v>6</v>
      </c>
      <c r="J388" s="127">
        <v>9</v>
      </c>
      <c r="K388" s="127">
        <v>52</v>
      </c>
      <c r="L388" s="127">
        <v>33</v>
      </c>
      <c r="M388" s="127">
        <v>121</v>
      </c>
      <c r="N388" s="127">
        <v>731</v>
      </c>
      <c r="O388" s="127">
        <v>2</v>
      </c>
      <c r="P388" s="127">
        <v>16</v>
      </c>
      <c r="Q388" s="127">
        <v>48</v>
      </c>
      <c r="R388" s="127">
        <v>35</v>
      </c>
      <c r="S388" s="127">
        <v>121</v>
      </c>
      <c r="T388" s="127">
        <v>216</v>
      </c>
      <c r="U388" s="127">
        <v>2</v>
      </c>
      <c r="V388" s="127">
        <v>28</v>
      </c>
      <c r="W388" s="127">
        <v>60</v>
      </c>
      <c r="X388" s="127">
        <v>10</v>
      </c>
    </row>
    <row r="389" spans="1:24">
      <c r="A389" s="118">
        <v>6</v>
      </c>
      <c r="B389" s="122">
        <v>2</v>
      </c>
      <c r="C389" s="137">
        <v>1603</v>
      </c>
      <c r="D389" s="131">
        <v>9</v>
      </c>
      <c r="E389" s="144" t="s">
        <v>758</v>
      </c>
      <c r="F389" s="144" t="s">
        <v>1471</v>
      </c>
      <c r="G389" s="127">
        <v>119</v>
      </c>
      <c r="H389" s="127">
        <v>672</v>
      </c>
      <c r="I389" s="127">
        <v>8</v>
      </c>
      <c r="J389" s="127">
        <v>26</v>
      </c>
      <c r="K389" s="127">
        <v>37</v>
      </c>
      <c r="L389" s="127">
        <v>29</v>
      </c>
      <c r="M389" s="127">
        <v>119</v>
      </c>
      <c r="N389" s="127">
        <v>724</v>
      </c>
      <c r="O389" s="127">
        <v>3</v>
      </c>
      <c r="P389" s="127">
        <v>23</v>
      </c>
      <c r="Q389" s="127">
        <v>50</v>
      </c>
      <c r="R389" s="127">
        <v>24</v>
      </c>
      <c r="S389" s="127">
        <v>0</v>
      </c>
      <c r="T389" s="127">
        <v>0</v>
      </c>
      <c r="U389" s="127">
        <v>0</v>
      </c>
      <c r="V389" s="127">
        <v>0</v>
      </c>
      <c r="W389" s="127">
        <v>0</v>
      </c>
      <c r="X389" s="127">
        <v>0</v>
      </c>
    </row>
    <row r="390" spans="1:24">
      <c r="A390" s="118">
        <v>7</v>
      </c>
      <c r="B390" s="122">
        <v>2</v>
      </c>
      <c r="C390" s="137">
        <v>1603</v>
      </c>
      <c r="D390" s="131">
        <v>9</v>
      </c>
      <c r="E390" s="144" t="s">
        <v>758</v>
      </c>
      <c r="F390" s="144" t="s">
        <v>1471</v>
      </c>
      <c r="G390" s="127">
        <v>132</v>
      </c>
      <c r="H390" s="127">
        <v>701</v>
      </c>
      <c r="I390" s="127">
        <v>13</v>
      </c>
      <c r="J390" s="127">
        <v>21</v>
      </c>
      <c r="K390" s="127">
        <v>43</v>
      </c>
      <c r="L390" s="127">
        <v>23</v>
      </c>
      <c r="M390" s="127">
        <v>132</v>
      </c>
      <c r="N390" s="127">
        <v>710</v>
      </c>
      <c r="O390" s="127">
        <v>4</v>
      </c>
      <c r="P390" s="127">
        <v>32</v>
      </c>
      <c r="Q390" s="127">
        <v>48</v>
      </c>
      <c r="R390" s="127">
        <v>16</v>
      </c>
      <c r="S390" s="127">
        <v>132</v>
      </c>
      <c r="T390" s="127">
        <v>180</v>
      </c>
      <c r="U390" s="127">
        <v>22</v>
      </c>
      <c r="V390" s="127">
        <v>39</v>
      </c>
      <c r="W390" s="127">
        <v>34</v>
      </c>
      <c r="X390" s="127">
        <v>5</v>
      </c>
    </row>
    <row r="391" spans="1:24">
      <c r="A391" s="118">
        <v>8</v>
      </c>
      <c r="B391" s="122">
        <v>2</v>
      </c>
      <c r="C391" s="137">
        <v>1603</v>
      </c>
      <c r="D391" s="131">
        <v>9</v>
      </c>
      <c r="E391" s="144" t="s">
        <v>758</v>
      </c>
      <c r="F391" s="144" t="s">
        <v>1471</v>
      </c>
      <c r="G391" s="127">
        <v>104</v>
      </c>
      <c r="H391" s="127">
        <v>699</v>
      </c>
      <c r="I391" s="127">
        <v>28</v>
      </c>
      <c r="J391" s="127">
        <v>19</v>
      </c>
      <c r="K391" s="127">
        <v>45</v>
      </c>
      <c r="L391" s="127">
        <v>8</v>
      </c>
      <c r="M391" s="127">
        <v>104</v>
      </c>
      <c r="N391" s="127">
        <v>780</v>
      </c>
      <c r="O391" s="127">
        <v>5</v>
      </c>
      <c r="P391" s="127">
        <v>24</v>
      </c>
      <c r="Q391" s="127">
        <v>51</v>
      </c>
      <c r="R391" s="127">
        <v>20</v>
      </c>
      <c r="S391" s="127">
        <v>0</v>
      </c>
      <c r="T391" s="127">
        <v>0</v>
      </c>
      <c r="U391" s="127">
        <v>0</v>
      </c>
      <c r="V391" s="127">
        <v>0</v>
      </c>
      <c r="W391" s="127">
        <v>0</v>
      </c>
      <c r="X391" s="127">
        <v>0</v>
      </c>
    </row>
    <row r="392" spans="1:24">
      <c r="A392" s="113">
        <v>3</v>
      </c>
      <c r="B392" s="116">
        <v>2</v>
      </c>
      <c r="C392" s="138">
        <v>1605</v>
      </c>
      <c r="D392" s="132">
        <v>60</v>
      </c>
      <c r="E392" s="142" t="s">
        <v>760</v>
      </c>
      <c r="F392" s="143" t="s">
        <v>762</v>
      </c>
      <c r="G392" s="128">
        <v>39</v>
      </c>
      <c r="H392" s="128">
        <v>642</v>
      </c>
      <c r="I392" s="128">
        <v>0</v>
      </c>
      <c r="J392" s="128">
        <v>5</v>
      </c>
      <c r="K392" s="128">
        <v>26</v>
      </c>
      <c r="L392" s="128">
        <v>69</v>
      </c>
      <c r="M392" s="128">
        <v>39</v>
      </c>
      <c r="N392" s="128">
        <v>630</v>
      </c>
      <c r="O392" s="128">
        <v>8</v>
      </c>
      <c r="P392" s="128">
        <v>8</v>
      </c>
      <c r="Q392" s="128">
        <v>33</v>
      </c>
      <c r="R392" s="128">
        <v>51</v>
      </c>
      <c r="S392" s="128">
        <v>0</v>
      </c>
      <c r="T392" s="128">
        <v>0</v>
      </c>
      <c r="U392" s="128">
        <v>0</v>
      </c>
      <c r="V392" s="128">
        <v>0</v>
      </c>
      <c r="W392" s="128">
        <v>0</v>
      </c>
      <c r="X392" s="128">
        <v>0</v>
      </c>
    </row>
    <row r="393" spans="1:24">
      <c r="A393" s="118">
        <v>4</v>
      </c>
      <c r="B393" s="122">
        <v>2</v>
      </c>
      <c r="C393" s="137">
        <v>1605</v>
      </c>
      <c r="D393" s="131">
        <v>60</v>
      </c>
      <c r="E393" s="144" t="s">
        <v>760</v>
      </c>
      <c r="F393" s="144" t="s">
        <v>762</v>
      </c>
      <c r="G393" s="127">
        <v>30</v>
      </c>
      <c r="H393" s="127">
        <v>686</v>
      </c>
      <c r="I393" s="127">
        <v>0</v>
      </c>
      <c r="J393" s="127">
        <v>0</v>
      </c>
      <c r="K393" s="127">
        <v>37</v>
      </c>
      <c r="L393" s="127">
        <v>63</v>
      </c>
      <c r="M393" s="127">
        <v>30</v>
      </c>
      <c r="N393" s="127">
        <v>761</v>
      </c>
      <c r="O393" s="127">
        <v>0</v>
      </c>
      <c r="P393" s="127">
        <v>10</v>
      </c>
      <c r="Q393" s="127">
        <v>37</v>
      </c>
      <c r="R393" s="127">
        <v>53</v>
      </c>
      <c r="S393" s="127">
        <v>0</v>
      </c>
      <c r="T393" s="127">
        <v>0</v>
      </c>
      <c r="U393" s="127">
        <v>0</v>
      </c>
      <c r="V393" s="127">
        <v>0</v>
      </c>
      <c r="W393" s="127">
        <v>0</v>
      </c>
      <c r="X393" s="127">
        <v>0</v>
      </c>
    </row>
    <row r="394" spans="1:24">
      <c r="A394" s="118">
        <v>5</v>
      </c>
      <c r="B394" s="122">
        <v>2</v>
      </c>
      <c r="C394" s="137">
        <v>1605</v>
      </c>
      <c r="D394" s="131">
        <v>60</v>
      </c>
      <c r="E394" s="144" t="s">
        <v>760</v>
      </c>
      <c r="F394" s="144" t="s">
        <v>762</v>
      </c>
      <c r="G394" s="127">
        <v>30</v>
      </c>
      <c r="H394" s="127">
        <v>700</v>
      </c>
      <c r="I394" s="127">
        <v>0</v>
      </c>
      <c r="J394" s="127">
        <v>10</v>
      </c>
      <c r="K394" s="127">
        <v>47</v>
      </c>
      <c r="L394" s="127">
        <v>43</v>
      </c>
      <c r="M394" s="127">
        <v>30</v>
      </c>
      <c r="N394" s="127">
        <v>730</v>
      </c>
      <c r="O394" s="127">
        <v>3</v>
      </c>
      <c r="P394" s="127">
        <v>13</v>
      </c>
      <c r="Q394" s="127">
        <v>50</v>
      </c>
      <c r="R394" s="127">
        <v>33</v>
      </c>
      <c r="S394" s="127">
        <v>30</v>
      </c>
      <c r="T394" s="127">
        <v>211</v>
      </c>
      <c r="U394" s="127">
        <v>3</v>
      </c>
      <c r="V394" s="127">
        <v>27</v>
      </c>
      <c r="W394" s="127">
        <v>57</v>
      </c>
      <c r="X394" s="127">
        <v>13</v>
      </c>
    </row>
    <row r="395" spans="1:24">
      <c r="A395" s="118">
        <v>6</v>
      </c>
      <c r="B395" s="122">
        <v>2</v>
      </c>
      <c r="C395" s="137">
        <v>1605</v>
      </c>
      <c r="D395" s="131">
        <v>60</v>
      </c>
      <c r="E395" s="144" t="s">
        <v>760</v>
      </c>
      <c r="F395" s="144" t="s">
        <v>762</v>
      </c>
      <c r="G395" s="127">
        <v>42</v>
      </c>
      <c r="H395" s="127">
        <v>732</v>
      </c>
      <c r="I395" s="127">
        <v>7</v>
      </c>
      <c r="J395" s="127">
        <v>5</v>
      </c>
      <c r="K395" s="127">
        <v>29</v>
      </c>
      <c r="L395" s="127">
        <v>60</v>
      </c>
      <c r="M395" s="127">
        <v>42</v>
      </c>
      <c r="N395" s="127">
        <v>766</v>
      </c>
      <c r="O395" s="127">
        <v>2</v>
      </c>
      <c r="P395" s="127">
        <v>10</v>
      </c>
      <c r="Q395" s="127">
        <v>52</v>
      </c>
      <c r="R395" s="127">
        <v>36</v>
      </c>
      <c r="S395" s="127">
        <v>0</v>
      </c>
      <c r="T395" s="127">
        <v>0</v>
      </c>
      <c r="U395" s="127">
        <v>0</v>
      </c>
      <c r="V395" s="127">
        <v>0</v>
      </c>
      <c r="W395" s="127">
        <v>0</v>
      </c>
      <c r="X395" s="127">
        <v>0</v>
      </c>
    </row>
    <row r="396" spans="1:24">
      <c r="A396" s="113">
        <v>3</v>
      </c>
      <c r="B396" s="116">
        <v>2</v>
      </c>
      <c r="C396" s="138">
        <v>1605</v>
      </c>
      <c r="D396" s="132">
        <v>61</v>
      </c>
      <c r="E396" s="142" t="s">
        <v>760</v>
      </c>
      <c r="F396" s="143" t="s">
        <v>761</v>
      </c>
      <c r="G396" s="128">
        <v>37</v>
      </c>
      <c r="H396" s="128">
        <v>594</v>
      </c>
      <c r="I396" s="128">
        <v>3</v>
      </c>
      <c r="J396" s="128">
        <v>14</v>
      </c>
      <c r="K396" s="128">
        <v>14</v>
      </c>
      <c r="L396" s="128">
        <v>70</v>
      </c>
      <c r="M396" s="128">
        <v>37</v>
      </c>
      <c r="N396" s="128">
        <v>614</v>
      </c>
      <c r="O396" s="128">
        <v>5</v>
      </c>
      <c r="P396" s="128">
        <v>11</v>
      </c>
      <c r="Q396" s="128">
        <v>46</v>
      </c>
      <c r="R396" s="128">
        <v>38</v>
      </c>
      <c r="S396" s="128">
        <v>0</v>
      </c>
      <c r="T396" s="128">
        <v>0</v>
      </c>
      <c r="U396" s="128">
        <v>0</v>
      </c>
      <c r="V396" s="128">
        <v>0</v>
      </c>
      <c r="W396" s="128">
        <v>0</v>
      </c>
      <c r="X396" s="128">
        <v>0</v>
      </c>
    </row>
    <row r="397" spans="1:24">
      <c r="A397" s="118">
        <v>4</v>
      </c>
      <c r="B397" s="122">
        <v>2</v>
      </c>
      <c r="C397" s="137">
        <v>1605</v>
      </c>
      <c r="D397" s="131">
        <v>61</v>
      </c>
      <c r="E397" s="144" t="s">
        <v>760</v>
      </c>
      <c r="F397" s="144" t="s">
        <v>761</v>
      </c>
      <c r="G397" s="127">
        <v>36</v>
      </c>
      <c r="H397" s="127">
        <v>637</v>
      </c>
      <c r="I397" s="127">
        <v>3</v>
      </c>
      <c r="J397" s="127">
        <v>11</v>
      </c>
      <c r="K397" s="127">
        <v>44</v>
      </c>
      <c r="L397" s="127">
        <v>42</v>
      </c>
      <c r="M397" s="127">
        <v>36</v>
      </c>
      <c r="N397" s="127">
        <v>660</v>
      </c>
      <c r="O397" s="127">
        <v>0</v>
      </c>
      <c r="P397" s="127">
        <v>25</v>
      </c>
      <c r="Q397" s="127">
        <v>50</v>
      </c>
      <c r="R397" s="127">
        <v>25</v>
      </c>
      <c r="S397" s="127">
        <v>0</v>
      </c>
      <c r="T397" s="127">
        <v>0</v>
      </c>
      <c r="U397" s="127">
        <v>0</v>
      </c>
      <c r="V397" s="127">
        <v>0</v>
      </c>
      <c r="W397" s="127">
        <v>0</v>
      </c>
      <c r="X397" s="127">
        <v>0</v>
      </c>
    </row>
    <row r="398" spans="1:24">
      <c r="A398" s="118">
        <v>5</v>
      </c>
      <c r="B398" s="122">
        <v>2</v>
      </c>
      <c r="C398" s="137">
        <v>1605</v>
      </c>
      <c r="D398" s="131">
        <v>61</v>
      </c>
      <c r="E398" s="144" t="s">
        <v>760</v>
      </c>
      <c r="F398" s="144" t="s">
        <v>761</v>
      </c>
      <c r="G398" s="127">
        <v>30</v>
      </c>
      <c r="H398" s="127">
        <v>639</v>
      </c>
      <c r="I398" s="127">
        <v>10</v>
      </c>
      <c r="J398" s="127">
        <v>17</v>
      </c>
      <c r="K398" s="127">
        <v>50</v>
      </c>
      <c r="L398" s="127">
        <v>23</v>
      </c>
      <c r="M398" s="127">
        <v>30</v>
      </c>
      <c r="N398" s="127">
        <v>685</v>
      </c>
      <c r="O398" s="127">
        <v>13</v>
      </c>
      <c r="P398" s="127">
        <v>17</v>
      </c>
      <c r="Q398" s="127">
        <v>33</v>
      </c>
      <c r="R398" s="127">
        <v>37</v>
      </c>
      <c r="S398" s="127">
        <v>30</v>
      </c>
      <c r="T398" s="127">
        <v>191</v>
      </c>
      <c r="U398" s="127">
        <v>17</v>
      </c>
      <c r="V398" s="127">
        <v>37</v>
      </c>
      <c r="W398" s="127">
        <v>40</v>
      </c>
      <c r="X398" s="127">
        <v>7</v>
      </c>
    </row>
    <row r="399" spans="1:24">
      <c r="A399" s="118">
        <v>6</v>
      </c>
      <c r="B399" s="122">
        <v>2</v>
      </c>
      <c r="C399" s="137">
        <v>1605</v>
      </c>
      <c r="D399" s="131">
        <v>61</v>
      </c>
      <c r="E399" s="144" t="s">
        <v>760</v>
      </c>
      <c r="F399" s="144" t="s">
        <v>761</v>
      </c>
      <c r="G399" s="127">
        <v>26</v>
      </c>
      <c r="H399" s="127">
        <v>724</v>
      </c>
      <c r="I399" s="127">
        <v>8</v>
      </c>
      <c r="J399" s="127">
        <v>15</v>
      </c>
      <c r="K399" s="127">
        <v>23</v>
      </c>
      <c r="L399" s="127">
        <v>54</v>
      </c>
      <c r="M399" s="127">
        <v>26</v>
      </c>
      <c r="N399" s="127">
        <v>771</v>
      </c>
      <c r="O399" s="127">
        <v>0</v>
      </c>
      <c r="P399" s="127">
        <v>23</v>
      </c>
      <c r="Q399" s="127">
        <v>35</v>
      </c>
      <c r="R399" s="127">
        <v>42</v>
      </c>
      <c r="S399" s="127">
        <v>0</v>
      </c>
      <c r="T399" s="127">
        <v>0</v>
      </c>
      <c r="U399" s="127">
        <v>0</v>
      </c>
      <c r="V399" s="127">
        <v>0</v>
      </c>
      <c r="W399" s="127">
        <v>0</v>
      </c>
      <c r="X399" s="127">
        <v>0</v>
      </c>
    </row>
    <row r="400" spans="1:24">
      <c r="A400" s="118">
        <v>7</v>
      </c>
      <c r="B400" s="122">
        <v>2</v>
      </c>
      <c r="C400" s="137">
        <v>1605</v>
      </c>
      <c r="D400" s="131">
        <v>62</v>
      </c>
      <c r="E400" s="144" t="s">
        <v>760</v>
      </c>
      <c r="F400" s="144" t="s">
        <v>1554</v>
      </c>
      <c r="G400" s="127">
        <v>67</v>
      </c>
      <c r="H400" s="127">
        <v>721</v>
      </c>
      <c r="I400" s="127">
        <v>15</v>
      </c>
      <c r="J400" s="127">
        <v>12</v>
      </c>
      <c r="K400" s="127">
        <v>37</v>
      </c>
      <c r="L400" s="127">
        <v>36</v>
      </c>
      <c r="M400" s="127">
        <v>67</v>
      </c>
      <c r="N400" s="127">
        <v>715</v>
      </c>
      <c r="O400" s="127">
        <v>10</v>
      </c>
      <c r="P400" s="127">
        <v>22</v>
      </c>
      <c r="Q400" s="127">
        <v>40</v>
      </c>
      <c r="R400" s="127">
        <v>27</v>
      </c>
      <c r="S400" s="127">
        <v>67</v>
      </c>
      <c r="T400" s="127">
        <v>166</v>
      </c>
      <c r="U400" s="127">
        <v>31</v>
      </c>
      <c r="V400" s="127">
        <v>52</v>
      </c>
      <c r="W400" s="127">
        <v>16</v>
      </c>
      <c r="X400" s="127">
        <v>0</v>
      </c>
    </row>
    <row r="401" spans="1:24">
      <c r="A401" s="118">
        <v>8</v>
      </c>
      <c r="B401" s="122">
        <v>2</v>
      </c>
      <c r="C401" s="137">
        <v>1605</v>
      </c>
      <c r="D401" s="131">
        <v>62</v>
      </c>
      <c r="E401" s="144" t="s">
        <v>760</v>
      </c>
      <c r="F401" s="144" t="s">
        <v>1554</v>
      </c>
      <c r="G401" s="127">
        <v>53</v>
      </c>
      <c r="H401" s="127">
        <v>696</v>
      </c>
      <c r="I401" s="127">
        <v>34</v>
      </c>
      <c r="J401" s="127">
        <v>25</v>
      </c>
      <c r="K401" s="127">
        <v>32</v>
      </c>
      <c r="L401" s="127">
        <v>9</v>
      </c>
      <c r="M401" s="127">
        <v>53</v>
      </c>
      <c r="N401" s="127">
        <v>784</v>
      </c>
      <c r="O401" s="127">
        <v>6</v>
      </c>
      <c r="P401" s="127">
        <v>23</v>
      </c>
      <c r="Q401" s="127">
        <v>47</v>
      </c>
      <c r="R401" s="127">
        <v>25</v>
      </c>
      <c r="S401" s="127">
        <v>0</v>
      </c>
      <c r="T401" s="127">
        <v>0</v>
      </c>
      <c r="U401" s="127">
        <v>0</v>
      </c>
      <c r="V401" s="127">
        <v>0</v>
      </c>
      <c r="W401" s="127">
        <v>0</v>
      </c>
      <c r="X401" s="127">
        <v>0</v>
      </c>
    </row>
    <row r="402" spans="1:24">
      <c r="A402" s="113">
        <v>3</v>
      </c>
      <c r="B402" s="116">
        <v>2</v>
      </c>
      <c r="C402" s="138">
        <v>1608</v>
      </c>
      <c r="D402" s="132">
        <v>17</v>
      </c>
      <c r="E402" s="142" t="s">
        <v>763</v>
      </c>
      <c r="F402" s="143" t="s">
        <v>768</v>
      </c>
      <c r="G402" s="128">
        <v>84</v>
      </c>
      <c r="H402" s="128">
        <v>549</v>
      </c>
      <c r="I402" s="128">
        <v>5</v>
      </c>
      <c r="J402" s="128">
        <v>24</v>
      </c>
      <c r="K402" s="128">
        <v>39</v>
      </c>
      <c r="L402" s="128">
        <v>32</v>
      </c>
      <c r="M402" s="128">
        <v>84</v>
      </c>
      <c r="N402" s="128">
        <v>474</v>
      </c>
      <c r="O402" s="128">
        <v>17</v>
      </c>
      <c r="P402" s="128">
        <v>44</v>
      </c>
      <c r="Q402" s="128">
        <v>21</v>
      </c>
      <c r="R402" s="128">
        <v>18</v>
      </c>
      <c r="S402" s="128">
        <v>0</v>
      </c>
      <c r="T402" s="128">
        <v>0</v>
      </c>
      <c r="U402" s="128">
        <v>0</v>
      </c>
      <c r="V402" s="128">
        <v>0</v>
      </c>
      <c r="W402" s="128">
        <v>0</v>
      </c>
      <c r="X402" s="128">
        <v>0</v>
      </c>
    </row>
    <row r="403" spans="1:24">
      <c r="A403" s="118">
        <v>4</v>
      </c>
      <c r="B403" s="122">
        <v>2</v>
      </c>
      <c r="C403" s="137">
        <v>1608</v>
      </c>
      <c r="D403" s="131">
        <v>17</v>
      </c>
      <c r="E403" s="144" t="s">
        <v>763</v>
      </c>
      <c r="F403" s="144" t="s">
        <v>768</v>
      </c>
      <c r="G403" s="127">
        <v>64</v>
      </c>
      <c r="H403" s="127">
        <v>592</v>
      </c>
      <c r="I403" s="127">
        <v>22</v>
      </c>
      <c r="J403" s="127">
        <v>11</v>
      </c>
      <c r="K403" s="127">
        <v>36</v>
      </c>
      <c r="L403" s="127">
        <v>31</v>
      </c>
      <c r="M403" s="127">
        <v>64</v>
      </c>
      <c r="N403" s="127">
        <v>566</v>
      </c>
      <c r="O403" s="127">
        <v>9</v>
      </c>
      <c r="P403" s="127">
        <v>39</v>
      </c>
      <c r="Q403" s="127">
        <v>36</v>
      </c>
      <c r="R403" s="127">
        <v>16</v>
      </c>
      <c r="S403" s="127">
        <v>0</v>
      </c>
      <c r="T403" s="127">
        <v>0</v>
      </c>
      <c r="U403" s="127">
        <v>0</v>
      </c>
      <c r="V403" s="127">
        <v>0</v>
      </c>
      <c r="W403" s="127">
        <v>0</v>
      </c>
      <c r="X403" s="127">
        <v>0</v>
      </c>
    </row>
    <row r="404" spans="1:24">
      <c r="A404" s="118">
        <v>5</v>
      </c>
      <c r="B404" s="122">
        <v>2</v>
      </c>
      <c r="C404" s="137">
        <v>1608</v>
      </c>
      <c r="D404" s="131">
        <v>17</v>
      </c>
      <c r="E404" s="144" t="s">
        <v>763</v>
      </c>
      <c r="F404" s="144" t="s">
        <v>768</v>
      </c>
      <c r="G404" s="127">
        <v>78</v>
      </c>
      <c r="H404" s="127">
        <v>593</v>
      </c>
      <c r="I404" s="127">
        <v>26</v>
      </c>
      <c r="J404" s="127">
        <v>28</v>
      </c>
      <c r="K404" s="127">
        <v>33</v>
      </c>
      <c r="L404" s="127">
        <v>13</v>
      </c>
      <c r="M404" s="127">
        <v>78</v>
      </c>
      <c r="N404" s="127">
        <v>578</v>
      </c>
      <c r="O404" s="127">
        <v>10</v>
      </c>
      <c r="P404" s="127">
        <v>44</v>
      </c>
      <c r="Q404" s="127">
        <v>35</v>
      </c>
      <c r="R404" s="127">
        <v>12</v>
      </c>
      <c r="S404" s="127">
        <v>78</v>
      </c>
      <c r="T404" s="127">
        <v>182</v>
      </c>
      <c r="U404" s="127">
        <v>21</v>
      </c>
      <c r="V404" s="127">
        <v>49</v>
      </c>
      <c r="W404" s="127">
        <v>26</v>
      </c>
      <c r="X404" s="127">
        <v>5</v>
      </c>
    </row>
    <row r="405" spans="1:24">
      <c r="A405" s="118">
        <v>6</v>
      </c>
      <c r="B405" s="122">
        <v>2</v>
      </c>
      <c r="C405" s="137">
        <v>1608</v>
      </c>
      <c r="D405" s="131">
        <v>17</v>
      </c>
      <c r="E405" s="144" t="s">
        <v>763</v>
      </c>
      <c r="F405" s="144" t="s">
        <v>768</v>
      </c>
      <c r="G405" s="127">
        <v>83</v>
      </c>
      <c r="H405" s="127">
        <v>665</v>
      </c>
      <c r="I405" s="127">
        <v>13</v>
      </c>
      <c r="J405" s="127">
        <v>19</v>
      </c>
      <c r="K405" s="127">
        <v>43</v>
      </c>
      <c r="L405" s="127">
        <v>24</v>
      </c>
      <c r="M405" s="127">
        <v>83</v>
      </c>
      <c r="N405" s="127">
        <v>652</v>
      </c>
      <c r="O405" s="127">
        <v>8</v>
      </c>
      <c r="P405" s="127">
        <v>35</v>
      </c>
      <c r="Q405" s="127">
        <v>43</v>
      </c>
      <c r="R405" s="127">
        <v>13</v>
      </c>
      <c r="S405" s="127">
        <v>0</v>
      </c>
      <c r="T405" s="127">
        <v>0</v>
      </c>
      <c r="U405" s="127">
        <v>0</v>
      </c>
      <c r="V405" s="127">
        <v>0</v>
      </c>
      <c r="W405" s="127">
        <v>0</v>
      </c>
      <c r="X405" s="127">
        <v>0</v>
      </c>
    </row>
    <row r="406" spans="1:24">
      <c r="A406" s="113">
        <v>3</v>
      </c>
      <c r="B406" s="116">
        <v>2</v>
      </c>
      <c r="C406" s="138">
        <v>1608</v>
      </c>
      <c r="D406" s="132">
        <v>19</v>
      </c>
      <c r="E406" s="142" t="s">
        <v>763</v>
      </c>
      <c r="F406" s="143" t="s">
        <v>767</v>
      </c>
      <c r="G406" s="128">
        <v>111</v>
      </c>
      <c r="H406" s="128">
        <v>587</v>
      </c>
      <c r="I406" s="128">
        <v>7</v>
      </c>
      <c r="J406" s="128">
        <v>10</v>
      </c>
      <c r="K406" s="128">
        <v>30</v>
      </c>
      <c r="L406" s="128">
        <v>53</v>
      </c>
      <c r="M406" s="128">
        <v>111</v>
      </c>
      <c r="N406" s="128">
        <v>567</v>
      </c>
      <c r="O406" s="128">
        <v>13</v>
      </c>
      <c r="P406" s="128">
        <v>23</v>
      </c>
      <c r="Q406" s="128">
        <v>29</v>
      </c>
      <c r="R406" s="128">
        <v>35</v>
      </c>
      <c r="S406" s="128">
        <v>0</v>
      </c>
      <c r="T406" s="128">
        <v>0</v>
      </c>
      <c r="U406" s="128">
        <v>0</v>
      </c>
      <c r="V406" s="128">
        <v>0</v>
      </c>
      <c r="W406" s="128">
        <v>0</v>
      </c>
      <c r="X406" s="128">
        <v>0</v>
      </c>
    </row>
    <row r="407" spans="1:24">
      <c r="A407" s="118">
        <v>4</v>
      </c>
      <c r="B407" s="122">
        <v>2</v>
      </c>
      <c r="C407" s="137">
        <v>1608</v>
      </c>
      <c r="D407" s="131">
        <v>19</v>
      </c>
      <c r="E407" s="144" t="s">
        <v>763</v>
      </c>
      <c r="F407" s="144" t="s">
        <v>767</v>
      </c>
      <c r="G407" s="127">
        <v>106</v>
      </c>
      <c r="H407" s="127">
        <v>641</v>
      </c>
      <c r="I407" s="127">
        <v>8</v>
      </c>
      <c r="J407" s="127">
        <v>12</v>
      </c>
      <c r="K407" s="127">
        <v>27</v>
      </c>
      <c r="L407" s="127">
        <v>52</v>
      </c>
      <c r="M407" s="127">
        <v>106</v>
      </c>
      <c r="N407" s="127">
        <v>658</v>
      </c>
      <c r="O407" s="127">
        <v>6</v>
      </c>
      <c r="P407" s="127">
        <v>17</v>
      </c>
      <c r="Q407" s="127">
        <v>48</v>
      </c>
      <c r="R407" s="127">
        <v>29</v>
      </c>
      <c r="S407" s="127">
        <v>0</v>
      </c>
      <c r="T407" s="127">
        <v>0</v>
      </c>
      <c r="U407" s="127">
        <v>0</v>
      </c>
      <c r="V407" s="127">
        <v>0</v>
      </c>
      <c r="W407" s="127">
        <v>0</v>
      </c>
      <c r="X407" s="127">
        <v>0</v>
      </c>
    </row>
    <row r="408" spans="1:24">
      <c r="A408" s="118">
        <v>5</v>
      </c>
      <c r="B408" s="122">
        <v>2</v>
      </c>
      <c r="C408" s="137">
        <v>1608</v>
      </c>
      <c r="D408" s="131">
        <v>19</v>
      </c>
      <c r="E408" s="144" t="s">
        <v>763</v>
      </c>
      <c r="F408" s="144" t="s">
        <v>767</v>
      </c>
      <c r="G408" s="127">
        <v>84</v>
      </c>
      <c r="H408" s="127">
        <v>671</v>
      </c>
      <c r="I408" s="127">
        <v>6</v>
      </c>
      <c r="J408" s="127">
        <v>12</v>
      </c>
      <c r="K408" s="127">
        <v>49</v>
      </c>
      <c r="L408" s="127">
        <v>33</v>
      </c>
      <c r="M408" s="127">
        <v>84</v>
      </c>
      <c r="N408" s="127">
        <v>724</v>
      </c>
      <c r="O408" s="127">
        <v>1</v>
      </c>
      <c r="P408" s="127">
        <v>15</v>
      </c>
      <c r="Q408" s="127">
        <v>46</v>
      </c>
      <c r="R408" s="127">
        <v>37</v>
      </c>
      <c r="S408" s="127">
        <v>84</v>
      </c>
      <c r="T408" s="127">
        <v>194</v>
      </c>
      <c r="U408" s="127">
        <v>6</v>
      </c>
      <c r="V408" s="127">
        <v>61</v>
      </c>
      <c r="W408" s="127">
        <v>30</v>
      </c>
      <c r="X408" s="127">
        <v>4</v>
      </c>
    </row>
    <row r="409" spans="1:24">
      <c r="A409" s="118">
        <v>6</v>
      </c>
      <c r="B409" s="122">
        <v>2</v>
      </c>
      <c r="C409" s="137">
        <v>1608</v>
      </c>
      <c r="D409" s="131">
        <v>19</v>
      </c>
      <c r="E409" s="144" t="s">
        <v>763</v>
      </c>
      <c r="F409" s="144" t="s">
        <v>767</v>
      </c>
      <c r="G409" s="127">
        <v>83</v>
      </c>
      <c r="H409" s="127">
        <v>715</v>
      </c>
      <c r="I409" s="127">
        <v>11</v>
      </c>
      <c r="J409" s="127">
        <v>10</v>
      </c>
      <c r="K409" s="127">
        <v>30</v>
      </c>
      <c r="L409" s="127">
        <v>49</v>
      </c>
      <c r="M409" s="127">
        <v>83</v>
      </c>
      <c r="N409" s="127">
        <v>694</v>
      </c>
      <c r="O409" s="127">
        <v>8</v>
      </c>
      <c r="P409" s="127">
        <v>27</v>
      </c>
      <c r="Q409" s="127">
        <v>41</v>
      </c>
      <c r="R409" s="127">
        <v>24</v>
      </c>
      <c r="S409" s="127">
        <v>0</v>
      </c>
      <c r="T409" s="127">
        <v>0</v>
      </c>
      <c r="U409" s="127">
        <v>0</v>
      </c>
      <c r="V409" s="127">
        <v>0</v>
      </c>
      <c r="W409" s="127">
        <v>0</v>
      </c>
      <c r="X409" s="127">
        <v>0</v>
      </c>
    </row>
    <row r="410" spans="1:24">
      <c r="A410" s="113">
        <v>3</v>
      </c>
      <c r="B410" s="116">
        <v>2</v>
      </c>
      <c r="C410" s="138">
        <v>1608</v>
      </c>
      <c r="D410" s="132">
        <v>20</v>
      </c>
      <c r="E410" s="142" t="s">
        <v>763</v>
      </c>
      <c r="F410" s="143" t="s">
        <v>766</v>
      </c>
      <c r="G410" s="128">
        <v>86</v>
      </c>
      <c r="H410" s="128">
        <v>603</v>
      </c>
      <c r="I410" s="128">
        <v>3</v>
      </c>
      <c r="J410" s="128">
        <v>14</v>
      </c>
      <c r="K410" s="128">
        <v>21</v>
      </c>
      <c r="L410" s="128">
        <v>62</v>
      </c>
      <c r="M410" s="128">
        <v>86</v>
      </c>
      <c r="N410" s="128">
        <v>576</v>
      </c>
      <c r="O410" s="128">
        <v>13</v>
      </c>
      <c r="P410" s="128">
        <v>21</v>
      </c>
      <c r="Q410" s="128">
        <v>33</v>
      </c>
      <c r="R410" s="128">
        <v>34</v>
      </c>
      <c r="S410" s="128">
        <v>0</v>
      </c>
      <c r="T410" s="128">
        <v>0</v>
      </c>
      <c r="U410" s="128">
        <v>0</v>
      </c>
      <c r="V410" s="128">
        <v>0</v>
      </c>
      <c r="W410" s="128">
        <v>0</v>
      </c>
      <c r="X410" s="128">
        <v>0</v>
      </c>
    </row>
    <row r="411" spans="1:24">
      <c r="A411" s="118">
        <v>4</v>
      </c>
      <c r="B411" s="122">
        <v>2</v>
      </c>
      <c r="C411" s="137">
        <v>1608</v>
      </c>
      <c r="D411" s="131">
        <v>20</v>
      </c>
      <c r="E411" s="144" t="s">
        <v>763</v>
      </c>
      <c r="F411" s="144" t="s">
        <v>766</v>
      </c>
      <c r="G411" s="127">
        <v>82</v>
      </c>
      <c r="H411" s="127">
        <v>606</v>
      </c>
      <c r="I411" s="127">
        <v>16</v>
      </c>
      <c r="J411" s="127">
        <v>18</v>
      </c>
      <c r="K411" s="127">
        <v>26</v>
      </c>
      <c r="L411" s="127">
        <v>40</v>
      </c>
      <c r="M411" s="127">
        <v>82</v>
      </c>
      <c r="N411" s="127">
        <v>593</v>
      </c>
      <c r="O411" s="127">
        <v>13</v>
      </c>
      <c r="P411" s="127">
        <v>22</v>
      </c>
      <c r="Q411" s="127">
        <v>45</v>
      </c>
      <c r="R411" s="127">
        <v>20</v>
      </c>
      <c r="S411" s="127">
        <v>0</v>
      </c>
      <c r="T411" s="127">
        <v>0</v>
      </c>
      <c r="U411" s="127">
        <v>0</v>
      </c>
      <c r="V411" s="127">
        <v>0</v>
      </c>
      <c r="W411" s="127">
        <v>0</v>
      </c>
      <c r="X411" s="127">
        <v>0</v>
      </c>
    </row>
    <row r="412" spans="1:24">
      <c r="A412" s="118">
        <v>5</v>
      </c>
      <c r="B412" s="122">
        <v>2</v>
      </c>
      <c r="C412" s="137">
        <v>1608</v>
      </c>
      <c r="D412" s="131">
        <v>20</v>
      </c>
      <c r="E412" s="144" t="s">
        <v>763</v>
      </c>
      <c r="F412" s="144" t="s">
        <v>766</v>
      </c>
      <c r="G412" s="127">
        <v>109</v>
      </c>
      <c r="H412" s="127">
        <v>612</v>
      </c>
      <c r="I412" s="127">
        <v>17</v>
      </c>
      <c r="J412" s="127">
        <v>32</v>
      </c>
      <c r="K412" s="127">
        <v>34</v>
      </c>
      <c r="L412" s="127">
        <v>17</v>
      </c>
      <c r="M412" s="127">
        <v>109</v>
      </c>
      <c r="N412" s="127">
        <v>617</v>
      </c>
      <c r="O412" s="127">
        <v>11</v>
      </c>
      <c r="P412" s="127">
        <v>28</v>
      </c>
      <c r="Q412" s="127">
        <v>46</v>
      </c>
      <c r="R412" s="127">
        <v>15</v>
      </c>
      <c r="S412" s="127">
        <v>109</v>
      </c>
      <c r="T412" s="127">
        <v>175</v>
      </c>
      <c r="U412" s="127">
        <v>24</v>
      </c>
      <c r="V412" s="127">
        <v>49</v>
      </c>
      <c r="W412" s="127">
        <v>27</v>
      </c>
      <c r="X412" s="127">
        <v>1</v>
      </c>
    </row>
    <row r="413" spans="1:24">
      <c r="A413" s="118">
        <v>6</v>
      </c>
      <c r="B413" s="122">
        <v>2</v>
      </c>
      <c r="C413" s="137">
        <v>1608</v>
      </c>
      <c r="D413" s="131">
        <v>20</v>
      </c>
      <c r="E413" s="144" t="s">
        <v>763</v>
      </c>
      <c r="F413" s="144" t="s">
        <v>766</v>
      </c>
      <c r="G413" s="127">
        <v>73</v>
      </c>
      <c r="H413" s="127">
        <v>696</v>
      </c>
      <c r="I413" s="127">
        <v>11</v>
      </c>
      <c r="J413" s="127">
        <v>16</v>
      </c>
      <c r="K413" s="127">
        <v>23</v>
      </c>
      <c r="L413" s="127">
        <v>49</v>
      </c>
      <c r="M413" s="127">
        <v>73</v>
      </c>
      <c r="N413" s="127">
        <v>668</v>
      </c>
      <c r="O413" s="127">
        <v>7</v>
      </c>
      <c r="P413" s="127">
        <v>32</v>
      </c>
      <c r="Q413" s="127">
        <v>45</v>
      </c>
      <c r="R413" s="127">
        <v>16</v>
      </c>
      <c r="S413" s="127">
        <v>0</v>
      </c>
      <c r="T413" s="127">
        <v>0</v>
      </c>
      <c r="U413" s="127">
        <v>0</v>
      </c>
      <c r="V413" s="127">
        <v>0</v>
      </c>
      <c r="W413" s="127">
        <v>0</v>
      </c>
      <c r="X413" s="127">
        <v>0</v>
      </c>
    </row>
    <row r="414" spans="1:24">
      <c r="A414" s="113">
        <v>3</v>
      </c>
      <c r="B414" s="116">
        <v>2</v>
      </c>
      <c r="C414" s="138">
        <v>1608</v>
      </c>
      <c r="D414" s="132">
        <v>21</v>
      </c>
      <c r="E414" s="142" t="s">
        <v>763</v>
      </c>
      <c r="F414" s="143" t="s">
        <v>765</v>
      </c>
      <c r="G414" s="128">
        <v>72</v>
      </c>
      <c r="H414" s="128">
        <v>636</v>
      </c>
      <c r="I414" s="128">
        <v>0</v>
      </c>
      <c r="J414" s="128">
        <v>1</v>
      </c>
      <c r="K414" s="128">
        <v>19</v>
      </c>
      <c r="L414" s="128">
        <v>79</v>
      </c>
      <c r="M414" s="128">
        <v>72</v>
      </c>
      <c r="N414" s="128">
        <v>654</v>
      </c>
      <c r="O414" s="128">
        <v>8</v>
      </c>
      <c r="P414" s="128">
        <v>8</v>
      </c>
      <c r="Q414" s="128">
        <v>31</v>
      </c>
      <c r="R414" s="128">
        <v>53</v>
      </c>
      <c r="S414" s="128">
        <v>0</v>
      </c>
      <c r="T414" s="128">
        <v>0</v>
      </c>
      <c r="U414" s="128">
        <v>0</v>
      </c>
      <c r="V414" s="128">
        <v>0</v>
      </c>
      <c r="W414" s="128">
        <v>0</v>
      </c>
      <c r="X414" s="128">
        <v>0</v>
      </c>
    </row>
    <row r="415" spans="1:24">
      <c r="A415" s="118">
        <v>4</v>
      </c>
      <c r="B415" s="122">
        <v>2</v>
      </c>
      <c r="C415" s="137">
        <v>1608</v>
      </c>
      <c r="D415" s="131">
        <v>21</v>
      </c>
      <c r="E415" s="144" t="s">
        <v>763</v>
      </c>
      <c r="F415" s="144" t="s">
        <v>765</v>
      </c>
      <c r="G415" s="127">
        <v>50</v>
      </c>
      <c r="H415" s="127">
        <v>670</v>
      </c>
      <c r="I415" s="127">
        <v>8</v>
      </c>
      <c r="J415" s="127">
        <v>8</v>
      </c>
      <c r="K415" s="127">
        <v>18</v>
      </c>
      <c r="L415" s="127">
        <v>66</v>
      </c>
      <c r="M415" s="127">
        <v>50</v>
      </c>
      <c r="N415" s="127">
        <v>701</v>
      </c>
      <c r="O415" s="127">
        <v>6</v>
      </c>
      <c r="P415" s="127">
        <v>16</v>
      </c>
      <c r="Q415" s="127">
        <v>32</v>
      </c>
      <c r="R415" s="127">
        <v>46</v>
      </c>
      <c r="S415" s="127">
        <v>0</v>
      </c>
      <c r="T415" s="127">
        <v>0</v>
      </c>
      <c r="U415" s="127">
        <v>0</v>
      </c>
      <c r="V415" s="127">
        <v>0</v>
      </c>
      <c r="W415" s="127">
        <v>0</v>
      </c>
      <c r="X415" s="127">
        <v>0</v>
      </c>
    </row>
    <row r="416" spans="1:24">
      <c r="A416" s="118">
        <v>5</v>
      </c>
      <c r="B416" s="122">
        <v>2</v>
      </c>
      <c r="C416" s="137">
        <v>1608</v>
      </c>
      <c r="D416" s="131">
        <v>21</v>
      </c>
      <c r="E416" s="144" t="s">
        <v>763</v>
      </c>
      <c r="F416" s="144" t="s">
        <v>765</v>
      </c>
      <c r="G416" s="127">
        <v>56</v>
      </c>
      <c r="H416" s="127">
        <v>681</v>
      </c>
      <c r="I416" s="127">
        <v>11</v>
      </c>
      <c r="J416" s="127">
        <v>11</v>
      </c>
      <c r="K416" s="127">
        <v>29</v>
      </c>
      <c r="L416" s="127">
        <v>50</v>
      </c>
      <c r="M416" s="127">
        <v>56</v>
      </c>
      <c r="N416" s="127">
        <v>707</v>
      </c>
      <c r="O416" s="127">
        <v>4</v>
      </c>
      <c r="P416" s="127">
        <v>16</v>
      </c>
      <c r="Q416" s="127">
        <v>52</v>
      </c>
      <c r="R416" s="127">
        <v>29</v>
      </c>
      <c r="S416" s="127">
        <v>56</v>
      </c>
      <c r="T416" s="127">
        <v>189</v>
      </c>
      <c r="U416" s="127">
        <v>18</v>
      </c>
      <c r="V416" s="127">
        <v>36</v>
      </c>
      <c r="W416" s="127">
        <v>45</v>
      </c>
      <c r="X416" s="127">
        <v>2</v>
      </c>
    </row>
    <row r="417" spans="1:24">
      <c r="A417" s="118">
        <v>6</v>
      </c>
      <c r="B417" s="122">
        <v>2</v>
      </c>
      <c r="C417" s="137">
        <v>1608</v>
      </c>
      <c r="D417" s="131">
        <v>21</v>
      </c>
      <c r="E417" s="144" t="s">
        <v>763</v>
      </c>
      <c r="F417" s="144" t="s">
        <v>765</v>
      </c>
      <c r="G417" s="127">
        <v>54</v>
      </c>
      <c r="H417" s="127">
        <v>744</v>
      </c>
      <c r="I417" s="127">
        <v>7</v>
      </c>
      <c r="J417" s="127">
        <v>11</v>
      </c>
      <c r="K417" s="127">
        <v>17</v>
      </c>
      <c r="L417" s="127">
        <v>65</v>
      </c>
      <c r="M417" s="127">
        <v>54</v>
      </c>
      <c r="N417" s="127">
        <v>791</v>
      </c>
      <c r="O417" s="127">
        <v>4</v>
      </c>
      <c r="P417" s="127">
        <v>13</v>
      </c>
      <c r="Q417" s="127">
        <v>26</v>
      </c>
      <c r="R417" s="127">
        <v>57</v>
      </c>
      <c r="S417" s="127">
        <v>0</v>
      </c>
      <c r="T417" s="127">
        <v>0</v>
      </c>
      <c r="U417" s="127">
        <v>0</v>
      </c>
      <c r="V417" s="127">
        <v>0</v>
      </c>
      <c r="W417" s="127">
        <v>0</v>
      </c>
      <c r="X417" s="127">
        <v>0</v>
      </c>
    </row>
    <row r="418" spans="1:24">
      <c r="A418" s="113">
        <v>3</v>
      </c>
      <c r="B418" s="116">
        <v>2</v>
      </c>
      <c r="C418" s="138">
        <v>1608</v>
      </c>
      <c r="D418" s="132">
        <v>22</v>
      </c>
      <c r="E418" s="142" t="s">
        <v>763</v>
      </c>
      <c r="F418" s="143" t="s">
        <v>764</v>
      </c>
      <c r="G418" s="128">
        <v>68</v>
      </c>
      <c r="H418" s="128">
        <v>532</v>
      </c>
      <c r="I418" s="128">
        <v>7</v>
      </c>
      <c r="J418" s="128">
        <v>26</v>
      </c>
      <c r="K418" s="128">
        <v>37</v>
      </c>
      <c r="L418" s="128">
        <v>29</v>
      </c>
      <c r="M418" s="128">
        <v>68</v>
      </c>
      <c r="N418" s="128">
        <v>452</v>
      </c>
      <c r="O418" s="128">
        <v>26</v>
      </c>
      <c r="P418" s="128">
        <v>32</v>
      </c>
      <c r="Q418" s="128">
        <v>31</v>
      </c>
      <c r="R418" s="128">
        <v>10</v>
      </c>
      <c r="S418" s="128">
        <v>0</v>
      </c>
      <c r="T418" s="128">
        <v>0</v>
      </c>
      <c r="U418" s="128">
        <v>0</v>
      </c>
      <c r="V418" s="128">
        <v>0</v>
      </c>
      <c r="W418" s="128">
        <v>0</v>
      </c>
      <c r="X418" s="128">
        <v>0</v>
      </c>
    </row>
    <row r="419" spans="1:24">
      <c r="A419" s="118">
        <v>4</v>
      </c>
      <c r="B419" s="122">
        <v>2</v>
      </c>
      <c r="C419" s="137">
        <v>1608</v>
      </c>
      <c r="D419" s="131">
        <v>22</v>
      </c>
      <c r="E419" s="144" t="s">
        <v>763</v>
      </c>
      <c r="F419" s="144" t="s">
        <v>764</v>
      </c>
      <c r="G419" s="127">
        <v>76</v>
      </c>
      <c r="H419" s="127">
        <v>614</v>
      </c>
      <c r="I419" s="127">
        <v>14</v>
      </c>
      <c r="J419" s="127">
        <v>14</v>
      </c>
      <c r="K419" s="127">
        <v>29</v>
      </c>
      <c r="L419" s="127">
        <v>42</v>
      </c>
      <c r="M419" s="127">
        <v>76</v>
      </c>
      <c r="N419" s="127">
        <v>554</v>
      </c>
      <c r="O419" s="127">
        <v>12</v>
      </c>
      <c r="P419" s="127">
        <v>32</v>
      </c>
      <c r="Q419" s="127">
        <v>45</v>
      </c>
      <c r="R419" s="127">
        <v>12</v>
      </c>
      <c r="S419" s="127">
        <v>0</v>
      </c>
      <c r="T419" s="127">
        <v>0</v>
      </c>
      <c r="U419" s="127">
        <v>0</v>
      </c>
      <c r="V419" s="127">
        <v>0</v>
      </c>
      <c r="W419" s="127">
        <v>0</v>
      </c>
      <c r="X419" s="127">
        <v>0</v>
      </c>
    </row>
    <row r="420" spans="1:24">
      <c r="A420" s="118">
        <v>5</v>
      </c>
      <c r="B420" s="122">
        <v>2</v>
      </c>
      <c r="C420" s="137">
        <v>1608</v>
      </c>
      <c r="D420" s="131">
        <v>22</v>
      </c>
      <c r="E420" s="144" t="s">
        <v>763</v>
      </c>
      <c r="F420" s="144" t="s">
        <v>764</v>
      </c>
      <c r="G420" s="127">
        <v>54</v>
      </c>
      <c r="H420" s="127">
        <v>590</v>
      </c>
      <c r="I420" s="127">
        <v>39</v>
      </c>
      <c r="J420" s="127">
        <v>11</v>
      </c>
      <c r="K420" s="127">
        <v>35</v>
      </c>
      <c r="L420" s="127">
        <v>15</v>
      </c>
      <c r="M420" s="127">
        <v>54</v>
      </c>
      <c r="N420" s="127">
        <v>584</v>
      </c>
      <c r="O420" s="127">
        <v>17</v>
      </c>
      <c r="P420" s="127">
        <v>39</v>
      </c>
      <c r="Q420" s="127">
        <v>30</v>
      </c>
      <c r="R420" s="127">
        <v>15</v>
      </c>
      <c r="S420" s="127">
        <v>54</v>
      </c>
      <c r="T420" s="127">
        <v>166</v>
      </c>
      <c r="U420" s="127">
        <v>43</v>
      </c>
      <c r="V420" s="127">
        <v>35</v>
      </c>
      <c r="W420" s="127">
        <v>22</v>
      </c>
      <c r="X420" s="127">
        <v>0</v>
      </c>
    </row>
    <row r="421" spans="1:24">
      <c r="A421" s="118">
        <v>6</v>
      </c>
      <c r="B421" s="122">
        <v>2</v>
      </c>
      <c r="C421" s="137">
        <v>1608</v>
      </c>
      <c r="D421" s="131">
        <v>22</v>
      </c>
      <c r="E421" s="144" t="s">
        <v>763</v>
      </c>
      <c r="F421" s="144" t="s">
        <v>764</v>
      </c>
      <c r="G421" s="127">
        <v>82</v>
      </c>
      <c r="H421" s="127">
        <v>670</v>
      </c>
      <c r="I421" s="127">
        <v>13</v>
      </c>
      <c r="J421" s="127">
        <v>24</v>
      </c>
      <c r="K421" s="127">
        <v>29</v>
      </c>
      <c r="L421" s="127">
        <v>33</v>
      </c>
      <c r="M421" s="127">
        <v>82</v>
      </c>
      <c r="N421" s="127">
        <v>598</v>
      </c>
      <c r="O421" s="127">
        <v>10</v>
      </c>
      <c r="P421" s="127">
        <v>50</v>
      </c>
      <c r="Q421" s="127">
        <v>29</v>
      </c>
      <c r="R421" s="127">
        <v>11</v>
      </c>
      <c r="S421" s="127">
        <v>0</v>
      </c>
      <c r="T421" s="127">
        <v>0</v>
      </c>
      <c r="U421" s="127">
        <v>0</v>
      </c>
      <c r="V421" s="127">
        <v>0</v>
      </c>
      <c r="W421" s="127">
        <v>0</v>
      </c>
      <c r="X421" s="127">
        <v>0</v>
      </c>
    </row>
    <row r="422" spans="1:24">
      <c r="A422" s="118">
        <v>7</v>
      </c>
      <c r="B422" s="122">
        <v>2</v>
      </c>
      <c r="C422" s="137">
        <v>1608</v>
      </c>
      <c r="D422" s="131">
        <v>23</v>
      </c>
      <c r="E422" s="144" t="s">
        <v>763</v>
      </c>
      <c r="F422" s="144" t="s">
        <v>1556</v>
      </c>
      <c r="G422" s="127">
        <v>212</v>
      </c>
      <c r="H422" s="127">
        <v>739</v>
      </c>
      <c r="I422" s="127">
        <v>12</v>
      </c>
      <c r="J422" s="127">
        <v>14</v>
      </c>
      <c r="K422" s="127">
        <v>34</v>
      </c>
      <c r="L422" s="127">
        <v>40</v>
      </c>
      <c r="M422" s="127">
        <v>212</v>
      </c>
      <c r="N422" s="127">
        <v>732</v>
      </c>
      <c r="O422" s="127">
        <v>6</v>
      </c>
      <c r="P422" s="127">
        <v>29</v>
      </c>
      <c r="Q422" s="127">
        <v>36</v>
      </c>
      <c r="R422" s="127">
        <v>29</v>
      </c>
      <c r="S422" s="127">
        <v>212</v>
      </c>
      <c r="T422" s="127">
        <v>170</v>
      </c>
      <c r="U422" s="127">
        <v>37</v>
      </c>
      <c r="V422" s="127">
        <v>34</v>
      </c>
      <c r="W422" s="127">
        <v>25</v>
      </c>
      <c r="X422" s="127">
        <v>4</v>
      </c>
    </row>
    <row r="423" spans="1:24">
      <c r="A423" s="118">
        <v>8</v>
      </c>
      <c r="B423" s="122">
        <v>2</v>
      </c>
      <c r="C423" s="137">
        <v>1608</v>
      </c>
      <c r="D423" s="131">
        <v>23</v>
      </c>
      <c r="E423" s="144" t="s">
        <v>763</v>
      </c>
      <c r="F423" s="144" t="s">
        <v>1556</v>
      </c>
      <c r="G423" s="127">
        <v>174</v>
      </c>
      <c r="H423" s="127">
        <v>726</v>
      </c>
      <c r="I423" s="127">
        <v>22</v>
      </c>
      <c r="J423" s="127">
        <v>16</v>
      </c>
      <c r="K423" s="127">
        <v>43</v>
      </c>
      <c r="L423" s="127">
        <v>18</v>
      </c>
      <c r="M423" s="127">
        <v>174</v>
      </c>
      <c r="N423" s="127">
        <v>805</v>
      </c>
      <c r="O423" s="127">
        <v>2</v>
      </c>
      <c r="P423" s="127">
        <v>24</v>
      </c>
      <c r="Q423" s="127">
        <v>43</v>
      </c>
      <c r="R423" s="127">
        <v>32</v>
      </c>
      <c r="S423" s="127">
        <v>0</v>
      </c>
      <c r="T423" s="127">
        <v>0</v>
      </c>
      <c r="U423" s="127">
        <v>0</v>
      </c>
      <c r="V423" s="127">
        <v>0</v>
      </c>
      <c r="W423" s="127">
        <v>0</v>
      </c>
      <c r="X423" s="127">
        <v>0</v>
      </c>
    </row>
    <row r="424" spans="1:24">
      <c r="A424" s="118">
        <v>7</v>
      </c>
      <c r="B424" s="122">
        <v>2</v>
      </c>
      <c r="C424" s="137">
        <v>1608</v>
      </c>
      <c r="D424" s="131">
        <v>24</v>
      </c>
      <c r="E424" s="144" t="s">
        <v>763</v>
      </c>
      <c r="F424" s="144" t="s">
        <v>1555</v>
      </c>
      <c r="G424" s="127">
        <v>190</v>
      </c>
      <c r="H424" s="127">
        <v>721</v>
      </c>
      <c r="I424" s="127">
        <v>15</v>
      </c>
      <c r="J424" s="127">
        <v>16</v>
      </c>
      <c r="K424" s="127">
        <v>34</v>
      </c>
      <c r="L424" s="127">
        <v>35</v>
      </c>
      <c r="M424" s="127">
        <v>190</v>
      </c>
      <c r="N424" s="127">
        <v>665</v>
      </c>
      <c r="O424" s="127">
        <v>12</v>
      </c>
      <c r="P424" s="127">
        <v>35</v>
      </c>
      <c r="Q424" s="127">
        <v>35</v>
      </c>
      <c r="R424" s="127">
        <v>18</v>
      </c>
      <c r="S424" s="127">
        <v>190</v>
      </c>
      <c r="T424" s="127">
        <v>158</v>
      </c>
      <c r="U424" s="127">
        <v>40</v>
      </c>
      <c r="V424" s="127">
        <v>42</v>
      </c>
      <c r="W424" s="127">
        <v>16</v>
      </c>
      <c r="X424" s="127">
        <v>2</v>
      </c>
    </row>
    <row r="425" spans="1:24">
      <c r="A425" s="118">
        <v>8</v>
      </c>
      <c r="B425" s="122">
        <v>2</v>
      </c>
      <c r="C425" s="137">
        <v>1608</v>
      </c>
      <c r="D425" s="131">
        <v>24</v>
      </c>
      <c r="E425" s="144" t="s">
        <v>763</v>
      </c>
      <c r="F425" s="144" t="s">
        <v>1555</v>
      </c>
      <c r="G425" s="127">
        <v>165</v>
      </c>
      <c r="H425" s="127">
        <v>730</v>
      </c>
      <c r="I425" s="127">
        <v>18</v>
      </c>
      <c r="J425" s="127">
        <v>17</v>
      </c>
      <c r="K425" s="127">
        <v>48</v>
      </c>
      <c r="L425" s="127">
        <v>17</v>
      </c>
      <c r="M425" s="127">
        <v>165</v>
      </c>
      <c r="N425" s="127">
        <v>772</v>
      </c>
      <c r="O425" s="127">
        <v>4</v>
      </c>
      <c r="P425" s="127">
        <v>24</v>
      </c>
      <c r="Q425" s="127">
        <v>48</v>
      </c>
      <c r="R425" s="127">
        <v>24</v>
      </c>
      <c r="S425" s="127">
        <v>0</v>
      </c>
      <c r="T425" s="127">
        <v>0</v>
      </c>
      <c r="U425" s="127">
        <v>0</v>
      </c>
      <c r="V425" s="127">
        <v>0</v>
      </c>
      <c r="W425" s="127">
        <v>0</v>
      </c>
      <c r="X425" s="127">
        <v>0</v>
      </c>
    </row>
    <row r="426" spans="1:24">
      <c r="A426" s="118">
        <v>4</v>
      </c>
      <c r="B426" s="122">
        <v>2</v>
      </c>
      <c r="C426" s="137">
        <v>1608</v>
      </c>
      <c r="D426" s="131">
        <v>25</v>
      </c>
      <c r="E426" s="144" t="s">
        <v>763</v>
      </c>
      <c r="F426" s="144" t="s">
        <v>1369</v>
      </c>
      <c r="G426" s="127" t="s">
        <v>1</v>
      </c>
      <c r="H426" s="127" t="s">
        <v>1</v>
      </c>
      <c r="I426" s="127" t="s">
        <v>1</v>
      </c>
      <c r="J426" s="127" t="s">
        <v>1</v>
      </c>
      <c r="K426" s="127" t="s">
        <v>1</v>
      </c>
      <c r="L426" s="127" t="s">
        <v>1</v>
      </c>
      <c r="M426" s="127" t="s">
        <v>1</v>
      </c>
      <c r="N426" s="127" t="s">
        <v>1</v>
      </c>
      <c r="O426" s="127" t="s">
        <v>1</v>
      </c>
      <c r="P426" s="127" t="s">
        <v>1</v>
      </c>
      <c r="Q426" s="127" t="s">
        <v>1</v>
      </c>
      <c r="R426" s="127" t="s">
        <v>1</v>
      </c>
      <c r="S426" s="127">
        <v>0</v>
      </c>
      <c r="T426" s="127">
        <v>0</v>
      </c>
      <c r="U426" s="127">
        <v>0</v>
      </c>
      <c r="V426" s="127">
        <v>0</v>
      </c>
      <c r="W426" s="127">
        <v>0</v>
      </c>
      <c r="X426" s="127">
        <v>0</v>
      </c>
    </row>
    <row r="427" spans="1:24">
      <c r="A427" s="118">
        <v>7</v>
      </c>
      <c r="B427" s="122">
        <v>2</v>
      </c>
      <c r="C427" s="137">
        <v>1611</v>
      </c>
      <c r="D427" s="131">
        <v>41</v>
      </c>
      <c r="E427" s="144" t="s">
        <v>769</v>
      </c>
      <c r="F427" s="144" t="s">
        <v>1557</v>
      </c>
      <c r="G427" s="127">
        <v>218</v>
      </c>
      <c r="H427" s="127">
        <v>744</v>
      </c>
      <c r="I427" s="127">
        <v>9</v>
      </c>
      <c r="J427" s="127">
        <v>13</v>
      </c>
      <c r="K427" s="127">
        <v>33</v>
      </c>
      <c r="L427" s="127">
        <v>46</v>
      </c>
      <c r="M427" s="127">
        <v>218</v>
      </c>
      <c r="N427" s="127">
        <v>749</v>
      </c>
      <c r="O427" s="127">
        <v>5</v>
      </c>
      <c r="P427" s="127">
        <v>22</v>
      </c>
      <c r="Q427" s="127">
        <v>43</v>
      </c>
      <c r="R427" s="127">
        <v>29</v>
      </c>
      <c r="S427" s="127">
        <v>218</v>
      </c>
      <c r="T427" s="127">
        <v>185</v>
      </c>
      <c r="U427" s="127">
        <v>25</v>
      </c>
      <c r="V427" s="127">
        <v>33</v>
      </c>
      <c r="W427" s="127">
        <v>32</v>
      </c>
      <c r="X427" s="127">
        <v>10</v>
      </c>
    </row>
    <row r="428" spans="1:24">
      <c r="A428" s="118">
        <v>8</v>
      </c>
      <c r="B428" s="122">
        <v>2</v>
      </c>
      <c r="C428" s="137">
        <v>1611</v>
      </c>
      <c r="D428" s="131">
        <v>41</v>
      </c>
      <c r="E428" s="144" t="s">
        <v>769</v>
      </c>
      <c r="F428" s="144" t="s">
        <v>1557</v>
      </c>
      <c r="G428" s="127">
        <v>224</v>
      </c>
      <c r="H428" s="127">
        <v>711</v>
      </c>
      <c r="I428" s="127">
        <v>23</v>
      </c>
      <c r="J428" s="127">
        <v>20</v>
      </c>
      <c r="K428" s="127">
        <v>41</v>
      </c>
      <c r="L428" s="127">
        <v>16</v>
      </c>
      <c r="M428" s="127">
        <v>224</v>
      </c>
      <c r="N428" s="127">
        <v>792</v>
      </c>
      <c r="O428" s="127">
        <v>5</v>
      </c>
      <c r="P428" s="127">
        <v>20</v>
      </c>
      <c r="Q428" s="127">
        <v>46</v>
      </c>
      <c r="R428" s="127">
        <v>29</v>
      </c>
      <c r="S428" s="127">
        <v>0</v>
      </c>
      <c r="T428" s="127">
        <v>0</v>
      </c>
      <c r="U428" s="127">
        <v>0</v>
      </c>
      <c r="V428" s="127">
        <v>0</v>
      </c>
      <c r="W428" s="127">
        <v>0</v>
      </c>
      <c r="X428" s="127">
        <v>0</v>
      </c>
    </row>
    <row r="429" spans="1:24">
      <c r="A429" s="113">
        <v>3</v>
      </c>
      <c r="B429" s="116">
        <v>2</v>
      </c>
      <c r="C429" s="138">
        <v>1611</v>
      </c>
      <c r="D429" s="132">
        <v>43</v>
      </c>
      <c r="E429" s="142" t="s">
        <v>769</v>
      </c>
      <c r="F429" s="143" t="s">
        <v>771</v>
      </c>
      <c r="G429" s="128">
        <v>129</v>
      </c>
      <c r="H429" s="128">
        <v>619</v>
      </c>
      <c r="I429" s="128">
        <v>2</v>
      </c>
      <c r="J429" s="128">
        <v>8</v>
      </c>
      <c r="K429" s="128">
        <v>26</v>
      </c>
      <c r="L429" s="128">
        <v>65</v>
      </c>
      <c r="M429" s="128">
        <v>129</v>
      </c>
      <c r="N429" s="128">
        <v>627</v>
      </c>
      <c r="O429" s="128">
        <v>7</v>
      </c>
      <c r="P429" s="128">
        <v>12</v>
      </c>
      <c r="Q429" s="128">
        <v>35</v>
      </c>
      <c r="R429" s="128">
        <v>47</v>
      </c>
      <c r="S429" s="128">
        <v>0</v>
      </c>
      <c r="T429" s="128">
        <v>0</v>
      </c>
      <c r="U429" s="128">
        <v>0</v>
      </c>
      <c r="V429" s="128">
        <v>0</v>
      </c>
      <c r="W429" s="128">
        <v>0</v>
      </c>
      <c r="X429" s="128">
        <v>0</v>
      </c>
    </row>
    <row r="430" spans="1:24">
      <c r="A430" s="118">
        <v>4</v>
      </c>
      <c r="B430" s="122">
        <v>2</v>
      </c>
      <c r="C430" s="137">
        <v>1611</v>
      </c>
      <c r="D430" s="131">
        <v>43</v>
      </c>
      <c r="E430" s="144" t="s">
        <v>769</v>
      </c>
      <c r="F430" s="144" t="s">
        <v>771</v>
      </c>
      <c r="G430" s="127">
        <v>130</v>
      </c>
      <c r="H430" s="127">
        <v>651</v>
      </c>
      <c r="I430" s="127">
        <v>6</v>
      </c>
      <c r="J430" s="127">
        <v>12</v>
      </c>
      <c r="K430" s="127">
        <v>17</v>
      </c>
      <c r="L430" s="127">
        <v>65</v>
      </c>
      <c r="M430" s="127">
        <v>130</v>
      </c>
      <c r="N430" s="127">
        <v>693</v>
      </c>
      <c r="O430" s="127">
        <v>2</v>
      </c>
      <c r="P430" s="127">
        <v>17</v>
      </c>
      <c r="Q430" s="127">
        <v>37</v>
      </c>
      <c r="R430" s="127">
        <v>44</v>
      </c>
      <c r="S430" s="127">
        <v>0</v>
      </c>
      <c r="T430" s="127">
        <v>0</v>
      </c>
      <c r="U430" s="127">
        <v>0</v>
      </c>
      <c r="V430" s="127">
        <v>0</v>
      </c>
      <c r="W430" s="127">
        <v>0</v>
      </c>
      <c r="X430" s="127">
        <v>0</v>
      </c>
    </row>
    <row r="431" spans="1:24">
      <c r="A431" s="118">
        <v>5</v>
      </c>
      <c r="B431" s="122">
        <v>2</v>
      </c>
      <c r="C431" s="137">
        <v>1611</v>
      </c>
      <c r="D431" s="131">
        <v>43</v>
      </c>
      <c r="E431" s="144" t="s">
        <v>769</v>
      </c>
      <c r="F431" s="144" t="s">
        <v>771</v>
      </c>
      <c r="G431" s="127">
        <v>119</v>
      </c>
      <c r="H431" s="127">
        <v>665</v>
      </c>
      <c r="I431" s="127">
        <v>7</v>
      </c>
      <c r="J431" s="127">
        <v>13</v>
      </c>
      <c r="K431" s="127">
        <v>42</v>
      </c>
      <c r="L431" s="127">
        <v>38</v>
      </c>
      <c r="M431" s="127">
        <v>119</v>
      </c>
      <c r="N431" s="127">
        <v>732</v>
      </c>
      <c r="O431" s="127">
        <v>2</v>
      </c>
      <c r="P431" s="127">
        <v>18</v>
      </c>
      <c r="Q431" s="127">
        <v>47</v>
      </c>
      <c r="R431" s="127">
        <v>34</v>
      </c>
      <c r="S431" s="127">
        <v>119</v>
      </c>
      <c r="T431" s="127">
        <v>208</v>
      </c>
      <c r="U431" s="127">
        <v>3</v>
      </c>
      <c r="V431" s="127">
        <v>36</v>
      </c>
      <c r="W431" s="127">
        <v>50</v>
      </c>
      <c r="X431" s="127">
        <v>11</v>
      </c>
    </row>
    <row r="432" spans="1:24">
      <c r="A432" s="113">
        <v>3</v>
      </c>
      <c r="B432" s="116">
        <v>2</v>
      </c>
      <c r="C432" s="138">
        <v>1611</v>
      </c>
      <c r="D432" s="132">
        <v>45</v>
      </c>
      <c r="E432" s="142" t="s">
        <v>769</v>
      </c>
      <c r="F432" s="143" t="s">
        <v>770</v>
      </c>
      <c r="G432" s="128">
        <v>128</v>
      </c>
      <c r="H432" s="128">
        <v>629</v>
      </c>
      <c r="I432" s="128">
        <v>2</v>
      </c>
      <c r="J432" s="128">
        <v>5</v>
      </c>
      <c r="K432" s="128">
        <v>20</v>
      </c>
      <c r="L432" s="128">
        <v>72</v>
      </c>
      <c r="M432" s="128">
        <v>128</v>
      </c>
      <c r="N432" s="128">
        <v>646</v>
      </c>
      <c r="O432" s="128">
        <v>6</v>
      </c>
      <c r="P432" s="128">
        <v>11</v>
      </c>
      <c r="Q432" s="128">
        <v>26</v>
      </c>
      <c r="R432" s="128">
        <v>57</v>
      </c>
      <c r="S432" s="128">
        <v>0</v>
      </c>
      <c r="T432" s="128">
        <v>0</v>
      </c>
      <c r="U432" s="128">
        <v>0</v>
      </c>
      <c r="V432" s="128">
        <v>0</v>
      </c>
      <c r="W432" s="128">
        <v>0</v>
      </c>
      <c r="X432" s="128">
        <v>0</v>
      </c>
    </row>
    <row r="433" spans="1:24">
      <c r="A433" s="118">
        <v>4</v>
      </c>
      <c r="B433" s="122">
        <v>2</v>
      </c>
      <c r="C433" s="137">
        <v>1611</v>
      </c>
      <c r="D433" s="131">
        <v>45</v>
      </c>
      <c r="E433" s="144" t="s">
        <v>769</v>
      </c>
      <c r="F433" s="144" t="s">
        <v>770</v>
      </c>
      <c r="G433" s="127">
        <v>111</v>
      </c>
      <c r="H433" s="127">
        <v>624</v>
      </c>
      <c r="I433" s="127">
        <v>10</v>
      </c>
      <c r="J433" s="127">
        <v>10</v>
      </c>
      <c r="K433" s="127">
        <v>32</v>
      </c>
      <c r="L433" s="127">
        <v>48</v>
      </c>
      <c r="M433" s="127">
        <v>111</v>
      </c>
      <c r="N433" s="127">
        <v>661</v>
      </c>
      <c r="O433" s="127">
        <v>5</v>
      </c>
      <c r="P433" s="127">
        <v>15</v>
      </c>
      <c r="Q433" s="127">
        <v>47</v>
      </c>
      <c r="R433" s="127">
        <v>32</v>
      </c>
      <c r="S433" s="127">
        <v>0</v>
      </c>
      <c r="T433" s="127">
        <v>0</v>
      </c>
      <c r="U433" s="127">
        <v>0</v>
      </c>
      <c r="V433" s="127">
        <v>0</v>
      </c>
      <c r="W433" s="127">
        <v>0</v>
      </c>
      <c r="X433" s="127">
        <v>0</v>
      </c>
    </row>
    <row r="434" spans="1:24">
      <c r="A434" s="118">
        <v>5</v>
      </c>
      <c r="B434" s="122">
        <v>2</v>
      </c>
      <c r="C434" s="137">
        <v>1611</v>
      </c>
      <c r="D434" s="131">
        <v>45</v>
      </c>
      <c r="E434" s="144" t="s">
        <v>769</v>
      </c>
      <c r="F434" s="144" t="s">
        <v>770</v>
      </c>
      <c r="G434" s="127">
        <v>114</v>
      </c>
      <c r="H434" s="127">
        <v>668</v>
      </c>
      <c r="I434" s="127">
        <v>11</v>
      </c>
      <c r="J434" s="127">
        <v>12</v>
      </c>
      <c r="K434" s="127">
        <v>37</v>
      </c>
      <c r="L434" s="127">
        <v>39</v>
      </c>
      <c r="M434" s="127">
        <v>114</v>
      </c>
      <c r="N434" s="127">
        <v>674</v>
      </c>
      <c r="O434" s="127">
        <v>11</v>
      </c>
      <c r="P434" s="127">
        <v>12</v>
      </c>
      <c r="Q434" s="127">
        <v>53</v>
      </c>
      <c r="R434" s="127">
        <v>25</v>
      </c>
      <c r="S434" s="127">
        <v>114</v>
      </c>
      <c r="T434" s="127">
        <v>192</v>
      </c>
      <c r="U434" s="127">
        <v>13</v>
      </c>
      <c r="V434" s="127">
        <v>36</v>
      </c>
      <c r="W434" s="127">
        <v>46</v>
      </c>
      <c r="X434" s="127">
        <v>5</v>
      </c>
    </row>
    <row r="435" spans="1:24">
      <c r="A435" s="118">
        <v>6</v>
      </c>
      <c r="B435" s="122">
        <v>2</v>
      </c>
      <c r="C435" s="137">
        <v>1611</v>
      </c>
      <c r="D435" s="131">
        <v>46</v>
      </c>
      <c r="E435" s="144" t="s">
        <v>769</v>
      </c>
      <c r="F435" s="144" t="s">
        <v>1472</v>
      </c>
      <c r="G435" s="127">
        <v>233</v>
      </c>
      <c r="H435" s="127">
        <v>737</v>
      </c>
      <c r="I435" s="127">
        <v>6</v>
      </c>
      <c r="J435" s="127">
        <v>7</v>
      </c>
      <c r="K435" s="127">
        <v>29</v>
      </c>
      <c r="L435" s="127">
        <v>58</v>
      </c>
      <c r="M435" s="127">
        <v>233</v>
      </c>
      <c r="N435" s="127">
        <v>781</v>
      </c>
      <c r="O435" s="127">
        <v>1</v>
      </c>
      <c r="P435" s="127">
        <v>14</v>
      </c>
      <c r="Q435" s="127">
        <v>39</v>
      </c>
      <c r="R435" s="127">
        <v>45</v>
      </c>
      <c r="S435" s="127">
        <v>0</v>
      </c>
      <c r="T435" s="127">
        <v>0</v>
      </c>
      <c r="U435" s="127">
        <v>0</v>
      </c>
      <c r="V435" s="127">
        <v>0</v>
      </c>
      <c r="W435" s="127">
        <v>0</v>
      </c>
      <c r="X435" s="127">
        <v>0</v>
      </c>
    </row>
    <row r="436" spans="1:24">
      <c r="A436" s="113">
        <v>3</v>
      </c>
      <c r="B436" s="116">
        <v>2</v>
      </c>
      <c r="C436" s="138">
        <v>1612</v>
      </c>
      <c r="D436" s="132">
        <v>47</v>
      </c>
      <c r="E436" s="142" t="s">
        <v>772</v>
      </c>
      <c r="F436" s="143" t="s">
        <v>773</v>
      </c>
      <c r="G436" s="128">
        <v>175</v>
      </c>
      <c r="H436" s="128">
        <v>652</v>
      </c>
      <c r="I436" s="128">
        <v>1</v>
      </c>
      <c r="J436" s="128">
        <v>4</v>
      </c>
      <c r="K436" s="128">
        <v>14</v>
      </c>
      <c r="L436" s="128">
        <v>81</v>
      </c>
      <c r="M436" s="128">
        <v>175</v>
      </c>
      <c r="N436" s="128">
        <v>711</v>
      </c>
      <c r="O436" s="128">
        <v>3</v>
      </c>
      <c r="P436" s="128">
        <v>7</v>
      </c>
      <c r="Q436" s="128">
        <v>19</v>
      </c>
      <c r="R436" s="128">
        <v>70</v>
      </c>
      <c r="S436" s="128">
        <v>0</v>
      </c>
      <c r="T436" s="128">
        <v>0</v>
      </c>
      <c r="U436" s="128">
        <v>0</v>
      </c>
      <c r="V436" s="128">
        <v>0</v>
      </c>
      <c r="W436" s="128">
        <v>0</v>
      </c>
      <c r="X436" s="128">
        <v>0</v>
      </c>
    </row>
    <row r="437" spans="1:24">
      <c r="A437" s="118">
        <v>4</v>
      </c>
      <c r="B437" s="122">
        <v>2</v>
      </c>
      <c r="C437" s="137">
        <v>1612</v>
      </c>
      <c r="D437" s="131">
        <v>47</v>
      </c>
      <c r="E437" s="144" t="s">
        <v>772</v>
      </c>
      <c r="F437" s="144" t="s">
        <v>773</v>
      </c>
      <c r="G437" s="127">
        <v>190</v>
      </c>
      <c r="H437" s="127">
        <v>696</v>
      </c>
      <c r="I437" s="127">
        <v>1</v>
      </c>
      <c r="J437" s="127">
        <v>4</v>
      </c>
      <c r="K437" s="127">
        <v>18</v>
      </c>
      <c r="L437" s="127">
        <v>77</v>
      </c>
      <c r="M437" s="127">
        <v>190</v>
      </c>
      <c r="N437" s="127">
        <v>761</v>
      </c>
      <c r="O437" s="127">
        <v>1</v>
      </c>
      <c r="P437" s="127">
        <v>7</v>
      </c>
      <c r="Q437" s="127">
        <v>33</v>
      </c>
      <c r="R437" s="127">
        <v>60</v>
      </c>
      <c r="S437" s="127">
        <v>0</v>
      </c>
      <c r="T437" s="127">
        <v>0</v>
      </c>
      <c r="U437" s="127">
        <v>0</v>
      </c>
      <c r="V437" s="127">
        <v>0</v>
      </c>
      <c r="W437" s="127">
        <v>0</v>
      </c>
      <c r="X437" s="127">
        <v>0</v>
      </c>
    </row>
    <row r="438" spans="1:24">
      <c r="A438" s="118">
        <v>5</v>
      </c>
      <c r="B438" s="122">
        <v>2</v>
      </c>
      <c r="C438" s="137">
        <v>1612</v>
      </c>
      <c r="D438" s="131">
        <v>47</v>
      </c>
      <c r="E438" s="144" t="s">
        <v>772</v>
      </c>
      <c r="F438" s="144" t="s">
        <v>773</v>
      </c>
      <c r="G438" s="127">
        <v>180</v>
      </c>
      <c r="H438" s="127">
        <v>707</v>
      </c>
      <c r="I438" s="127">
        <v>1</v>
      </c>
      <c r="J438" s="127">
        <v>8</v>
      </c>
      <c r="K438" s="127">
        <v>31</v>
      </c>
      <c r="L438" s="127">
        <v>59</v>
      </c>
      <c r="M438" s="127">
        <v>180</v>
      </c>
      <c r="N438" s="127">
        <v>797</v>
      </c>
      <c r="O438" s="127">
        <v>1</v>
      </c>
      <c r="P438" s="127">
        <v>8</v>
      </c>
      <c r="Q438" s="127">
        <v>34</v>
      </c>
      <c r="R438" s="127">
        <v>57</v>
      </c>
      <c r="S438" s="127">
        <v>180</v>
      </c>
      <c r="T438" s="127">
        <v>223</v>
      </c>
      <c r="U438" s="127">
        <v>1</v>
      </c>
      <c r="V438" s="127">
        <v>21</v>
      </c>
      <c r="W438" s="127">
        <v>62</v>
      </c>
      <c r="X438" s="127">
        <v>16</v>
      </c>
    </row>
    <row r="439" spans="1:24">
      <c r="A439" s="118">
        <v>6</v>
      </c>
      <c r="B439" s="122">
        <v>2</v>
      </c>
      <c r="C439" s="137">
        <v>1612</v>
      </c>
      <c r="D439" s="131">
        <v>47</v>
      </c>
      <c r="E439" s="144" t="s">
        <v>772</v>
      </c>
      <c r="F439" s="144" t="s">
        <v>773</v>
      </c>
      <c r="G439" s="127">
        <v>201</v>
      </c>
      <c r="H439" s="127">
        <v>743</v>
      </c>
      <c r="I439" s="127">
        <v>2</v>
      </c>
      <c r="J439" s="127">
        <v>6</v>
      </c>
      <c r="K439" s="127">
        <v>34</v>
      </c>
      <c r="L439" s="127">
        <v>58</v>
      </c>
      <c r="M439" s="127">
        <v>201</v>
      </c>
      <c r="N439" s="127">
        <v>821</v>
      </c>
      <c r="O439" s="127">
        <v>1</v>
      </c>
      <c r="P439" s="127">
        <v>9</v>
      </c>
      <c r="Q439" s="127">
        <v>34</v>
      </c>
      <c r="R439" s="127">
        <v>56</v>
      </c>
      <c r="S439" s="127">
        <v>0</v>
      </c>
      <c r="T439" s="127">
        <v>0</v>
      </c>
      <c r="U439" s="127">
        <v>0</v>
      </c>
      <c r="V439" s="127">
        <v>0</v>
      </c>
      <c r="W439" s="127">
        <v>0</v>
      </c>
      <c r="X439" s="127">
        <v>0</v>
      </c>
    </row>
    <row r="440" spans="1:24">
      <c r="A440" s="118">
        <v>7</v>
      </c>
      <c r="B440" s="122">
        <v>2</v>
      </c>
      <c r="C440" s="137">
        <v>1612</v>
      </c>
      <c r="D440" s="131">
        <v>48</v>
      </c>
      <c r="E440" s="144" t="s">
        <v>772</v>
      </c>
      <c r="F440" s="144" t="s">
        <v>1558</v>
      </c>
      <c r="G440" s="127">
        <v>188</v>
      </c>
      <c r="H440" s="127">
        <v>769</v>
      </c>
      <c r="I440" s="127">
        <v>4</v>
      </c>
      <c r="J440" s="127">
        <v>7</v>
      </c>
      <c r="K440" s="127">
        <v>43</v>
      </c>
      <c r="L440" s="127">
        <v>47</v>
      </c>
      <c r="M440" s="127">
        <v>188</v>
      </c>
      <c r="N440" s="127">
        <v>816</v>
      </c>
      <c r="O440" s="127">
        <v>2</v>
      </c>
      <c r="P440" s="127">
        <v>15</v>
      </c>
      <c r="Q440" s="127">
        <v>34</v>
      </c>
      <c r="R440" s="127">
        <v>49</v>
      </c>
      <c r="S440" s="127">
        <v>188</v>
      </c>
      <c r="T440" s="127">
        <v>205</v>
      </c>
      <c r="U440" s="127">
        <v>9</v>
      </c>
      <c r="V440" s="127">
        <v>31</v>
      </c>
      <c r="W440" s="127">
        <v>47</v>
      </c>
      <c r="X440" s="127">
        <v>13</v>
      </c>
    </row>
    <row r="441" spans="1:24">
      <c r="A441" s="118">
        <v>8</v>
      </c>
      <c r="B441" s="122">
        <v>2</v>
      </c>
      <c r="C441" s="137">
        <v>1612</v>
      </c>
      <c r="D441" s="131">
        <v>48</v>
      </c>
      <c r="E441" s="144" t="s">
        <v>772</v>
      </c>
      <c r="F441" s="144" t="s">
        <v>1558</v>
      </c>
      <c r="G441" s="127">
        <v>158</v>
      </c>
      <c r="H441" s="127">
        <v>764</v>
      </c>
      <c r="I441" s="127">
        <v>7</v>
      </c>
      <c r="J441" s="127">
        <v>11</v>
      </c>
      <c r="K441" s="127">
        <v>51</v>
      </c>
      <c r="L441" s="127">
        <v>32</v>
      </c>
      <c r="M441" s="127">
        <v>158</v>
      </c>
      <c r="N441" s="127">
        <v>862</v>
      </c>
      <c r="O441" s="127">
        <v>3</v>
      </c>
      <c r="P441" s="127">
        <v>6</v>
      </c>
      <c r="Q441" s="127">
        <v>46</v>
      </c>
      <c r="R441" s="127">
        <v>46</v>
      </c>
      <c r="S441" s="127">
        <v>0</v>
      </c>
      <c r="T441" s="127">
        <v>0</v>
      </c>
      <c r="U441" s="127">
        <v>0</v>
      </c>
      <c r="V441" s="127">
        <v>0</v>
      </c>
      <c r="W441" s="127">
        <v>0</v>
      </c>
      <c r="X441" s="127">
        <v>0</v>
      </c>
    </row>
    <row r="442" spans="1:24">
      <c r="A442" s="113">
        <v>3</v>
      </c>
      <c r="B442" s="116">
        <v>2</v>
      </c>
      <c r="C442" s="138">
        <v>1613</v>
      </c>
      <c r="D442" s="132">
        <v>10</v>
      </c>
      <c r="E442" s="142" t="s">
        <v>774</v>
      </c>
      <c r="F442" s="143" t="s">
        <v>776</v>
      </c>
      <c r="G442" s="128">
        <v>28</v>
      </c>
      <c r="H442" s="128">
        <v>556</v>
      </c>
      <c r="I442" s="128">
        <v>4</v>
      </c>
      <c r="J442" s="128">
        <v>14</v>
      </c>
      <c r="K442" s="128">
        <v>46</v>
      </c>
      <c r="L442" s="128">
        <v>36</v>
      </c>
      <c r="M442" s="128">
        <v>28</v>
      </c>
      <c r="N442" s="128">
        <v>586</v>
      </c>
      <c r="O442" s="128">
        <v>4</v>
      </c>
      <c r="P442" s="128">
        <v>25</v>
      </c>
      <c r="Q442" s="128">
        <v>36</v>
      </c>
      <c r="R442" s="128">
        <v>36</v>
      </c>
      <c r="S442" s="128">
        <v>0</v>
      </c>
      <c r="T442" s="128">
        <v>0</v>
      </c>
      <c r="U442" s="128">
        <v>0</v>
      </c>
      <c r="V442" s="128">
        <v>0</v>
      </c>
      <c r="W442" s="128">
        <v>0</v>
      </c>
      <c r="X442" s="128">
        <v>0</v>
      </c>
    </row>
    <row r="443" spans="1:24">
      <c r="A443" s="118">
        <v>4</v>
      </c>
      <c r="B443" s="122">
        <v>2</v>
      </c>
      <c r="C443" s="137">
        <v>1613</v>
      </c>
      <c r="D443" s="131">
        <v>10</v>
      </c>
      <c r="E443" s="144" t="s">
        <v>774</v>
      </c>
      <c r="F443" s="144" t="s">
        <v>776</v>
      </c>
      <c r="G443" s="127">
        <v>25</v>
      </c>
      <c r="H443" s="127">
        <v>599</v>
      </c>
      <c r="I443" s="127">
        <v>20</v>
      </c>
      <c r="J443" s="127">
        <v>8</v>
      </c>
      <c r="K443" s="127">
        <v>36</v>
      </c>
      <c r="L443" s="127">
        <v>36</v>
      </c>
      <c r="M443" s="127">
        <v>25</v>
      </c>
      <c r="N443" s="127">
        <v>661</v>
      </c>
      <c r="O443" s="127">
        <v>8</v>
      </c>
      <c r="P443" s="127">
        <v>16</v>
      </c>
      <c r="Q443" s="127">
        <v>52</v>
      </c>
      <c r="R443" s="127">
        <v>24</v>
      </c>
      <c r="S443" s="127">
        <v>0</v>
      </c>
      <c r="T443" s="127">
        <v>0</v>
      </c>
      <c r="U443" s="127">
        <v>0</v>
      </c>
      <c r="V443" s="127">
        <v>0</v>
      </c>
      <c r="W443" s="127">
        <v>0</v>
      </c>
      <c r="X443" s="127">
        <v>0</v>
      </c>
    </row>
    <row r="444" spans="1:24">
      <c r="A444" s="118">
        <v>5</v>
      </c>
      <c r="B444" s="122">
        <v>2</v>
      </c>
      <c r="C444" s="137">
        <v>1613</v>
      </c>
      <c r="D444" s="131">
        <v>10</v>
      </c>
      <c r="E444" s="144" t="s">
        <v>774</v>
      </c>
      <c r="F444" s="144" t="s">
        <v>776</v>
      </c>
      <c r="G444" s="127">
        <v>30</v>
      </c>
      <c r="H444" s="127">
        <v>619</v>
      </c>
      <c r="I444" s="127">
        <v>10</v>
      </c>
      <c r="J444" s="127">
        <v>27</v>
      </c>
      <c r="K444" s="127">
        <v>47</v>
      </c>
      <c r="L444" s="127">
        <v>17</v>
      </c>
      <c r="M444" s="127">
        <v>30</v>
      </c>
      <c r="N444" s="127">
        <v>656</v>
      </c>
      <c r="O444" s="127">
        <v>3</v>
      </c>
      <c r="P444" s="127">
        <v>27</v>
      </c>
      <c r="Q444" s="127">
        <v>53</v>
      </c>
      <c r="R444" s="127">
        <v>17</v>
      </c>
      <c r="S444" s="127">
        <v>30</v>
      </c>
      <c r="T444" s="127">
        <v>198</v>
      </c>
      <c r="U444" s="127">
        <v>3</v>
      </c>
      <c r="V444" s="127">
        <v>50</v>
      </c>
      <c r="W444" s="127">
        <v>43</v>
      </c>
      <c r="X444" s="127">
        <v>3</v>
      </c>
    </row>
    <row r="445" spans="1:24">
      <c r="A445" s="118">
        <v>6</v>
      </c>
      <c r="B445" s="122">
        <v>2</v>
      </c>
      <c r="C445" s="137">
        <v>1613</v>
      </c>
      <c r="D445" s="131">
        <v>10</v>
      </c>
      <c r="E445" s="144" t="s">
        <v>774</v>
      </c>
      <c r="F445" s="144" t="s">
        <v>776</v>
      </c>
      <c r="G445" s="127">
        <v>19</v>
      </c>
      <c r="H445" s="127">
        <v>667</v>
      </c>
      <c r="I445" s="127">
        <v>11</v>
      </c>
      <c r="J445" s="127">
        <v>32</v>
      </c>
      <c r="K445" s="127">
        <v>37</v>
      </c>
      <c r="L445" s="127">
        <v>21</v>
      </c>
      <c r="M445" s="127">
        <v>19</v>
      </c>
      <c r="N445" s="127">
        <v>698</v>
      </c>
      <c r="O445" s="127">
        <v>11</v>
      </c>
      <c r="P445" s="127">
        <v>21</v>
      </c>
      <c r="Q445" s="127">
        <v>47</v>
      </c>
      <c r="R445" s="127">
        <v>21</v>
      </c>
      <c r="S445" s="127">
        <v>0</v>
      </c>
      <c r="T445" s="127">
        <v>0</v>
      </c>
      <c r="U445" s="127">
        <v>0</v>
      </c>
      <c r="V445" s="127">
        <v>0</v>
      </c>
      <c r="W445" s="127">
        <v>0</v>
      </c>
      <c r="X445" s="127">
        <v>0</v>
      </c>
    </row>
    <row r="446" spans="1:24">
      <c r="A446" s="118">
        <v>7</v>
      </c>
      <c r="B446" s="122">
        <v>2</v>
      </c>
      <c r="C446" s="137">
        <v>1613</v>
      </c>
      <c r="D446" s="131">
        <v>11</v>
      </c>
      <c r="E446" s="144" t="s">
        <v>774</v>
      </c>
      <c r="F446" s="144" t="s">
        <v>1559</v>
      </c>
      <c r="G446" s="127">
        <v>54</v>
      </c>
      <c r="H446" s="127">
        <v>700</v>
      </c>
      <c r="I446" s="127">
        <v>17</v>
      </c>
      <c r="J446" s="127">
        <v>24</v>
      </c>
      <c r="K446" s="127">
        <v>30</v>
      </c>
      <c r="L446" s="127">
        <v>30</v>
      </c>
      <c r="M446" s="127">
        <v>54</v>
      </c>
      <c r="N446" s="127">
        <v>705</v>
      </c>
      <c r="O446" s="127">
        <v>6</v>
      </c>
      <c r="P446" s="127">
        <v>35</v>
      </c>
      <c r="Q446" s="127">
        <v>37</v>
      </c>
      <c r="R446" s="127">
        <v>22</v>
      </c>
      <c r="S446" s="127">
        <v>54</v>
      </c>
      <c r="T446" s="127">
        <v>164</v>
      </c>
      <c r="U446" s="127">
        <v>31</v>
      </c>
      <c r="V446" s="127">
        <v>46</v>
      </c>
      <c r="W446" s="127">
        <v>20</v>
      </c>
      <c r="X446" s="127">
        <v>2</v>
      </c>
    </row>
    <row r="447" spans="1:24">
      <c r="A447" s="118">
        <v>8</v>
      </c>
      <c r="B447" s="122">
        <v>2</v>
      </c>
      <c r="C447" s="137">
        <v>1613</v>
      </c>
      <c r="D447" s="131">
        <v>11</v>
      </c>
      <c r="E447" s="144" t="s">
        <v>774</v>
      </c>
      <c r="F447" s="144" t="s">
        <v>1559</v>
      </c>
      <c r="G447" s="127">
        <v>71</v>
      </c>
      <c r="H447" s="127">
        <v>717</v>
      </c>
      <c r="I447" s="127">
        <v>15</v>
      </c>
      <c r="J447" s="127">
        <v>23</v>
      </c>
      <c r="K447" s="127">
        <v>49</v>
      </c>
      <c r="L447" s="127">
        <v>13</v>
      </c>
      <c r="M447" s="127">
        <v>71</v>
      </c>
      <c r="N447" s="127">
        <v>781</v>
      </c>
      <c r="O447" s="127">
        <v>6</v>
      </c>
      <c r="P447" s="127">
        <v>21</v>
      </c>
      <c r="Q447" s="127">
        <v>52</v>
      </c>
      <c r="R447" s="127">
        <v>21</v>
      </c>
      <c r="S447" s="127">
        <v>0</v>
      </c>
      <c r="T447" s="127">
        <v>0</v>
      </c>
      <c r="U447" s="127">
        <v>0</v>
      </c>
      <c r="V447" s="127">
        <v>0</v>
      </c>
      <c r="W447" s="127">
        <v>0</v>
      </c>
      <c r="X447" s="127">
        <v>0</v>
      </c>
    </row>
    <row r="448" spans="1:24">
      <c r="A448" s="113">
        <v>3</v>
      </c>
      <c r="B448" s="116">
        <v>2</v>
      </c>
      <c r="C448" s="138">
        <v>1613</v>
      </c>
      <c r="D448" s="132">
        <v>31</v>
      </c>
      <c r="E448" s="142" t="s">
        <v>774</v>
      </c>
      <c r="F448" s="143" t="s">
        <v>775</v>
      </c>
      <c r="G448" s="128">
        <v>36</v>
      </c>
      <c r="H448" s="128">
        <v>628</v>
      </c>
      <c r="I448" s="128">
        <v>0</v>
      </c>
      <c r="J448" s="128">
        <v>6</v>
      </c>
      <c r="K448" s="128">
        <v>19</v>
      </c>
      <c r="L448" s="128">
        <v>75</v>
      </c>
      <c r="M448" s="128">
        <v>36</v>
      </c>
      <c r="N448" s="128">
        <v>640</v>
      </c>
      <c r="O448" s="128">
        <v>6</v>
      </c>
      <c r="P448" s="128">
        <v>3</v>
      </c>
      <c r="Q448" s="128">
        <v>36</v>
      </c>
      <c r="R448" s="128">
        <v>56</v>
      </c>
      <c r="S448" s="128">
        <v>0</v>
      </c>
      <c r="T448" s="128">
        <v>0</v>
      </c>
      <c r="U448" s="128">
        <v>0</v>
      </c>
      <c r="V448" s="128">
        <v>0</v>
      </c>
      <c r="W448" s="128">
        <v>0</v>
      </c>
      <c r="X448" s="128">
        <v>0</v>
      </c>
    </row>
    <row r="449" spans="1:24">
      <c r="A449" s="118">
        <v>4</v>
      </c>
      <c r="B449" s="122">
        <v>2</v>
      </c>
      <c r="C449" s="137">
        <v>1613</v>
      </c>
      <c r="D449" s="131">
        <v>31</v>
      </c>
      <c r="E449" s="144" t="s">
        <v>774</v>
      </c>
      <c r="F449" s="144" t="s">
        <v>775</v>
      </c>
      <c r="G449" s="127">
        <v>41</v>
      </c>
      <c r="H449" s="127">
        <v>666</v>
      </c>
      <c r="I449" s="127">
        <v>0</v>
      </c>
      <c r="J449" s="127">
        <v>12</v>
      </c>
      <c r="K449" s="127">
        <v>24</v>
      </c>
      <c r="L449" s="127">
        <v>63</v>
      </c>
      <c r="M449" s="127">
        <v>41</v>
      </c>
      <c r="N449" s="127">
        <v>698</v>
      </c>
      <c r="O449" s="127">
        <v>0</v>
      </c>
      <c r="P449" s="127">
        <v>20</v>
      </c>
      <c r="Q449" s="127">
        <v>46</v>
      </c>
      <c r="R449" s="127">
        <v>34</v>
      </c>
      <c r="S449" s="127">
        <v>0</v>
      </c>
      <c r="T449" s="127">
        <v>0</v>
      </c>
      <c r="U449" s="127">
        <v>0</v>
      </c>
      <c r="V449" s="127">
        <v>0</v>
      </c>
      <c r="W449" s="127">
        <v>0</v>
      </c>
      <c r="X449" s="127">
        <v>0</v>
      </c>
    </row>
    <row r="450" spans="1:24">
      <c r="A450" s="118">
        <v>5</v>
      </c>
      <c r="B450" s="122">
        <v>2</v>
      </c>
      <c r="C450" s="137">
        <v>1613</v>
      </c>
      <c r="D450" s="131">
        <v>31</v>
      </c>
      <c r="E450" s="144" t="s">
        <v>774</v>
      </c>
      <c r="F450" s="144" t="s">
        <v>775</v>
      </c>
      <c r="G450" s="127">
        <v>46</v>
      </c>
      <c r="H450" s="127">
        <v>626</v>
      </c>
      <c r="I450" s="127">
        <v>20</v>
      </c>
      <c r="J450" s="127">
        <v>13</v>
      </c>
      <c r="K450" s="127">
        <v>46</v>
      </c>
      <c r="L450" s="127">
        <v>22</v>
      </c>
      <c r="M450" s="127">
        <v>46</v>
      </c>
      <c r="N450" s="127">
        <v>665</v>
      </c>
      <c r="O450" s="127">
        <v>4</v>
      </c>
      <c r="P450" s="127">
        <v>30</v>
      </c>
      <c r="Q450" s="127">
        <v>41</v>
      </c>
      <c r="R450" s="127">
        <v>24</v>
      </c>
      <c r="S450" s="127">
        <v>46</v>
      </c>
      <c r="T450" s="127">
        <v>187</v>
      </c>
      <c r="U450" s="127">
        <v>15</v>
      </c>
      <c r="V450" s="127">
        <v>48</v>
      </c>
      <c r="W450" s="127">
        <v>33</v>
      </c>
      <c r="X450" s="127">
        <v>4</v>
      </c>
    </row>
    <row r="451" spans="1:24">
      <c r="A451" s="118">
        <v>6</v>
      </c>
      <c r="B451" s="122">
        <v>2</v>
      </c>
      <c r="C451" s="137">
        <v>1613</v>
      </c>
      <c r="D451" s="131">
        <v>31</v>
      </c>
      <c r="E451" s="144" t="s">
        <v>774</v>
      </c>
      <c r="F451" s="144" t="s">
        <v>775</v>
      </c>
      <c r="G451" s="127">
        <v>34</v>
      </c>
      <c r="H451" s="127">
        <v>744</v>
      </c>
      <c r="I451" s="127">
        <v>6</v>
      </c>
      <c r="J451" s="127">
        <v>12</v>
      </c>
      <c r="K451" s="127">
        <v>21</v>
      </c>
      <c r="L451" s="127">
        <v>62</v>
      </c>
      <c r="M451" s="127">
        <v>34</v>
      </c>
      <c r="N451" s="127">
        <v>798</v>
      </c>
      <c r="O451" s="127">
        <v>0</v>
      </c>
      <c r="P451" s="127">
        <v>15</v>
      </c>
      <c r="Q451" s="127">
        <v>35</v>
      </c>
      <c r="R451" s="127">
        <v>50</v>
      </c>
      <c r="S451" s="127">
        <v>0</v>
      </c>
      <c r="T451" s="127">
        <v>0</v>
      </c>
      <c r="U451" s="127">
        <v>0</v>
      </c>
      <c r="V451" s="127">
        <v>0</v>
      </c>
      <c r="W451" s="127">
        <v>0</v>
      </c>
      <c r="X451" s="127">
        <v>0</v>
      </c>
    </row>
    <row r="452" spans="1:24">
      <c r="A452" s="113">
        <v>3</v>
      </c>
      <c r="B452" s="116">
        <v>1</v>
      </c>
      <c r="C452" s="138">
        <v>1701</v>
      </c>
      <c r="D452" s="132">
        <v>1</v>
      </c>
      <c r="E452" s="142" t="s">
        <v>777</v>
      </c>
      <c r="F452" s="143" t="s">
        <v>778</v>
      </c>
      <c r="G452" s="128">
        <v>244</v>
      </c>
      <c r="H452" s="128">
        <v>567</v>
      </c>
      <c r="I452" s="128">
        <v>2</v>
      </c>
      <c r="J452" s="128">
        <v>17</v>
      </c>
      <c r="K452" s="128">
        <v>38</v>
      </c>
      <c r="L452" s="128">
        <v>43</v>
      </c>
      <c r="M452" s="128">
        <v>244</v>
      </c>
      <c r="N452" s="128">
        <v>555</v>
      </c>
      <c r="O452" s="128">
        <v>9</v>
      </c>
      <c r="P452" s="128">
        <v>26</v>
      </c>
      <c r="Q452" s="128">
        <v>35</v>
      </c>
      <c r="R452" s="128">
        <v>30</v>
      </c>
      <c r="S452" s="128">
        <v>0</v>
      </c>
      <c r="T452" s="128">
        <v>0</v>
      </c>
      <c r="U452" s="128">
        <v>0</v>
      </c>
      <c r="V452" s="128">
        <v>0</v>
      </c>
      <c r="W452" s="128">
        <v>0</v>
      </c>
      <c r="X452" s="128">
        <v>0</v>
      </c>
    </row>
    <row r="453" spans="1:24">
      <c r="A453" s="118">
        <v>4</v>
      </c>
      <c r="B453" s="122">
        <v>1</v>
      </c>
      <c r="C453" s="137">
        <v>1701</v>
      </c>
      <c r="D453" s="131">
        <v>1</v>
      </c>
      <c r="E453" s="144" t="s">
        <v>777</v>
      </c>
      <c r="F453" s="144" t="s">
        <v>778</v>
      </c>
      <c r="G453" s="127">
        <v>248</v>
      </c>
      <c r="H453" s="127">
        <v>620</v>
      </c>
      <c r="I453" s="127">
        <v>12</v>
      </c>
      <c r="J453" s="127">
        <v>13</v>
      </c>
      <c r="K453" s="127">
        <v>29</v>
      </c>
      <c r="L453" s="127">
        <v>46</v>
      </c>
      <c r="M453" s="127">
        <v>248</v>
      </c>
      <c r="N453" s="127">
        <v>629</v>
      </c>
      <c r="O453" s="127">
        <v>2</v>
      </c>
      <c r="P453" s="127">
        <v>30</v>
      </c>
      <c r="Q453" s="127">
        <v>43</v>
      </c>
      <c r="R453" s="127">
        <v>25</v>
      </c>
      <c r="S453" s="127">
        <v>0</v>
      </c>
      <c r="T453" s="127">
        <v>0</v>
      </c>
      <c r="U453" s="127">
        <v>0</v>
      </c>
      <c r="V453" s="127">
        <v>0</v>
      </c>
      <c r="W453" s="127">
        <v>0</v>
      </c>
      <c r="X453" s="127">
        <v>0</v>
      </c>
    </row>
    <row r="454" spans="1:24">
      <c r="A454" s="118">
        <v>5</v>
      </c>
      <c r="B454" s="122">
        <v>1</v>
      </c>
      <c r="C454" s="137">
        <v>1701</v>
      </c>
      <c r="D454" s="131">
        <v>1</v>
      </c>
      <c r="E454" s="144" t="s">
        <v>777</v>
      </c>
      <c r="F454" s="144" t="s">
        <v>778</v>
      </c>
      <c r="G454" s="127">
        <v>274</v>
      </c>
      <c r="H454" s="127">
        <v>651</v>
      </c>
      <c r="I454" s="127">
        <v>8</v>
      </c>
      <c r="J454" s="127">
        <v>19</v>
      </c>
      <c r="K454" s="127">
        <v>42</v>
      </c>
      <c r="L454" s="127">
        <v>30</v>
      </c>
      <c r="M454" s="127">
        <v>274</v>
      </c>
      <c r="N454" s="127">
        <v>677</v>
      </c>
      <c r="O454" s="127">
        <v>4</v>
      </c>
      <c r="P454" s="127">
        <v>24</v>
      </c>
      <c r="Q454" s="127">
        <v>48</v>
      </c>
      <c r="R454" s="127">
        <v>24</v>
      </c>
      <c r="S454" s="127">
        <v>274</v>
      </c>
      <c r="T454" s="127">
        <v>199</v>
      </c>
      <c r="U454" s="127">
        <v>9</v>
      </c>
      <c r="V454" s="127">
        <v>40</v>
      </c>
      <c r="W454" s="127">
        <v>43</v>
      </c>
      <c r="X454" s="127">
        <v>8</v>
      </c>
    </row>
    <row r="455" spans="1:24">
      <c r="A455" s="118">
        <v>6</v>
      </c>
      <c r="B455" s="122">
        <v>1</v>
      </c>
      <c r="C455" s="137">
        <v>1701</v>
      </c>
      <c r="D455" s="131">
        <v>3</v>
      </c>
      <c r="E455" s="144" t="s">
        <v>777</v>
      </c>
      <c r="F455" s="144" t="s">
        <v>1473</v>
      </c>
      <c r="G455" s="127">
        <v>267</v>
      </c>
      <c r="H455" s="127">
        <v>702</v>
      </c>
      <c r="I455" s="127">
        <v>6</v>
      </c>
      <c r="J455" s="127">
        <v>18</v>
      </c>
      <c r="K455" s="127">
        <v>38</v>
      </c>
      <c r="L455" s="127">
        <v>39</v>
      </c>
      <c r="M455" s="127">
        <v>267</v>
      </c>
      <c r="N455" s="127">
        <v>715</v>
      </c>
      <c r="O455" s="127">
        <v>4</v>
      </c>
      <c r="P455" s="127">
        <v>24</v>
      </c>
      <c r="Q455" s="127">
        <v>45</v>
      </c>
      <c r="R455" s="127">
        <v>27</v>
      </c>
      <c r="S455" s="127">
        <v>0</v>
      </c>
      <c r="T455" s="127">
        <v>0</v>
      </c>
      <c r="U455" s="127">
        <v>0</v>
      </c>
      <c r="V455" s="127">
        <v>0</v>
      </c>
      <c r="W455" s="127">
        <v>0</v>
      </c>
      <c r="X455" s="127">
        <v>0</v>
      </c>
    </row>
    <row r="456" spans="1:24">
      <c r="A456" s="118">
        <v>7</v>
      </c>
      <c r="B456" s="122">
        <v>1</v>
      </c>
      <c r="C456" s="137">
        <v>1701</v>
      </c>
      <c r="D456" s="131">
        <v>3</v>
      </c>
      <c r="E456" s="144" t="s">
        <v>777</v>
      </c>
      <c r="F456" s="144" t="s">
        <v>1473</v>
      </c>
      <c r="G456" s="127">
        <v>270</v>
      </c>
      <c r="H456" s="127">
        <v>734</v>
      </c>
      <c r="I456" s="127">
        <v>7</v>
      </c>
      <c r="J456" s="127">
        <v>13</v>
      </c>
      <c r="K456" s="127">
        <v>49</v>
      </c>
      <c r="L456" s="127">
        <v>32</v>
      </c>
      <c r="M456" s="127">
        <v>270</v>
      </c>
      <c r="N456" s="127">
        <v>735</v>
      </c>
      <c r="O456" s="127">
        <v>4</v>
      </c>
      <c r="P456" s="127">
        <v>30</v>
      </c>
      <c r="Q456" s="127">
        <v>41</v>
      </c>
      <c r="R456" s="127">
        <v>25</v>
      </c>
      <c r="S456" s="127">
        <v>270</v>
      </c>
      <c r="T456" s="127">
        <v>175</v>
      </c>
      <c r="U456" s="127">
        <v>24</v>
      </c>
      <c r="V456" s="127">
        <v>48</v>
      </c>
      <c r="W456" s="127">
        <v>27</v>
      </c>
      <c r="X456" s="127">
        <v>1</v>
      </c>
    </row>
    <row r="457" spans="1:24">
      <c r="A457" s="118">
        <v>8</v>
      </c>
      <c r="B457" s="122">
        <v>1</v>
      </c>
      <c r="C457" s="137">
        <v>1701</v>
      </c>
      <c r="D457" s="131">
        <v>3</v>
      </c>
      <c r="E457" s="144" t="s">
        <v>777</v>
      </c>
      <c r="F457" s="144" t="s">
        <v>1473</v>
      </c>
      <c r="G457" s="127">
        <v>279</v>
      </c>
      <c r="H457" s="127">
        <v>736</v>
      </c>
      <c r="I457" s="127">
        <v>16</v>
      </c>
      <c r="J457" s="127">
        <v>15</v>
      </c>
      <c r="K457" s="127">
        <v>46</v>
      </c>
      <c r="L457" s="127">
        <v>23</v>
      </c>
      <c r="M457" s="127">
        <v>279</v>
      </c>
      <c r="N457" s="127">
        <v>800</v>
      </c>
      <c r="O457" s="127">
        <v>3</v>
      </c>
      <c r="P457" s="127">
        <v>20</v>
      </c>
      <c r="Q457" s="127">
        <v>48</v>
      </c>
      <c r="R457" s="127">
        <v>29</v>
      </c>
      <c r="S457" s="127">
        <v>0</v>
      </c>
      <c r="T457" s="127">
        <v>0</v>
      </c>
      <c r="U457" s="127">
        <v>0</v>
      </c>
      <c r="V457" s="127">
        <v>0</v>
      </c>
      <c r="W457" s="127">
        <v>0</v>
      </c>
      <c r="X457" s="127">
        <v>0</v>
      </c>
    </row>
    <row r="458" spans="1:24">
      <c r="A458" s="113">
        <v>3</v>
      </c>
      <c r="B458" s="116">
        <v>1</v>
      </c>
      <c r="C458" s="138">
        <v>1702</v>
      </c>
      <c r="D458" s="132">
        <v>8</v>
      </c>
      <c r="E458" s="142" t="s">
        <v>779</v>
      </c>
      <c r="F458" s="143" t="s">
        <v>780</v>
      </c>
      <c r="G458" s="128">
        <v>54</v>
      </c>
      <c r="H458" s="128">
        <v>610</v>
      </c>
      <c r="I458" s="128">
        <v>0</v>
      </c>
      <c r="J458" s="128">
        <v>7</v>
      </c>
      <c r="K458" s="128">
        <v>31</v>
      </c>
      <c r="L458" s="128">
        <v>61</v>
      </c>
      <c r="M458" s="128">
        <v>54</v>
      </c>
      <c r="N458" s="128">
        <v>589</v>
      </c>
      <c r="O458" s="128">
        <v>9</v>
      </c>
      <c r="P458" s="128">
        <v>15</v>
      </c>
      <c r="Q458" s="128">
        <v>50</v>
      </c>
      <c r="R458" s="128">
        <v>26</v>
      </c>
      <c r="S458" s="128">
        <v>0</v>
      </c>
      <c r="T458" s="128">
        <v>0</v>
      </c>
      <c r="U458" s="128">
        <v>0</v>
      </c>
      <c r="V458" s="128">
        <v>0</v>
      </c>
      <c r="W458" s="128">
        <v>0</v>
      </c>
      <c r="X458" s="128">
        <v>0</v>
      </c>
    </row>
    <row r="459" spans="1:24">
      <c r="A459" s="118">
        <v>4</v>
      </c>
      <c r="B459" s="122">
        <v>1</v>
      </c>
      <c r="C459" s="137">
        <v>1702</v>
      </c>
      <c r="D459" s="131">
        <v>8</v>
      </c>
      <c r="E459" s="144" t="s">
        <v>779</v>
      </c>
      <c r="F459" s="144" t="s">
        <v>780</v>
      </c>
      <c r="G459" s="127">
        <v>84</v>
      </c>
      <c r="H459" s="127">
        <v>624</v>
      </c>
      <c r="I459" s="127">
        <v>5</v>
      </c>
      <c r="J459" s="127">
        <v>21</v>
      </c>
      <c r="K459" s="127">
        <v>26</v>
      </c>
      <c r="L459" s="127">
        <v>48</v>
      </c>
      <c r="M459" s="127">
        <v>84</v>
      </c>
      <c r="N459" s="127">
        <v>632</v>
      </c>
      <c r="O459" s="127">
        <v>5</v>
      </c>
      <c r="P459" s="127">
        <v>23</v>
      </c>
      <c r="Q459" s="127">
        <v>46</v>
      </c>
      <c r="R459" s="127">
        <v>26</v>
      </c>
      <c r="S459" s="127">
        <v>0</v>
      </c>
      <c r="T459" s="127">
        <v>0</v>
      </c>
      <c r="U459" s="127">
        <v>0</v>
      </c>
      <c r="V459" s="127">
        <v>0</v>
      </c>
      <c r="W459" s="127">
        <v>0</v>
      </c>
      <c r="X459" s="127">
        <v>0</v>
      </c>
    </row>
    <row r="460" spans="1:24">
      <c r="A460" s="118">
        <v>5</v>
      </c>
      <c r="B460" s="122">
        <v>1</v>
      </c>
      <c r="C460" s="137">
        <v>1702</v>
      </c>
      <c r="D460" s="131">
        <v>10</v>
      </c>
      <c r="E460" s="144" t="s">
        <v>779</v>
      </c>
      <c r="F460" s="144" t="s">
        <v>1394</v>
      </c>
      <c r="G460" s="127">
        <v>79</v>
      </c>
      <c r="H460" s="127">
        <v>620</v>
      </c>
      <c r="I460" s="127">
        <v>15</v>
      </c>
      <c r="J460" s="127">
        <v>29</v>
      </c>
      <c r="K460" s="127">
        <v>35</v>
      </c>
      <c r="L460" s="127">
        <v>20</v>
      </c>
      <c r="M460" s="127">
        <v>79</v>
      </c>
      <c r="N460" s="127">
        <v>634</v>
      </c>
      <c r="O460" s="127">
        <v>8</v>
      </c>
      <c r="P460" s="127">
        <v>37</v>
      </c>
      <c r="Q460" s="127">
        <v>37</v>
      </c>
      <c r="R460" s="127">
        <v>19</v>
      </c>
      <c r="S460" s="127">
        <v>79</v>
      </c>
      <c r="T460" s="127">
        <v>187</v>
      </c>
      <c r="U460" s="127">
        <v>18</v>
      </c>
      <c r="V460" s="127">
        <v>49</v>
      </c>
      <c r="W460" s="127">
        <v>32</v>
      </c>
      <c r="X460" s="127">
        <v>1</v>
      </c>
    </row>
    <row r="461" spans="1:24">
      <c r="A461" s="118">
        <v>6</v>
      </c>
      <c r="B461" s="122">
        <v>1</v>
      </c>
      <c r="C461" s="137">
        <v>1702</v>
      </c>
      <c r="D461" s="131">
        <v>10</v>
      </c>
      <c r="E461" s="144" t="s">
        <v>779</v>
      </c>
      <c r="F461" s="144" t="s">
        <v>1394</v>
      </c>
      <c r="G461" s="127">
        <v>67</v>
      </c>
      <c r="H461" s="127">
        <v>678</v>
      </c>
      <c r="I461" s="127">
        <v>10</v>
      </c>
      <c r="J461" s="127">
        <v>22</v>
      </c>
      <c r="K461" s="127">
        <v>36</v>
      </c>
      <c r="L461" s="127">
        <v>31</v>
      </c>
      <c r="M461" s="127">
        <v>67</v>
      </c>
      <c r="N461" s="127">
        <v>657</v>
      </c>
      <c r="O461" s="127">
        <v>6</v>
      </c>
      <c r="P461" s="127">
        <v>39</v>
      </c>
      <c r="Q461" s="127">
        <v>46</v>
      </c>
      <c r="R461" s="127">
        <v>9</v>
      </c>
      <c r="S461" s="127">
        <v>0</v>
      </c>
      <c r="T461" s="127">
        <v>0</v>
      </c>
      <c r="U461" s="127">
        <v>0</v>
      </c>
      <c r="V461" s="127">
        <v>0</v>
      </c>
      <c r="W461" s="127">
        <v>0</v>
      </c>
      <c r="X461" s="127">
        <v>0</v>
      </c>
    </row>
    <row r="462" spans="1:24">
      <c r="A462" s="118">
        <v>7</v>
      </c>
      <c r="B462" s="122">
        <v>1</v>
      </c>
      <c r="C462" s="137">
        <v>1702</v>
      </c>
      <c r="D462" s="131">
        <v>10</v>
      </c>
      <c r="E462" s="144" t="s">
        <v>779</v>
      </c>
      <c r="F462" s="144" t="s">
        <v>1394</v>
      </c>
      <c r="G462" s="127">
        <v>65</v>
      </c>
      <c r="H462" s="127">
        <v>729</v>
      </c>
      <c r="I462" s="127">
        <v>17</v>
      </c>
      <c r="J462" s="127">
        <v>11</v>
      </c>
      <c r="K462" s="127">
        <v>32</v>
      </c>
      <c r="L462" s="127">
        <v>40</v>
      </c>
      <c r="M462" s="127">
        <v>65</v>
      </c>
      <c r="N462" s="127">
        <v>690</v>
      </c>
      <c r="O462" s="127">
        <v>8</v>
      </c>
      <c r="P462" s="127">
        <v>37</v>
      </c>
      <c r="Q462" s="127">
        <v>34</v>
      </c>
      <c r="R462" s="127">
        <v>22</v>
      </c>
      <c r="S462" s="127">
        <v>65</v>
      </c>
      <c r="T462" s="127">
        <v>170</v>
      </c>
      <c r="U462" s="127">
        <v>40</v>
      </c>
      <c r="V462" s="127">
        <v>26</v>
      </c>
      <c r="W462" s="127">
        <v>29</v>
      </c>
      <c r="X462" s="127">
        <v>5</v>
      </c>
    </row>
    <row r="463" spans="1:24">
      <c r="A463" s="118">
        <v>8</v>
      </c>
      <c r="B463" s="122">
        <v>1</v>
      </c>
      <c r="C463" s="137">
        <v>1702</v>
      </c>
      <c r="D463" s="131">
        <v>10</v>
      </c>
      <c r="E463" s="144" t="s">
        <v>779</v>
      </c>
      <c r="F463" s="144" t="s">
        <v>1394</v>
      </c>
      <c r="G463" s="127">
        <v>74</v>
      </c>
      <c r="H463" s="127">
        <v>748</v>
      </c>
      <c r="I463" s="127">
        <v>12</v>
      </c>
      <c r="J463" s="127">
        <v>11</v>
      </c>
      <c r="K463" s="127">
        <v>51</v>
      </c>
      <c r="L463" s="127">
        <v>26</v>
      </c>
      <c r="M463" s="127">
        <v>74</v>
      </c>
      <c r="N463" s="127">
        <v>775</v>
      </c>
      <c r="O463" s="127">
        <v>0</v>
      </c>
      <c r="P463" s="127">
        <v>27</v>
      </c>
      <c r="Q463" s="127">
        <v>57</v>
      </c>
      <c r="R463" s="127">
        <v>16</v>
      </c>
      <c r="S463" s="127">
        <v>0</v>
      </c>
      <c r="T463" s="127">
        <v>0</v>
      </c>
      <c r="U463" s="127">
        <v>0</v>
      </c>
      <c r="V463" s="127">
        <v>0</v>
      </c>
      <c r="W463" s="127">
        <v>0</v>
      </c>
      <c r="X463" s="127">
        <v>0</v>
      </c>
    </row>
    <row r="464" spans="1:24">
      <c r="A464" s="113">
        <v>3</v>
      </c>
      <c r="B464" s="116">
        <v>1</v>
      </c>
      <c r="C464" s="138">
        <v>1703</v>
      </c>
      <c r="D464" s="132">
        <v>12</v>
      </c>
      <c r="E464" s="142" t="s">
        <v>781</v>
      </c>
      <c r="F464" s="143" t="s">
        <v>782</v>
      </c>
      <c r="G464" s="128">
        <v>55</v>
      </c>
      <c r="H464" s="128">
        <v>596</v>
      </c>
      <c r="I464" s="128">
        <v>0</v>
      </c>
      <c r="J464" s="128">
        <v>13</v>
      </c>
      <c r="K464" s="128">
        <v>35</v>
      </c>
      <c r="L464" s="128">
        <v>53</v>
      </c>
      <c r="M464" s="128">
        <v>55</v>
      </c>
      <c r="N464" s="128">
        <v>598</v>
      </c>
      <c r="O464" s="128">
        <v>9</v>
      </c>
      <c r="P464" s="128">
        <v>18</v>
      </c>
      <c r="Q464" s="128">
        <v>25</v>
      </c>
      <c r="R464" s="128">
        <v>47</v>
      </c>
      <c r="S464" s="128">
        <v>0</v>
      </c>
      <c r="T464" s="128">
        <v>0</v>
      </c>
      <c r="U464" s="128">
        <v>0</v>
      </c>
      <c r="V464" s="128">
        <v>0</v>
      </c>
      <c r="W464" s="128">
        <v>0</v>
      </c>
      <c r="X464" s="128">
        <v>0</v>
      </c>
    </row>
    <row r="465" spans="1:24">
      <c r="A465" s="118">
        <v>4</v>
      </c>
      <c r="B465" s="122">
        <v>1</v>
      </c>
      <c r="C465" s="137">
        <v>1703</v>
      </c>
      <c r="D465" s="131">
        <v>12</v>
      </c>
      <c r="E465" s="144" t="s">
        <v>781</v>
      </c>
      <c r="F465" s="144" t="s">
        <v>782</v>
      </c>
      <c r="G465" s="127">
        <v>55</v>
      </c>
      <c r="H465" s="127">
        <v>616</v>
      </c>
      <c r="I465" s="127">
        <v>11</v>
      </c>
      <c r="J465" s="127">
        <v>20</v>
      </c>
      <c r="K465" s="127">
        <v>24</v>
      </c>
      <c r="L465" s="127">
        <v>45</v>
      </c>
      <c r="M465" s="127">
        <v>55</v>
      </c>
      <c r="N465" s="127">
        <v>672</v>
      </c>
      <c r="O465" s="127">
        <v>7</v>
      </c>
      <c r="P465" s="127">
        <v>16</v>
      </c>
      <c r="Q465" s="127">
        <v>40</v>
      </c>
      <c r="R465" s="127">
        <v>36</v>
      </c>
      <c r="S465" s="127">
        <v>0</v>
      </c>
      <c r="T465" s="127">
        <v>0</v>
      </c>
      <c r="U465" s="127">
        <v>0</v>
      </c>
      <c r="V465" s="127">
        <v>0</v>
      </c>
      <c r="W465" s="127">
        <v>0</v>
      </c>
      <c r="X465" s="127">
        <v>0</v>
      </c>
    </row>
    <row r="466" spans="1:24">
      <c r="A466" s="118">
        <v>5</v>
      </c>
      <c r="B466" s="122">
        <v>1</v>
      </c>
      <c r="C466" s="137">
        <v>1703</v>
      </c>
      <c r="D466" s="131">
        <v>22</v>
      </c>
      <c r="E466" s="144" t="s">
        <v>781</v>
      </c>
      <c r="F466" s="144" t="s">
        <v>1395</v>
      </c>
      <c r="G466" s="127">
        <v>53</v>
      </c>
      <c r="H466" s="127">
        <v>682</v>
      </c>
      <c r="I466" s="127">
        <v>6</v>
      </c>
      <c r="J466" s="127">
        <v>9</v>
      </c>
      <c r="K466" s="127">
        <v>34</v>
      </c>
      <c r="L466" s="127">
        <v>51</v>
      </c>
      <c r="M466" s="127">
        <v>53</v>
      </c>
      <c r="N466" s="127">
        <v>730</v>
      </c>
      <c r="O466" s="127">
        <v>2</v>
      </c>
      <c r="P466" s="127">
        <v>17</v>
      </c>
      <c r="Q466" s="127">
        <v>49</v>
      </c>
      <c r="R466" s="127">
        <v>32</v>
      </c>
      <c r="S466" s="127">
        <v>53</v>
      </c>
      <c r="T466" s="127">
        <v>221</v>
      </c>
      <c r="U466" s="127">
        <v>4</v>
      </c>
      <c r="V466" s="127">
        <v>11</v>
      </c>
      <c r="W466" s="127">
        <v>74</v>
      </c>
      <c r="X466" s="127">
        <v>11</v>
      </c>
    </row>
    <row r="467" spans="1:24">
      <c r="A467" s="118">
        <v>6</v>
      </c>
      <c r="B467" s="122">
        <v>1</v>
      </c>
      <c r="C467" s="137">
        <v>1703</v>
      </c>
      <c r="D467" s="131">
        <v>22</v>
      </c>
      <c r="E467" s="144" t="s">
        <v>781</v>
      </c>
      <c r="F467" s="144" t="s">
        <v>1395</v>
      </c>
      <c r="G467" s="127">
        <v>54</v>
      </c>
      <c r="H467" s="127">
        <v>729</v>
      </c>
      <c r="I467" s="127">
        <v>4</v>
      </c>
      <c r="J467" s="127">
        <v>11</v>
      </c>
      <c r="K467" s="127">
        <v>35</v>
      </c>
      <c r="L467" s="127">
        <v>50</v>
      </c>
      <c r="M467" s="127">
        <v>54</v>
      </c>
      <c r="N467" s="127">
        <v>748</v>
      </c>
      <c r="O467" s="127">
        <v>4</v>
      </c>
      <c r="P467" s="127">
        <v>13</v>
      </c>
      <c r="Q467" s="127">
        <v>52</v>
      </c>
      <c r="R467" s="127">
        <v>31</v>
      </c>
      <c r="S467" s="127">
        <v>0</v>
      </c>
      <c r="T467" s="127">
        <v>0</v>
      </c>
      <c r="U467" s="127">
        <v>0</v>
      </c>
      <c r="V467" s="127">
        <v>0</v>
      </c>
      <c r="W467" s="127">
        <v>0</v>
      </c>
      <c r="X467" s="127">
        <v>0</v>
      </c>
    </row>
    <row r="468" spans="1:24">
      <c r="A468" s="118">
        <v>7</v>
      </c>
      <c r="B468" s="122">
        <v>1</v>
      </c>
      <c r="C468" s="137">
        <v>1703</v>
      </c>
      <c r="D468" s="131">
        <v>22</v>
      </c>
      <c r="E468" s="144" t="s">
        <v>781</v>
      </c>
      <c r="F468" s="144" t="s">
        <v>1395</v>
      </c>
      <c r="G468" s="127">
        <v>42</v>
      </c>
      <c r="H468" s="127">
        <v>749</v>
      </c>
      <c r="I468" s="127">
        <v>7</v>
      </c>
      <c r="J468" s="127">
        <v>12</v>
      </c>
      <c r="K468" s="127">
        <v>31</v>
      </c>
      <c r="L468" s="127">
        <v>50</v>
      </c>
      <c r="M468" s="127">
        <v>42</v>
      </c>
      <c r="N468" s="127">
        <v>739</v>
      </c>
      <c r="O468" s="127">
        <v>2</v>
      </c>
      <c r="P468" s="127">
        <v>31</v>
      </c>
      <c r="Q468" s="127">
        <v>33</v>
      </c>
      <c r="R468" s="127">
        <v>33</v>
      </c>
      <c r="S468" s="127">
        <v>42</v>
      </c>
      <c r="T468" s="127">
        <v>166</v>
      </c>
      <c r="U468" s="127">
        <v>33</v>
      </c>
      <c r="V468" s="127">
        <v>38</v>
      </c>
      <c r="W468" s="127">
        <v>29</v>
      </c>
      <c r="X468" s="127">
        <v>0</v>
      </c>
    </row>
    <row r="469" spans="1:24">
      <c r="A469" s="118">
        <v>8</v>
      </c>
      <c r="B469" s="122">
        <v>1</v>
      </c>
      <c r="C469" s="137">
        <v>1703</v>
      </c>
      <c r="D469" s="131">
        <v>22</v>
      </c>
      <c r="E469" s="144" t="s">
        <v>781</v>
      </c>
      <c r="F469" s="144" t="s">
        <v>1395</v>
      </c>
      <c r="G469" s="127">
        <v>61</v>
      </c>
      <c r="H469" s="127">
        <v>754</v>
      </c>
      <c r="I469" s="127">
        <v>15</v>
      </c>
      <c r="J469" s="127">
        <v>10</v>
      </c>
      <c r="K469" s="127">
        <v>43</v>
      </c>
      <c r="L469" s="127">
        <v>33</v>
      </c>
      <c r="M469" s="127">
        <v>61</v>
      </c>
      <c r="N469" s="127">
        <v>824</v>
      </c>
      <c r="O469" s="127">
        <v>3</v>
      </c>
      <c r="P469" s="127">
        <v>15</v>
      </c>
      <c r="Q469" s="127">
        <v>41</v>
      </c>
      <c r="R469" s="127">
        <v>41</v>
      </c>
      <c r="S469" s="127">
        <v>0</v>
      </c>
      <c r="T469" s="127">
        <v>0</v>
      </c>
      <c r="U469" s="127">
        <v>0</v>
      </c>
      <c r="V469" s="127">
        <v>0</v>
      </c>
      <c r="W469" s="127">
        <v>0</v>
      </c>
      <c r="X469" s="127">
        <v>0</v>
      </c>
    </row>
    <row r="470" spans="1:24">
      <c r="A470" s="113">
        <v>3</v>
      </c>
      <c r="B470" s="116">
        <v>1</v>
      </c>
      <c r="C470" s="138">
        <v>1704</v>
      </c>
      <c r="D470" s="132">
        <v>16</v>
      </c>
      <c r="E470" s="142" t="s">
        <v>783</v>
      </c>
      <c r="F470" s="143" t="s">
        <v>784</v>
      </c>
      <c r="G470" s="128">
        <v>23</v>
      </c>
      <c r="H470" s="128">
        <v>515</v>
      </c>
      <c r="I470" s="128">
        <v>9</v>
      </c>
      <c r="J470" s="128">
        <v>35</v>
      </c>
      <c r="K470" s="128">
        <v>26</v>
      </c>
      <c r="L470" s="128">
        <v>30</v>
      </c>
      <c r="M470" s="128">
        <v>23</v>
      </c>
      <c r="N470" s="128">
        <v>482</v>
      </c>
      <c r="O470" s="128">
        <v>35</v>
      </c>
      <c r="P470" s="128">
        <v>13</v>
      </c>
      <c r="Q470" s="128">
        <v>35</v>
      </c>
      <c r="R470" s="128">
        <v>17</v>
      </c>
      <c r="S470" s="128">
        <v>0</v>
      </c>
      <c r="T470" s="128">
        <v>0</v>
      </c>
      <c r="U470" s="128">
        <v>0</v>
      </c>
      <c r="V470" s="128">
        <v>0</v>
      </c>
      <c r="W470" s="128">
        <v>0</v>
      </c>
      <c r="X470" s="128">
        <v>0</v>
      </c>
    </row>
    <row r="471" spans="1:24">
      <c r="A471" s="118">
        <v>4</v>
      </c>
      <c r="B471" s="122">
        <v>1</v>
      </c>
      <c r="C471" s="137">
        <v>1704</v>
      </c>
      <c r="D471" s="131">
        <v>16</v>
      </c>
      <c r="E471" s="144" t="s">
        <v>783</v>
      </c>
      <c r="F471" s="144" t="s">
        <v>784</v>
      </c>
      <c r="G471" s="127">
        <v>27</v>
      </c>
      <c r="H471" s="127">
        <v>612</v>
      </c>
      <c r="I471" s="127">
        <v>15</v>
      </c>
      <c r="J471" s="127">
        <v>7</v>
      </c>
      <c r="K471" s="127">
        <v>33</v>
      </c>
      <c r="L471" s="127">
        <v>44</v>
      </c>
      <c r="M471" s="127">
        <v>27</v>
      </c>
      <c r="N471" s="127">
        <v>616</v>
      </c>
      <c r="O471" s="127">
        <v>19</v>
      </c>
      <c r="P471" s="127">
        <v>11</v>
      </c>
      <c r="Q471" s="127">
        <v>44</v>
      </c>
      <c r="R471" s="127">
        <v>26</v>
      </c>
      <c r="S471" s="127">
        <v>0</v>
      </c>
      <c r="T471" s="127">
        <v>0</v>
      </c>
      <c r="U471" s="127">
        <v>0</v>
      </c>
      <c r="V471" s="127">
        <v>0</v>
      </c>
      <c r="W471" s="127">
        <v>0</v>
      </c>
      <c r="X471" s="127">
        <v>0</v>
      </c>
    </row>
    <row r="472" spans="1:24">
      <c r="A472" s="118">
        <v>7</v>
      </c>
      <c r="B472" s="122">
        <v>1</v>
      </c>
      <c r="C472" s="137">
        <v>1704</v>
      </c>
      <c r="D472" s="131">
        <v>18</v>
      </c>
      <c r="E472" s="144" t="s">
        <v>783</v>
      </c>
      <c r="F472" s="144" t="s">
        <v>1560</v>
      </c>
      <c r="G472" s="127">
        <v>31</v>
      </c>
      <c r="H472" s="127">
        <v>719</v>
      </c>
      <c r="I472" s="127">
        <v>16</v>
      </c>
      <c r="J472" s="127">
        <v>13</v>
      </c>
      <c r="K472" s="127">
        <v>42</v>
      </c>
      <c r="L472" s="127">
        <v>29</v>
      </c>
      <c r="M472" s="127">
        <v>31</v>
      </c>
      <c r="N472" s="127">
        <v>695</v>
      </c>
      <c r="O472" s="127">
        <v>13</v>
      </c>
      <c r="P472" s="127">
        <v>26</v>
      </c>
      <c r="Q472" s="127">
        <v>39</v>
      </c>
      <c r="R472" s="127">
        <v>23</v>
      </c>
      <c r="S472" s="127">
        <v>31</v>
      </c>
      <c r="T472" s="127">
        <v>178</v>
      </c>
      <c r="U472" s="127">
        <v>19</v>
      </c>
      <c r="V472" s="127">
        <v>42</v>
      </c>
      <c r="W472" s="127">
        <v>35</v>
      </c>
      <c r="X472" s="127">
        <v>3</v>
      </c>
    </row>
    <row r="473" spans="1:24">
      <c r="A473" s="118">
        <v>8</v>
      </c>
      <c r="B473" s="122">
        <v>1</v>
      </c>
      <c r="C473" s="137">
        <v>1704</v>
      </c>
      <c r="D473" s="131">
        <v>18</v>
      </c>
      <c r="E473" s="144" t="s">
        <v>783</v>
      </c>
      <c r="F473" s="144" t="s">
        <v>1560</v>
      </c>
      <c r="G473" s="127">
        <v>35</v>
      </c>
      <c r="H473" s="127">
        <v>705</v>
      </c>
      <c r="I473" s="127">
        <v>29</v>
      </c>
      <c r="J473" s="127">
        <v>17</v>
      </c>
      <c r="K473" s="127">
        <v>46</v>
      </c>
      <c r="L473" s="127">
        <v>9</v>
      </c>
      <c r="M473" s="127">
        <v>35</v>
      </c>
      <c r="N473" s="127">
        <v>699</v>
      </c>
      <c r="O473" s="127">
        <v>14</v>
      </c>
      <c r="P473" s="127">
        <v>29</v>
      </c>
      <c r="Q473" s="127">
        <v>43</v>
      </c>
      <c r="R473" s="127">
        <v>14</v>
      </c>
      <c r="S473" s="127">
        <v>0</v>
      </c>
      <c r="T473" s="127">
        <v>0</v>
      </c>
      <c r="U473" s="127">
        <v>0</v>
      </c>
      <c r="V473" s="127">
        <v>0</v>
      </c>
      <c r="W473" s="127">
        <v>0</v>
      </c>
      <c r="X473" s="127">
        <v>0</v>
      </c>
    </row>
    <row r="474" spans="1:24">
      <c r="A474" s="118">
        <v>5</v>
      </c>
      <c r="B474" s="122">
        <v>1</v>
      </c>
      <c r="C474" s="137">
        <v>1704</v>
      </c>
      <c r="D474" s="131">
        <v>22</v>
      </c>
      <c r="E474" s="144" t="s">
        <v>783</v>
      </c>
      <c r="F474" s="144" t="s">
        <v>1396</v>
      </c>
      <c r="G474" s="127">
        <v>30</v>
      </c>
      <c r="H474" s="127">
        <v>604</v>
      </c>
      <c r="I474" s="127">
        <v>20</v>
      </c>
      <c r="J474" s="127">
        <v>27</v>
      </c>
      <c r="K474" s="127">
        <v>40</v>
      </c>
      <c r="L474" s="127">
        <v>13</v>
      </c>
      <c r="M474" s="127">
        <v>30</v>
      </c>
      <c r="N474" s="127">
        <v>675</v>
      </c>
      <c r="O474" s="127">
        <v>7</v>
      </c>
      <c r="P474" s="127">
        <v>30</v>
      </c>
      <c r="Q474" s="127">
        <v>40</v>
      </c>
      <c r="R474" s="127">
        <v>23</v>
      </c>
      <c r="S474" s="127">
        <v>30</v>
      </c>
      <c r="T474" s="127">
        <v>185</v>
      </c>
      <c r="U474" s="127">
        <v>17</v>
      </c>
      <c r="V474" s="127">
        <v>43</v>
      </c>
      <c r="W474" s="127">
        <v>37</v>
      </c>
      <c r="X474" s="127">
        <v>3</v>
      </c>
    </row>
    <row r="475" spans="1:24">
      <c r="A475" s="118">
        <v>6</v>
      </c>
      <c r="B475" s="122">
        <v>1</v>
      </c>
      <c r="C475" s="137">
        <v>1704</v>
      </c>
      <c r="D475" s="131">
        <v>22</v>
      </c>
      <c r="E475" s="144" t="s">
        <v>783</v>
      </c>
      <c r="F475" s="144" t="s">
        <v>1396</v>
      </c>
      <c r="G475" s="127">
        <v>43</v>
      </c>
      <c r="H475" s="127">
        <v>663</v>
      </c>
      <c r="I475" s="127">
        <v>9</v>
      </c>
      <c r="J475" s="127">
        <v>30</v>
      </c>
      <c r="K475" s="127">
        <v>37</v>
      </c>
      <c r="L475" s="127">
        <v>23</v>
      </c>
      <c r="M475" s="127">
        <v>43</v>
      </c>
      <c r="N475" s="127">
        <v>702</v>
      </c>
      <c r="O475" s="127">
        <v>2</v>
      </c>
      <c r="P475" s="127">
        <v>30</v>
      </c>
      <c r="Q475" s="127">
        <v>47</v>
      </c>
      <c r="R475" s="127">
        <v>21</v>
      </c>
      <c r="S475" s="127">
        <v>0</v>
      </c>
      <c r="T475" s="127">
        <v>0</v>
      </c>
      <c r="U475" s="127">
        <v>0</v>
      </c>
      <c r="V475" s="127">
        <v>0</v>
      </c>
      <c r="W475" s="127">
        <v>0</v>
      </c>
      <c r="X475" s="127">
        <v>0</v>
      </c>
    </row>
    <row r="476" spans="1:24">
      <c r="A476" s="113">
        <v>3</v>
      </c>
      <c r="B476" s="116">
        <v>1</v>
      </c>
      <c r="C476" s="138">
        <v>1705</v>
      </c>
      <c r="D476" s="132">
        <v>20</v>
      </c>
      <c r="E476" s="142" t="s">
        <v>785</v>
      </c>
      <c r="F476" s="143" t="s">
        <v>791</v>
      </c>
      <c r="G476" s="128">
        <v>57</v>
      </c>
      <c r="H476" s="128">
        <v>610</v>
      </c>
      <c r="I476" s="128">
        <v>4</v>
      </c>
      <c r="J476" s="128">
        <v>9</v>
      </c>
      <c r="K476" s="128">
        <v>19</v>
      </c>
      <c r="L476" s="128">
        <v>68</v>
      </c>
      <c r="M476" s="128">
        <v>57</v>
      </c>
      <c r="N476" s="128">
        <v>604</v>
      </c>
      <c r="O476" s="128">
        <v>11</v>
      </c>
      <c r="P476" s="128">
        <v>16</v>
      </c>
      <c r="Q476" s="128">
        <v>30</v>
      </c>
      <c r="R476" s="128">
        <v>44</v>
      </c>
      <c r="S476" s="128">
        <v>0</v>
      </c>
      <c r="T476" s="128">
        <v>0</v>
      </c>
      <c r="U476" s="128">
        <v>0</v>
      </c>
      <c r="V476" s="128">
        <v>0</v>
      </c>
      <c r="W476" s="128">
        <v>0</v>
      </c>
      <c r="X476" s="128">
        <v>0</v>
      </c>
    </row>
    <row r="477" spans="1:24">
      <c r="A477" s="118">
        <v>4</v>
      </c>
      <c r="B477" s="122">
        <v>1</v>
      </c>
      <c r="C477" s="137">
        <v>1705</v>
      </c>
      <c r="D477" s="131">
        <v>20</v>
      </c>
      <c r="E477" s="144" t="s">
        <v>785</v>
      </c>
      <c r="F477" s="144" t="s">
        <v>791</v>
      </c>
      <c r="G477" s="127">
        <v>57</v>
      </c>
      <c r="H477" s="127">
        <v>642</v>
      </c>
      <c r="I477" s="127">
        <v>4</v>
      </c>
      <c r="J477" s="127">
        <v>12</v>
      </c>
      <c r="K477" s="127">
        <v>23</v>
      </c>
      <c r="L477" s="127">
        <v>61</v>
      </c>
      <c r="M477" s="127">
        <v>57</v>
      </c>
      <c r="N477" s="127">
        <v>661</v>
      </c>
      <c r="O477" s="127">
        <v>2</v>
      </c>
      <c r="P477" s="127">
        <v>23</v>
      </c>
      <c r="Q477" s="127">
        <v>47</v>
      </c>
      <c r="R477" s="127">
        <v>28</v>
      </c>
      <c r="S477" s="127">
        <v>0</v>
      </c>
      <c r="T477" s="127">
        <v>0</v>
      </c>
      <c r="U477" s="127">
        <v>0</v>
      </c>
      <c r="V477" s="127">
        <v>0</v>
      </c>
      <c r="W477" s="127">
        <v>0</v>
      </c>
      <c r="X477" s="127">
        <v>0</v>
      </c>
    </row>
    <row r="478" spans="1:24">
      <c r="A478" s="113">
        <v>3</v>
      </c>
      <c r="B478" s="116">
        <v>1</v>
      </c>
      <c r="C478" s="138">
        <v>1705</v>
      </c>
      <c r="D478" s="132">
        <v>22</v>
      </c>
      <c r="E478" s="142" t="s">
        <v>785</v>
      </c>
      <c r="F478" s="143" t="s">
        <v>790</v>
      </c>
      <c r="G478" s="128">
        <v>49</v>
      </c>
      <c r="H478" s="128">
        <v>606</v>
      </c>
      <c r="I478" s="128">
        <v>4</v>
      </c>
      <c r="J478" s="128">
        <v>16</v>
      </c>
      <c r="K478" s="128">
        <v>31</v>
      </c>
      <c r="L478" s="128">
        <v>49</v>
      </c>
      <c r="M478" s="128">
        <v>49</v>
      </c>
      <c r="N478" s="128">
        <v>606</v>
      </c>
      <c r="O478" s="128">
        <v>12</v>
      </c>
      <c r="P478" s="128">
        <v>16</v>
      </c>
      <c r="Q478" s="128">
        <v>24</v>
      </c>
      <c r="R478" s="128">
        <v>47</v>
      </c>
      <c r="S478" s="128">
        <v>0</v>
      </c>
      <c r="T478" s="128">
        <v>0</v>
      </c>
      <c r="U478" s="128">
        <v>0</v>
      </c>
      <c r="V478" s="128">
        <v>0</v>
      </c>
      <c r="W478" s="128">
        <v>0</v>
      </c>
      <c r="X478" s="128">
        <v>0</v>
      </c>
    </row>
    <row r="479" spans="1:24">
      <c r="A479" s="118">
        <v>4</v>
      </c>
      <c r="B479" s="122">
        <v>1</v>
      </c>
      <c r="C479" s="137">
        <v>1705</v>
      </c>
      <c r="D479" s="131">
        <v>22</v>
      </c>
      <c r="E479" s="144" t="s">
        <v>785</v>
      </c>
      <c r="F479" s="144" t="s">
        <v>790</v>
      </c>
      <c r="G479" s="127">
        <v>61</v>
      </c>
      <c r="H479" s="127">
        <v>594</v>
      </c>
      <c r="I479" s="127">
        <v>20</v>
      </c>
      <c r="J479" s="127">
        <v>20</v>
      </c>
      <c r="K479" s="127">
        <v>23</v>
      </c>
      <c r="L479" s="127">
        <v>38</v>
      </c>
      <c r="M479" s="127">
        <v>61</v>
      </c>
      <c r="N479" s="127">
        <v>622</v>
      </c>
      <c r="O479" s="127">
        <v>3</v>
      </c>
      <c r="P479" s="127">
        <v>33</v>
      </c>
      <c r="Q479" s="127">
        <v>33</v>
      </c>
      <c r="R479" s="127">
        <v>31</v>
      </c>
      <c r="S479" s="127">
        <v>0</v>
      </c>
      <c r="T479" s="127">
        <v>0</v>
      </c>
      <c r="U479" s="127">
        <v>0</v>
      </c>
      <c r="V479" s="127">
        <v>0</v>
      </c>
      <c r="W479" s="127">
        <v>0</v>
      </c>
      <c r="X479" s="127">
        <v>0</v>
      </c>
    </row>
    <row r="480" spans="1:24">
      <c r="A480" s="113">
        <v>3</v>
      </c>
      <c r="B480" s="116">
        <v>1</v>
      </c>
      <c r="C480" s="138">
        <v>1705</v>
      </c>
      <c r="D480" s="132">
        <v>25</v>
      </c>
      <c r="E480" s="142" t="s">
        <v>785</v>
      </c>
      <c r="F480" s="143" t="s">
        <v>789</v>
      </c>
      <c r="G480" s="128">
        <v>93</v>
      </c>
      <c r="H480" s="128">
        <v>563</v>
      </c>
      <c r="I480" s="128">
        <v>4</v>
      </c>
      <c r="J480" s="128">
        <v>16</v>
      </c>
      <c r="K480" s="128">
        <v>37</v>
      </c>
      <c r="L480" s="128">
        <v>43</v>
      </c>
      <c r="M480" s="128">
        <v>93</v>
      </c>
      <c r="N480" s="128">
        <v>539</v>
      </c>
      <c r="O480" s="128">
        <v>14</v>
      </c>
      <c r="P480" s="128">
        <v>24</v>
      </c>
      <c r="Q480" s="128">
        <v>33</v>
      </c>
      <c r="R480" s="128">
        <v>29</v>
      </c>
      <c r="S480" s="128">
        <v>0</v>
      </c>
      <c r="T480" s="128">
        <v>0</v>
      </c>
      <c r="U480" s="128">
        <v>0</v>
      </c>
      <c r="V480" s="128">
        <v>0</v>
      </c>
      <c r="W480" s="128">
        <v>0</v>
      </c>
      <c r="X480" s="128">
        <v>0</v>
      </c>
    </row>
    <row r="481" spans="1:24">
      <c r="A481" s="118">
        <v>4</v>
      </c>
      <c r="B481" s="122">
        <v>1</v>
      </c>
      <c r="C481" s="137">
        <v>1705</v>
      </c>
      <c r="D481" s="131">
        <v>25</v>
      </c>
      <c r="E481" s="144" t="s">
        <v>785</v>
      </c>
      <c r="F481" s="144" t="s">
        <v>789</v>
      </c>
      <c r="G481" s="127">
        <v>58</v>
      </c>
      <c r="H481" s="127">
        <v>608</v>
      </c>
      <c r="I481" s="127">
        <v>3</v>
      </c>
      <c r="J481" s="127">
        <v>24</v>
      </c>
      <c r="K481" s="127">
        <v>33</v>
      </c>
      <c r="L481" s="127">
        <v>40</v>
      </c>
      <c r="M481" s="127">
        <v>58</v>
      </c>
      <c r="N481" s="127">
        <v>666</v>
      </c>
      <c r="O481" s="127">
        <v>5</v>
      </c>
      <c r="P481" s="127">
        <v>14</v>
      </c>
      <c r="Q481" s="127">
        <v>47</v>
      </c>
      <c r="R481" s="127">
        <v>34</v>
      </c>
      <c r="S481" s="127">
        <v>0</v>
      </c>
      <c r="T481" s="127">
        <v>0</v>
      </c>
      <c r="U481" s="127">
        <v>0</v>
      </c>
      <c r="V481" s="127">
        <v>0</v>
      </c>
      <c r="W481" s="127">
        <v>0</v>
      </c>
      <c r="X481" s="127">
        <v>0</v>
      </c>
    </row>
    <row r="482" spans="1:24">
      <c r="A482" s="118">
        <v>7</v>
      </c>
      <c r="B482" s="122">
        <v>1</v>
      </c>
      <c r="C482" s="137">
        <v>1705</v>
      </c>
      <c r="D482" s="131">
        <v>26</v>
      </c>
      <c r="E482" s="144" t="s">
        <v>785</v>
      </c>
      <c r="F482" s="144" t="s">
        <v>1562</v>
      </c>
      <c r="G482" s="127">
        <v>225</v>
      </c>
      <c r="H482" s="127">
        <v>717</v>
      </c>
      <c r="I482" s="127">
        <v>9</v>
      </c>
      <c r="J482" s="127">
        <v>24</v>
      </c>
      <c r="K482" s="127">
        <v>38</v>
      </c>
      <c r="L482" s="127">
        <v>29</v>
      </c>
      <c r="M482" s="127">
        <v>225</v>
      </c>
      <c r="N482" s="127">
        <v>740</v>
      </c>
      <c r="O482" s="127">
        <v>4</v>
      </c>
      <c r="P482" s="127">
        <v>26</v>
      </c>
      <c r="Q482" s="127">
        <v>45</v>
      </c>
      <c r="R482" s="127">
        <v>25</v>
      </c>
      <c r="S482" s="127">
        <v>225</v>
      </c>
      <c r="T482" s="127">
        <v>176</v>
      </c>
      <c r="U482" s="127">
        <v>31</v>
      </c>
      <c r="V482" s="127">
        <v>37</v>
      </c>
      <c r="W482" s="127">
        <v>27</v>
      </c>
      <c r="X482" s="127">
        <v>5</v>
      </c>
    </row>
    <row r="483" spans="1:24">
      <c r="A483" s="118">
        <v>8</v>
      </c>
      <c r="B483" s="122">
        <v>1</v>
      </c>
      <c r="C483" s="137">
        <v>1705</v>
      </c>
      <c r="D483" s="131">
        <v>26</v>
      </c>
      <c r="E483" s="144" t="s">
        <v>785</v>
      </c>
      <c r="F483" s="144" t="s">
        <v>1562</v>
      </c>
      <c r="G483" s="127">
        <v>248</v>
      </c>
      <c r="H483" s="127">
        <v>720</v>
      </c>
      <c r="I483" s="127">
        <v>23</v>
      </c>
      <c r="J483" s="127">
        <v>19</v>
      </c>
      <c r="K483" s="127">
        <v>44</v>
      </c>
      <c r="L483" s="127">
        <v>15</v>
      </c>
      <c r="M483" s="127">
        <v>248</v>
      </c>
      <c r="N483" s="127">
        <v>789</v>
      </c>
      <c r="O483" s="127">
        <v>3</v>
      </c>
      <c r="P483" s="127">
        <v>21</v>
      </c>
      <c r="Q483" s="127">
        <v>50</v>
      </c>
      <c r="R483" s="127">
        <v>25</v>
      </c>
      <c r="S483" s="127">
        <v>0</v>
      </c>
      <c r="T483" s="127">
        <v>0</v>
      </c>
      <c r="U483" s="127">
        <v>0</v>
      </c>
      <c r="V483" s="127">
        <v>0</v>
      </c>
      <c r="W483" s="127">
        <v>0</v>
      </c>
      <c r="X483" s="127">
        <v>0</v>
      </c>
    </row>
    <row r="484" spans="1:24">
      <c r="A484" s="118">
        <v>5</v>
      </c>
      <c r="B484" s="122">
        <v>1</v>
      </c>
      <c r="C484" s="137">
        <v>1705</v>
      </c>
      <c r="D484" s="131">
        <v>28</v>
      </c>
      <c r="E484" s="144" t="s">
        <v>785</v>
      </c>
      <c r="F484" s="144" t="s">
        <v>1398</v>
      </c>
      <c r="G484" s="127">
        <v>194</v>
      </c>
      <c r="H484" s="127">
        <v>638</v>
      </c>
      <c r="I484" s="127">
        <v>15</v>
      </c>
      <c r="J484" s="127">
        <v>19</v>
      </c>
      <c r="K484" s="127">
        <v>37</v>
      </c>
      <c r="L484" s="127">
        <v>29</v>
      </c>
      <c r="M484" s="127">
        <v>194</v>
      </c>
      <c r="N484" s="127">
        <v>679</v>
      </c>
      <c r="O484" s="127">
        <v>7</v>
      </c>
      <c r="P484" s="127">
        <v>22</v>
      </c>
      <c r="Q484" s="127">
        <v>45</v>
      </c>
      <c r="R484" s="127">
        <v>26</v>
      </c>
      <c r="S484" s="127">
        <v>194</v>
      </c>
      <c r="T484" s="127">
        <v>190</v>
      </c>
      <c r="U484" s="127">
        <v>15</v>
      </c>
      <c r="V484" s="127">
        <v>45</v>
      </c>
      <c r="W484" s="127">
        <v>37</v>
      </c>
      <c r="X484" s="127">
        <v>2</v>
      </c>
    </row>
    <row r="485" spans="1:24">
      <c r="A485" s="118">
        <v>6</v>
      </c>
      <c r="B485" s="122">
        <v>1</v>
      </c>
      <c r="C485" s="137">
        <v>1705</v>
      </c>
      <c r="D485" s="131">
        <v>28</v>
      </c>
      <c r="E485" s="144" t="s">
        <v>785</v>
      </c>
      <c r="F485" s="144" t="s">
        <v>1398</v>
      </c>
      <c r="G485" s="127">
        <v>226</v>
      </c>
      <c r="H485" s="127">
        <v>693</v>
      </c>
      <c r="I485" s="127">
        <v>5</v>
      </c>
      <c r="J485" s="127">
        <v>21</v>
      </c>
      <c r="K485" s="127">
        <v>39</v>
      </c>
      <c r="L485" s="127">
        <v>35</v>
      </c>
      <c r="M485" s="127">
        <v>226</v>
      </c>
      <c r="N485" s="127">
        <v>670</v>
      </c>
      <c r="O485" s="127">
        <v>4</v>
      </c>
      <c r="P485" s="127">
        <v>37</v>
      </c>
      <c r="Q485" s="127">
        <v>44</v>
      </c>
      <c r="R485" s="127">
        <v>15</v>
      </c>
      <c r="S485" s="127">
        <v>0</v>
      </c>
      <c r="T485" s="127">
        <v>0</v>
      </c>
      <c r="U485" s="127">
        <v>0</v>
      </c>
      <c r="V485" s="127">
        <v>0</v>
      </c>
      <c r="W485" s="127">
        <v>0</v>
      </c>
      <c r="X485" s="127">
        <v>0</v>
      </c>
    </row>
    <row r="486" spans="1:24">
      <c r="A486" s="113">
        <v>3</v>
      </c>
      <c r="B486" s="116">
        <v>1</v>
      </c>
      <c r="C486" s="138">
        <v>1705</v>
      </c>
      <c r="D486" s="132">
        <v>29</v>
      </c>
      <c r="E486" s="142" t="s">
        <v>785</v>
      </c>
      <c r="F486" s="143" t="s">
        <v>788</v>
      </c>
      <c r="G486" s="128">
        <v>73</v>
      </c>
      <c r="H486" s="128">
        <v>525</v>
      </c>
      <c r="I486" s="128">
        <v>4</v>
      </c>
      <c r="J486" s="128">
        <v>38</v>
      </c>
      <c r="K486" s="128">
        <v>30</v>
      </c>
      <c r="L486" s="128">
        <v>27</v>
      </c>
      <c r="M486" s="128">
        <v>73</v>
      </c>
      <c r="N486" s="128">
        <v>499</v>
      </c>
      <c r="O486" s="128">
        <v>25</v>
      </c>
      <c r="P486" s="128">
        <v>22</v>
      </c>
      <c r="Q486" s="128">
        <v>30</v>
      </c>
      <c r="R486" s="128">
        <v>23</v>
      </c>
      <c r="S486" s="128">
        <v>0</v>
      </c>
      <c r="T486" s="128">
        <v>0</v>
      </c>
      <c r="U486" s="128">
        <v>0</v>
      </c>
      <c r="V486" s="128">
        <v>0</v>
      </c>
      <c r="W486" s="128">
        <v>0</v>
      </c>
      <c r="X486" s="128">
        <v>0</v>
      </c>
    </row>
    <row r="487" spans="1:24">
      <c r="A487" s="118">
        <v>4</v>
      </c>
      <c r="B487" s="122">
        <v>1</v>
      </c>
      <c r="C487" s="137">
        <v>1705</v>
      </c>
      <c r="D487" s="131">
        <v>29</v>
      </c>
      <c r="E487" s="144" t="s">
        <v>785</v>
      </c>
      <c r="F487" s="144" t="s">
        <v>788</v>
      </c>
      <c r="G487" s="127">
        <v>96</v>
      </c>
      <c r="H487" s="127">
        <v>596</v>
      </c>
      <c r="I487" s="127">
        <v>11</v>
      </c>
      <c r="J487" s="127">
        <v>17</v>
      </c>
      <c r="K487" s="127">
        <v>45</v>
      </c>
      <c r="L487" s="127">
        <v>27</v>
      </c>
      <c r="M487" s="127">
        <v>96</v>
      </c>
      <c r="N487" s="127">
        <v>606</v>
      </c>
      <c r="O487" s="127">
        <v>7</v>
      </c>
      <c r="P487" s="127">
        <v>29</v>
      </c>
      <c r="Q487" s="127">
        <v>48</v>
      </c>
      <c r="R487" s="127">
        <v>16</v>
      </c>
      <c r="S487" s="127">
        <v>0</v>
      </c>
      <c r="T487" s="127">
        <v>0</v>
      </c>
      <c r="U487" s="127">
        <v>0</v>
      </c>
      <c r="V487" s="127">
        <v>0</v>
      </c>
      <c r="W487" s="127">
        <v>0</v>
      </c>
      <c r="X487" s="127">
        <v>0</v>
      </c>
    </row>
    <row r="488" spans="1:24">
      <c r="A488" s="113">
        <v>3</v>
      </c>
      <c r="B488" s="116">
        <v>1</v>
      </c>
      <c r="C488" s="138">
        <v>1705</v>
      </c>
      <c r="D488" s="132">
        <v>30</v>
      </c>
      <c r="E488" s="142" t="s">
        <v>785</v>
      </c>
      <c r="F488" s="143" t="s">
        <v>787</v>
      </c>
      <c r="G488" s="128">
        <v>96</v>
      </c>
      <c r="H488" s="128">
        <v>574</v>
      </c>
      <c r="I488" s="128">
        <v>3</v>
      </c>
      <c r="J488" s="128">
        <v>17</v>
      </c>
      <c r="K488" s="128">
        <v>30</v>
      </c>
      <c r="L488" s="128">
        <v>50</v>
      </c>
      <c r="M488" s="128">
        <v>96</v>
      </c>
      <c r="N488" s="128">
        <v>617</v>
      </c>
      <c r="O488" s="128">
        <v>11</v>
      </c>
      <c r="P488" s="128">
        <v>10</v>
      </c>
      <c r="Q488" s="128">
        <v>33</v>
      </c>
      <c r="R488" s="128">
        <v>45</v>
      </c>
      <c r="S488" s="128">
        <v>0</v>
      </c>
      <c r="T488" s="128">
        <v>0</v>
      </c>
      <c r="U488" s="128">
        <v>0</v>
      </c>
      <c r="V488" s="128">
        <v>0</v>
      </c>
      <c r="W488" s="128">
        <v>0</v>
      </c>
      <c r="X488" s="128">
        <v>0</v>
      </c>
    </row>
    <row r="489" spans="1:24">
      <c r="A489" s="118">
        <v>4</v>
      </c>
      <c r="B489" s="122">
        <v>1</v>
      </c>
      <c r="C489" s="137">
        <v>1705</v>
      </c>
      <c r="D489" s="131">
        <v>30</v>
      </c>
      <c r="E489" s="144" t="s">
        <v>785</v>
      </c>
      <c r="F489" s="144" t="s">
        <v>787</v>
      </c>
      <c r="G489" s="127">
        <v>102</v>
      </c>
      <c r="H489" s="127">
        <v>625</v>
      </c>
      <c r="I489" s="127">
        <v>8</v>
      </c>
      <c r="J489" s="127">
        <v>13</v>
      </c>
      <c r="K489" s="127">
        <v>35</v>
      </c>
      <c r="L489" s="127">
        <v>44</v>
      </c>
      <c r="M489" s="127">
        <v>102</v>
      </c>
      <c r="N489" s="127">
        <v>666</v>
      </c>
      <c r="O489" s="127">
        <v>3</v>
      </c>
      <c r="P489" s="127">
        <v>21</v>
      </c>
      <c r="Q489" s="127">
        <v>48</v>
      </c>
      <c r="R489" s="127">
        <v>28</v>
      </c>
      <c r="S489" s="127">
        <v>0</v>
      </c>
      <c r="T489" s="127">
        <v>0</v>
      </c>
      <c r="U489" s="127">
        <v>0</v>
      </c>
      <c r="V489" s="127">
        <v>0</v>
      </c>
      <c r="W489" s="127">
        <v>0</v>
      </c>
      <c r="X489" s="127">
        <v>0</v>
      </c>
    </row>
    <row r="490" spans="1:24">
      <c r="A490" s="118">
        <v>7</v>
      </c>
      <c r="B490" s="122">
        <v>1</v>
      </c>
      <c r="C490" s="137">
        <v>1705</v>
      </c>
      <c r="D490" s="131">
        <v>31</v>
      </c>
      <c r="E490" s="144" t="s">
        <v>785</v>
      </c>
      <c r="F490" s="144" t="s">
        <v>1561</v>
      </c>
      <c r="G490" s="127">
        <v>222</v>
      </c>
      <c r="H490" s="127">
        <v>696</v>
      </c>
      <c r="I490" s="127">
        <v>12</v>
      </c>
      <c r="J490" s="127">
        <v>24</v>
      </c>
      <c r="K490" s="127">
        <v>44</v>
      </c>
      <c r="L490" s="127">
        <v>19</v>
      </c>
      <c r="M490" s="127">
        <v>222</v>
      </c>
      <c r="N490" s="127">
        <v>728</v>
      </c>
      <c r="O490" s="127">
        <v>4</v>
      </c>
      <c r="P490" s="127">
        <v>31</v>
      </c>
      <c r="Q490" s="127">
        <v>41</v>
      </c>
      <c r="R490" s="127">
        <v>24</v>
      </c>
      <c r="S490" s="127">
        <v>222</v>
      </c>
      <c r="T490" s="127">
        <v>168</v>
      </c>
      <c r="U490" s="127">
        <v>34</v>
      </c>
      <c r="V490" s="127">
        <v>40</v>
      </c>
      <c r="W490" s="127">
        <v>24</v>
      </c>
      <c r="X490" s="127">
        <v>2</v>
      </c>
    </row>
    <row r="491" spans="1:24">
      <c r="A491" s="118">
        <v>8</v>
      </c>
      <c r="B491" s="122">
        <v>1</v>
      </c>
      <c r="C491" s="137">
        <v>1705</v>
      </c>
      <c r="D491" s="131">
        <v>31</v>
      </c>
      <c r="E491" s="144" t="s">
        <v>785</v>
      </c>
      <c r="F491" s="144" t="s">
        <v>1561</v>
      </c>
      <c r="G491" s="127">
        <v>199</v>
      </c>
      <c r="H491" s="127">
        <v>710</v>
      </c>
      <c r="I491" s="127">
        <v>26</v>
      </c>
      <c r="J491" s="127">
        <v>21</v>
      </c>
      <c r="K491" s="127">
        <v>39</v>
      </c>
      <c r="L491" s="127">
        <v>15</v>
      </c>
      <c r="M491" s="127">
        <v>199</v>
      </c>
      <c r="N491" s="127">
        <v>789</v>
      </c>
      <c r="O491" s="127">
        <v>5</v>
      </c>
      <c r="P491" s="127">
        <v>24</v>
      </c>
      <c r="Q491" s="127">
        <v>43</v>
      </c>
      <c r="R491" s="127">
        <v>29</v>
      </c>
      <c r="S491" s="127">
        <v>0</v>
      </c>
      <c r="T491" s="127">
        <v>0</v>
      </c>
      <c r="U491" s="127">
        <v>0</v>
      </c>
      <c r="V491" s="127">
        <v>0</v>
      </c>
      <c r="W491" s="127">
        <v>0</v>
      </c>
      <c r="X491" s="127">
        <v>0</v>
      </c>
    </row>
    <row r="492" spans="1:24">
      <c r="A492" s="113">
        <v>3</v>
      </c>
      <c r="B492" s="116">
        <v>1</v>
      </c>
      <c r="C492" s="138">
        <v>1705</v>
      </c>
      <c r="D492" s="132">
        <v>32</v>
      </c>
      <c r="E492" s="142" t="s">
        <v>785</v>
      </c>
      <c r="F492" s="143" t="s">
        <v>786</v>
      </c>
      <c r="G492" s="128">
        <v>101</v>
      </c>
      <c r="H492" s="128">
        <v>567</v>
      </c>
      <c r="I492" s="128">
        <v>5</v>
      </c>
      <c r="J492" s="128">
        <v>12</v>
      </c>
      <c r="K492" s="128">
        <v>37</v>
      </c>
      <c r="L492" s="128">
        <v>47</v>
      </c>
      <c r="M492" s="128">
        <v>101</v>
      </c>
      <c r="N492" s="128">
        <v>556</v>
      </c>
      <c r="O492" s="128">
        <v>17</v>
      </c>
      <c r="P492" s="128">
        <v>21</v>
      </c>
      <c r="Q492" s="128">
        <v>26</v>
      </c>
      <c r="R492" s="128">
        <v>37</v>
      </c>
      <c r="S492" s="128">
        <v>0</v>
      </c>
      <c r="T492" s="128">
        <v>0</v>
      </c>
      <c r="U492" s="128">
        <v>0</v>
      </c>
      <c r="V492" s="128">
        <v>0</v>
      </c>
      <c r="W492" s="128">
        <v>0</v>
      </c>
      <c r="X492" s="128">
        <v>0</v>
      </c>
    </row>
    <row r="493" spans="1:24">
      <c r="A493" s="118">
        <v>4</v>
      </c>
      <c r="B493" s="122">
        <v>1</v>
      </c>
      <c r="C493" s="137">
        <v>1705</v>
      </c>
      <c r="D493" s="131">
        <v>32</v>
      </c>
      <c r="E493" s="144" t="s">
        <v>785</v>
      </c>
      <c r="F493" s="144" t="s">
        <v>786</v>
      </c>
      <c r="G493" s="127">
        <v>103</v>
      </c>
      <c r="H493" s="127">
        <v>610</v>
      </c>
      <c r="I493" s="127">
        <v>15</v>
      </c>
      <c r="J493" s="127">
        <v>17</v>
      </c>
      <c r="K493" s="127">
        <v>24</v>
      </c>
      <c r="L493" s="127">
        <v>45</v>
      </c>
      <c r="M493" s="127">
        <v>103</v>
      </c>
      <c r="N493" s="127">
        <v>638</v>
      </c>
      <c r="O493" s="127">
        <v>6</v>
      </c>
      <c r="P493" s="127">
        <v>22</v>
      </c>
      <c r="Q493" s="127">
        <v>42</v>
      </c>
      <c r="R493" s="127">
        <v>30</v>
      </c>
      <c r="S493" s="127">
        <v>0</v>
      </c>
      <c r="T493" s="127">
        <v>0</v>
      </c>
      <c r="U493" s="127">
        <v>0</v>
      </c>
      <c r="V493" s="127">
        <v>0</v>
      </c>
      <c r="W493" s="127">
        <v>0</v>
      </c>
      <c r="X493" s="127">
        <v>0</v>
      </c>
    </row>
    <row r="494" spans="1:24">
      <c r="A494" s="118">
        <v>5</v>
      </c>
      <c r="B494" s="122">
        <v>1</v>
      </c>
      <c r="C494" s="137">
        <v>1705</v>
      </c>
      <c r="D494" s="131">
        <v>33</v>
      </c>
      <c r="E494" s="144" t="s">
        <v>785</v>
      </c>
      <c r="F494" s="144" t="s">
        <v>1397</v>
      </c>
      <c r="G494" s="127">
        <v>273</v>
      </c>
      <c r="H494" s="127">
        <v>668</v>
      </c>
      <c r="I494" s="127">
        <v>8</v>
      </c>
      <c r="J494" s="127">
        <v>14</v>
      </c>
      <c r="K494" s="127">
        <v>40</v>
      </c>
      <c r="L494" s="127">
        <v>38</v>
      </c>
      <c r="M494" s="127">
        <v>273</v>
      </c>
      <c r="N494" s="127">
        <v>718</v>
      </c>
      <c r="O494" s="127">
        <v>3</v>
      </c>
      <c r="P494" s="127">
        <v>15</v>
      </c>
      <c r="Q494" s="127">
        <v>48</v>
      </c>
      <c r="R494" s="127">
        <v>34</v>
      </c>
      <c r="S494" s="127">
        <v>273</v>
      </c>
      <c r="T494" s="127">
        <v>196</v>
      </c>
      <c r="U494" s="127">
        <v>9</v>
      </c>
      <c r="V494" s="127">
        <v>43</v>
      </c>
      <c r="W494" s="127">
        <v>45</v>
      </c>
      <c r="X494" s="127">
        <v>3</v>
      </c>
    </row>
    <row r="495" spans="1:24">
      <c r="A495" s="118">
        <v>6</v>
      </c>
      <c r="B495" s="122">
        <v>1</v>
      </c>
      <c r="C495" s="137">
        <v>1705</v>
      </c>
      <c r="D495" s="131">
        <v>33</v>
      </c>
      <c r="E495" s="144" t="s">
        <v>785</v>
      </c>
      <c r="F495" s="144" t="s">
        <v>1397</v>
      </c>
      <c r="G495" s="127">
        <v>262</v>
      </c>
      <c r="H495" s="127">
        <v>724</v>
      </c>
      <c r="I495" s="127">
        <v>3</v>
      </c>
      <c r="J495" s="127">
        <v>17</v>
      </c>
      <c r="K495" s="127">
        <v>29</v>
      </c>
      <c r="L495" s="127">
        <v>50</v>
      </c>
      <c r="M495" s="127">
        <v>262</v>
      </c>
      <c r="N495" s="127">
        <v>713</v>
      </c>
      <c r="O495" s="127">
        <v>3</v>
      </c>
      <c r="P495" s="127">
        <v>29</v>
      </c>
      <c r="Q495" s="127">
        <v>42</v>
      </c>
      <c r="R495" s="127">
        <v>26</v>
      </c>
      <c r="S495" s="127">
        <v>0</v>
      </c>
      <c r="T495" s="127">
        <v>0</v>
      </c>
      <c r="U495" s="127">
        <v>0</v>
      </c>
      <c r="V495" s="127">
        <v>0</v>
      </c>
      <c r="W495" s="127">
        <v>0</v>
      </c>
      <c r="X495" s="127">
        <v>0</v>
      </c>
    </row>
    <row r="496" spans="1:24">
      <c r="A496" s="113">
        <v>3</v>
      </c>
      <c r="B496" s="116">
        <v>2</v>
      </c>
      <c r="C496" s="138">
        <v>1802</v>
      </c>
      <c r="D496" s="132">
        <v>5</v>
      </c>
      <c r="E496" s="142" t="s">
        <v>792</v>
      </c>
      <c r="F496" s="143" t="s">
        <v>793</v>
      </c>
      <c r="G496" s="128">
        <v>57</v>
      </c>
      <c r="H496" s="128">
        <v>525</v>
      </c>
      <c r="I496" s="128">
        <v>11</v>
      </c>
      <c r="J496" s="128">
        <v>28</v>
      </c>
      <c r="K496" s="128">
        <v>30</v>
      </c>
      <c r="L496" s="128">
        <v>32</v>
      </c>
      <c r="M496" s="128">
        <v>57</v>
      </c>
      <c r="N496" s="128">
        <v>521</v>
      </c>
      <c r="O496" s="128">
        <v>12</v>
      </c>
      <c r="P496" s="128">
        <v>30</v>
      </c>
      <c r="Q496" s="128">
        <v>37</v>
      </c>
      <c r="R496" s="128">
        <v>21</v>
      </c>
      <c r="S496" s="128">
        <v>0</v>
      </c>
      <c r="T496" s="128">
        <v>0</v>
      </c>
      <c r="U496" s="128">
        <v>0</v>
      </c>
      <c r="V496" s="128">
        <v>0</v>
      </c>
      <c r="W496" s="128">
        <v>0</v>
      </c>
      <c r="X496" s="128">
        <v>0</v>
      </c>
    </row>
    <row r="497" spans="1:24">
      <c r="A497" s="118">
        <v>4</v>
      </c>
      <c r="B497" s="122">
        <v>2</v>
      </c>
      <c r="C497" s="137">
        <v>1802</v>
      </c>
      <c r="D497" s="131">
        <v>5</v>
      </c>
      <c r="E497" s="144" t="s">
        <v>792</v>
      </c>
      <c r="F497" s="144" t="s">
        <v>793</v>
      </c>
      <c r="G497" s="127">
        <v>42</v>
      </c>
      <c r="H497" s="127">
        <v>656</v>
      </c>
      <c r="I497" s="127">
        <v>7</v>
      </c>
      <c r="J497" s="127">
        <v>5</v>
      </c>
      <c r="K497" s="127">
        <v>21</v>
      </c>
      <c r="L497" s="127">
        <v>67</v>
      </c>
      <c r="M497" s="127">
        <v>42</v>
      </c>
      <c r="N497" s="127">
        <v>703</v>
      </c>
      <c r="O497" s="127">
        <v>2</v>
      </c>
      <c r="P497" s="127">
        <v>7</v>
      </c>
      <c r="Q497" s="127">
        <v>50</v>
      </c>
      <c r="R497" s="127">
        <v>40</v>
      </c>
      <c r="S497" s="127">
        <v>0</v>
      </c>
      <c r="T497" s="127">
        <v>0</v>
      </c>
      <c r="U497" s="127">
        <v>0</v>
      </c>
      <c r="V497" s="127">
        <v>0</v>
      </c>
      <c r="W497" s="127">
        <v>0</v>
      </c>
      <c r="X497" s="127">
        <v>0</v>
      </c>
    </row>
    <row r="498" spans="1:24">
      <c r="A498" s="118">
        <v>5</v>
      </c>
      <c r="B498" s="122">
        <v>2</v>
      </c>
      <c r="C498" s="137">
        <v>1802</v>
      </c>
      <c r="D498" s="131">
        <v>6</v>
      </c>
      <c r="E498" s="144" t="s">
        <v>792</v>
      </c>
      <c r="F498" s="144" t="s">
        <v>1399</v>
      </c>
      <c r="G498" s="127">
        <v>62</v>
      </c>
      <c r="H498" s="127">
        <v>603</v>
      </c>
      <c r="I498" s="127">
        <v>19</v>
      </c>
      <c r="J498" s="127">
        <v>27</v>
      </c>
      <c r="K498" s="127">
        <v>39</v>
      </c>
      <c r="L498" s="127">
        <v>15</v>
      </c>
      <c r="M498" s="127">
        <v>62</v>
      </c>
      <c r="N498" s="127">
        <v>576</v>
      </c>
      <c r="O498" s="127">
        <v>10</v>
      </c>
      <c r="P498" s="127">
        <v>45</v>
      </c>
      <c r="Q498" s="127">
        <v>42</v>
      </c>
      <c r="R498" s="127">
        <v>3</v>
      </c>
      <c r="S498" s="127">
        <v>62</v>
      </c>
      <c r="T498" s="127">
        <v>177</v>
      </c>
      <c r="U498" s="127">
        <v>19</v>
      </c>
      <c r="V498" s="127">
        <v>53</v>
      </c>
      <c r="W498" s="127">
        <v>27</v>
      </c>
      <c r="X498" s="127">
        <v>0</v>
      </c>
    </row>
    <row r="499" spans="1:24">
      <c r="A499" s="118">
        <v>6</v>
      </c>
      <c r="B499" s="122">
        <v>2</v>
      </c>
      <c r="C499" s="137">
        <v>1802</v>
      </c>
      <c r="D499" s="131">
        <v>6</v>
      </c>
      <c r="E499" s="144" t="s">
        <v>792</v>
      </c>
      <c r="F499" s="144" t="s">
        <v>1399</v>
      </c>
      <c r="G499" s="127">
        <v>53</v>
      </c>
      <c r="H499" s="127">
        <v>659</v>
      </c>
      <c r="I499" s="127">
        <v>13</v>
      </c>
      <c r="J499" s="127">
        <v>26</v>
      </c>
      <c r="K499" s="127">
        <v>40</v>
      </c>
      <c r="L499" s="127">
        <v>21</v>
      </c>
      <c r="M499" s="127">
        <v>53</v>
      </c>
      <c r="N499" s="127">
        <v>653</v>
      </c>
      <c r="O499" s="127">
        <v>8</v>
      </c>
      <c r="P499" s="127">
        <v>36</v>
      </c>
      <c r="Q499" s="127">
        <v>40</v>
      </c>
      <c r="R499" s="127">
        <v>17</v>
      </c>
      <c r="S499" s="127">
        <v>0</v>
      </c>
      <c r="T499" s="127">
        <v>0</v>
      </c>
      <c r="U499" s="127">
        <v>0</v>
      </c>
      <c r="V499" s="127">
        <v>0</v>
      </c>
      <c r="W499" s="127">
        <v>0</v>
      </c>
      <c r="X499" s="127">
        <v>0</v>
      </c>
    </row>
    <row r="500" spans="1:24">
      <c r="A500" s="118">
        <v>7</v>
      </c>
      <c r="B500" s="122">
        <v>2</v>
      </c>
      <c r="C500" s="137">
        <v>1802</v>
      </c>
      <c r="D500" s="131">
        <v>6</v>
      </c>
      <c r="E500" s="144" t="s">
        <v>792</v>
      </c>
      <c r="F500" s="144" t="s">
        <v>1399</v>
      </c>
      <c r="G500" s="127">
        <v>45</v>
      </c>
      <c r="H500" s="127">
        <v>674</v>
      </c>
      <c r="I500" s="127">
        <v>20</v>
      </c>
      <c r="J500" s="127">
        <v>24</v>
      </c>
      <c r="K500" s="127">
        <v>44</v>
      </c>
      <c r="L500" s="127">
        <v>11</v>
      </c>
      <c r="M500" s="127">
        <v>45</v>
      </c>
      <c r="N500" s="127">
        <v>626</v>
      </c>
      <c r="O500" s="127">
        <v>18</v>
      </c>
      <c r="P500" s="127">
        <v>36</v>
      </c>
      <c r="Q500" s="127">
        <v>38</v>
      </c>
      <c r="R500" s="127">
        <v>9</v>
      </c>
      <c r="S500" s="127">
        <v>45</v>
      </c>
      <c r="T500" s="127">
        <v>131</v>
      </c>
      <c r="U500" s="127">
        <v>64</v>
      </c>
      <c r="V500" s="127">
        <v>36</v>
      </c>
      <c r="W500" s="127">
        <v>0</v>
      </c>
      <c r="X500" s="127">
        <v>0</v>
      </c>
    </row>
    <row r="501" spans="1:24">
      <c r="A501" s="118">
        <v>8</v>
      </c>
      <c r="B501" s="122">
        <v>2</v>
      </c>
      <c r="C501" s="137">
        <v>1802</v>
      </c>
      <c r="D501" s="131">
        <v>6</v>
      </c>
      <c r="E501" s="144" t="s">
        <v>792</v>
      </c>
      <c r="F501" s="144" t="s">
        <v>1399</v>
      </c>
      <c r="G501" s="127">
        <v>51</v>
      </c>
      <c r="H501" s="127">
        <v>653</v>
      </c>
      <c r="I501" s="127">
        <v>45</v>
      </c>
      <c r="J501" s="127">
        <v>25</v>
      </c>
      <c r="K501" s="127">
        <v>29</v>
      </c>
      <c r="L501" s="127">
        <v>0</v>
      </c>
      <c r="M501" s="127">
        <v>51</v>
      </c>
      <c r="N501" s="127">
        <v>761</v>
      </c>
      <c r="O501" s="127">
        <v>4</v>
      </c>
      <c r="P501" s="127">
        <v>25</v>
      </c>
      <c r="Q501" s="127">
        <v>51</v>
      </c>
      <c r="R501" s="127">
        <v>20</v>
      </c>
      <c r="S501" s="127">
        <v>0</v>
      </c>
      <c r="T501" s="127">
        <v>0</v>
      </c>
      <c r="U501" s="127">
        <v>0</v>
      </c>
      <c r="V501" s="127">
        <v>0</v>
      </c>
      <c r="W501" s="127">
        <v>0</v>
      </c>
      <c r="X501" s="127">
        <v>0</v>
      </c>
    </row>
    <row r="502" spans="1:24">
      <c r="A502" s="113">
        <v>3</v>
      </c>
      <c r="B502" s="116">
        <v>2</v>
      </c>
      <c r="C502" s="138">
        <v>1803</v>
      </c>
      <c r="D502" s="132">
        <v>25</v>
      </c>
      <c r="E502" s="142" t="s">
        <v>794</v>
      </c>
      <c r="F502" s="143" t="s">
        <v>802</v>
      </c>
      <c r="G502" s="128">
        <v>56</v>
      </c>
      <c r="H502" s="128">
        <v>634</v>
      </c>
      <c r="I502" s="128">
        <v>2</v>
      </c>
      <c r="J502" s="128">
        <v>14</v>
      </c>
      <c r="K502" s="128">
        <v>14</v>
      </c>
      <c r="L502" s="128">
        <v>70</v>
      </c>
      <c r="M502" s="128">
        <v>56</v>
      </c>
      <c r="N502" s="128">
        <v>628</v>
      </c>
      <c r="O502" s="128">
        <v>9</v>
      </c>
      <c r="P502" s="128">
        <v>11</v>
      </c>
      <c r="Q502" s="128">
        <v>27</v>
      </c>
      <c r="R502" s="128">
        <v>54</v>
      </c>
      <c r="S502" s="128">
        <v>0</v>
      </c>
      <c r="T502" s="128">
        <v>0</v>
      </c>
      <c r="U502" s="128">
        <v>0</v>
      </c>
      <c r="V502" s="128">
        <v>0</v>
      </c>
      <c r="W502" s="128">
        <v>0</v>
      </c>
      <c r="X502" s="128">
        <v>0</v>
      </c>
    </row>
    <row r="503" spans="1:24">
      <c r="A503" s="118">
        <v>4</v>
      </c>
      <c r="B503" s="122">
        <v>2</v>
      </c>
      <c r="C503" s="137">
        <v>1803</v>
      </c>
      <c r="D503" s="131">
        <v>25</v>
      </c>
      <c r="E503" s="144" t="s">
        <v>794</v>
      </c>
      <c r="F503" s="144" t="s">
        <v>802</v>
      </c>
      <c r="G503" s="127">
        <v>52</v>
      </c>
      <c r="H503" s="127">
        <v>680</v>
      </c>
      <c r="I503" s="127">
        <v>2</v>
      </c>
      <c r="J503" s="127">
        <v>6</v>
      </c>
      <c r="K503" s="127">
        <v>21</v>
      </c>
      <c r="L503" s="127">
        <v>71</v>
      </c>
      <c r="M503" s="127">
        <v>52</v>
      </c>
      <c r="N503" s="127">
        <v>659</v>
      </c>
      <c r="O503" s="127">
        <v>6</v>
      </c>
      <c r="P503" s="127">
        <v>12</v>
      </c>
      <c r="Q503" s="127">
        <v>60</v>
      </c>
      <c r="R503" s="127">
        <v>23</v>
      </c>
      <c r="S503" s="127">
        <v>0</v>
      </c>
      <c r="T503" s="127">
        <v>0</v>
      </c>
      <c r="U503" s="127">
        <v>0</v>
      </c>
      <c r="V503" s="127">
        <v>0</v>
      </c>
      <c r="W503" s="127">
        <v>0</v>
      </c>
      <c r="X503" s="127">
        <v>0</v>
      </c>
    </row>
    <row r="504" spans="1:24">
      <c r="A504" s="118">
        <v>5</v>
      </c>
      <c r="B504" s="122">
        <v>2</v>
      </c>
      <c r="C504" s="137">
        <v>1803</v>
      </c>
      <c r="D504" s="131">
        <v>25</v>
      </c>
      <c r="E504" s="144" t="s">
        <v>794</v>
      </c>
      <c r="F504" s="144" t="s">
        <v>802</v>
      </c>
      <c r="G504" s="127">
        <v>53</v>
      </c>
      <c r="H504" s="127">
        <v>698</v>
      </c>
      <c r="I504" s="127">
        <v>2</v>
      </c>
      <c r="J504" s="127">
        <v>8</v>
      </c>
      <c r="K504" s="127">
        <v>40</v>
      </c>
      <c r="L504" s="127">
        <v>51</v>
      </c>
      <c r="M504" s="127">
        <v>53</v>
      </c>
      <c r="N504" s="127">
        <v>714</v>
      </c>
      <c r="O504" s="127">
        <v>0</v>
      </c>
      <c r="P504" s="127">
        <v>17</v>
      </c>
      <c r="Q504" s="127">
        <v>57</v>
      </c>
      <c r="R504" s="127">
        <v>26</v>
      </c>
      <c r="S504" s="127">
        <v>53</v>
      </c>
      <c r="T504" s="127">
        <v>217</v>
      </c>
      <c r="U504" s="127">
        <v>2</v>
      </c>
      <c r="V504" s="127">
        <v>25</v>
      </c>
      <c r="W504" s="127">
        <v>58</v>
      </c>
      <c r="X504" s="127">
        <v>15</v>
      </c>
    </row>
    <row r="505" spans="1:24">
      <c r="A505" s="118">
        <v>6</v>
      </c>
      <c r="B505" s="122">
        <v>2</v>
      </c>
      <c r="C505" s="137">
        <v>1803</v>
      </c>
      <c r="D505" s="131">
        <v>25</v>
      </c>
      <c r="E505" s="144" t="s">
        <v>794</v>
      </c>
      <c r="F505" s="144" t="s">
        <v>802</v>
      </c>
      <c r="G505" s="127">
        <v>55</v>
      </c>
      <c r="H505" s="127">
        <v>740</v>
      </c>
      <c r="I505" s="127">
        <v>2</v>
      </c>
      <c r="J505" s="127">
        <v>11</v>
      </c>
      <c r="K505" s="127">
        <v>27</v>
      </c>
      <c r="L505" s="127">
        <v>60</v>
      </c>
      <c r="M505" s="127">
        <v>55</v>
      </c>
      <c r="N505" s="127">
        <v>768</v>
      </c>
      <c r="O505" s="127">
        <v>2</v>
      </c>
      <c r="P505" s="127">
        <v>15</v>
      </c>
      <c r="Q505" s="127">
        <v>45</v>
      </c>
      <c r="R505" s="127">
        <v>38</v>
      </c>
      <c r="S505" s="127">
        <v>0</v>
      </c>
      <c r="T505" s="127">
        <v>0</v>
      </c>
      <c r="U505" s="127">
        <v>0</v>
      </c>
      <c r="V505" s="127">
        <v>0</v>
      </c>
      <c r="W505" s="127">
        <v>0</v>
      </c>
      <c r="X505" s="127">
        <v>0</v>
      </c>
    </row>
    <row r="506" spans="1:24">
      <c r="A506" s="113">
        <v>3</v>
      </c>
      <c r="B506" s="116">
        <v>2</v>
      </c>
      <c r="C506" s="138">
        <v>1803</v>
      </c>
      <c r="D506" s="132">
        <v>26</v>
      </c>
      <c r="E506" s="142" t="s">
        <v>794</v>
      </c>
      <c r="F506" s="143" t="s">
        <v>801</v>
      </c>
      <c r="G506" s="128">
        <v>84</v>
      </c>
      <c r="H506" s="128">
        <v>576</v>
      </c>
      <c r="I506" s="128">
        <v>0</v>
      </c>
      <c r="J506" s="128">
        <v>15</v>
      </c>
      <c r="K506" s="128">
        <v>31</v>
      </c>
      <c r="L506" s="128">
        <v>54</v>
      </c>
      <c r="M506" s="128">
        <v>84</v>
      </c>
      <c r="N506" s="128">
        <v>551</v>
      </c>
      <c r="O506" s="128">
        <v>12</v>
      </c>
      <c r="P506" s="128">
        <v>18</v>
      </c>
      <c r="Q506" s="128">
        <v>48</v>
      </c>
      <c r="R506" s="128">
        <v>23</v>
      </c>
      <c r="S506" s="128">
        <v>0</v>
      </c>
      <c r="T506" s="128">
        <v>0</v>
      </c>
      <c r="U506" s="128">
        <v>0</v>
      </c>
      <c r="V506" s="128">
        <v>0</v>
      </c>
      <c r="W506" s="128">
        <v>0</v>
      </c>
      <c r="X506" s="128">
        <v>0</v>
      </c>
    </row>
    <row r="507" spans="1:24">
      <c r="A507" s="118">
        <v>4</v>
      </c>
      <c r="B507" s="122">
        <v>2</v>
      </c>
      <c r="C507" s="137">
        <v>1803</v>
      </c>
      <c r="D507" s="131">
        <v>26</v>
      </c>
      <c r="E507" s="144" t="s">
        <v>794</v>
      </c>
      <c r="F507" s="144" t="s">
        <v>801</v>
      </c>
      <c r="G507" s="127">
        <v>64</v>
      </c>
      <c r="H507" s="127">
        <v>611</v>
      </c>
      <c r="I507" s="127">
        <v>9</v>
      </c>
      <c r="J507" s="127">
        <v>14</v>
      </c>
      <c r="K507" s="127">
        <v>34</v>
      </c>
      <c r="L507" s="127">
        <v>42</v>
      </c>
      <c r="M507" s="127">
        <v>64</v>
      </c>
      <c r="N507" s="127">
        <v>620</v>
      </c>
      <c r="O507" s="127">
        <v>3</v>
      </c>
      <c r="P507" s="127">
        <v>30</v>
      </c>
      <c r="Q507" s="127">
        <v>45</v>
      </c>
      <c r="R507" s="127">
        <v>22</v>
      </c>
      <c r="S507" s="127">
        <v>0</v>
      </c>
      <c r="T507" s="127">
        <v>0</v>
      </c>
      <c r="U507" s="127">
        <v>0</v>
      </c>
      <c r="V507" s="127">
        <v>0</v>
      </c>
      <c r="W507" s="127">
        <v>0</v>
      </c>
      <c r="X507" s="127">
        <v>0</v>
      </c>
    </row>
    <row r="508" spans="1:24">
      <c r="A508" s="118">
        <v>5</v>
      </c>
      <c r="B508" s="122">
        <v>2</v>
      </c>
      <c r="C508" s="137">
        <v>1803</v>
      </c>
      <c r="D508" s="131">
        <v>26</v>
      </c>
      <c r="E508" s="144" t="s">
        <v>794</v>
      </c>
      <c r="F508" s="144" t="s">
        <v>801</v>
      </c>
      <c r="G508" s="127">
        <v>64</v>
      </c>
      <c r="H508" s="127">
        <v>648</v>
      </c>
      <c r="I508" s="127">
        <v>9</v>
      </c>
      <c r="J508" s="127">
        <v>22</v>
      </c>
      <c r="K508" s="127">
        <v>38</v>
      </c>
      <c r="L508" s="127">
        <v>31</v>
      </c>
      <c r="M508" s="127">
        <v>64</v>
      </c>
      <c r="N508" s="127">
        <v>684</v>
      </c>
      <c r="O508" s="127">
        <v>5</v>
      </c>
      <c r="P508" s="127">
        <v>19</v>
      </c>
      <c r="Q508" s="127">
        <v>53</v>
      </c>
      <c r="R508" s="127">
        <v>23</v>
      </c>
      <c r="S508" s="127">
        <v>64</v>
      </c>
      <c r="T508" s="127">
        <v>204</v>
      </c>
      <c r="U508" s="127">
        <v>8</v>
      </c>
      <c r="V508" s="127">
        <v>31</v>
      </c>
      <c r="W508" s="127">
        <v>53</v>
      </c>
      <c r="X508" s="127">
        <v>8</v>
      </c>
    </row>
    <row r="509" spans="1:24">
      <c r="A509" s="118">
        <v>6</v>
      </c>
      <c r="B509" s="122">
        <v>2</v>
      </c>
      <c r="C509" s="137">
        <v>1803</v>
      </c>
      <c r="D509" s="131">
        <v>26</v>
      </c>
      <c r="E509" s="144" t="s">
        <v>794</v>
      </c>
      <c r="F509" s="144" t="s">
        <v>801</v>
      </c>
      <c r="G509" s="127">
        <v>62</v>
      </c>
      <c r="H509" s="127">
        <v>632</v>
      </c>
      <c r="I509" s="127">
        <v>23</v>
      </c>
      <c r="J509" s="127">
        <v>32</v>
      </c>
      <c r="K509" s="127">
        <v>29</v>
      </c>
      <c r="L509" s="127">
        <v>16</v>
      </c>
      <c r="M509" s="127">
        <v>62</v>
      </c>
      <c r="N509" s="127">
        <v>620</v>
      </c>
      <c r="O509" s="127">
        <v>11</v>
      </c>
      <c r="P509" s="127">
        <v>40</v>
      </c>
      <c r="Q509" s="127">
        <v>39</v>
      </c>
      <c r="R509" s="127">
        <v>10</v>
      </c>
      <c r="S509" s="127">
        <v>0</v>
      </c>
      <c r="T509" s="127">
        <v>0</v>
      </c>
      <c r="U509" s="127">
        <v>0</v>
      </c>
      <c r="V509" s="127">
        <v>0</v>
      </c>
      <c r="W509" s="127">
        <v>0</v>
      </c>
      <c r="X509" s="127">
        <v>0</v>
      </c>
    </row>
    <row r="510" spans="1:24">
      <c r="A510" s="113">
        <v>3</v>
      </c>
      <c r="B510" s="116">
        <v>2</v>
      </c>
      <c r="C510" s="138">
        <v>1803</v>
      </c>
      <c r="D510" s="132">
        <v>27</v>
      </c>
      <c r="E510" s="142" t="s">
        <v>794</v>
      </c>
      <c r="F510" s="143" t="s">
        <v>800</v>
      </c>
      <c r="G510" s="128">
        <v>69</v>
      </c>
      <c r="H510" s="128">
        <v>538</v>
      </c>
      <c r="I510" s="128">
        <v>6</v>
      </c>
      <c r="J510" s="128">
        <v>28</v>
      </c>
      <c r="K510" s="128">
        <v>39</v>
      </c>
      <c r="L510" s="128">
        <v>28</v>
      </c>
      <c r="M510" s="128">
        <v>69</v>
      </c>
      <c r="N510" s="128">
        <v>463</v>
      </c>
      <c r="O510" s="128">
        <v>23</v>
      </c>
      <c r="P510" s="128">
        <v>32</v>
      </c>
      <c r="Q510" s="128">
        <v>39</v>
      </c>
      <c r="R510" s="128">
        <v>6</v>
      </c>
      <c r="S510" s="128">
        <v>0</v>
      </c>
      <c r="T510" s="128">
        <v>0</v>
      </c>
      <c r="U510" s="128">
        <v>0</v>
      </c>
      <c r="V510" s="128">
        <v>0</v>
      </c>
      <c r="W510" s="128">
        <v>0</v>
      </c>
      <c r="X510" s="128">
        <v>0</v>
      </c>
    </row>
    <row r="511" spans="1:24">
      <c r="A511" s="118">
        <v>4</v>
      </c>
      <c r="B511" s="122">
        <v>2</v>
      </c>
      <c r="C511" s="137">
        <v>1803</v>
      </c>
      <c r="D511" s="131">
        <v>27</v>
      </c>
      <c r="E511" s="144" t="s">
        <v>794</v>
      </c>
      <c r="F511" s="144" t="s">
        <v>800</v>
      </c>
      <c r="G511" s="127">
        <v>46</v>
      </c>
      <c r="H511" s="127">
        <v>623</v>
      </c>
      <c r="I511" s="127">
        <v>4</v>
      </c>
      <c r="J511" s="127">
        <v>13</v>
      </c>
      <c r="K511" s="127">
        <v>39</v>
      </c>
      <c r="L511" s="127">
        <v>43</v>
      </c>
      <c r="M511" s="127">
        <v>46</v>
      </c>
      <c r="N511" s="127">
        <v>590</v>
      </c>
      <c r="O511" s="127">
        <v>2</v>
      </c>
      <c r="P511" s="127">
        <v>41</v>
      </c>
      <c r="Q511" s="127">
        <v>43</v>
      </c>
      <c r="R511" s="127">
        <v>13</v>
      </c>
      <c r="S511" s="127">
        <v>0</v>
      </c>
      <c r="T511" s="127">
        <v>0</v>
      </c>
      <c r="U511" s="127">
        <v>0</v>
      </c>
      <c r="V511" s="127">
        <v>0</v>
      </c>
      <c r="W511" s="127">
        <v>0</v>
      </c>
      <c r="X511" s="127">
        <v>0</v>
      </c>
    </row>
    <row r="512" spans="1:24">
      <c r="A512" s="118">
        <v>5</v>
      </c>
      <c r="B512" s="122">
        <v>2</v>
      </c>
      <c r="C512" s="137">
        <v>1803</v>
      </c>
      <c r="D512" s="131">
        <v>27</v>
      </c>
      <c r="E512" s="144" t="s">
        <v>794</v>
      </c>
      <c r="F512" s="144" t="s">
        <v>800</v>
      </c>
      <c r="G512" s="127">
        <v>41</v>
      </c>
      <c r="H512" s="127">
        <v>629</v>
      </c>
      <c r="I512" s="127">
        <v>10</v>
      </c>
      <c r="J512" s="127">
        <v>34</v>
      </c>
      <c r="K512" s="127">
        <v>32</v>
      </c>
      <c r="L512" s="127">
        <v>24</v>
      </c>
      <c r="M512" s="127">
        <v>41</v>
      </c>
      <c r="N512" s="127">
        <v>666</v>
      </c>
      <c r="O512" s="127">
        <v>0</v>
      </c>
      <c r="P512" s="127">
        <v>34</v>
      </c>
      <c r="Q512" s="127">
        <v>51</v>
      </c>
      <c r="R512" s="127">
        <v>15</v>
      </c>
      <c r="S512" s="127">
        <v>41</v>
      </c>
      <c r="T512" s="127">
        <v>191</v>
      </c>
      <c r="U512" s="127">
        <v>10</v>
      </c>
      <c r="V512" s="127">
        <v>54</v>
      </c>
      <c r="W512" s="127">
        <v>34</v>
      </c>
      <c r="X512" s="127">
        <v>2</v>
      </c>
    </row>
    <row r="513" spans="1:24">
      <c r="A513" s="118">
        <v>6</v>
      </c>
      <c r="B513" s="122">
        <v>2</v>
      </c>
      <c r="C513" s="137">
        <v>1803</v>
      </c>
      <c r="D513" s="131">
        <v>27</v>
      </c>
      <c r="E513" s="144" t="s">
        <v>794</v>
      </c>
      <c r="F513" s="144" t="s">
        <v>800</v>
      </c>
      <c r="G513" s="127">
        <v>48</v>
      </c>
      <c r="H513" s="127">
        <v>640</v>
      </c>
      <c r="I513" s="127">
        <v>13</v>
      </c>
      <c r="J513" s="127">
        <v>38</v>
      </c>
      <c r="K513" s="127">
        <v>42</v>
      </c>
      <c r="L513" s="127">
        <v>8</v>
      </c>
      <c r="M513" s="127">
        <v>48</v>
      </c>
      <c r="N513" s="127">
        <v>676</v>
      </c>
      <c r="O513" s="127">
        <v>4</v>
      </c>
      <c r="P513" s="127">
        <v>40</v>
      </c>
      <c r="Q513" s="127">
        <v>42</v>
      </c>
      <c r="R513" s="127">
        <v>15</v>
      </c>
      <c r="S513" s="127">
        <v>0</v>
      </c>
      <c r="T513" s="127">
        <v>0</v>
      </c>
      <c r="U513" s="127">
        <v>0</v>
      </c>
      <c r="V513" s="127">
        <v>0</v>
      </c>
      <c r="W513" s="127">
        <v>0</v>
      </c>
      <c r="X513" s="127">
        <v>0</v>
      </c>
    </row>
    <row r="514" spans="1:24">
      <c r="A514" s="113">
        <v>3</v>
      </c>
      <c r="B514" s="116">
        <v>2</v>
      </c>
      <c r="C514" s="138">
        <v>1803</v>
      </c>
      <c r="D514" s="132">
        <v>28</v>
      </c>
      <c r="E514" s="142" t="s">
        <v>794</v>
      </c>
      <c r="F514" s="143" t="s">
        <v>799</v>
      </c>
      <c r="G514" s="128">
        <v>73</v>
      </c>
      <c r="H514" s="128">
        <v>574</v>
      </c>
      <c r="I514" s="128">
        <v>4</v>
      </c>
      <c r="J514" s="128">
        <v>14</v>
      </c>
      <c r="K514" s="128">
        <v>36</v>
      </c>
      <c r="L514" s="128">
        <v>47</v>
      </c>
      <c r="M514" s="128">
        <v>73</v>
      </c>
      <c r="N514" s="128">
        <v>505</v>
      </c>
      <c r="O514" s="128">
        <v>15</v>
      </c>
      <c r="P514" s="128">
        <v>23</v>
      </c>
      <c r="Q514" s="128">
        <v>47</v>
      </c>
      <c r="R514" s="128">
        <v>15</v>
      </c>
      <c r="S514" s="128">
        <v>0</v>
      </c>
      <c r="T514" s="128">
        <v>0</v>
      </c>
      <c r="U514" s="128">
        <v>0</v>
      </c>
      <c r="V514" s="128">
        <v>0</v>
      </c>
      <c r="W514" s="128">
        <v>0</v>
      </c>
      <c r="X514" s="128">
        <v>0</v>
      </c>
    </row>
    <row r="515" spans="1:24">
      <c r="A515" s="118">
        <v>4</v>
      </c>
      <c r="B515" s="122">
        <v>2</v>
      </c>
      <c r="C515" s="137">
        <v>1803</v>
      </c>
      <c r="D515" s="131">
        <v>28</v>
      </c>
      <c r="E515" s="144" t="s">
        <v>794</v>
      </c>
      <c r="F515" s="144" t="s">
        <v>799</v>
      </c>
      <c r="G515" s="127">
        <v>64</v>
      </c>
      <c r="H515" s="127">
        <v>615</v>
      </c>
      <c r="I515" s="127">
        <v>9</v>
      </c>
      <c r="J515" s="127">
        <v>9</v>
      </c>
      <c r="K515" s="127">
        <v>31</v>
      </c>
      <c r="L515" s="127">
        <v>50</v>
      </c>
      <c r="M515" s="127">
        <v>64</v>
      </c>
      <c r="N515" s="127">
        <v>685</v>
      </c>
      <c r="O515" s="127">
        <v>6</v>
      </c>
      <c r="P515" s="127">
        <v>5</v>
      </c>
      <c r="Q515" s="127">
        <v>55</v>
      </c>
      <c r="R515" s="127">
        <v>34</v>
      </c>
      <c r="S515" s="127">
        <v>0</v>
      </c>
      <c r="T515" s="127">
        <v>0</v>
      </c>
      <c r="U515" s="127">
        <v>0</v>
      </c>
      <c r="V515" s="127">
        <v>0</v>
      </c>
      <c r="W515" s="127">
        <v>0</v>
      </c>
      <c r="X515" s="127">
        <v>0</v>
      </c>
    </row>
    <row r="516" spans="1:24">
      <c r="A516" s="118">
        <v>5</v>
      </c>
      <c r="B516" s="122">
        <v>2</v>
      </c>
      <c r="C516" s="137">
        <v>1803</v>
      </c>
      <c r="D516" s="131">
        <v>28</v>
      </c>
      <c r="E516" s="144" t="s">
        <v>794</v>
      </c>
      <c r="F516" s="144" t="s">
        <v>799</v>
      </c>
      <c r="G516" s="127">
        <v>79</v>
      </c>
      <c r="H516" s="127">
        <v>648</v>
      </c>
      <c r="I516" s="127">
        <v>13</v>
      </c>
      <c r="J516" s="127">
        <v>14</v>
      </c>
      <c r="K516" s="127">
        <v>43</v>
      </c>
      <c r="L516" s="127">
        <v>30</v>
      </c>
      <c r="M516" s="127">
        <v>79</v>
      </c>
      <c r="N516" s="127">
        <v>648</v>
      </c>
      <c r="O516" s="127">
        <v>6</v>
      </c>
      <c r="P516" s="127">
        <v>27</v>
      </c>
      <c r="Q516" s="127">
        <v>52</v>
      </c>
      <c r="R516" s="127">
        <v>15</v>
      </c>
      <c r="S516" s="127">
        <v>79</v>
      </c>
      <c r="T516" s="127">
        <v>173</v>
      </c>
      <c r="U516" s="127">
        <v>19</v>
      </c>
      <c r="V516" s="127">
        <v>66</v>
      </c>
      <c r="W516" s="127">
        <v>15</v>
      </c>
      <c r="X516" s="127">
        <v>0</v>
      </c>
    </row>
    <row r="517" spans="1:24">
      <c r="A517" s="118">
        <v>6</v>
      </c>
      <c r="B517" s="122">
        <v>2</v>
      </c>
      <c r="C517" s="137">
        <v>1803</v>
      </c>
      <c r="D517" s="131">
        <v>28</v>
      </c>
      <c r="E517" s="144" t="s">
        <v>794</v>
      </c>
      <c r="F517" s="144" t="s">
        <v>799</v>
      </c>
      <c r="G517" s="127">
        <v>81</v>
      </c>
      <c r="H517" s="127">
        <v>649</v>
      </c>
      <c r="I517" s="127">
        <v>12</v>
      </c>
      <c r="J517" s="127">
        <v>36</v>
      </c>
      <c r="K517" s="127">
        <v>35</v>
      </c>
      <c r="L517" s="127">
        <v>17</v>
      </c>
      <c r="M517" s="127">
        <v>81</v>
      </c>
      <c r="N517" s="127">
        <v>673</v>
      </c>
      <c r="O517" s="127">
        <v>1</v>
      </c>
      <c r="P517" s="127">
        <v>41</v>
      </c>
      <c r="Q517" s="127">
        <v>43</v>
      </c>
      <c r="R517" s="127">
        <v>15</v>
      </c>
      <c r="S517" s="127">
        <v>0</v>
      </c>
      <c r="T517" s="127">
        <v>0</v>
      </c>
      <c r="U517" s="127">
        <v>0</v>
      </c>
      <c r="V517" s="127">
        <v>0</v>
      </c>
      <c r="W517" s="127">
        <v>0</v>
      </c>
      <c r="X517" s="127">
        <v>0</v>
      </c>
    </row>
    <row r="518" spans="1:24">
      <c r="A518" s="113">
        <v>3</v>
      </c>
      <c r="B518" s="116">
        <v>2</v>
      </c>
      <c r="C518" s="138">
        <v>1803</v>
      </c>
      <c r="D518" s="132">
        <v>29</v>
      </c>
      <c r="E518" s="142" t="s">
        <v>794</v>
      </c>
      <c r="F518" s="143" t="s">
        <v>798</v>
      </c>
      <c r="G518" s="128">
        <v>79</v>
      </c>
      <c r="H518" s="128">
        <v>651</v>
      </c>
      <c r="I518" s="128">
        <v>0</v>
      </c>
      <c r="J518" s="128">
        <v>1</v>
      </c>
      <c r="K518" s="128">
        <v>13</v>
      </c>
      <c r="L518" s="128">
        <v>86</v>
      </c>
      <c r="M518" s="128">
        <v>79</v>
      </c>
      <c r="N518" s="128">
        <v>701</v>
      </c>
      <c r="O518" s="128">
        <v>4</v>
      </c>
      <c r="P518" s="128">
        <v>4</v>
      </c>
      <c r="Q518" s="128">
        <v>32</v>
      </c>
      <c r="R518" s="128">
        <v>61</v>
      </c>
      <c r="S518" s="128">
        <v>0</v>
      </c>
      <c r="T518" s="128">
        <v>0</v>
      </c>
      <c r="U518" s="128">
        <v>0</v>
      </c>
      <c r="V518" s="128">
        <v>0</v>
      </c>
      <c r="W518" s="128">
        <v>0</v>
      </c>
      <c r="X518" s="128">
        <v>0</v>
      </c>
    </row>
    <row r="519" spans="1:24">
      <c r="A519" s="118">
        <v>4</v>
      </c>
      <c r="B519" s="122">
        <v>2</v>
      </c>
      <c r="C519" s="137">
        <v>1803</v>
      </c>
      <c r="D519" s="131">
        <v>29</v>
      </c>
      <c r="E519" s="144" t="s">
        <v>794</v>
      </c>
      <c r="F519" s="144" t="s">
        <v>798</v>
      </c>
      <c r="G519" s="127">
        <v>74</v>
      </c>
      <c r="H519" s="127">
        <v>691</v>
      </c>
      <c r="I519" s="127">
        <v>1</v>
      </c>
      <c r="J519" s="127">
        <v>4</v>
      </c>
      <c r="K519" s="127">
        <v>15</v>
      </c>
      <c r="L519" s="127">
        <v>80</v>
      </c>
      <c r="M519" s="127">
        <v>74</v>
      </c>
      <c r="N519" s="127">
        <v>808</v>
      </c>
      <c r="O519" s="127">
        <v>1</v>
      </c>
      <c r="P519" s="127">
        <v>3</v>
      </c>
      <c r="Q519" s="127">
        <v>24</v>
      </c>
      <c r="R519" s="127">
        <v>72</v>
      </c>
      <c r="S519" s="127">
        <v>0</v>
      </c>
      <c r="T519" s="127">
        <v>0</v>
      </c>
      <c r="U519" s="127">
        <v>0</v>
      </c>
      <c r="V519" s="127">
        <v>0</v>
      </c>
      <c r="W519" s="127">
        <v>0</v>
      </c>
      <c r="X519" s="127">
        <v>0</v>
      </c>
    </row>
    <row r="520" spans="1:24">
      <c r="A520" s="118">
        <v>5</v>
      </c>
      <c r="B520" s="122">
        <v>2</v>
      </c>
      <c r="C520" s="137">
        <v>1803</v>
      </c>
      <c r="D520" s="131">
        <v>29</v>
      </c>
      <c r="E520" s="144" t="s">
        <v>794</v>
      </c>
      <c r="F520" s="144" t="s">
        <v>798</v>
      </c>
      <c r="G520" s="127">
        <v>84</v>
      </c>
      <c r="H520" s="127">
        <v>754</v>
      </c>
      <c r="I520" s="127">
        <v>0</v>
      </c>
      <c r="J520" s="127">
        <v>0</v>
      </c>
      <c r="K520" s="127">
        <v>21</v>
      </c>
      <c r="L520" s="127">
        <v>79</v>
      </c>
      <c r="M520" s="127">
        <v>84</v>
      </c>
      <c r="N520" s="127">
        <v>797</v>
      </c>
      <c r="O520" s="127">
        <v>0</v>
      </c>
      <c r="P520" s="127">
        <v>7</v>
      </c>
      <c r="Q520" s="127">
        <v>39</v>
      </c>
      <c r="R520" s="127">
        <v>54</v>
      </c>
      <c r="S520" s="127">
        <v>84</v>
      </c>
      <c r="T520" s="127">
        <v>233</v>
      </c>
      <c r="U520" s="127">
        <v>0</v>
      </c>
      <c r="V520" s="127">
        <v>10</v>
      </c>
      <c r="W520" s="127">
        <v>69</v>
      </c>
      <c r="X520" s="127">
        <v>21</v>
      </c>
    </row>
    <row r="521" spans="1:24">
      <c r="A521" s="118">
        <v>6</v>
      </c>
      <c r="B521" s="122">
        <v>2</v>
      </c>
      <c r="C521" s="137">
        <v>1803</v>
      </c>
      <c r="D521" s="131">
        <v>29</v>
      </c>
      <c r="E521" s="144" t="s">
        <v>794</v>
      </c>
      <c r="F521" s="144" t="s">
        <v>798</v>
      </c>
      <c r="G521" s="127">
        <v>82</v>
      </c>
      <c r="H521" s="127">
        <v>745</v>
      </c>
      <c r="I521" s="127">
        <v>4</v>
      </c>
      <c r="J521" s="127">
        <v>6</v>
      </c>
      <c r="K521" s="127">
        <v>27</v>
      </c>
      <c r="L521" s="127">
        <v>63</v>
      </c>
      <c r="M521" s="127">
        <v>82</v>
      </c>
      <c r="N521" s="127">
        <v>798</v>
      </c>
      <c r="O521" s="127">
        <v>4</v>
      </c>
      <c r="P521" s="127">
        <v>6</v>
      </c>
      <c r="Q521" s="127">
        <v>34</v>
      </c>
      <c r="R521" s="127">
        <v>56</v>
      </c>
      <c r="S521" s="127">
        <v>0</v>
      </c>
      <c r="T521" s="127">
        <v>0</v>
      </c>
      <c r="U521" s="127">
        <v>0</v>
      </c>
      <c r="V521" s="127">
        <v>0</v>
      </c>
      <c r="W521" s="127">
        <v>0</v>
      </c>
      <c r="X521" s="127">
        <v>0</v>
      </c>
    </row>
    <row r="522" spans="1:24">
      <c r="A522" s="113">
        <v>3</v>
      </c>
      <c r="B522" s="116">
        <v>2</v>
      </c>
      <c r="C522" s="138">
        <v>1803</v>
      </c>
      <c r="D522" s="132">
        <v>30</v>
      </c>
      <c r="E522" s="142" t="s">
        <v>794</v>
      </c>
      <c r="F522" s="143" t="s">
        <v>797</v>
      </c>
      <c r="G522" s="128">
        <v>50</v>
      </c>
      <c r="H522" s="128">
        <v>544</v>
      </c>
      <c r="I522" s="128">
        <v>4</v>
      </c>
      <c r="J522" s="128">
        <v>32</v>
      </c>
      <c r="K522" s="128">
        <v>30</v>
      </c>
      <c r="L522" s="128">
        <v>34</v>
      </c>
      <c r="M522" s="128">
        <v>50</v>
      </c>
      <c r="N522" s="128">
        <v>532</v>
      </c>
      <c r="O522" s="128">
        <v>14</v>
      </c>
      <c r="P522" s="128">
        <v>26</v>
      </c>
      <c r="Q522" s="128">
        <v>32</v>
      </c>
      <c r="R522" s="128">
        <v>28</v>
      </c>
      <c r="S522" s="128">
        <v>0</v>
      </c>
      <c r="T522" s="128">
        <v>0</v>
      </c>
      <c r="U522" s="128">
        <v>0</v>
      </c>
      <c r="V522" s="128">
        <v>0</v>
      </c>
      <c r="W522" s="128">
        <v>0</v>
      </c>
      <c r="X522" s="128">
        <v>0</v>
      </c>
    </row>
    <row r="523" spans="1:24">
      <c r="A523" s="118">
        <v>4</v>
      </c>
      <c r="B523" s="122">
        <v>2</v>
      </c>
      <c r="C523" s="137">
        <v>1803</v>
      </c>
      <c r="D523" s="131">
        <v>30</v>
      </c>
      <c r="E523" s="144" t="s">
        <v>794</v>
      </c>
      <c r="F523" s="144" t="s">
        <v>797</v>
      </c>
      <c r="G523" s="127">
        <v>51</v>
      </c>
      <c r="H523" s="127">
        <v>658</v>
      </c>
      <c r="I523" s="127">
        <v>6</v>
      </c>
      <c r="J523" s="127">
        <v>2</v>
      </c>
      <c r="K523" s="127">
        <v>27</v>
      </c>
      <c r="L523" s="127">
        <v>65</v>
      </c>
      <c r="M523" s="127">
        <v>51</v>
      </c>
      <c r="N523" s="127">
        <v>675</v>
      </c>
      <c r="O523" s="127">
        <v>2</v>
      </c>
      <c r="P523" s="127">
        <v>14</v>
      </c>
      <c r="Q523" s="127">
        <v>63</v>
      </c>
      <c r="R523" s="127">
        <v>22</v>
      </c>
      <c r="S523" s="127">
        <v>0</v>
      </c>
      <c r="T523" s="127">
        <v>0</v>
      </c>
      <c r="U523" s="127">
        <v>0</v>
      </c>
      <c r="V523" s="127">
        <v>0</v>
      </c>
      <c r="W523" s="127">
        <v>0</v>
      </c>
      <c r="X523" s="127">
        <v>0</v>
      </c>
    </row>
    <row r="524" spans="1:24">
      <c r="A524" s="118">
        <v>5</v>
      </c>
      <c r="B524" s="122">
        <v>2</v>
      </c>
      <c r="C524" s="137">
        <v>1803</v>
      </c>
      <c r="D524" s="131">
        <v>30</v>
      </c>
      <c r="E524" s="144" t="s">
        <v>794</v>
      </c>
      <c r="F524" s="144" t="s">
        <v>797</v>
      </c>
      <c r="G524" s="127">
        <v>47</v>
      </c>
      <c r="H524" s="127">
        <v>698</v>
      </c>
      <c r="I524" s="127">
        <v>6</v>
      </c>
      <c r="J524" s="127">
        <v>6</v>
      </c>
      <c r="K524" s="127">
        <v>32</v>
      </c>
      <c r="L524" s="127">
        <v>55</v>
      </c>
      <c r="M524" s="127">
        <v>47</v>
      </c>
      <c r="N524" s="127">
        <v>640</v>
      </c>
      <c r="O524" s="127">
        <v>4</v>
      </c>
      <c r="P524" s="127">
        <v>32</v>
      </c>
      <c r="Q524" s="127">
        <v>49</v>
      </c>
      <c r="R524" s="127">
        <v>15</v>
      </c>
      <c r="S524" s="127">
        <v>47</v>
      </c>
      <c r="T524" s="127">
        <v>208</v>
      </c>
      <c r="U524" s="127">
        <v>9</v>
      </c>
      <c r="V524" s="127">
        <v>19</v>
      </c>
      <c r="W524" s="127">
        <v>66</v>
      </c>
      <c r="X524" s="127">
        <v>6</v>
      </c>
    </row>
    <row r="525" spans="1:24">
      <c r="A525" s="118">
        <v>6</v>
      </c>
      <c r="B525" s="122">
        <v>2</v>
      </c>
      <c r="C525" s="137">
        <v>1803</v>
      </c>
      <c r="D525" s="131">
        <v>30</v>
      </c>
      <c r="E525" s="144" t="s">
        <v>794</v>
      </c>
      <c r="F525" s="144" t="s">
        <v>797</v>
      </c>
      <c r="G525" s="127">
        <v>47</v>
      </c>
      <c r="H525" s="127">
        <v>742</v>
      </c>
      <c r="I525" s="127">
        <v>2</v>
      </c>
      <c r="J525" s="127">
        <v>4</v>
      </c>
      <c r="K525" s="127">
        <v>34</v>
      </c>
      <c r="L525" s="127">
        <v>60</v>
      </c>
      <c r="M525" s="127">
        <v>47</v>
      </c>
      <c r="N525" s="127">
        <v>694</v>
      </c>
      <c r="O525" s="127">
        <v>0</v>
      </c>
      <c r="P525" s="127">
        <v>34</v>
      </c>
      <c r="Q525" s="127">
        <v>49</v>
      </c>
      <c r="R525" s="127">
        <v>17</v>
      </c>
      <c r="S525" s="127">
        <v>0</v>
      </c>
      <c r="T525" s="127">
        <v>0</v>
      </c>
      <c r="U525" s="127">
        <v>0</v>
      </c>
      <c r="V525" s="127">
        <v>0</v>
      </c>
      <c r="W525" s="127">
        <v>0</v>
      </c>
      <c r="X525" s="127">
        <v>0</v>
      </c>
    </row>
    <row r="526" spans="1:24">
      <c r="A526" s="113">
        <v>3</v>
      </c>
      <c r="B526" s="116">
        <v>2</v>
      </c>
      <c r="C526" s="138">
        <v>1803</v>
      </c>
      <c r="D526" s="132">
        <v>31</v>
      </c>
      <c r="E526" s="142" t="s">
        <v>794</v>
      </c>
      <c r="F526" s="143" t="s">
        <v>796</v>
      </c>
      <c r="G526" s="128" t="s">
        <v>1</v>
      </c>
      <c r="H526" s="128" t="s">
        <v>1</v>
      </c>
      <c r="I526" s="128" t="s">
        <v>1</v>
      </c>
      <c r="J526" s="128" t="s">
        <v>1</v>
      </c>
      <c r="K526" s="128" t="s">
        <v>1</v>
      </c>
      <c r="L526" s="128" t="s">
        <v>1</v>
      </c>
      <c r="M526" s="128" t="s">
        <v>1</v>
      </c>
      <c r="N526" s="128" t="s">
        <v>1</v>
      </c>
      <c r="O526" s="128" t="s">
        <v>1</v>
      </c>
      <c r="P526" s="128" t="s">
        <v>1</v>
      </c>
      <c r="Q526" s="128" t="s">
        <v>1</v>
      </c>
      <c r="R526" s="128" t="s">
        <v>1</v>
      </c>
      <c r="S526" s="128">
        <v>0</v>
      </c>
      <c r="T526" s="128">
        <v>0</v>
      </c>
      <c r="U526" s="128">
        <v>0</v>
      </c>
      <c r="V526" s="128">
        <v>0</v>
      </c>
      <c r="W526" s="128">
        <v>0</v>
      </c>
      <c r="X526" s="128">
        <v>0</v>
      </c>
    </row>
    <row r="527" spans="1:24">
      <c r="A527" s="118">
        <v>4</v>
      </c>
      <c r="B527" s="122">
        <v>2</v>
      </c>
      <c r="C527" s="137">
        <v>1803</v>
      </c>
      <c r="D527" s="131">
        <v>31</v>
      </c>
      <c r="E527" s="144" t="s">
        <v>794</v>
      </c>
      <c r="F527" s="144" t="s">
        <v>796</v>
      </c>
      <c r="G527" s="127">
        <v>11</v>
      </c>
      <c r="H527" s="127">
        <v>663</v>
      </c>
      <c r="I527" s="127">
        <v>0</v>
      </c>
      <c r="J527" s="127">
        <v>9</v>
      </c>
      <c r="K527" s="127">
        <v>18</v>
      </c>
      <c r="L527" s="127">
        <v>73</v>
      </c>
      <c r="M527" s="127">
        <v>11</v>
      </c>
      <c r="N527" s="127">
        <v>603</v>
      </c>
      <c r="O527" s="127">
        <v>0</v>
      </c>
      <c r="P527" s="127">
        <v>45</v>
      </c>
      <c r="Q527" s="127">
        <v>27</v>
      </c>
      <c r="R527" s="127">
        <v>27</v>
      </c>
      <c r="S527" s="127">
        <v>0</v>
      </c>
      <c r="T527" s="127">
        <v>0</v>
      </c>
      <c r="U527" s="127">
        <v>0</v>
      </c>
      <c r="V527" s="127">
        <v>0</v>
      </c>
      <c r="W527" s="127">
        <v>0</v>
      </c>
      <c r="X527" s="127">
        <v>0</v>
      </c>
    </row>
    <row r="528" spans="1:24">
      <c r="A528" s="118">
        <v>5</v>
      </c>
      <c r="B528" s="122">
        <v>2</v>
      </c>
      <c r="C528" s="137">
        <v>1803</v>
      </c>
      <c r="D528" s="131">
        <v>31</v>
      </c>
      <c r="E528" s="144" t="s">
        <v>794</v>
      </c>
      <c r="F528" s="144" t="s">
        <v>796</v>
      </c>
      <c r="G528" s="127">
        <v>19</v>
      </c>
      <c r="H528" s="127">
        <v>644</v>
      </c>
      <c r="I528" s="127">
        <v>5</v>
      </c>
      <c r="J528" s="127">
        <v>11</v>
      </c>
      <c r="K528" s="127">
        <v>63</v>
      </c>
      <c r="L528" s="127">
        <v>21</v>
      </c>
      <c r="M528" s="127">
        <v>19</v>
      </c>
      <c r="N528" s="127">
        <v>613</v>
      </c>
      <c r="O528" s="127">
        <v>11</v>
      </c>
      <c r="P528" s="127">
        <v>32</v>
      </c>
      <c r="Q528" s="127">
        <v>47</v>
      </c>
      <c r="R528" s="127">
        <v>11</v>
      </c>
      <c r="S528" s="127">
        <v>19</v>
      </c>
      <c r="T528" s="127">
        <v>188</v>
      </c>
      <c r="U528" s="127">
        <v>11</v>
      </c>
      <c r="V528" s="127">
        <v>53</v>
      </c>
      <c r="W528" s="127">
        <v>37</v>
      </c>
      <c r="X528" s="127">
        <v>0</v>
      </c>
    </row>
    <row r="529" spans="1:24">
      <c r="A529" s="118">
        <v>6</v>
      </c>
      <c r="B529" s="122">
        <v>2</v>
      </c>
      <c r="C529" s="137">
        <v>1803</v>
      </c>
      <c r="D529" s="131">
        <v>31</v>
      </c>
      <c r="E529" s="144" t="s">
        <v>794</v>
      </c>
      <c r="F529" s="144" t="s">
        <v>796</v>
      </c>
      <c r="G529" s="127">
        <v>11</v>
      </c>
      <c r="H529" s="127">
        <v>699</v>
      </c>
      <c r="I529" s="127">
        <v>0</v>
      </c>
      <c r="J529" s="127">
        <v>9</v>
      </c>
      <c r="K529" s="127">
        <v>64</v>
      </c>
      <c r="L529" s="127">
        <v>27</v>
      </c>
      <c r="M529" s="127">
        <v>11</v>
      </c>
      <c r="N529" s="127">
        <v>625</v>
      </c>
      <c r="O529" s="127">
        <v>0</v>
      </c>
      <c r="P529" s="127">
        <v>64</v>
      </c>
      <c r="Q529" s="127">
        <v>18</v>
      </c>
      <c r="R529" s="127">
        <v>18</v>
      </c>
      <c r="S529" s="127">
        <v>0</v>
      </c>
      <c r="T529" s="127">
        <v>0</v>
      </c>
      <c r="U529" s="127">
        <v>0</v>
      </c>
      <c r="V529" s="127">
        <v>0</v>
      </c>
      <c r="W529" s="127">
        <v>0</v>
      </c>
      <c r="X529" s="127">
        <v>0</v>
      </c>
    </row>
    <row r="530" spans="1:24">
      <c r="A530" s="113">
        <v>3</v>
      </c>
      <c r="B530" s="116">
        <v>2</v>
      </c>
      <c r="C530" s="138">
        <v>1803</v>
      </c>
      <c r="D530" s="132">
        <v>32</v>
      </c>
      <c r="E530" s="142" t="s">
        <v>794</v>
      </c>
      <c r="F530" s="143" t="s">
        <v>795</v>
      </c>
      <c r="G530" s="128">
        <v>70</v>
      </c>
      <c r="H530" s="128">
        <v>577</v>
      </c>
      <c r="I530" s="128">
        <v>4</v>
      </c>
      <c r="J530" s="128">
        <v>13</v>
      </c>
      <c r="K530" s="128">
        <v>36</v>
      </c>
      <c r="L530" s="128">
        <v>47</v>
      </c>
      <c r="M530" s="128">
        <v>70</v>
      </c>
      <c r="N530" s="128">
        <v>551</v>
      </c>
      <c r="O530" s="128">
        <v>10</v>
      </c>
      <c r="P530" s="128">
        <v>24</v>
      </c>
      <c r="Q530" s="128">
        <v>40</v>
      </c>
      <c r="R530" s="128">
        <v>26</v>
      </c>
      <c r="S530" s="128">
        <v>0</v>
      </c>
      <c r="T530" s="128">
        <v>0</v>
      </c>
      <c r="U530" s="128">
        <v>0</v>
      </c>
      <c r="V530" s="128">
        <v>0</v>
      </c>
      <c r="W530" s="128">
        <v>0</v>
      </c>
      <c r="X530" s="128">
        <v>0</v>
      </c>
    </row>
    <row r="531" spans="1:24">
      <c r="A531" s="118">
        <v>4</v>
      </c>
      <c r="B531" s="122">
        <v>2</v>
      </c>
      <c r="C531" s="137">
        <v>1803</v>
      </c>
      <c r="D531" s="131">
        <v>32</v>
      </c>
      <c r="E531" s="144" t="s">
        <v>794</v>
      </c>
      <c r="F531" s="144" t="s">
        <v>795</v>
      </c>
      <c r="G531" s="127">
        <v>65</v>
      </c>
      <c r="H531" s="127">
        <v>648</v>
      </c>
      <c r="I531" s="127">
        <v>2</v>
      </c>
      <c r="J531" s="127">
        <v>11</v>
      </c>
      <c r="K531" s="127">
        <v>29</v>
      </c>
      <c r="L531" s="127">
        <v>58</v>
      </c>
      <c r="M531" s="127">
        <v>65</v>
      </c>
      <c r="N531" s="127">
        <v>707</v>
      </c>
      <c r="O531" s="127">
        <v>0</v>
      </c>
      <c r="P531" s="127">
        <v>12</v>
      </c>
      <c r="Q531" s="127">
        <v>54</v>
      </c>
      <c r="R531" s="127">
        <v>34</v>
      </c>
      <c r="S531" s="127">
        <v>0</v>
      </c>
      <c r="T531" s="127">
        <v>0</v>
      </c>
      <c r="U531" s="127">
        <v>0</v>
      </c>
      <c r="V531" s="127">
        <v>0</v>
      </c>
      <c r="W531" s="127">
        <v>0</v>
      </c>
      <c r="X531" s="127">
        <v>0</v>
      </c>
    </row>
    <row r="532" spans="1:24">
      <c r="A532" s="118">
        <v>5</v>
      </c>
      <c r="B532" s="122">
        <v>2</v>
      </c>
      <c r="C532" s="137">
        <v>1803</v>
      </c>
      <c r="D532" s="131">
        <v>32</v>
      </c>
      <c r="E532" s="144" t="s">
        <v>794</v>
      </c>
      <c r="F532" s="144" t="s">
        <v>795</v>
      </c>
      <c r="G532" s="127">
        <v>56</v>
      </c>
      <c r="H532" s="127">
        <v>671</v>
      </c>
      <c r="I532" s="127">
        <v>11</v>
      </c>
      <c r="J532" s="127">
        <v>11</v>
      </c>
      <c r="K532" s="127">
        <v>27</v>
      </c>
      <c r="L532" s="127">
        <v>52</v>
      </c>
      <c r="M532" s="127">
        <v>56</v>
      </c>
      <c r="N532" s="127">
        <v>660</v>
      </c>
      <c r="O532" s="127">
        <v>7</v>
      </c>
      <c r="P532" s="127">
        <v>25</v>
      </c>
      <c r="Q532" s="127">
        <v>55</v>
      </c>
      <c r="R532" s="127">
        <v>13</v>
      </c>
      <c r="S532" s="127">
        <v>56</v>
      </c>
      <c r="T532" s="127">
        <v>202</v>
      </c>
      <c r="U532" s="127">
        <v>11</v>
      </c>
      <c r="V532" s="127">
        <v>32</v>
      </c>
      <c r="W532" s="127">
        <v>52</v>
      </c>
      <c r="X532" s="127">
        <v>5</v>
      </c>
    </row>
    <row r="533" spans="1:24">
      <c r="A533" s="118">
        <v>6</v>
      </c>
      <c r="B533" s="122">
        <v>2</v>
      </c>
      <c r="C533" s="137">
        <v>1803</v>
      </c>
      <c r="D533" s="131">
        <v>32</v>
      </c>
      <c r="E533" s="144" t="s">
        <v>794</v>
      </c>
      <c r="F533" s="144" t="s">
        <v>795</v>
      </c>
      <c r="G533" s="127">
        <v>51</v>
      </c>
      <c r="H533" s="127">
        <v>718</v>
      </c>
      <c r="I533" s="127">
        <v>2</v>
      </c>
      <c r="J533" s="127">
        <v>12</v>
      </c>
      <c r="K533" s="127">
        <v>31</v>
      </c>
      <c r="L533" s="127">
        <v>55</v>
      </c>
      <c r="M533" s="127">
        <v>51</v>
      </c>
      <c r="N533" s="127">
        <v>777</v>
      </c>
      <c r="O533" s="127">
        <v>0</v>
      </c>
      <c r="P533" s="127">
        <v>14</v>
      </c>
      <c r="Q533" s="127">
        <v>47</v>
      </c>
      <c r="R533" s="127">
        <v>39</v>
      </c>
      <c r="S533" s="127">
        <v>0</v>
      </c>
      <c r="T533" s="127">
        <v>0</v>
      </c>
      <c r="U533" s="127">
        <v>0</v>
      </c>
      <c r="V533" s="127">
        <v>0</v>
      </c>
      <c r="W533" s="127">
        <v>0</v>
      </c>
      <c r="X533" s="127">
        <v>0</v>
      </c>
    </row>
    <row r="534" spans="1:24">
      <c r="A534" s="118">
        <v>7</v>
      </c>
      <c r="B534" s="122">
        <v>2</v>
      </c>
      <c r="C534" s="137">
        <v>1803</v>
      </c>
      <c r="D534" s="131">
        <v>33</v>
      </c>
      <c r="E534" s="144" t="s">
        <v>794</v>
      </c>
      <c r="F534" s="144" t="s">
        <v>1565</v>
      </c>
      <c r="G534" s="127">
        <v>117</v>
      </c>
      <c r="H534" s="127">
        <v>650</v>
      </c>
      <c r="I534" s="127">
        <v>33</v>
      </c>
      <c r="J534" s="127">
        <v>24</v>
      </c>
      <c r="K534" s="127">
        <v>35</v>
      </c>
      <c r="L534" s="127">
        <v>8</v>
      </c>
      <c r="M534" s="127">
        <v>117</v>
      </c>
      <c r="N534" s="127">
        <v>631</v>
      </c>
      <c r="O534" s="127">
        <v>7</v>
      </c>
      <c r="P534" s="127">
        <v>55</v>
      </c>
      <c r="Q534" s="127">
        <v>32</v>
      </c>
      <c r="R534" s="127">
        <v>7</v>
      </c>
      <c r="S534" s="127">
        <v>117</v>
      </c>
      <c r="T534" s="127">
        <v>134</v>
      </c>
      <c r="U534" s="127">
        <v>70</v>
      </c>
      <c r="V534" s="127">
        <v>27</v>
      </c>
      <c r="W534" s="127">
        <v>3</v>
      </c>
      <c r="X534" s="127">
        <v>0</v>
      </c>
    </row>
    <row r="535" spans="1:24">
      <c r="A535" s="118">
        <v>8</v>
      </c>
      <c r="B535" s="122">
        <v>2</v>
      </c>
      <c r="C535" s="137">
        <v>1803</v>
      </c>
      <c r="D535" s="131">
        <v>33</v>
      </c>
      <c r="E535" s="144" t="s">
        <v>794</v>
      </c>
      <c r="F535" s="144" t="s">
        <v>1565</v>
      </c>
      <c r="G535" s="127">
        <v>113</v>
      </c>
      <c r="H535" s="127">
        <v>669</v>
      </c>
      <c r="I535" s="127">
        <v>39</v>
      </c>
      <c r="J535" s="127">
        <v>26</v>
      </c>
      <c r="K535" s="127">
        <v>32</v>
      </c>
      <c r="L535" s="127">
        <v>4</v>
      </c>
      <c r="M535" s="127">
        <v>113</v>
      </c>
      <c r="N535" s="127">
        <v>749</v>
      </c>
      <c r="O535" s="127">
        <v>4</v>
      </c>
      <c r="P535" s="127">
        <v>30</v>
      </c>
      <c r="Q535" s="127">
        <v>52</v>
      </c>
      <c r="R535" s="127">
        <v>13</v>
      </c>
      <c r="S535" s="127">
        <v>0</v>
      </c>
      <c r="T535" s="127">
        <v>0</v>
      </c>
      <c r="U535" s="127">
        <v>0</v>
      </c>
      <c r="V535" s="127">
        <v>0</v>
      </c>
      <c r="W535" s="127">
        <v>0</v>
      </c>
      <c r="X535" s="127">
        <v>0</v>
      </c>
    </row>
    <row r="536" spans="1:24">
      <c r="A536" s="118">
        <v>7</v>
      </c>
      <c r="B536" s="122">
        <v>2</v>
      </c>
      <c r="C536" s="137">
        <v>1803</v>
      </c>
      <c r="D536" s="131">
        <v>34</v>
      </c>
      <c r="E536" s="144" t="s">
        <v>794</v>
      </c>
      <c r="F536" s="144" t="s">
        <v>1564</v>
      </c>
      <c r="G536" s="127">
        <v>159</v>
      </c>
      <c r="H536" s="127">
        <v>759</v>
      </c>
      <c r="I536" s="127">
        <v>9</v>
      </c>
      <c r="J536" s="127">
        <v>7</v>
      </c>
      <c r="K536" s="127">
        <v>34</v>
      </c>
      <c r="L536" s="127">
        <v>50</v>
      </c>
      <c r="M536" s="127">
        <v>159</v>
      </c>
      <c r="N536" s="127">
        <v>745</v>
      </c>
      <c r="O536" s="127">
        <v>7</v>
      </c>
      <c r="P536" s="127">
        <v>25</v>
      </c>
      <c r="Q536" s="127">
        <v>36</v>
      </c>
      <c r="R536" s="127">
        <v>33</v>
      </c>
      <c r="S536" s="127">
        <v>159</v>
      </c>
      <c r="T536" s="127">
        <v>165</v>
      </c>
      <c r="U536" s="127">
        <v>38</v>
      </c>
      <c r="V536" s="127">
        <v>36</v>
      </c>
      <c r="W536" s="127">
        <v>22</v>
      </c>
      <c r="X536" s="127">
        <v>4</v>
      </c>
    </row>
    <row r="537" spans="1:24">
      <c r="A537" s="118">
        <v>8</v>
      </c>
      <c r="B537" s="122">
        <v>2</v>
      </c>
      <c r="C537" s="137">
        <v>1803</v>
      </c>
      <c r="D537" s="131">
        <v>34</v>
      </c>
      <c r="E537" s="144" t="s">
        <v>794</v>
      </c>
      <c r="F537" s="144" t="s">
        <v>1564</v>
      </c>
      <c r="G537" s="127">
        <v>152</v>
      </c>
      <c r="H537" s="127">
        <v>736</v>
      </c>
      <c r="I537" s="127">
        <v>17</v>
      </c>
      <c r="J537" s="127">
        <v>14</v>
      </c>
      <c r="K537" s="127">
        <v>46</v>
      </c>
      <c r="L537" s="127">
        <v>22</v>
      </c>
      <c r="M537" s="127">
        <v>152</v>
      </c>
      <c r="N537" s="127">
        <v>812</v>
      </c>
      <c r="O537" s="127">
        <v>5</v>
      </c>
      <c r="P537" s="127">
        <v>15</v>
      </c>
      <c r="Q537" s="127">
        <v>45</v>
      </c>
      <c r="R537" s="127">
        <v>35</v>
      </c>
      <c r="S537" s="127">
        <v>0</v>
      </c>
      <c r="T537" s="127">
        <v>0</v>
      </c>
      <c r="U537" s="127">
        <v>0</v>
      </c>
      <c r="V537" s="127">
        <v>0</v>
      </c>
      <c r="W537" s="127">
        <v>0</v>
      </c>
      <c r="X537" s="127">
        <v>0</v>
      </c>
    </row>
    <row r="538" spans="1:24">
      <c r="A538" s="118">
        <v>7</v>
      </c>
      <c r="B538" s="122">
        <v>2</v>
      </c>
      <c r="C538" s="137">
        <v>1803</v>
      </c>
      <c r="D538" s="131">
        <v>35</v>
      </c>
      <c r="E538" s="144" t="s">
        <v>794</v>
      </c>
      <c r="F538" s="144" t="s">
        <v>1563</v>
      </c>
      <c r="G538" s="127">
        <v>156</v>
      </c>
      <c r="H538" s="127">
        <v>651</v>
      </c>
      <c r="I538" s="127">
        <v>29</v>
      </c>
      <c r="J538" s="127">
        <v>30</v>
      </c>
      <c r="K538" s="127">
        <v>34</v>
      </c>
      <c r="L538" s="127">
        <v>6</v>
      </c>
      <c r="M538" s="127">
        <v>156</v>
      </c>
      <c r="N538" s="127">
        <v>617</v>
      </c>
      <c r="O538" s="127">
        <v>14</v>
      </c>
      <c r="P538" s="127">
        <v>49</v>
      </c>
      <c r="Q538" s="127">
        <v>33</v>
      </c>
      <c r="R538" s="127">
        <v>4</v>
      </c>
      <c r="S538" s="127">
        <v>156</v>
      </c>
      <c r="T538" s="127">
        <v>136</v>
      </c>
      <c r="U538" s="127">
        <v>64</v>
      </c>
      <c r="V538" s="127">
        <v>29</v>
      </c>
      <c r="W538" s="127">
        <v>6</v>
      </c>
      <c r="X538" s="127">
        <v>0</v>
      </c>
    </row>
    <row r="539" spans="1:24">
      <c r="A539" s="118">
        <v>8</v>
      </c>
      <c r="B539" s="122">
        <v>2</v>
      </c>
      <c r="C539" s="137">
        <v>1803</v>
      </c>
      <c r="D539" s="131">
        <v>35</v>
      </c>
      <c r="E539" s="144" t="s">
        <v>794</v>
      </c>
      <c r="F539" s="144" t="s">
        <v>1563</v>
      </c>
      <c r="G539" s="127">
        <v>170</v>
      </c>
      <c r="H539" s="127">
        <v>655</v>
      </c>
      <c r="I539" s="127">
        <v>52</v>
      </c>
      <c r="J539" s="127">
        <v>20</v>
      </c>
      <c r="K539" s="127">
        <v>27</v>
      </c>
      <c r="L539" s="127">
        <v>1</v>
      </c>
      <c r="M539" s="127">
        <v>170</v>
      </c>
      <c r="N539" s="127">
        <v>715</v>
      </c>
      <c r="O539" s="127">
        <v>9</v>
      </c>
      <c r="P539" s="127">
        <v>32</v>
      </c>
      <c r="Q539" s="127">
        <v>50</v>
      </c>
      <c r="R539" s="127">
        <v>8</v>
      </c>
      <c r="S539" s="127">
        <v>0</v>
      </c>
      <c r="T539" s="127">
        <v>0</v>
      </c>
      <c r="U539" s="127">
        <v>0</v>
      </c>
      <c r="V539" s="127">
        <v>0</v>
      </c>
      <c r="W539" s="127">
        <v>0</v>
      </c>
      <c r="X539" s="127">
        <v>0</v>
      </c>
    </row>
    <row r="540" spans="1:24">
      <c r="A540" s="113">
        <v>3</v>
      </c>
      <c r="B540" s="116">
        <v>2</v>
      </c>
      <c r="C540" s="138">
        <v>1804</v>
      </c>
      <c r="D540" s="132">
        <v>12</v>
      </c>
      <c r="E540" s="142" t="s">
        <v>803</v>
      </c>
      <c r="F540" s="143" t="s">
        <v>804</v>
      </c>
      <c r="G540" s="128">
        <v>302</v>
      </c>
      <c r="H540" s="128">
        <v>602</v>
      </c>
      <c r="I540" s="128">
        <v>2</v>
      </c>
      <c r="J540" s="128">
        <v>4</v>
      </c>
      <c r="K540" s="128">
        <v>36</v>
      </c>
      <c r="L540" s="128">
        <v>58</v>
      </c>
      <c r="M540" s="128">
        <v>302</v>
      </c>
      <c r="N540" s="128">
        <v>578</v>
      </c>
      <c r="O540" s="128">
        <v>8</v>
      </c>
      <c r="P540" s="128">
        <v>18</v>
      </c>
      <c r="Q540" s="128">
        <v>39</v>
      </c>
      <c r="R540" s="128">
        <v>35</v>
      </c>
      <c r="S540" s="128">
        <v>0</v>
      </c>
      <c r="T540" s="128">
        <v>0</v>
      </c>
      <c r="U540" s="128">
        <v>0</v>
      </c>
      <c r="V540" s="128">
        <v>0</v>
      </c>
      <c r="W540" s="128">
        <v>0</v>
      </c>
      <c r="X540" s="128">
        <v>0</v>
      </c>
    </row>
    <row r="541" spans="1:24">
      <c r="A541" s="118">
        <v>8</v>
      </c>
      <c r="B541" s="122">
        <v>2</v>
      </c>
      <c r="C541" s="137">
        <v>1804</v>
      </c>
      <c r="D541" s="131">
        <v>14</v>
      </c>
      <c r="E541" s="144" t="s">
        <v>803</v>
      </c>
      <c r="F541" s="144" t="s">
        <v>1715</v>
      </c>
      <c r="G541" s="127">
        <v>328</v>
      </c>
      <c r="H541" s="127">
        <v>734</v>
      </c>
      <c r="I541" s="127">
        <v>16</v>
      </c>
      <c r="J541" s="127">
        <v>16</v>
      </c>
      <c r="K541" s="127">
        <v>48</v>
      </c>
      <c r="L541" s="127">
        <v>20</v>
      </c>
      <c r="M541" s="127">
        <v>328</v>
      </c>
      <c r="N541" s="127">
        <v>817</v>
      </c>
      <c r="O541" s="127">
        <v>5</v>
      </c>
      <c r="P541" s="127">
        <v>13</v>
      </c>
      <c r="Q541" s="127">
        <v>45</v>
      </c>
      <c r="R541" s="127">
        <v>37</v>
      </c>
      <c r="S541" s="127">
        <v>0</v>
      </c>
      <c r="T541" s="127">
        <v>0</v>
      </c>
      <c r="U541" s="127">
        <v>0</v>
      </c>
      <c r="V541" s="127">
        <v>0</v>
      </c>
      <c r="W541" s="127">
        <v>0</v>
      </c>
      <c r="X541" s="127">
        <v>0</v>
      </c>
    </row>
    <row r="542" spans="1:24">
      <c r="A542" s="118">
        <v>6</v>
      </c>
      <c r="B542" s="122">
        <v>2</v>
      </c>
      <c r="C542" s="137">
        <v>1804</v>
      </c>
      <c r="D542" s="131">
        <v>16</v>
      </c>
      <c r="E542" s="144" t="s">
        <v>803</v>
      </c>
      <c r="F542" s="144" t="s">
        <v>1474</v>
      </c>
      <c r="G542" s="127">
        <v>294</v>
      </c>
      <c r="H542" s="127">
        <v>687</v>
      </c>
      <c r="I542" s="127">
        <v>7</v>
      </c>
      <c r="J542" s="127">
        <v>21</v>
      </c>
      <c r="K542" s="127">
        <v>41</v>
      </c>
      <c r="L542" s="127">
        <v>31</v>
      </c>
      <c r="M542" s="127">
        <v>294</v>
      </c>
      <c r="N542" s="127">
        <v>712</v>
      </c>
      <c r="O542" s="127">
        <v>2</v>
      </c>
      <c r="P542" s="127">
        <v>28</v>
      </c>
      <c r="Q542" s="127">
        <v>48</v>
      </c>
      <c r="R542" s="127">
        <v>22</v>
      </c>
      <c r="S542" s="127">
        <v>0</v>
      </c>
      <c r="T542" s="127">
        <v>0</v>
      </c>
      <c r="U542" s="127">
        <v>0</v>
      </c>
      <c r="V542" s="127">
        <v>0</v>
      </c>
      <c r="W542" s="127">
        <v>0</v>
      </c>
      <c r="X542" s="127">
        <v>0</v>
      </c>
    </row>
    <row r="543" spans="1:24">
      <c r="A543" s="118">
        <v>7</v>
      </c>
      <c r="B543" s="122">
        <v>2</v>
      </c>
      <c r="C543" s="137">
        <v>1804</v>
      </c>
      <c r="D543" s="131">
        <v>16</v>
      </c>
      <c r="E543" s="144" t="s">
        <v>803</v>
      </c>
      <c r="F543" s="144" t="s">
        <v>1474</v>
      </c>
      <c r="G543" s="127">
        <v>302</v>
      </c>
      <c r="H543" s="127">
        <v>715</v>
      </c>
      <c r="I543" s="127">
        <v>11</v>
      </c>
      <c r="J543" s="127">
        <v>18</v>
      </c>
      <c r="K543" s="127">
        <v>43</v>
      </c>
      <c r="L543" s="127">
        <v>28</v>
      </c>
      <c r="M543" s="127">
        <v>302</v>
      </c>
      <c r="N543" s="127">
        <v>724</v>
      </c>
      <c r="O543" s="127">
        <v>4</v>
      </c>
      <c r="P543" s="127">
        <v>29</v>
      </c>
      <c r="Q543" s="127">
        <v>48</v>
      </c>
      <c r="R543" s="127">
        <v>19</v>
      </c>
      <c r="S543" s="127">
        <v>302</v>
      </c>
      <c r="T543" s="127">
        <v>173</v>
      </c>
      <c r="U543" s="127">
        <v>29</v>
      </c>
      <c r="V543" s="127">
        <v>39</v>
      </c>
      <c r="W543" s="127">
        <v>29</v>
      </c>
      <c r="X543" s="127">
        <v>3</v>
      </c>
    </row>
    <row r="544" spans="1:24">
      <c r="A544" s="118">
        <v>4</v>
      </c>
      <c r="B544" s="122">
        <v>2</v>
      </c>
      <c r="C544" s="137">
        <v>1804</v>
      </c>
      <c r="D544" s="131">
        <v>17</v>
      </c>
      <c r="E544" s="144" t="s">
        <v>803</v>
      </c>
      <c r="F544" s="144" t="s">
        <v>1370</v>
      </c>
      <c r="G544" s="127">
        <v>321</v>
      </c>
      <c r="H544" s="127">
        <v>633</v>
      </c>
      <c r="I544" s="127">
        <v>9</v>
      </c>
      <c r="J544" s="127">
        <v>12</v>
      </c>
      <c r="K544" s="127">
        <v>26</v>
      </c>
      <c r="L544" s="127">
        <v>53</v>
      </c>
      <c r="M544" s="127">
        <v>321</v>
      </c>
      <c r="N544" s="127">
        <v>677</v>
      </c>
      <c r="O544" s="127">
        <v>5</v>
      </c>
      <c r="P544" s="127">
        <v>15</v>
      </c>
      <c r="Q544" s="127">
        <v>44</v>
      </c>
      <c r="R544" s="127">
        <v>36</v>
      </c>
      <c r="S544" s="127">
        <v>0</v>
      </c>
      <c r="T544" s="127">
        <v>0</v>
      </c>
      <c r="U544" s="127">
        <v>0</v>
      </c>
      <c r="V544" s="127">
        <v>0</v>
      </c>
      <c r="W544" s="127">
        <v>0</v>
      </c>
      <c r="X544" s="127">
        <v>0</v>
      </c>
    </row>
    <row r="545" spans="1:24">
      <c r="A545" s="118">
        <v>5</v>
      </c>
      <c r="B545" s="122">
        <v>2</v>
      </c>
      <c r="C545" s="137">
        <v>1804</v>
      </c>
      <c r="D545" s="131">
        <v>17</v>
      </c>
      <c r="E545" s="144" t="s">
        <v>803</v>
      </c>
      <c r="F545" s="144" t="s">
        <v>1370</v>
      </c>
      <c r="G545" s="127">
        <v>302</v>
      </c>
      <c r="H545" s="127">
        <v>656</v>
      </c>
      <c r="I545" s="127">
        <v>11</v>
      </c>
      <c r="J545" s="127">
        <v>16</v>
      </c>
      <c r="K545" s="127">
        <v>37</v>
      </c>
      <c r="L545" s="127">
        <v>36</v>
      </c>
      <c r="M545" s="127">
        <v>302</v>
      </c>
      <c r="N545" s="127">
        <v>703</v>
      </c>
      <c r="O545" s="127">
        <v>3</v>
      </c>
      <c r="P545" s="127">
        <v>22</v>
      </c>
      <c r="Q545" s="127">
        <v>48</v>
      </c>
      <c r="R545" s="127">
        <v>28</v>
      </c>
      <c r="S545" s="127">
        <v>302</v>
      </c>
      <c r="T545" s="127">
        <v>189</v>
      </c>
      <c r="U545" s="127">
        <v>16</v>
      </c>
      <c r="V545" s="127">
        <v>43</v>
      </c>
      <c r="W545" s="127">
        <v>37</v>
      </c>
      <c r="X545" s="127">
        <v>3</v>
      </c>
    </row>
    <row r="546" spans="1:24">
      <c r="A546" s="113">
        <v>3</v>
      </c>
      <c r="B546" s="116">
        <v>2</v>
      </c>
      <c r="C546" s="138">
        <v>1805</v>
      </c>
      <c r="D546" s="132">
        <v>20</v>
      </c>
      <c r="E546" s="142" t="s">
        <v>805</v>
      </c>
      <c r="F546" s="143" t="s">
        <v>806</v>
      </c>
      <c r="G546" s="128">
        <v>19</v>
      </c>
      <c r="H546" s="128">
        <v>526</v>
      </c>
      <c r="I546" s="128">
        <v>11</v>
      </c>
      <c r="J546" s="128">
        <v>21</v>
      </c>
      <c r="K546" s="128">
        <v>42</v>
      </c>
      <c r="L546" s="128">
        <v>26</v>
      </c>
      <c r="M546" s="128">
        <v>19</v>
      </c>
      <c r="N546" s="128">
        <v>468</v>
      </c>
      <c r="O546" s="128">
        <v>16</v>
      </c>
      <c r="P546" s="128">
        <v>32</v>
      </c>
      <c r="Q546" s="128">
        <v>42</v>
      </c>
      <c r="R546" s="128">
        <v>11</v>
      </c>
      <c r="S546" s="128">
        <v>0</v>
      </c>
      <c r="T546" s="128">
        <v>0</v>
      </c>
      <c r="U546" s="128">
        <v>0</v>
      </c>
      <c r="V546" s="128">
        <v>0</v>
      </c>
      <c r="W546" s="128">
        <v>0</v>
      </c>
      <c r="X546" s="128">
        <v>0</v>
      </c>
    </row>
    <row r="547" spans="1:24">
      <c r="A547" s="118">
        <v>4</v>
      </c>
      <c r="B547" s="122">
        <v>2</v>
      </c>
      <c r="C547" s="137">
        <v>1805</v>
      </c>
      <c r="D547" s="131">
        <v>20</v>
      </c>
      <c r="E547" s="144" t="s">
        <v>805</v>
      </c>
      <c r="F547" s="144" t="s">
        <v>806</v>
      </c>
      <c r="G547" s="127">
        <v>21</v>
      </c>
      <c r="H547" s="127">
        <v>581</v>
      </c>
      <c r="I547" s="127">
        <v>14</v>
      </c>
      <c r="J547" s="127">
        <v>19</v>
      </c>
      <c r="K547" s="127">
        <v>33</v>
      </c>
      <c r="L547" s="127">
        <v>33</v>
      </c>
      <c r="M547" s="127">
        <v>21</v>
      </c>
      <c r="N547" s="127">
        <v>590</v>
      </c>
      <c r="O547" s="127">
        <v>5</v>
      </c>
      <c r="P547" s="127">
        <v>29</v>
      </c>
      <c r="Q547" s="127">
        <v>52</v>
      </c>
      <c r="R547" s="127">
        <v>14</v>
      </c>
      <c r="S547" s="127">
        <v>0</v>
      </c>
      <c r="T547" s="127">
        <v>0</v>
      </c>
      <c r="U547" s="127">
        <v>0</v>
      </c>
      <c r="V547" s="127">
        <v>0</v>
      </c>
      <c r="W547" s="127">
        <v>0</v>
      </c>
      <c r="X547" s="127">
        <v>0</v>
      </c>
    </row>
    <row r="548" spans="1:24">
      <c r="A548" s="118">
        <v>5</v>
      </c>
      <c r="B548" s="122">
        <v>2</v>
      </c>
      <c r="C548" s="137">
        <v>1805</v>
      </c>
      <c r="D548" s="131">
        <v>20</v>
      </c>
      <c r="E548" s="144" t="s">
        <v>805</v>
      </c>
      <c r="F548" s="144" t="s">
        <v>806</v>
      </c>
      <c r="G548" s="127">
        <v>16</v>
      </c>
      <c r="H548" s="127">
        <v>590</v>
      </c>
      <c r="I548" s="127">
        <v>13</v>
      </c>
      <c r="J548" s="127">
        <v>44</v>
      </c>
      <c r="K548" s="127">
        <v>38</v>
      </c>
      <c r="L548" s="127">
        <v>6</v>
      </c>
      <c r="M548" s="127">
        <v>16</v>
      </c>
      <c r="N548" s="127">
        <v>579</v>
      </c>
      <c r="O548" s="127">
        <v>0</v>
      </c>
      <c r="P548" s="127">
        <v>56</v>
      </c>
      <c r="Q548" s="127">
        <v>38</v>
      </c>
      <c r="R548" s="127">
        <v>6</v>
      </c>
      <c r="S548" s="127">
        <v>16</v>
      </c>
      <c r="T548" s="127">
        <v>147</v>
      </c>
      <c r="U548" s="127">
        <v>63</v>
      </c>
      <c r="V548" s="127">
        <v>31</v>
      </c>
      <c r="W548" s="127">
        <v>6</v>
      </c>
      <c r="X548" s="127">
        <v>0</v>
      </c>
    </row>
    <row r="549" spans="1:24">
      <c r="A549" s="118">
        <v>6</v>
      </c>
      <c r="B549" s="122">
        <v>2</v>
      </c>
      <c r="C549" s="137">
        <v>1805</v>
      </c>
      <c r="D549" s="131">
        <v>20</v>
      </c>
      <c r="E549" s="144" t="s">
        <v>805</v>
      </c>
      <c r="F549" s="144" t="s">
        <v>806</v>
      </c>
      <c r="G549" s="127">
        <v>17</v>
      </c>
      <c r="H549" s="127">
        <v>595</v>
      </c>
      <c r="I549" s="127">
        <v>35</v>
      </c>
      <c r="J549" s="127">
        <v>35</v>
      </c>
      <c r="K549" s="127">
        <v>29</v>
      </c>
      <c r="L549" s="127">
        <v>0</v>
      </c>
      <c r="M549" s="127">
        <v>17</v>
      </c>
      <c r="N549" s="127">
        <v>556</v>
      </c>
      <c r="O549" s="127">
        <v>18</v>
      </c>
      <c r="P549" s="127">
        <v>41</v>
      </c>
      <c r="Q549" s="127">
        <v>41</v>
      </c>
      <c r="R549" s="127">
        <v>0</v>
      </c>
      <c r="S549" s="127">
        <v>0</v>
      </c>
      <c r="T549" s="127">
        <v>0</v>
      </c>
      <c r="U549" s="127">
        <v>0</v>
      </c>
      <c r="V549" s="127">
        <v>0</v>
      </c>
      <c r="W549" s="127">
        <v>0</v>
      </c>
      <c r="X549" s="127">
        <v>0</v>
      </c>
    </row>
    <row r="550" spans="1:24">
      <c r="A550" s="118">
        <v>7</v>
      </c>
      <c r="B550" s="122">
        <v>2</v>
      </c>
      <c r="C550" s="137">
        <v>1805</v>
      </c>
      <c r="D550" s="131">
        <v>21</v>
      </c>
      <c r="E550" s="144" t="s">
        <v>805</v>
      </c>
      <c r="F550" s="144" t="s">
        <v>1566</v>
      </c>
      <c r="G550" s="127">
        <v>27</v>
      </c>
      <c r="H550" s="127">
        <v>627</v>
      </c>
      <c r="I550" s="127">
        <v>41</v>
      </c>
      <c r="J550" s="127">
        <v>41</v>
      </c>
      <c r="K550" s="127">
        <v>11</v>
      </c>
      <c r="L550" s="127">
        <v>7</v>
      </c>
      <c r="M550" s="127">
        <v>27</v>
      </c>
      <c r="N550" s="127">
        <v>534</v>
      </c>
      <c r="O550" s="127">
        <v>22</v>
      </c>
      <c r="P550" s="127">
        <v>52</v>
      </c>
      <c r="Q550" s="127">
        <v>26</v>
      </c>
      <c r="R550" s="127">
        <v>0</v>
      </c>
      <c r="S550" s="127">
        <v>27</v>
      </c>
      <c r="T550" s="127">
        <v>108</v>
      </c>
      <c r="U550" s="127">
        <v>96</v>
      </c>
      <c r="V550" s="127">
        <v>4</v>
      </c>
      <c r="W550" s="127">
        <v>0</v>
      </c>
      <c r="X550" s="127">
        <v>0</v>
      </c>
    </row>
    <row r="551" spans="1:24">
      <c r="A551" s="118">
        <v>8</v>
      </c>
      <c r="B551" s="122">
        <v>2</v>
      </c>
      <c r="C551" s="137">
        <v>1805</v>
      </c>
      <c r="D551" s="131">
        <v>21</v>
      </c>
      <c r="E551" s="144" t="s">
        <v>805</v>
      </c>
      <c r="F551" s="144" t="s">
        <v>1566</v>
      </c>
      <c r="G551" s="127">
        <v>20</v>
      </c>
      <c r="H551" s="127">
        <v>638</v>
      </c>
      <c r="I551" s="127">
        <v>65</v>
      </c>
      <c r="J551" s="127">
        <v>15</v>
      </c>
      <c r="K551" s="127">
        <v>20</v>
      </c>
      <c r="L551" s="127">
        <v>0</v>
      </c>
      <c r="M551" s="127">
        <v>20</v>
      </c>
      <c r="N551" s="127">
        <v>618</v>
      </c>
      <c r="O551" s="127">
        <v>15</v>
      </c>
      <c r="P551" s="127">
        <v>65</v>
      </c>
      <c r="Q551" s="127">
        <v>20</v>
      </c>
      <c r="R551" s="127">
        <v>0</v>
      </c>
      <c r="S551" s="127">
        <v>0</v>
      </c>
      <c r="T551" s="127">
        <v>0</v>
      </c>
      <c r="U551" s="127">
        <v>0</v>
      </c>
      <c r="V551" s="127">
        <v>0</v>
      </c>
      <c r="W551" s="127">
        <v>0</v>
      </c>
      <c r="X551" s="127">
        <v>0</v>
      </c>
    </row>
    <row r="552" spans="1:24">
      <c r="A552" s="118">
        <v>7</v>
      </c>
      <c r="B552" s="122">
        <v>2</v>
      </c>
      <c r="C552" s="137">
        <v>1901</v>
      </c>
      <c r="D552" s="131">
        <v>4</v>
      </c>
      <c r="E552" s="144" t="s">
        <v>807</v>
      </c>
      <c r="F552" s="144" t="s">
        <v>1567</v>
      </c>
      <c r="G552" s="127">
        <v>55</v>
      </c>
      <c r="H552" s="127">
        <v>692</v>
      </c>
      <c r="I552" s="127">
        <v>22</v>
      </c>
      <c r="J552" s="127">
        <v>20</v>
      </c>
      <c r="K552" s="127">
        <v>35</v>
      </c>
      <c r="L552" s="127">
        <v>24</v>
      </c>
      <c r="M552" s="127">
        <v>55</v>
      </c>
      <c r="N552" s="127">
        <v>706</v>
      </c>
      <c r="O552" s="127">
        <v>5</v>
      </c>
      <c r="P552" s="127">
        <v>35</v>
      </c>
      <c r="Q552" s="127">
        <v>35</v>
      </c>
      <c r="R552" s="127">
        <v>25</v>
      </c>
      <c r="S552" s="127">
        <v>55</v>
      </c>
      <c r="T552" s="127">
        <v>177</v>
      </c>
      <c r="U552" s="127">
        <v>20</v>
      </c>
      <c r="V552" s="127">
        <v>47</v>
      </c>
      <c r="W552" s="127">
        <v>29</v>
      </c>
      <c r="X552" s="127">
        <v>4</v>
      </c>
    </row>
    <row r="553" spans="1:24">
      <c r="A553" s="118">
        <v>8</v>
      </c>
      <c r="B553" s="122">
        <v>2</v>
      </c>
      <c r="C553" s="137">
        <v>1901</v>
      </c>
      <c r="D553" s="131">
        <v>4</v>
      </c>
      <c r="E553" s="144" t="s">
        <v>807</v>
      </c>
      <c r="F553" s="144" t="s">
        <v>1567</v>
      </c>
      <c r="G553" s="127">
        <v>42</v>
      </c>
      <c r="H553" s="127">
        <v>693</v>
      </c>
      <c r="I553" s="127">
        <v>24</v>
      </c>
      <c r="J553" s="127">
        <v>29</v>
      </c>
      <c r="K553" s="127">
        <v>40</v>
      </c>
      <c r="L553" s="127">
        <v>7</v>
      </c>
      <c r="M553" s="127">
        <v>42</v>
      </c>
      <c r="N553" s="127">
        <v>799</v>
      </c>
      <c r="O553" s="127">
        <v>7</v>
      </c>
      <c r="P553" s="127">
        <v>12</v>
      </c>
      <c r="Q553" s="127">
        <v>52</v>
      </c>
      <c r="R553" s="127">
        <v>29</v>
      </c>
      <c r="S553" s="127">
        <v>0</v>
      </c>
      <c r="T553" s="127">
        <v>0</v>
      </c>
      <c r="U553" s="127">
        <v>0</v>
      </c>
      <c r="V553" s="127">
        <v>0</v>
      </c>
      <c r="W553" s="127">
        <v>0</v>
      </c>
      <c r="X553" s="127">
        <v>0</v>
      </c>
    </row>
    <row r="554" spans="1:24">
      <c r="A554" s="113">
        <v>3</v>
      </c>
      <c r="B554" s="116">
        <v>2</v>
      </c>
      <c r="C554" s="138">
        <v>1901</v>
      </c>
      <c r="D554" s="132">
        <v>6</v>
      </c>
      <c r="E554" s="142" t="s">
        <v>807</v>
      </c>
      <c r="F554" s="143" t="s">
        <v>808</v>
      </c>
      <c r="G554" s="128">
        <v>45</v>
      </c>
      <c r="H554" s="128">
        <v>582</v>
      </c>
      <c r="I554" s="128">
        <v>7</v>
      </c>
      <c r="J554" s="128">
        <v>11</v>
      </c>
      <c r="K554" s="128">
        <v>38</v>
      </c>
      <c r="L554" s="128">
        <v>44</v>
      </c>
      <c r="M554" s="128">
        <v>45</v>
      </c>
      <c r="N554" s="128">
        <v>504</v>
      </c>
      <c r="O554" s="128">
        <v>22</v>
      </c>
      <c r="P554" s="128">
        <v>20</v>
      </c>
      <c r="Q554" s="128">
        <v>42</v>
      </c>
      <c r="R554" s="128">
        <v>16</v>
      </c>
      <c r="S554" s="128">
        <v>0</v>
      </c>
      <c r="T554" s="128">
        <v>0</v>
      </c>
      <c r="U554" s="128">
        <v>0</v>
      </c>
      <c r="V554" s="128">
        <v>0</v>
      </c>
      <c r="W554" s="128">
        <v>0</v>
      </c>
      <c r="X554" s="128">
        <v>0</v>
      </c>
    </row>
    <row r="555" spans="1:24">
      <c r="A555" s="118">
        <v>4</v>
      </c>
      <c r="B555" s="122">
        <v>2</v>
      </c>
      <c r="C555" s="137">
        <v>1901</v>
      </c>
      <c r="D555" s="131">
        <v>6</v>
      </c>
      <c r="E555" s="144" t="s">
        <v>807</v>
      </c>
      <c r="F555" s="144" t="s">
        <v>808</v>
      </c>
      <c r="G555" s="127">
        <v>38</v>
      </c>
      <c r="H555" s="127">
        <v>603</v>
      </c>
      <c r="I555" s="127">
        <v>16</v>
      </c>
      <c r="J555" s="127">
        <v>13</v>
      </c>
      <c r="K555" s="127">
        <v>26</v>
      </c>
      <c r="L555" s="127">
        <v>45</v>
      </c>
      <c r="M555" s="127">
        <v>38</v>
      </c>
      <c r="N555" s="127">
        <v>597</v>
      </c>
      <c r="O555" s="127">
        <v>8</v>
      </c>
      <c r="P555" s="127">
        <v>29</v>
      </c>
      <c r="Q555" s="127">
        <v>39</v>
      </c>
      <c r="R555" s="127">
        <v>24</v>
      </c>
      <c r="S555" s="127">
        <v>0</v>
      </c>
      <c r="T555" s="127">
        <v>0</v>
      </c>
      <c r="U555" s="127">
        <v>0</v>
      </c>
      <c r="V555" s="127">
        <v>0</v>
      </c>
      <c r="W555" s="127">
        <v>0</v>
      </c>
      <c r="X555" s="127">
        <v>0</v>
      </c>
    </row>
    <row r="556" spans="1:24">
      <c r="A556" s="118">
        <v>5</v>
      </c>
      <c r="B556" s="122">
        <v>2</v>
      </c>
      <c r="C556" s="137">
        <v>1901</v>
      </c>
      <c r="D556" s="131">
        <v>6</v>
      </c>
      <c r="E556" s="144" t="s">
        <v>807</v>
      </c>
      <c r="F556" s="144" t="s">
        <v>808</v>
      </c>
      <c r="G556" s="127">
        <v>46</v>
      </c>
      <c r="H556" s="127">
        <v>629</v>
      </c>
      <c r="I556" s="127">
        <v>15</v>
      </c>
      <c r="J556" s="127">
        <v>13</v>
      </c>
      <c r="K556" s="127">
        <v>50</v>
      </c>
      <c r="L556" s="127">
        <v>22</v>
      </c>
      <c r="M556" s="127">
        <v>46</v>
      </c>
      <c r="N556" s="127">
        <v>638</v>
      </c>
      <c r="O556" s="127">
        <v>7</v>
      </c>
      <c r="P556" s="127">
        <v>33</v>
      </c>
      <c r="Q556" s="127">
        <v>43</v>
      </c>
      <c r="R556" s="127">
        <v>17</v>
      </c>
      <c r="S556" s="127">
        <v>46</v>
      </c>
      <c r="T556" s="127">
        <v>171</v>
      </c>
      <c r="U556" s="127">
        <v>28</v>
      </c>
      <c r="V556" s="127">
        <v>48</v>
      </c>
      <c r="W556" s="127">
        <v>24</v>
      </c>
      <c r="X556" s="127">
        <v>0</v>
      </c>
    </row>
    <row r="557" spans="1:24">
      <c r="A557" s="118">
        <v>6</v>
      </c>
      <c r="B557" s="122">
        <v>2</v>
      </c>
      <c r="C557" s="137">
        <v>1901</v>
      </c>
      <c r="D557" s="131">
        <v>6</v>
      </c>
      <c r="E557" s="144" t="s">
        <v>807</v>
      </c>
      <c r="F557" s="144" t="s">
        <v>808</v>
      </c>
      <c r="G557" s="127">
        <v>44</v>
      </c>
      <c r="H557" s="127">
        <v>657</v>
      </c>
      <c r="I557" s="127">
        <v>18</v>
      </c>
      <c r="J557" s="127">
        <v>20</v>
      </c>
      <c r="K557" s="127">
        <v>34</v>
      </c>
      <c r="L557" s="127">
        <v>27</v>
      </c>
      <c r="M557" s="127">
        <v>44</v>
      </c>
      <c r="N557" s="127">
        <v>673</v>
      </c>
      <c r="O557" s="127">
        <v>9</v>
      </c>
      <c r="P557" s="127">
        <v>23</v>
      </c>
      <c r="Q557" s="127">
        <v>45</v>
      </c>
      <c r="R557" s="127">
        <v>23</v>
      </c>
      <c r="S557" s="127">
        <v>0</v>
      </c>
      <c r="T557" s="127">
        <v>0</v>
      </c>
      <c r="U557" s="127">
        <v>0</v>
      </c>
      <c r="V557" s="127">
        <v>0</v>
      </c>
      <c r="W557" s="127">
        <v>0</v>
      </c>
      <c r="X557" s="127">
        <v>0</v>
      </c>
    </row>
    <row r="558" spans="1:24">
      <c r="A558" s="113">
        <v>3</v>
      </c>
      <c r="B558" s="116">
        <v>2</v>
      </c>
      <c r="C558" s="138">
        <v>1905</v>
      </c>
      <c r="D558" s="132">
        <v>15</v>
      </c>
      <c r="E558" s="142" t="s">
        <v>809</v>
      </c>
      <c r="F558" s="143" t="s">
        <v>810</v>
      </c>
      <c r="G558" s="128">
        <v>222</v>
      </c>
      <c r="H558" s="128">
        <v>615</v>
      </c>
      <c r="I558" s="128">
        <v>4</v>
      </c>
      <c r="J558" s="128">
        <v>5</v>
      </c>
      <c r="K558" s="128">
        <v>27</v>
      </c>
      <c r="L558" s="128">
        <v>64</v>
      </c>
      <c r="M558" s="128">
        <v>222</v>
      </c>
      <c r="N558" s="128">
        <v>608</v>
      </c>
      <c r="O558" s="128">
        <v>9</v>
      </c>
      <c r="P558" s="128">
        <v>15</v>
      </c>
      <c r="Q558" s="128">
        <v>33</v>
      </c>
      <c r="R558" s="128">
        <v>42</v>
      </c>
      <c r="S558" s="128">
        <v>0</v>
      </c>
      <c r="T558" s="128">
        <v>0</v>
      </c>
      <c r="U558" s="128">
        <v>0</v>
      </c>
      <c r="V558" s="128">
        <v>0</v>
      </c>
      <c r="W558" s="128">
        <v>0</v>
      </c>
      <c r="X558" s="128">
        <v>0</v>
      </c>
    </row>
    <row r="559" spans="1:24">
      <c r="A559" s="118">
        <v>4</v>
      </c>
      <c r="B559" s="122">
        <v>2</v>
      </c>
      <c r="C559" s="137">
        <v>1905</v>
      </c>
      <c r="D559" s="131">
        <v>15</v>
      </c>
      <c r="E559" s="144" t="s">
        <v>809</v>
      </c>
      <c r="F559" s="144" t="s">
        <v>810</v>
      </c>
      <c r="G559" s="127">
        <v>205</v>
      </c>
      <c r="H559" s="127">
        <v>650</v>
      </c>
      <c r="I559" s="127">
        <v>6</v>
      </c>
      <c r="J559" s="127">
        <v>12</v>
      </c>
      <c r="K559" s="127">
        <v>20</v>
      </c>
      <c r="L559" s="127">
        <v>61</v>
      </c>
      <c r="M559" s="127">
        <v>205</v>
      </c>
      <c r="N559" s="127">
        <v>656</v>
      </c>
      <c r="O559" s="127">
        <v>6</v>
      </c>
      <c r="P559" s="127">
        <v>19</v>
      </c>
      <c r="Q559" s="127">
        <v>41</v>
      </c>
      <c r="R559" s="127">
        <v>34</v>
      </c>
      <c r="S559" s="127">
        <v>0</v>
      </c>
      <c r="T559" s="127">
        <v>0</v>
      </c>
      <c r="U559" s="127">
        <v>0</v>
      </c>
      <c r="V559" s="127">
        <v>0</v>
      </c>
      <c r="W559" s="127">
        <v>0</v>
      </c>
      <c r="X559" s="127">
        <v>0</v>
      </c>
    </row>
    <row r="560" spans="1:24">
      <c r="A560" s="118">
        <v>5</v>
      </c>
      <c r="B560" s="122">
        <v>2</v>
      </c>
      <c r="C560" s="137">
        <v>1905</v>
      </c>
      <c r="D560" s="131">
        <v>15</v>
      </c>
      <c r="E560" s="144" t="s">
        <v>809</v>
      </c>
      <c r="F560" s="144" t="s">
        <v>810</v>
      </c>
      <c r="G560" s="127">
        <v>223</v>
      </c>
      <c r="H560" s="127">
        <v>668</v>
      </c>
      <c r="I560" s="127">
        <v>7</v>
      </c>
      <c r="J560" s="127">
        <v>16</v>
      </c>
      <c r="K560" s="127">
        <v>38</v>
      </c>
      <c r="L560" s="127">
        <v>39</v>
      </c>
      <c r="M560" s="127">
        <v>223</v>
      </c>
      <c r="N560" s="127">
        <v>705</v>
      </c>
      <c r="O560" s="127">
        <v>3</v>
      </c>
      <c r="P560" s="127">
        <v>22</v>
      </c>
      <c r="Q560" s="127">
        <v>43</v>
      </c>
      <c r="R560" s="127">
        <v>31</v>
      </c>
      <c r="S560" s="127">
        <v>223</v>
      </c>
      <c r="T560" s="127">
        <v>206</v>
      </c>
      <c r="U560" s="127">
        <v>7</v>
      </c>
      <c r="V560" s="127">
        <v>35</v>
      </c>
      <c r="W560" s="127">
        <v>48</v>
      </c>
      <c r="X560" s="127">
        <v>10</v>
      </c>
    </row>
    <row r="561" spans="1:24">
      <c r="A561" s="118">
        <v>6</v>
      </c>
      <c r="B561" s="122">
        <v>2</v>
      </c>
      <c r="C561" s="137">
        <v>1905</v>
      </c>
      <c r="D561" s="131">
        <v>16</v>
      </c>
      <c r="E561" s="144" t="s">
        <v>809</v>
      </c>
      <c r="F561" s="144" t="s">
        <v>1475</v>
      </c>
      <c r="G561" s="127">
        <v>192</v>
      </c>
      <c r="H561" s="127">
        <v>731</v>
      </c>
      <c r="I561" s="127">
        <v>3</v>
      </c>
      <c r="J561" s="127">
        <v>12</v>
      </c>
      <c r="K561" s="127">
        <v>32</v>
      </c>
      <c r="L561" s="127">
        <v>53</v>
      </c>
      <c r="M561" s="127">
        <v>192</v>
      </c>
      <c r="N561" s="127">
        <v>735</v>
      </c>
      <c r="O561" s="127">
        <v>3</v>
      </c>
      <c r="P561" s="127">
        <v>20</v>
      </c>
      <c r="Q561" s="127">
        <v>46</v>
      </c>
      <c r="R561" s="127">
        <v>31</v>
      </c>
      <c r="S561" s="127">
        <v>0</v>
      </c>
      <c r="T561" s="127">
        <v>0</v>
      </c>
      <c r="U561" s="127">
        <v>0</v>
      </c>
      <c r="V561" s="127">
        <v>0</v>
      </c>
      <c r="W561" s="127">
        <v>0</v>
      </c>
      <c r="X561" s="127">
        <v>0</v>
      </c>
    </row>
    <row r="562" spans="1:24">
      <c r="A562" s="118">
        <v>7</v>
      </c>
      <c r="B562" s="122">
        <v>2</v>
      </c>
      <c r="C562" s="137">
        <v>1905</v>
      </c>
      <c r="D562" s="131">
        <v>16</v>
      </c>
      <c r="E562" s="144" t="s">
        <v>809</v>
      </c>
      <c r="F562" s="144" t="s">
        <v>1475</v>
      </c>
      <c r="G562" s="127">
        <v>211</v>
      </c>
      <c r="H562" s="127">
        <v>756</v>
      </c>
      <c r="I562" s="127">
        <v>5</v>
      </c>
      <c r="J562" s="127">
        <v>10</v>
      </c>
      <c r="K562" s="127">
        <v>39</v>
      </c>
      <c r="L562" s="127">
        <v>45</v>
      </c>
      <c r="M562" s="127">
        <v>211</v>
      </c>
      <c r="N562" s="127">
        <v>741</v>
      </c>
      <c r="O562" s="127">
        <v>5</v>
      </c>
      <c r="P562" s="127">
        <v>23</v>
      </c>
      <c r="Q562" s="127">
        <v>46</v>
      </c>
      <c r="R562" s="127">
        <v>26</v>
      </c>
      <c r="S562" s="127">
        <v>211</v>
      </c>
      <c r="T562" s="127">
        <v>184</v>
      </c>
      <c r="U562" s="127">
        <v>21</v>
      </c>
      <c r="V562" s="127">
        <v>39</v>
      </c>
      <c r="W562" s="127">
        <v>33</v>
      </c>
      <c r="X562" s="127">
        <v>7</v>
      </c>
    </row>
    <row r="563" spans="1:24">
      <c r="A563" s="118">
        <v>8</v>
      </c>
      <c r="B563" s="122">
        <v>2</v>
      </c>
      <c r="C563" s="137">
        <v>1905</v>
      </c>
      <c r="D563" s="131">
        <v>16</v>
      </c>
      <c r="E563" s="144" t="s">
        <v>809</v>
      </c>
      <c r="F563" s="144" t="s">
        <v>1475</v>
      </c>
      <c r="G563" s="127">
        <v>216</v>
      </c>
      <c r="H563" s="127">
        <v>770</v>
      </c>
      <c r="I563" s="127">
        <v>11</v>
      </c>
      <c r="J563" s="127">
        <v>10</v>
      </c>
      <c r="K563" s="127">
        <v>43</v>
      </c>
      <c r="L563" s="127">
        <v>36</v>
      </c>
      <c r="M563" s="127">
        <v>216</v>
      </c>
      <c r="N563" s="127">
        <v>840</v>
      </c>
      <c r="O563" s="127">
        <v>3</v>
      </c>
      <c r="P563" s="127">
        <v>11</v>
      </c>
      <c r="Q563" s="127">
        <v>44</v>
      </c>
      <c r="R563" s="127">
        <v>42</v>
      </c>
      <c r="S563" s="127">
        <v>0</v>
      </c>
      <c r="T563" s="127">
        <v>0</v>
      </c>
      <c r="U563" s="127">
        <v>0</v>
      </c>
      <c r="V563" s="127">
        <v>0</v>
      </c>
      <c r="W563" s="127">
        <v>0</v>
      </c>
      <c r="X563" s="127">
        <v>0</v>
      </c>
    </row>
    <row r="564" spans="1:24">
      <c r="A564" s="113">
        <v>3</v>
      </c>
      <c r="B564" s="116">
        <v>4</v>
      </c>
      <c r="C564" s="138">
        <v>2002</v>
      </c>
      <c r="D564" s="132">
        <v>8</v>
      </c>
      <c r="E564" s="142" t="s">
        <v>811</v>
      </c>
      <c r="F564" s="143" t="s">
        <v>812</v>
      </c>
      <c r="G564" s="128">
        <v>62</v>
      </c>
      <c r="H564" s="128">
        <v>566</v>
      </c>
      <c r="I564" s="128">
        <v>8</v>
      </c>
      <c r="J564" s="128">
        <v>16</v>
      </c>
      <c r="K564" s="128">
        <v>27</v>
      </c>
      <c r="L564" s="128">
        <v>48</v>
      </c>
      <c r="M564" s="128">
        <v>62</v>
      </c>
      <c r="N564" s="128">
        <v>544</v>
      </c>
      <c r="O564" s="128">
        <v>13</v>
      </c>
      <c r="P564" s="128">
        <v>23</v>
      </c>
      <c r="Q564" s="128">
        <v>40</v>
      </c>
      <c r="R564" s="128">
        <v>24</v>
      </c>
      <c r="S564" s="128">
        <v>0</v>
      </c>
      <c r="T564" s="128">
        <v>0</v>
      </c>
      <c r="U564" s="128">
        <v>0</v>
      </c>
      <c r="V564" s="128">
        <v>0</v>
      </c>
      <c r="W564" s="128">
        <v>0</v>
      </c>
      <c r="X564" s="128">
        <v>0</v>
      </c>
    </row>
    <row r="565" spans="1:24">
      <c r="A565" s="118">
        <v>4</v>
      </c>
      <c r="B565" s="122">
        <v>4</v>
      </c>
      <c r="C565" s="137">
        <v>2002</v>
      </c>
      <c r="D565" s="131">
        <v>8</v>
      </c>
      <c r="E565" s="144" t="s">
        <v>811</v>
      </c>
      <c r="F565" s="144" t="s">
        <v>812</v>
      </c>
      <c r="G565" s="127">
        <v>67</v>
      </c>
      <c r="H565" s="127">
        <v>630</v>
      </c>
      <c r="I565" s="127">
        <v>9</v>
      </c>
      <c r="J565" s="127">
        <v>7</v>
      </c>
      <c r="K565" s="127">
        <v>39</v>
      </c>
      <c r="L565" s="127">
        <v>45</v>
      </c>
      <c r="M565" s="127">
        <v>67</v>
      </c>
      <c r="N565" s="127">
        <v>662</v>
      </c>
      <c r="O565" s="127">
        <v>7</v>
      </c>
      <c r="P565" s="127">
        <v>10</v>
      </c>
      <c r="Q565" s="127">
        <v>51</v>
      </c>
      <c r="R565" s="127">
        <v>31</v>
      </c>
      <c r="S565" s="127">
        <v>0</v>
      </c>
      <c r="T565" s="127">
        <v>0</v>
      </c>
      <c r="U565" s="127">
        <v>0</v>
      </c>
      <c r="V565" s="127">
        <v>0</v>
      </c>
      <c r="W565" s="127">
        <v>0</v>
      </c>
      <c r="X565" s="127">
        <v>0</v>
      </c>
    </row>
    <row r="566" spans="1:24">
      <c r="A566" s="118">
        <v>5</v>
      </c>
      <c r="B566" s="122">
        <v>4</v>
      </c>
      <c r="C566" s="137">
        <v>2002</v>
      </c>
      <c r="D566" s="131">
        <v>9</v>
      </c>
      <c r="E566" s="144" t="s">
        <v>811</v>
      </c>
      <c r="F566" s="144" t="s">
        <v>1400</v>
      </c>
      <c r="G566" s="127">
        <v>86</v>
      </c>
      <c r="H566" s="127">
        <v>619</v>
      </c>
      <c r="I566" s="127">
        <v>23</v>
      </c>
      <c r="J566" s="127">
        <v>17</v>
      </c>
      <c r="K566" s="127">
        <v>31</v>
      </c>
      <c r="L566" s="127">
        <v>28</v>
      </c>
      <c r="M566" s="127">
        <v>86</v>
      </c>
      <c r="N566" s="127">
        <v>618</v>
      </c>
      <c r="O566" s="127">
        <v>9</v>
      </c>
      <c r="P566" s="127">
        <v>41</v>
      </c>
      <c r="Q566" s="127">
        <v>33</v>
      </c>
      <c r="R566" s="127">
        <v>17</v>
      </c>
      <c r="S566" s="127">
        <v>86</v>
      </c>
      <c r="T566" s="127">
        <v>177</v>
      </c>
      <c r="U566" s="127">
        <v>27</v>
      </c>
      <c r="V566" s="127">
        <v>43</v>
      </c>
      <c r="W566" s="127">
        <v>27</v>
      </c>
      <c r="X566" s="127">
        <v>3</v>
      </c>
    </row>
    <row r="567" spans="1:24">
      <c r="A567" s="118">
        <v>6</v>
      </c>
      <c r="B567" s="122">
        <v>4</v>
      </c>
      <c r="C567" s="137">
        <v>2002</v>
      </c>
      <c r="D567" s="131">
        <v>9</v>
      </c>
      <c r="E567" s="144" t="s">
        <v>811</v>
      </c>
      <c r="F567" s="144" t="s">
        <v>1400</v>
      </c>
      <c r="G567" s="127">
        <v>88</v>
      </c>
      <c r="H567" s="127">
        <v>636</v>
      </c>
      <c r="I567" s="127">
        <v>22</v>
      </c>
      <c r="J567" s="127">
        <v>35</v>
      </c>
      <c r="K567" s="127">
        <v>24</v>
      </c>
      <c r="L567" s="127">
        <v>19</v>
      </c>
      <c r="M567" s="127">
        <v>88</v>
      </c>
      <c r="N567" s="127">
        <v>637</v>
      </c>
      <c r="O567" s="127">
        <v>11</v>
      </c>
      <c r="P567" s="127">
        <v>38</v>
      </c>
      <c r="Q567" s="127">
        <v>32</v>
      </c>
      <c r="R567" s="127">
        <v>19</v>
      </c>
      <c r="S567" s="127">
        <v>0</v>
      </c>
      <c r="T567" s="127">
        <v>0</v>
      </c>
      <c r="U567" s="127">
        <v>0</v>
      </c>
      <c r="V567" s="127">
        <v>0</v>
      </c>
      <c r="W567" s="127">
        <v>0</v>
      </c>
      <c r="X567" s="127">
        <v>0</v>
      </c>
    </row>
    <row r="568" spans="1:24">
      <c r="A568" s="118">
        <v>7</v>
      </c>
      <c r="B568" s="122">
        <v>4</v>
      </c>
      <c r="C568" s="137">
        <v>2002</v>
      </c>
      <c r="D568" s="131">
        <v>9</v>
      </c>
      <c r="E568" s="144" t="s">
        <v>811</v>
      </c>
      <c r="F568" s="144" t="s">
        <v>1400</v>
      </c>
      <c r="G568" s="127">
        <v>62</v>
      </c>
      <c r="H568" s="127">
        <v>684</v>
      </c>
      <c r="I568" s="127">
        <v>21</v>
      </c>
      <c r="J568" s="127">
        <v>27</v>
      </c>
      <c r="K568" s="127">
        <v>32</v>
      </c>
      <c r="L568" s="127">
        <v>19</v>
      </c>
      <c r="M568" s="127">
        <v>62</v>
      </c>
      <c r="N568" s="127">
        <v>672</v>
      </c>
      <c r="O568" s="127">
        <v>11</v>
      </c>
      <c r="P568" s="127">
        <v>32</v>
      </c>
      <c r="Q568" s="127">
        <v>45</v>
      </c>
      <c r="R568" s="127">
        <v>11</v>
      </c>
      <c r="S568" s="127">
        <v>62</v>
      </c>
      <c r="T568" s="127">
        <v>152</v>
      </c>
      <c r="U568" s="127">
        <v>47</v>
      </c>
      <c r="V568" s="127">
        <v>37</v>
      </c>
      <c r="W568" s="127">
        <v>16</v>
      </c>
      <c r="X568" s="127">
        <v>0</v>
      </c>
    </row>
    <row r="569" spans="1:24">
      <c r="A569" s="118">
        <v>8</v>
      </c>
      <c r="B569" s="122">
        <v>4</v>
      </c>
      <c r="C569" s="137">
        <v>2002</v>
      </c>
      <c r="D569" s="131">
        <v>9</v>
      </c>
      <c r="E569" s="144" t="s">
        <v>811</v>
      </c>
      <c r="F569" s="144" t="s">
        <v>1400</v>
      </c>
      <c r="G569" s="127">
        <v>73</v>
      </c>
      <c r="H569" s="127">
        <v>692</v>
      </c>
      <c r="I569" s="127">
        <v>33</v>
      </c>
      <c r="J569" s="127">
        <v>21</v>
      </c>
      <c r="K569" s="127">
        <v>36</v>
      </c>
      <c r="L569" s="127">
        <v>11</v>
      </c>
      <c r="M569" s="127">
        <v>73</v>
      </c>
      <c r="N569" s="127">
        <v>754</v>
      </c>
      <c r="O569" s="127">
        <v>7</v>
      </c>
      <c r="P569" s="127">
        <v>25</v>
      </c>
      <c r="Q569" s="127">
        <v>56</v>
      </c>
      <c r="R569" s="127">
        <v>12</v>
      </c>
      <c r="S569" s="127">
        <v>0</v>
      </c>
      <c r="T569" s="127">
        <v>0</v>
      </c>
      <c r="U569" s="127">
        <v>0</v>
      </c>
      <c r="V569" s="127">
        <v>0</v>
      </c>
      <c r="W569" s="127">
        <v>0</v>
      </c>
      <c r="X569" s="127">
        <v>0</v>
      </c>
    </row>
    <row r="570" spans="1:24">
      <c r="A570" s="118">
        <v>7</v>
      </c>
      <c r="B570" s="122">
        <v>5</v>
      </c>
      <c r="C570" s="137">
        <v>2104</v>
      </c>
      <c r="D570" s="131">
        <v>20</v>
      </c>
      <c r="E570" s="144" t="s">
        <v>813</v>
      </c>
      <c r="F570" s="144" t="s">
        <v>1568</v>
      </c>
      <c r="G570" s="127">
        <v>107</v>
      </c>
      <c r="H570" s="127">
        <v>683</v>
      </c>
      <c r="I570" s="127">
        <v>21</v>
      </c>
      <c r="J570" s="127">
        <v>21</v>
      </c>
      <c r="K570" s="127">
        <v>39</v>
      </c>
      <c r="L570" s="127">
        <v>19</v>
      </c>
      <c r="M570" s="127">
        <v>107</v>
      </c>
      <c r="N570" s="127">
        <v>659</v>
      </c>
      <c r="O570" s="127">
        <v>13</v>
      </c>
      <c r="P570" s="127">
        <v>36</v>
      </c>
      <c r="Q570" s="127">
        <v>35</v>
      </c>
      <c r="R570" s="127">
        <v>16</v>
      </c>
      <c r="S570" s="127">
        <v>107</v>
      </c>
      <c r="T570" s="127">
        <v>151</v>
      </c>
      <c r="U570" s="127">
        <v>45</v>
      </c>
      <c r="V570" s="127">
        <v>42</v>
      </c>
      <c r="W570" s="127">
        <v>12</v>
      </c>
      <c r="X570" s="127">
        <v>1</v>
      </c>
    </row>
    <row r="571" spans="1:24">
      <c r="A571" s="118">
        <v>8</v>
      </c>
      <c r="B571" s="122">
        <v>5</v>
      </c>
      <c r="C571" s="137">
        <v>2104</v>
      </c>
      <c r="D571" s="131">
        <v>20</v>
      </c>
      <c r="E571" s="144" t="s">
        <v>813</v>
      </c>
      <c r="F571" s="144" t="s">
        <v>1568</v>
      </c>
      <c r="G571" s="127">
        <v>118</v>
      </c>
      <c r="H571" s="127">
        <v>668</v>
      </c>
      <c r="I571" s="127">
        <v>39</v>
      </c>
      <c r="J571" s="127">
        <v>20</v>
      </c>
      <c r="K571" s="127">
        <v>36</v>
      </c>
      <c r="L571" s="127">
        <v>4</v>
      </c>
      <c r="M571" s="127">
        <v>118</v>
      </c>
      <c r="N571" s="127">
        <v>697</v>
      </c>
      <c r="O571" s="127">
        <v>16</v>
      </c>
      <c r="P571" s="127">
        <v>26</v>
      </c>
      <c r="Q571" s="127">
        <v>47</v>
      </c>
      <c r="R571" s="127">
        <v>10</v>
      </c>
      <c r="S571" s="127">
        <v>0</v>
      </c>
      <c r="T571" s="127">
        <v>0</v>
      </c>
      <c r="U571" s="127">
        <v>0</v>
      </c>
      <c r="V571" s="127">
        <v>0</v>
      </c>
      <c r="W571" s="127">
        <v>0</v>
      </c>
      <c r="X571" s="127">
        <v>0</v>
      </c>
    </row>
    <row r="572" spans="1:24">
      <c r="A572" s="113">
        <v>3</v>
      </c>
      <c r="B572" s="116">
        <v>5</v>
      </c>
      <c r="C572" s="138">
        <v>2104</v>
      </c>
      <c r="D572" s="132">
        <v>24</v>
      </c>
      <c r="E572" s="142" t="s">
        <v>813</v>
      </c>
      <c r="F572" s="143" t="s">
        <v>814</v>
      </c>
      <c r="G572" s="128">
        <v>125</v>
      </c>
      <c r="H572" s="128">
        <v>571</v>
      </c>
      <c r="I572" s="128">
        <v>5</v>
      </c>
      <c r="J572" s="128">
        <v>14</v>
      </c>
      <c r="K572" s="128">
        <v>38</v>
      </c>
      <c r="L572" s="128">
        <v>42</v>
      </c>
      <c r="M572" s="128">
        <v>125</v>
      </c>
      <c r="N572" s="128">
        <v>513</v>
      </c>
      <c r="O572" s="128">
        <v>18</v>
      </c>
      <c r="P572" s="128">
        <v>24</v>
      </c>
      <c r="Q572" s="128">
        <v>40</v>
      </c>
      <c r="R572" s="128">
        <v>18</v>
      </c>
      <c r="S572" s="128">
        <v>0</v>
      </c>
      <c r="T572" s="128">
        <v>0</v>
      </c>
      <c r="U572" s="128">
        <v>0</v>
      </c>
      <c r="V572" s="128">
        <v>0</v>
      </c>
      <c r="W572" s="128">
        <v>0</v>
      </c>
      <c r="X572" s="128">
        <v>0</v>
      </c>
    </row>
    <row r="573" spans="1:24">
      <c r="A573" s="118">
        <v>4</v>
      </c>
      <c r="B573" s="122">
        <v>5</v>
      </c>
      <c r="C573" s="137">
        <v>2104</v>
      </c>
      <c r="D573" s="131">
        <v>24</v>
      </c>
      <c r="E573" s="144" t="s">
        <v>813</v>
      </c>
      <c r="F573" s="144" t="s">
        <v>814</v>
      </c>
      <c r="G573" s="127">
        <v>127</v>
      </c>
      <c r="H573" s="127">
        <v>618</v>
      </c>
      <c r="I573" s="127">
        <v>8</v>
      </c>
      <c r="J573" s="127">
        <v>23</v>
      </c>
      <c r="K573" s="127">
        <v>28</v>
      </c>
      <c r="L573" s="127">
        <v>41</v>
      </c>
      <c r="M573" s="127">
        <v>127</v>
      </c>
      <c r="N573" s="127">
        <v>620</v>
      </c>
      <c r="O573" s="127">
        <v>2</v>
      </c>
      <c r="P573" s="127">
        <v>34</v>
      </c>
      <c r="Q573" s="127">
        <v>43</v>
      </c>
      <c r="R573" s="127">
        <v>20</v>
      </c>
      <c r="S573" s="127">
        <v>0</v>
      </c>
      <c r="T573" s="127">
        <v>0</v>
      </c>
      <c r="U573" s="127">
        <v>0</v>
      </c>
      <c r="V573" s="127">
        <v>0</v>
      </c>
      <c r="W573" s="127">
        <v>0</v>
      </c>
      <c r="X573" s="127">
        <v>0</v>
      </c>
    </row>
    <row r="574" spans="1:24">
      <c r="A574" s="118">
        <v>5</v>
      </c>
      <c r="B574" s="122">
        <v>5</v>
      </c>
      <c r="C574" s="137">
        <v>2104</v>
      </c>
      <c r="D574" s="131">
        <v>24</v>
      </c>
      <c r="E574" s="144" t="s">
        <v>813</v>
      </c>
      <c r="F574" s="144" t="s">
        <v>814</v>
      </c>
      <c r="G574" s="127">
        <v>117</v>
      </c>
      <c r="H574" s="127">
        <v>643</v>
      </c>
      <c r="I574" s="127">
        <v>9</v>
      </c>
      <c r="J574" s="127">
        <v>20</v>
      </c>
      <c r="K574" s="127">
        <v>44</v>
      </c>
      <c r="L574" s="127">
        <v>27</v>
      </c>
      <c r="M574" s="127">
        <v>117</v>
      </c>
      <c r="N574" s="127">
        <v>664</v>
      </c>
      <c r="O574" s="127">
        <v>4</v>
      </c>
      <c r="P574" s="127">
        <v>27</v>
      </c>
      <c r="Q574" s="127">
        <v>50</v>
      </c>
      <c r="R574" s="127">
        <v>18</v>
      </c>
      <c r="S574" s="127">
        <v>117</v>
      </c>
      <c r="T574" s="127">
        <v>187</v>
      </c>
      <c r="U574" s="127">
        <v>12</v>
      </c>
      <c r="V574" s="127">
        <v>57</v>
      </c>
      <c r="W574" s="127">
        <v>27</v>
      </c>
      <c r="X574" s="127">
        <v>3</v>
      </c>
    </row>
    <row r="575" spans="1:24">
      <c r="A575" s="118">
        <v>6</v>
      </c>
      <c r="B575" s="122">
        <v>5</v>
      </c>
      <c r="C575" s="137">
        <v>2104</v>
      </c>
      <c r="D575" s="131">
        <v>24</v>
      </c>
      <c r="E575" s="144" t="s">
        <v>813</v>
      </c>
      <c r="F575" s="144" t="s">
        <v>814</v>
      </c>
      <c r="G575" s="127">
        <v>109</v>
      </c>
      <c r="H575" s="127">
        <v>673</v>
      </c>
      <c r="I575" s="127">
        <v>12</v>
      </c>
      <c r="J575" s="127">
        <v>28</v>
      </c>
      <c r="K575" s="127">
        <v>32</v>
      </c>
      <c r="L575" s="127">
        <v>28</v>
      </c>
      <c r="M575" s="127">
        <v>109</v>
      </c>
      <c r="N575" s="127">
        <v>701</v>
      </c>
      <c r="O575" s="127">
        <v>6</v>
      </c>
      <c r="P575" s="127">
        <v>22</v>
      </c>
      <c r="Q575" s="127">
        <v>48</v>
      </c>
      <c r="R575" s="127">
        <v>24</v>
      </c>
      <c r="S575" s="127">
        <v>0</v>
      </c>
      <c r="T575" s="127">
        <v>0</v>
      </c>
      <c r="U575" s="127">
        <v>0</v>
      </c>
      <c r="V575" s="127">
        <v>0</v>
      </c>
      <c r="W575" s="127">
        <v>0</v>
      </c>
      <c r="X575" s="127">
        <v>0</v>
      </c>
    </row>
    <row r="576" spans="1:24">
      <c r="A576" s="113">
        <v>3</v>
      </c>
      <c r="B576" s="116">
        <v>5</v>
      </c>
      <c r="C576" s="138">
        <v>2105</v>
      </c>
      <c r="D576" s="132">
        <v>26</v>
      </c>
      <c r="E576" s="142" t="s">
        <v>815</v>
      </c>
      <c r="F576" s="143" t="s">
        <v>816</v>
      </c>
      <c r="G576" s="128">
        <v>77</v>
      </c>
      <c r="H576" s="128">
        <v>617</v>
      </c>
      <c r="I576" s="128">
        <v>4</v>
      </c>
      <c r="J576" s="128">
        <v>6</v>
      </c>
      <c r="K576" s="128">
        <v>21</v>
      </c>
      <c r="L576" s="128">
        <v>69</v>
      </c>
      <c r="M576" s="128">
        <v>77</v>
      </c>
      <c r="N576" s="128">
        <v>612</v>
      </c>
      <c r="O576" s="128">
        <v>6</v>
      </c>
      <c r="P576" s="128">
        <v>18</v>
      </c>
      <c r="Q576" s="128">
        <v>32</v>
      </c>
      <c r="R576" s="128">
        <v>43</v>
      </c>
      <c r="S576" s="128">
        <v>0</v>
      </c>
      <c r="T576" s="128">
        <v>0</v>
      </c>
      <c r="U576" s="128">
        <v>0</v>
      </c>
      <c r="V576" s="128">
        <v>0</v>
      </c>
      <c r="W576" s="128">
        <v>0</v>
      </c>
      <c r="X576" s="128">
        <v>0</v>
      </c>
    </row>
    <row r="577" spans="1:24">
      <c r="A577" s="118">
        <v>4</v>
      </c>
      <c r="B577" s="122">
        <v>5</v>
      </c>
      <c r="C577" s="137">
        <v>2105</v>
      </c>
      <c r="D577" s="131">
        <v>26</v>
      </c>
      <c r="E577" s="144" t="s">
        <v>815</v>
      </c>
      <c r="F577" s="144" t="s">
        <v>816</v>
      </c>
      <c r="G577" s="127">
        <v>77</v>
      </c>
      <c r="H577" s="127">
        <v>612</v>
      </c>
      <c r="I577" s="127">
        <v>9</v>
      </c>
      <c r="J577" s="127">
        <v>26</v>
      </c>
      <c r="K577" s="127">
        <v>22</v>
      </c>
      <c r="L577" s="127">
        <v>43</v>
      </c>
      <c r="M577" s="127">
        <v>77</v>
      </c>
      <c r="N577" s="127">
        <v>593</v>
      </c>
      <c r="O577" s="127">
        <v>8</v>
      </c>
      <c r="P577" s="127">
        <v>32</v>
      </c>
      <c r="Q577" s="127">
        <v>43</v>
      </c>
      <c r="R577" s="127">
        <v>17</v>
      </c>
      <c r="S577" s="127">
        <v>0</v>
      </c>
      <c r="T577" s="127">
        <v>0</v>
      </c>
      <c r="U577" s="127">
        <v>0</v>
      </c>
      <c r="V577" s="127">
        <v>0</v>
      </c>
      <c r="W577" s="127">
        <v>0</v>
      </c>
      <c r="X577" s="127">
        <v>0</v>
      </c>
    </row>
    <row r="578" spans="1:24">
      <c r="A578" s="118">
        <v>5</v>
      </c>
      <c r="B578" s="122">
        <v>5</v>
      </c>
      <c r="C578" s="137">
        <v>2105</v>
      </c>
      <c r="D578" s="131">
        <v>26</v>
      </c>
      <c r="E578" s="144" t="s">
        <v>815</v>
      </c>
      <c r="F578" s="144" t="s">
        <v>816</v>
      </c>
      <c r="G578" s="127">
        <v>103</v>
      </c>
      <c r="H578" s="127">
        <v>621</v>
      </c>
      <c r="I578" s="127">
        <v>22</v>
      </c>
      <c r="J578" s="127">
        <v>22</v>
      </c>
      <c r="K578" s="127">
        <v>28</v>
      </c>
      <c r="L578" s="127">
        <v>27</v>
      </c>
      <c r="M578" s="127">
        <v>103</v>
      </c>
      <c r="N578" s="127">
        <v>615</v>
      </c>
      <c r="O578" s="127">
        <v>8</v>
      </c>
      <c r="P578" s="127">
        <v>39</v>
      </c>
      <c r="Q578" s="127">
        <v>37</v>
      </c>
      <c r="R578" s="127">
        <v>17</v>
      </c>
      <c r="S578" s="127">
        <v>103</v>
      </c>
      <c r="T578" s="127">
        <v>182</v>
      </c>
      <c r="U578" s="127">
        <v>20</v>
      </c>
      <c r="V578" s="127">
        <v>45</v>
      </c>
      <c r="W578" s="127">
        <v>31</v>
      </c>
      <c r="X578" s="127">
        <v>4</v>
      </c>
    </row>
    <row r="579" spans="1:24">
      <c r="A579" s="118">
        <v>6</v>
      </c>
      <c r="B579" s="122">
        <v>5</v>
      </c>
      <c r="C579" s="137">
        <v>2105</v>
      </c>
      <c r="D579" s="131">
        <v>26</v>
      </c>
      <c r="E579" s="144" t="s">
        <v>815</v>
      </c>
      <c r="F579" s="144" t="s">
        <v>816</v>
      </c>
      <c r="G579" s="127">
        <v>87</v>
      </c>
      <c r="H579" s="127">
        <v>685</v>
      </c>
      <c r="I579" s="127">
        <v>9</v>
      </c>
      <c r="J579" s="127">
        <v>21</v>
      </c>
      <c r="K579" s="127">
        <v>36</v>
      </c>
      <c r="L579" s="127">
        <v>34</v>
      </c>
      <c r="M579" s="127">
        <v>87</v>
      </c>
      <c r="N579" s="127">
        <v>675</v>
      </c>
      <c r="O579" s="127">
        <v>7</v>
      </c>
      <c r="P579" s="127">
        <v>31</v>
      </c>
      <c r="Q579" s="127">
        <v>43</v>
      </c>
      <c r="R579" s="127">
        <v>20</v>
      </c>
      <c r="S579" s="127">
        <v>0</v>
      </c>
      <c r="T579" s="127">
        <v>0</v>
      </c>
      <c r="U579" s="127">
        <v>0</v>
      </c>
      <c r="V579" s="127">
        <v>0</v>
      </c>
      <c r="W579" s="127">
        <v>0</v>
      </c>
      <c r="X579" s="127">
        <v>0</v>
      </c>
    </row>
    <row r="580" spans="1:24">
      <c r="A580" s="118">
        <v>7</v>
      </c>
      <c r="B580" s="122">
        <v>5</v>
      </c>
      <c r="C580" s="137">
        <v>2105</v>
      </c>
      <c r="D580" s="131">
        <v>28</v>
      </c>
      <c r="E580" s="144" t="s">
        <v>815</v>
      </c>
      <c r="F580" s="144" t="s">
        <v>1569</v>
      </c>
      <c r="G580" s="127">
        <v>94</v>
      </c>
      <c r="H580" s="127">
        <v>696</v>
      </c>
      <c r="I580" s="127">
        <v>16</v>
      </c>
      <c r="J580" s="127">
        <v>23</v>
      </c>
      <c r="K580" s="127">
        <v>36</v>
      </c>
      <c r="L580" s="127">
        <v>24</v>
      </c>
      <c r="M580" s="127">
        <v>94</v>
      </c>
      <c r="N580" s="127">
        <v>664</v>
      </c>
      <c r="O580" s="127">
        <v>10</v>
      </c>
      <c r="P580" s="127">
        <v>41</v>
      </c>
      <c r="Q580" s="127">
        <v>38</v>
      </c>
      <c r="R580" s="127">
        <v>11</v>
      </c>
      <c r="S580" s="127">
        <v>94</v>
      </c>
      <c r="T580" s="127">
        <v>149</v>
      </c>
      <c r="U580" s="127">
        <v>52</v>
      </c>
      <c r="V580" s="127">
        <v>36</v>
      </c>
      <c r="W580" s="127">
        <v>12</v>
      </c>
      <c r="X580" s="127">
        <v>0</v>
      </c>
    </row>
    <row r="581" spans="1:24">
      <c r="A581" s="118">
        <v>8</v>
      </c>
      <c r="B581" s="122">
        <v>5</v>
      </c>
      <c r="C581" s="137">
        <v>2105</v>
      </c>
      <c r="D581" s="131">
        <v>28</v>
      </c>
      <c r="E581" s="144" t="s">
        <v>815</v>
      </c>
      <c r="F581" s="144" t="s">
        <v>1569</v>
      </c>
      <c r="G581" s="127">
        <v>74</v>
      </c>
      <c r="H581" s="127">
        <v>698</v>
      </c>
      <c r="I581" s="127">
        <v>26</v>
      </c>
      <c r="J581" s="127">
        <v>27</v>
      </c>
      <c r="K581" s="127">
        <v>41</v>
      </c>
      <c r="L581" s="127">
        <v>7</v>
      </c>
      <c r="M581" s="127">
        <v>74</v>
      </c>
      <c r="N581" s="127">
        <v>738</v>
      </c>
      <c r="O581" s="127">
        <v>11</v>
      </c>
      <c r="P581" s="127">
        <v>23</v>
      </c>
      <c r="Q581" s="127">
        <v>50</v>
      </c>
      <c r="R581" s="127">
        <v>16</v>
      </c>
      <c r="S581" s="127">
        <v>0</v>
      </c>
      <c r="T581" s="127">
        <v>0</v>
      </c>
      <c r="U581" s="127">
        <v>0</v>
      </c>
      <c r="V581" s="127">
        <v>0</v>
      </c>
      <c r="W581" s="127">
        <v>0</v>
      </c>
      <c r="X581" s="127">
        <v>0</v>
      </c>
    </row>
    <row r="582" spans="1:24">
      <c r="A582" s="113">
        <v>3</v>
      </c>
      <c r="B582" s="116">
        <v>5</v>
      </c>
      <c r="C582" s="138">
        <v>2202</v>
      </c>
      <c r="D582" s="132">
        <v>4</v>
      </c>
      <c r="E582" s="142" t="s">
        <v>817</v>
      </c>
      <c r="F582" s="143" t="s">
        <v>818</v>
      </c>
      <c r="G582" s="128">
        <v>73</v>
      </c>
      <c r="H582" s="128">
        <v>537</v>
      </c>
      <c r="I582" s="128">
        <v>12</v>
      </c>
      <c r="J582" s="128">
        <v>10</v>
      </c>
      <c r="K582" s="128">
        <v>38</v>
      </c>
      <c r="L582" s="128">
        <v>40</v>
      </c>
      <c r="M582" s="128">
        <v>73</v>
      </c>
      <c r="N582" s="128">
        <v>544</v>
      </c>
      <c r="O582" s="128">
        <v>21</v>
      </c>
      <c r="P582" s="128">
        <v>10</v>
      </c>
      <c r="Q582" s="128">
        <v>32</v>
      </c>
      <c r="R582" s="128">
        <v>38</v>
      </c>
      <c r="S582" s="128">
        <v>0</v>
      </c>
      <c r="T582" s="128">
        <v>0</v>
      </c>
      <c r="U582" s="128">
        <v>0</v>
      </c>
      <c r="V582" s="128">
        <v>0</v>
      </c>
      <c r="W582" s="128">
        <v>0</v>
      </c>
      <c r="X582" s="128">
        <v>0</v>
      </c>
    </row>
    <row r="583" spans="1:24">
      <c r="A583" s="118">
        <v>4</v>
      </c>
      <c r="B583" s="122">
        <v>5</v>
      </c>
      <c r="C583" s="137">
        <v>2202</v>
      </c>
      <c r="D583" s="131">
        <v>4</v>
      </c>
      <c r="E583" s="144" t="s">
        <v>817</v>
      </c>
      <c r="F583" s="144" t="s">
        <v>818</v>
      </c>
      <c r="G583" s="127">
        <v>92</v>
      </c>
      <c r="H583" s="127">
        <v>690</v>
      </c>
      <c r="I583" s="127">
        <v>2</v>
      </c>
      <c r="J583" s="127">
        <v>3</v>
      </c>
      <c r="K583" s="127">
        <v>17</v>
      </c>
      <c r="L583" s="127">
        <v>77</v>
      </c>
      <c r="M583" s="127">
        <v>92</v>
      </c>
      <c r="N583" s="127">
        <v>690</v>
      </c>
      <c r="O583" s="127">
        <v>2</v>
      </c>
      <c r="P583" s="127">
        <v>15</v>
      </c>
      <c r="Q583" s="127">
        <v>50</v>
      </c>
      <c r="R583" s="127">
        <v>33</v>
      </c>
      <c r="S583" s="127">
        <v>0</v>
      </c>
      <c r="T583" s="127">
        <v>0</v>
      </c>
      <c r="U583" s="127">
        <v>0</v>
      </c>
      <c r="V583" s="127">
        <v>0</v>
      </c>
      <c r="W583" s="127">
        <v>0</v>
      </c>
      <c r="X583" s="127">
        <v>0</v>
      </c>
    </row>
    <row r="584" spans="1:24">
      <c r="A584" s="118">
        <v>5</v>
      </c>
      <c r="B584" s="122">
        <v>5</v>
      </c>
      <c r="C584" s="137">
        <v>2202</v>
      </c>
      <c r="D584" s="131">
        <v>7</v>
      </c>
      <c r="E584" s="144" t="s">
        <v>817</v>
      </c>
      <c r="F584" s="144" t="s">
        <v>1401</v>
      </c>
      <c r="G584" s="127">
        <v>67</v>
      </c>
      <c r="H584" s="127">
        <v>693</v>
      </c>
      <c r="I584" s="127">
        <v>4</v>
      </c>
      <c r="J584" s="127">
        <v>9</v>
      </c>
      <c r="K584" s="127">
        <v>43</v>
      </c>
      <c r="L584" s="127">
        <v>43</v>
      </c>
      <c r="M584" s="127">
        <v>67</v>
      </c>
      <c r="N584" s="127">
        <v>710</v>
      </c>
      <c r="O584" s="127">
        <v>1</v>
      </c>
      <c r="P584" s="127">
        <v>30</v>
      </c>
      <c r="Q584" s="127">
        <v>36</v>
      </c>
      <c r="R584" s="127">
        <v>33</v>
      </c>
      <c r="S584" s="127">
        <v>67</v>
      </c>
      <c r="T584" s="127">
        <v>213</v>
      </c>
      <c r="U584" s="127">
        <v>3</v>
      </c>
      <c r="V584" s="127">
        <v>34</v>
      </c>
      <c r="W584" s="127">
        <v>51</v>
      </c>
      <c r="X584" s="127">
        <v>12</v>
      </c>
    </row>
    <row r="585" spans="1:24">
      <c r="A585" s="118">
        <v>6</v>
      </c>
      <c r="B585" s="122">
        <v>5</v>
      </c>
      <c r="C585" s="137">
        <v>2202</v>
      </c>
      <c r="D585" s="131">
        <v>7</v>
      </c>
      <c r="E585" s="144" t="s">
        <v>817</v>
      </c>
      <c r="F585" s="144" t="s">
        <v>1401</v>
      </c>
      <c r="G585" s="127">
        <v>89</v>
      </c>
      <c r="H585" s="127">
        <v>730</v>
      </c>
      <c r="I585" s="127">
        <v>10</v>
      </c>
      <c r="J585" s="127">
        <v>6</v>
      </c>
      <c r="K585" s="127">
        <v>21</v>
      </c>
      <c r="L585" s="127">
        <v>63</v>
      </c>
      <c r="M585" s="127">
        <v>89</v>
      </c>
      <c r="N585" s="127">
        <v>721</v>
      </c>
      <c r="O585" s="127">
        <v>7</v>
      </c>
      <c r="P585" s="127">
        <v>22</v>
      </c>
      <c r="Q585" s="127">
        <v>44</v>
      </c>
      <c r="R585" s="127">
        <v>27</v>
      </c>
      <c r="S585" s="127">
        <v>0</v>
      </c>
      <c r="T585" s="127">
        <v>0</v>
      </c>
      <c r="U585" s="127">
        <v>0</v>
      </c>
      <c r="V585" s="127">
        <v>0</v>
      </c>
      <c r="W585" s="127">
        <v>0</v>
      </c>
      <c r="X585" s="127">
        <v>0</v>
      </c>
    </row>
    <row r="586" spans="1:24">
      <c r="A586" s="118">
        <v>7</v>
      </c>
      <c r="B586" s="122">
        <v>5</v>
      </c>
      <c r="C586" s="137">
        <v>2202</v>
      </c>
      <c r="D586" s="131">
        <v>7</v>
      </c>
      <c r="E586" s="144" t="s">
        <v>817</v>
      </c>
      <c r="F586" s="144" t="s">
        <v>1401</v>
      </c>
      <c r="G586" s="127">
        <v>78</v>
      </c>
      <c r="H586" s="127">
        <v>733</v>
      </c>
      <c r="I586" s="127">
        <v>12</v>
      </c>
      <c r="J586" s="127">
        <v>14</v>
      </c>
      <c r="K586" s="127">
        <v>33</v>
      </c>
      <c r="L586" s="127">
        <v>41</v>
      </c>
      <c r="M586" s="127">
        <v>78</v>
      </c>
      <c r="N586" s="127">
        <v>731</v>
      </c>
      <c r="O586" s="127">
        <v>4</v>
      </c>
      <c r="P586" s="127">
        <v>29</v>
      </c>
      <c r="Q586" s="127">
        <v>41</v>
      </c>
      <c r="R586" s="127">
        <v>26</v>
      </c>
      <c r="S586" s="127">
        <v>78</v>
      </c>
      <c r="T586" s="127">
        <v>155</v>
      </c>
      <c r="U586" s="127">
        <v>47</v>
      </c>
      <c r="V586" s="127">
        <v>35</v>
      </c>
      <c r="W586" s="127">
        <v>14</v>
      </c>
      <c r="X586" s="127">
        <v>4</v>
      </c>
    </row>
    <row r="587" spans="1:24">
      <c r="A587" s="118">
        <v>8</v>
      </c>
      <c r="B587" s="122">
        <v>5</v>
      </c>
      <c r="C587" s="137">
        <v>2202</v>
      </c>
      <c r="D587" s="131">
        <v>7</v>
      </c>
      <c r="E587" s="144" t="s">
        <v>817</v>
      </c>
      <c r="F587" s="144" t="s">
        <v>1401</v>
      </c>
      <c r="G587" s="127">
        <v>68</v>
      </c>
      <c r="H587" s="127">
        <v>727</v>
      </c>
      <c r="I587" s="127">
        <v>12</v>
      </c>
      <c r="J587" s="127">
        <v>24</v>
      </c>
      <c r="K587" s="127">
        <v>51</v>
      </c>
      <c r="L587" s="127">
        <v>13</v>
      </c>
      <c r="M587" s="127">
        <v>68</v>
      </c>
      <c r="N587" s="127">
        <v>769</v>
      </c>
      <c r="O587" s="127">
        <v>3</v>
      </c>
      <c r="P587" s="127">
        <v>24</v>
      </c>
      <c r="Q587" s="127">
        <v>60</v>
      </c>
      <c r="R587" s="127">
        <v>13</v>
      </c>
      <c r="S587" s="127">
        <v>0</v>
      </c>
      <c r="T587" s="127">
        <v>0</v>
      </c>
      <c r="U587" s="127">
        <v>0</v>
      </c>
      <c r="V587" s="127">
        <v>0</v>
      </c>
      <c r="W587" s="127">
        <v>0</v>
      </c>
      <c r="X587" s="127">
        <v>0</v>
      </c>
    </row>
    <row r="588" spans="1:24">
      <c r="A588" s="118">
        <v>6</v>
      </c>
      <c r="B588" s="122">
        <v>5</v>
      </c>
      <c r="C588" s="137">
        <v>2203</v>
      </c>
      <c r="D588" s="131">
        <v>11</v>
      </c>
      <c r="E588" s="144" t="s">
        <v>819</v>
      </c>
      <c r="F588" s="144" t="s">
        <v>1476</v>
      </c>
      <c r="G588" s="127">
        <v>165</v>
      </c>
      <c r="H588" s="127">
        <v>744</v>
      </c>
      <c r="I588" s="127">
        <v>2</v>
      </c>
      <c r="J588" s="127">
        <v>13</v>
      </c>
      <c r="K588" s="127">
        <v>27</v>
      </c>
      <c r="L588" s="127">
        <v>58</v>
      </c>
      <c r="M588" s="127">
        <v>165</v>
      </c>
      <c r="N588" s="127">
        <v>747</v>
      </c>
      <c r="O588" s="127">
        <v>4</v>
      </c>
      <c r="P588" s="127">
        <v>16</v>
      </c>
      <c r="Q588" s="127">
        <v>44</v>
      </c>
      <c r="R588" s="127">
        <v>37</v>
      </c>
      <c r="S588" s="127">
        <v>0</v>
      </c>
      <c r="T588" s="127">
        <v>0</v>
      </c>
      <c r="U588" s="127">
        <v>0</v>
      </c>
      <c r="V588" s="127">
        <v>0</v>
      </c>
      <c r="W588" s="127">
        <v>0</v>
      </c>
      <c r="X588" s="127">
        <v>0</v>
      </c>
    </row>
    <row r="589" spans="1:24">
      <c r="A589" s="118">
        <v>7</v>
      </c>
      <c r="B589" s="122">
        <v>5</v>
      </c>
      <c r="C589" s="137">
        <v>2203</v>
      </c>
      <c r="D589" s="131">
        <v>11</v>
      </c>
      <c r="E589" s="144" t="s">
        <v>819</v>
      </c>
      <c r="F589" s="144" t="s">
        <v>1476</v>
      </c>
      <c r="G589" s="127">
        <v>173</v>
      </c>
      <c r="H589" s="127">
        <v>762</v>
      </c>
      <c r="I589" s="127">
        <v>6</v>
      </c>
      <c r="J589" s="127">
        <v>9</v>
      </c>
      <c r="K589" s="127">
        <v>33</v>
      </c>
      <c r="L589" s="127">
        <v>52</v>
      </c>
      <c r="M589" s="127">
        <v>173</v>
      </c>
      <c r="N589" s="127">
        <v>756</v>
      </c>
      <c r="O589" s="127">
        <v>3</v>
      </c>
      <c r="P589" s="127">
        <v>22</v>
      </c>
      <c r="Q589" s="127">
        <v>50</v>
      </c>
      <c r="R589" s="127">
        <v>25</v>
      </c>
      <c r="S589" s="127">
        <v>173</v>
      </c>
      <c r="T589" s="127">
        <v>185</v>
      </c>
      <c r="U589" s="127">
        <v>20</v>
      </c>
      <c r="V589" s="127">
        <v>39</v>
      </c>
      <c r="W589" s="127">
        <v>36</v>
      </c>
      <c r="X589" s="127">
        <v>5</v>
      </c>
    </row>
    <row r="590" spans="1:24">
      <c r="A590" s="118">
        <v>8</v>
      </c>
      <c r="B590" s="122">
        <v>5</v>
      </c>
      <c r="C590" s="137">
        <v>2203</v>
      </c>
      <c r="D590" s="131">
        <v>11</v>
      </c>
      <c r="E590" s="144" t="s">
        <v>819</v>
      </c>
      <c r="F590" s="144" t="s">
        <v>1476</v>
      </c>
      <c r="G590" s="127">
        <v>165</v>
      </c>
      <c r="H590" s="127">
        <v>768</v>
      </c>
      <c r="I590" s="127">
        <v>11</v>
      </c>
      <c r="J590" s="127">
        <v>8</v>
      </c>
      <c r="K590" s="127">
        <v>43</v>
      </c>
      <c r="L590" s="127">
        <v>38</v>
      </c>
      <c r="M590" s="127">
        <v>165</v>
      </c>
      <c r="N590" s="127">
        <v>808</v>
      </c>
      <c r="O590" s="127">
        <v>7</v>
      </c>
      <c r="P590" s="127">
        <v>13</v>
      </c>
      <c r="Q590" s="127">
        <v>49</v>
      </c>
      <c r="R590" s="127">
        <v>32</v>
      </c>
      <c r="S590" s="127">
        <v>0</v>
      </c>
      <c r="T590" s="127">
        <v>0</v>
      </c>
      <c r="U590" s="127">
        <v>0</v>
      </c>
      <c r="V590" s="127">
        <v>0</v>
      </c>
      <c r="W590" s="127">
        <v>0</v>
      </c>
      <c r="X590" s="127">
        <v>0</v>
      </c>
    </row>
    <row r="591" spans="1:24">
      <c r="A591" s="113">
        <v>3</v>
      </c>
      <c r="B591" s="116">
        <v>5</v>
      </c>
      <c r="C591" s="138">
        <v>2203</v>
      </c>
      <c r="D591" s="132">
        <v>14</v>
      </c>
      <c r="E591" s="142" t="s">
        <v>819</v>
      </c>
      <c r="F591" s="143" t="s">
        <v>820</v>
      </c>
      <c r="G591" s="128">
        <v>156</v>
      </c>
      <c r="H591" s="128">
        <v>590</v>
      </c>
      <c r="I591" s="128">
        <v>1</v>
      </c>
      <c r="J591" s="128">
        <v>18</v>
      </c>
      <c r="K591" s="128">
        <v>28</v>
      </c>
      <c r="L591" s="128">
        <v>53</v>
      </c>
      <c r="M591" s="128">
        <v>156</v>
      </c>
      <c r="N591" s="128">
        <v>576</v>
      </c>
      <c r="O591" s="128">
        <v>12</v>
      </c>
      <c r="P591" s="128">
        <v>18</v>
      </c>
      <c r="Q591" s="128">
        <v>33</v>
      </c>
      <c r="R591" s="128">
        <v>37</v>
      </c>
      <c r="S591" s="128">
        <v>0</v>
      </c>
      <c r="T591" s="128">
        <v>0</v>
      </c>
      <c r="U591" s="128">
        <v>0</v>
      </c>
      <c r="V591" s="128">
        <v>0</v>
      </c>
      <c r="W591" s="128">
        <v>0</v>
      </c>
      <c r="X591" s="128">
        <v>0</v>
      </c>
    </row>
    <row r="592" spans="1:24">
      <c r="A592" s="118">
        <v>4</v>
      </c>
      <c r="B592" s="122">
        <v>5</v>
      </c>
      <c r="C592" s="137">
        <v>2203</v>
      </c>
      <c r="D592" s="131">
        <v>14</v>
      </c>
      <c r="E592" s="144" t="s">
        <v>819</v>
      </c>
      <c r="F592" s="144" t="s">
        <v>820</v>
      </c>
      <c r="G592" s="127">
        <v>176</v>
      </c>
      <c r="H592" s="127">
        <v>624</v>
      </c>
      <c r="I592" s="127">
        <v>10</v>
      </c>
      <c r="J592" s="127">
        <v>11</v>
      </c>
      <c r="K592" s="127">
        <v>30</v>
      </c>
      <c r="L592" s="127">
        <v>49</v>
      </c>
      <c r="M592" s="127">
        <v>176</v>
      </c>
      <c r="N592" s="127">
        <v>651</v>
      </c>
      <c r="O592" s="127">
        <v>3</v>
      </c>
      <c r="P592" s="127">
        <v>21</v>
      </c>
      <c r="Q592" s="127">
        <v>44</v>
      </c>
      <c r="R592" s="127">
        <v>32</v>
      </c>
      <c r="S592" s="127">
        <v>0</v>
      </c>
      <c r="T592" s="127">
        <v>0</v>
      </c>
      <c r="U592" s="127">
        <v>0</v>
      </c>
      <c r="V592" s="127">
        <v>0</v>
      </c>
      <c r="W592" s="127">
        <v>0</v>
      </c>
      <c r="X592" s="127">
        <v>0</v>
      </c>
    </row>
    <row r="593" spans="1:24">
      <c r="A593" s="118">
        <v>5</v>
      </c>
      <c r="B593" s="122">
        <v>5</v>
      </c>
      <c r="C593" s="137">
        <v>2203</v>
      </c>
      <c r="D593" s="131">
        <v>14</v>
      </c>
      <c r="E593" s="144" t="s">
        <v>819</v>
      </c>
      <c r="F593" s="144" t="s">
        <v>820</v>
      </c>
      <c r="G593" s="127">
        <v>156</v>
      </c>
      <c r="H593" s="127">
        <v>671</v>
      </c>
      <c r="I593" s="127">
        <v>6</v>
      </c>
      <c r="J593" s="127">
        <v>16</v>
      </c>
      <c r="K593" s="127">
        <v>36</v>
      </c>
      <c r="L593" s="127">
        <v>42</v>
      </c>
      <c r="M593" s="127">
        <v>156</v>
      </c>
      <c r="N593" s="127">
        <v>704</v>
      </c>
      <c r="O593" s="127">
        <v>2</v>
      </c>
      <c r="P593" s="127">
        <v>17</v>
      </c>
      <c r="Q593" s="127">
        <v>58</v>
      </c>
      <c r="R593" s="127">
        <v>23</v>
      </c>
      <c r="S593" s="127">
        <v>156</v>
      </c>
      <c r="T593" s="127">
        <v>201</v>
      </c>
      <c r="U593" s="127">
        <v>6</v>
      </c>
      <c r="V593" s="127">
        <v>44</v>
      </c>
      <c r="W593" s="127">
        <v>46</v>
      </c>
      <c r="X593" s="127">
        <v>4</v>
      </c>
    </row>
    <row r="594" spans="1:24">
      <c r="A594" s="113">
        <v>3</v>
      </c>
      <c r="B594" s="116">
        <v>3</v>
      </c>
      <c r="C594" s="138">
        <v>2301</v>
      </c>
      <c r="D594" s="132">
        <v>1</v>
      </c>
      <c r="E594" s="142" t="s">
        <v>821</v>
      </c>
      <c r="F594" s="143" t="s">
        <v>830</v>
      </c>
      <c r="G594" s="128">
        <v>74</v>
      </c>
      <c r="H594" s="128">
        <v>644</v>
      </c>
      <c r="I594" s="128">
        <v>0</v>
      </c>
      <c r="J594" s="128">
        <v>3</v>
      </c>
      <c r="K594" s="128">
        <v>19</v>
      </c>
      <c r="L594" s="128">
        <v>78</v>
      </c>
      <c r="M594" s="128">
        <v>74</v>
      </c>
      <c r="N594" s="128">
        <v>626</v>
      </c>
      <c r="O594" s="128">
        <v>1</v>
      </c>
      <c r="P594" s="128">
        <v>14</v>
      </c>
      <c r="Q594" s="128">
        <v>42</v>
      </c>
      <c r="R594" s="128">
        <v>43</v>
      </c>
      <c r="S594" s="128">
        <v>0</v>
      </c>
      <c r="T594" s="128">
        <v>0</v>
      </c>
      <c r="U594" s="128">
        <v>0</v>
      </c>
      <c r="V594" s="128">
        <v>0</v>
      </c>
      <c r="W594" s="128">
        <v>0</v>
      </c>
      <c r="X594" s="128">
        <v>0</v>
      </c>
    </row>
    <row r="595" spans="1:24">
      <c r="A595" s="118">
        <v>4</v>
      </c>
      <c r="B595" s="122">
        <v>3</v>
      </c>
      <c r="C595" s="137">
        <v>2301</v>
      </c>
      <c r="D595" s="131">
        <v>1</v>
      </c>
      <c r="E595" s="144" t="s">
        <v>821</v>
      </c>
      <c r="F595" s="144" t="s">
        <v>830</v>
      </c>
      <c r="G595" s="127">
        <v>76</v>
      </c>
      <c r="H595" s="127">
        <v>680</v>
      </c>
      <c r="I595" s="127">
        <v>1</v>
      </c>
      <c r="J595" s="127">
        <v>4</v>
      </c>
      <c r="K595" s="127">
        <v>21</v>
      </c>
      <c r="L595" s="127">
        <v>74</v>
      </c>
      <c r="M595" s="127">
        <v>76</v>
      </c>
      <c r="N595" s="127">
        <v>704</v>
      </c>
      <c r="O595" s="127">
        <v>0</v>
      </c>
      <c r="P595" s="127">
        <v>14</v>
      </c>
      <c r="Q595" s="127">
        <v>51</v>
      </c>
      <c r="R595" s="127">
        <v>34</v>
      </c>
      <c r="S595" s="127">
        <v>0</v>
      </c>
      <c r="T595" s="127">
        <v>0</v>
      </c>
      <c r="U595" s="127">
        <v>0</v>
      </c>
      <c r="V595" s="127">
        <v>0</v>
      </c>
      <c r="W595" s="127">
        <v>0</v>
      </c>
      <c r="X595" s="127">
        <v>0</v>
      </c>
    </row>
    <row r="596" spans="1:24">
      <c r="A596" s="113">
        <v>3</v>
      </c>
      <c r="B596" s="116">
        <v>3</v>
      </c>
      <c r="C596" s="138">
        <v>2301</v>
      </c>
      <c r="D596" s="132">
        <v>2</v>
      </c>
      <c r="E596" s="142" t="s">
        <v>821</v>
      </c>
      <c r="F596" s="143" t="s">
        <v>829</v>
      </c>
      <c r="G596" s="128">
        <v>50</v>
      </c>
      <c r="H596" s="128">
        <v>577</v>
      </c>
      <c r="I596" s="128">
        <v>2</v>
      </c>
      <c r="J596" s="128">
        <v>16</v>
      </c>
      <c r="K596" s="128">
        <v>38</v>
      </c>
      <c r="L596" s="128">
        <v>44</v>
      </c>
      <c r="M596" s="128">
        <v>50</v>
      </c>
      <c r="N596" s="128">
        <v>575</v>
      </c>
      <c r="O596" s="128">
        <v>4</v>
      </c>
      <c r="P596" s="128">
        <v>28</v>
      </c>
      <c r="Q596" s="128">
        <v>42</v>
      </c>
      <c r="R596" s="128">
        <v>26</v>
      </c>
      <c r="S596" s="128">
        <v>0</v>
      </c>
      <c r="T596" s="128">
        <v>0</v>
      </c>
      <c r="U596" s="128">
        <v>0</v>
      </c>
      <c r="V596" s="128">
        <v>0</v>
      </c>
      <c r="W596" s="128">
        <v>0</v>
      </c>
      <c r="X596" s="128">
        <v>0</v>
      </c>
    </row>
    <row r="597" spans="1:24">
      <c r="A597" s="118">
        <v>4</v>
      </c>
      <c r="B597" s="122">
        <v>3</v>
      </c>
      <c r="C597" s="137">
        <v>2301</v>
      </c>
      <c r="D597" s="131">
        <v>2</v>
      </c>
      <c r="E597" s="144" t="s">
        <v>821</v>
      </c>
      <c r="F597" s="144" t="s">
        <v>829</v>
      </c>
      <c r="G597" s="127">
        <v>66</v>
      </c>
      <c r="H597" s="127">
        <v>597</v>
      </c>
      <c r="I597" s="127">
        <v>12</v>
      </c>
      <c r="J597" s="127">
        <v>26</v>
      </c>
      <c r="K597" s="127">
        <v>27</v>
      </c>
      <c r="L597" s="127">
        <v>35</v>
      </c>
      <c r="M597" s="127">
        <v>66</v>
      </c>
      <c r="N597" s="127">
        <v>624</v>
      </c>
      <c r="O597" s="127">
        <v>3</v>
      </c>
      <c r="P597" s="127">
        <v>36</v>
      </c>
      <c r="Q597" s="127">
        <v>36</v>
      </c>
      <c r="R597" s="127">
        <v>24</v>
      </c>
      <c r="S597" s="127">
        <v>0</v>
      </c>
      <c r="T597" s="127">
        <v>0</v>
      </c>
      <c r="U597" s="127">
        <v>0</v>
      </c>
      <c r="V597" s="127">
        <v>0</v>
      </c>
      <c r="W597" s="127">
        <v>0</v>
      </c>
      <c r="X597" s="127">
        <v>0</v>
      </c>
    </row>
    <row r="598" spans="1:24">
      <c r="A598" s="113">
        <v>3</v>
      </c>
      <c r="B598" s="116">
        <v>3</v>
      </c>
      <c r="C598" s="138">
        <v>2301</v>
      </c>
      <c r="D598" s="132">
        <v>3</v>
      </c>
      <c r="E598" s="142" t="s">
        <v>821</v>
      </c>
      <c r="F598" s="143" t="s">
        <v>828</v>
      </c>
      <c r="G598" s="128">
        <v>97</v>
      </c>
      <c r="H598" s="128">
        <v>681</v>
      </c>
      <c r="I598" s="128">
        <v>0</v>
      </c>
      <c r="J598" s="128">
        <v>0</v>
      </c>
      <c r="K598" s="128">
        <v>10</v>
      </c>
      <c r="L598" s="128">
        <v>90</v>
      </c>
      <c r="M598" s="128">
        <v>97</v>
      </c>
      <c r="N598" s="128">
        <v>732</v>
      </c>
      <c r="O598" s="128">
        <v>1</v>
      </c>
      <c r="P598" s="128">
        <v>6</v>
      </c>
      <c r="Q598" s="128">
        <v>20</v>
      </c>
      <c r="R598" s="128">
        <v>73</v>
      </c>
      <c r="S598" s="128">
        <v>0</v>
      </c>
      <c r="T598" s="128">
        <v>0</v>
      </c>
      <c r="U598" s="128">
        <v>0</v>
      </c>
      <c r="V598" s="128">
        <v>0</v>
      </c>
      <c r="W598" s="128">
        <v>0</v>
      </c>
      <c r="X598" s="128">
        <v>0</v>
      </c>
    </row>
    <row r="599" spans="1:24">
      <c r="A599" s="118">
        <v>4</v>
      </c>
      <c r="B599" s="122">
        <v>3</v>
      </c>
      <c r="C599" s="137">
        <v>2301</v>
      </c>
      <c r="D599" s="131">
        <v>3</v>
      </c>
      <c r="E599" s="144" t="s">
        <v>821</v>
      </c>
      <c r="F599" s="144" t="s">
        <v>828</v>
      </c>
      <c r="G599" s="127">
        <v>71</v>
      </c>
      <c r="H599" s="127">
        <v>699</v>
      </c>
      <c r="I599" s="127">
        <v>3</v>
      </c>
      <c r="J599" s="127">
        <v>8</v>
      </c>
      <c r="K599" s="127">
        <v>6</v>
      </c>
      <c r="L599" s="127">
        <v>83</v>
      </c>
      <c r="M599" s="127">
        <v>71</v>
      </c>
      <c r="N599" s="127">
        <v>776</v>
      </c>
      <c r="O599" s="127">
        <v>3</v>
      </c>
      <c r="P599" s="127">
        <v>7</v>
      </c>
      <c r="Q599" s="127">
        <v>23</v>
      </c>
      <c r="R599" s="127">
        <v>68</v>
      </c>
      <c r="S599" s="127">
        <v>0</v>
      </c>
      <c r="T599" s="127">
        <v>0</v>
      </c>
      <c r="U599" s="127">
        <v>0</v>
      </c>
      <c r="V599" s="127">
        <v>0</v>
      </c>
      <c r="W599" s="127">
        <v>0</v>
      </c>
      <c r="X599" s="127">
        <v>0</v>
      </c>
    </row>
    <row r="600" spans="1:24">
      <c r="A600" s="118">
        <v>7</v>
      </c>
      <c r="B600" s="122">
        <v>3</v>
      </c>
      <c r="C600" s="137">
        <v>2301</v>
      </c>
      <c r="D600" s="131">
        <v>4</v>
      </c>
      <c r="E600" s="144" t="s">
        <v>821</v>
      </c>
      <c r="F600" s="144" t="s">
        <v>1571</v>
      </c>
      <c r="G600" s="127">
        <v>361</v>
      </c>
      <c r="H600" s="127">
        <v>766</v>
      </c>
      <c r="I600" s="127">
        <v>4</v>
      </c>
      <c r="J600" s="127">
        <v>9</v>
      </c>
      <c r="K600" s="127">
        <v>34</v>
      </c>
      <c r="L600" s="127">
        <v>54</v>
      </c>
      <c r="M600" s="127">
        <v>361</v>
      </c>
      <c r="N600" s="127">
        <v>810</v>
      </c>
      <c r="O600" s="127">
        <v>1</v>
      </c>
      <c r="P600" s="127">
        <v>16</v>
      </c>
      <c r="Q600" s="127">
        <v>40</v>
      </c>
      <c r="R600" s="127">
        <v>43</v>
      </c>
      <c r="S600" s="127">
        <v>361</v>
      </c>
      <c r="T600" s="127">
        <v>195</v>
      </c>
      <c r="U600" s="127">
        <v>15</v>
      </c>
      <c r="V600" s="127">
        <v>39</v>
      </c>
      <c r="W600" s="127">
        <v>36</v>
      </c>
      <c r="X600" s="127">
        <v>10</v>
      </c>
    </row>
    <row r="601" spans="1:24">
      <c r="A601" s="118">
        <v>8</v>
      </c>
      <c r="B601" s="122">
        <v>3</v>
      </c>
      <c r="C601" s="137">
        <v>2301</v>
      </c>
      <c r="D601" s="131">
        <v>4</v>
      </c>
      <c r="E601" s="144" t="s">
        <v>821</v>
      </c>
      <c r="F601" s="144" t="s">
        <v>1571</v>
      </c>
      <c r="G601" s="127">
        <v>353</v>
      </c>
      <c r="H601" s="127">
        <v>802</v>
      </c>
      <c r="I601" s="127">
        <v>4</v>
      </c>
      <c r="J601" s="127">
        <v>7</v>
      </c>
      <c r="K601" s="127">
        <v>37</v>
      </c>
      <c r="L601" s="127">
        <v>52</v>
      </c>
      <c r="M601" s="127">
        <v>353</v>
      </c>
      <c r="N601" s="127">
        <v>863</v>
      </c>
      <c r="O601" s="127">
        <v>0</v>
      </c>
      <c r="P601" s="127">
        <v>8</v>
      </c>
      <c r="Q601" s="127">
        <v>48</v>
      </c>
      <c r="R601" s="127">
        <v>44</v>
      </c>
      <c r="S601" s="127">
        <v>0</v>
      </c>
      <c r="T601" s="127">
        <v>0</v>
      </c>
      <c r="U601" s="127">
        <v>0</v>
      </c>
      <c r="V601" s="127">
        <v>0</v>
      </c>
      <c r="W601" s="127">
        <v>0</v>
      </c>
      <c r="X601" s="127">
        <v>0</v>
      </c>
    </row>
    <row r="602" spans="1:24">
      <c r="A602" s="113">
        <v>3</v>
      </c>
      <c r="B602" s="116">
        <v>3</v>
      </c>
      <c r="C602" s="138">
        <v>2301</v>
      </c>
      <c r="D602" s="132">
        <v>8</v>
      </c>
      <c r="E602" s="142" t="s">
        <v>821</v>
      </c>
      <c r="F602" s="143" t="s">
        <v>827</v>
      </c>
      <c r="G602" s="128">
        <v>68</v>
      </c>
      <c r="H602" s="128">
        <v>648</v>
      </c>
      <c r="I602" s="128">
        <v>0</v>
      </c>
      <c r="J602" s="128">
        <v>10</v>
      </c>
      <c r="K602" s="128">
        <v>7</v>
      </c>
      <c r="L602" s="128">
        <v>82</v>
      </c>
      <c r="M602" s="128">
        <v>68</v>
      </c>
      <c r="N602" s="128">
        <v>642</v>
      </c>
      <c r="O602" s="128">
        <v>3</v>
      </c>
      <c r="P602" s="128">
        <v>18</v>
      </c>
      <c r="Q602" s="128">
        <v>31</v>
      </c>
      <c r="R602" s="128">
        <v>49</v>
      </c>
      <c r="S602" s="128">
        <v>0</v>
      </c>
      <c r="T602" s="128">
        <v>0</v>
      </c>
      <c r="U602" s="128">
        <v>0</v>
      </c>
      <c r="V602" s="128">
        <v>0</v>
      </c>
      <c r="W602" s="128">
        <v>0</v>
      </c>
      <c r="X602" s="128">
        <v>0</v>
      </c>
    </row>
    <row r="603" spans="1:24">
      <c r="A603" s="118">
        <v>4</v>
      </c>
      <c r="B603" s="122">
        <v>3</v>
      </c>
      <c r="C603" s="137">
        <v>2301</v>
      </c>
      <c r="D603" s="131">
        <v>8</v>
      </c>
      <c r="E603" s="144" t="s">
        <v>821</v>
      </c>
      <c r="F603" s="144" t="s">
        <v>827</v>
      </c>
      <c r="G603" s="127">
        <v>64</v>
      </c>
      <c r="H603" s="127">
        <v>701</v>
      </c>
      <c r="I603" s="127">
        <v>0</v>
      </c>
      <c r="J603" s="127">
        <v>6</v>
      </c>
      <c r="K603" s="127">
        <v>19</v>
      </c>
      <c r="L603" s="127">
        <v>75</v>
      </c>
      <c r="M603" s="127">
        <v>64</v>
      </c>
      <c r="N603" s="127">
        <v>750</v>
      </c>
      <c r="O603" s="127">
        <v>0</v>
      </c>
      <c r="P603" s="127">
        <v>3</v>
      </c>
      <c r="Q603" s="127">
        <v>45</v>
      </c>
      <c r="R603" s="127">
        <v>52</v>
      </c>
      <c r="S603" s="127">
        <v>0</v>
      </c>
      <c r="T603" s="127">
        <v>0</v>
      </c>
      <c r="U603" s="127">
        <v>0</v>
      </c>
      <c r="V603" s="127">
        <v>0</v>
      </c>
      <c r="W603" s="127">
        <v>0</v>
      </c>
      <c r="X603" s="127">
        <v>0</v>
      </c>
    </row>
    <row r="604" spans="1:24">
      <c r="A604" s="113">
        <v>3</v>
      </c>
      <c r="B604" s="116">
        <v>3</v>
      </c>
      <c r="C604" s="138">
        <v>2301</v>
      </c>
      <c r="D604" s="132">
        <v>9</v>
      </c>
      <c r="E604" s="142" t="s">
        <v>821</v>
      </c>
      <c r="F604" s="143" t="s">
        <v>826</v>
      </c>
      <c r="G604" s="128">
        <v>95</v>
      </c>
      <c r="H604" s="128">
        <v>629</v>
      </c>
      <c r="I604" s="128">
        <v>0</v>
      </c>
      <c r="J604" s="128">
        <v>6</v>
      </c>
      <c r="K604" s="128">
        <v>24</v>
      </c>
      <c r="L604" s="128">
        <v>69</v>
      </c>
      <c r="M604" s="128">
        <v>95</v>
      </c>
      <c r="N604" s="128">
        <v>583</v>
      </c>
      <c r="O604" s="128">
        <v>6</v>
      </c>
      <c r="P604" s="128">
        <v>22</v>
      </c>
      <c r="Q604" s="128">
        <v>40</v>
      </c>
      <c r="R604" s="128">
        <v>32</v>
      </c>
      <c r="S604" s="128">
        <v>0</v>
      </c>
      <c r="T604" s="128">
        <v>0</v>
      </c>
      <c r="U604" s="128">
        <v>0</v>
      </c>
      <c r="V604" s="128">
        <v>0</v>
      </c>
      <c r="W604" s="128">
        <v>0</v>
      </c>
      <c r="X604" s="128">
        <v>0</v>
      </c>
    </row>
    <row r="605" spans="1:24">
      <c r="A605" s="118">
        <v>4</v>
      </c>
      <c r="B605" s="122">
        <v>3</v>
      </c>
      <c r="C605" s="137">
        <v>2301</v>
      </c>
      <c r="D605" s="131">
        <v>9</v>
      </c>
      <c r="E605" s="144" t="s">
        <v>821</v>
      </c>
      <c r="F605" s="144" t="s">
        <v>826</v>
      </c>
      <c r="G605" s="127">
        <v>82</v>
      </c>
      <c r="H605" s="127">
        <v>642</v>
      </c>
      <c r="I605" s="127">
        <v>2</v>
      </c>
      <c r="J605" s="127">
        <v>12</v>
      </c>
      <c r="K605" s="127">
        <v>37</v>
      </c>
      <c r="L605" s="127">
        <v>49</v>
      </c>
      <c r="M605" s="127">
        <v>82</v>
      </c>
      <c r="N605" s="127">
        <v>673</v>
      </c>
      <c r="O605" s="127">
        <v>1</v>
      </c>
      <c r="P605" s="127">
        <v>18</v>
      </c>
      <c r="Q605" s="127">
        <v>48</v>
      </c>
      <c r="R605" s="127">
        <v>33</v>
      </c>
      <c r="S605" s="127">
        <v>0</v>
      </c>
      <c r="T605" s="127">
        <v>0</v>
      </c>
      <c r="U605" s="127">
        <v>0</v>
      </c>
      <c r="V605" s="127">
        <v>0</v>
      </c>
      <c r="W605" s="127">
        <v>0</v>
      </c>
      <c r="X605" s="127">
        <v>0</v>
      </c>
    </row>
    <row r="606" spans="1:24">
      <c r="A606" s="113">
        <v>3</v>
      </c>
      <c r="B606" s="116">
        <v>3</v>
      </c>
      <c r="C606" s="138">
        <v>2301</v>
      </c>
      <c r="D606" s="132">
        <v>10</v>
      </c>
      <c r="E606" s="142" t="s">
        <v>821</v>
      </c>
      <c r="F606" s="143" t="s">
        <v>825</v>
      </c>
      <c r="G606" s="128">
        <v>100</v>
      </c>
      <c r="H606" s="128">
        <v>608</v>
      </c>
      <c r="I606" s="128">
        <v>0</v>
      </c>
      <c r="J606" s="128">
        <v>9</v>
      </c>
      <c r="K606" s="128">
        <v>37</v>
      </c>
      <c r="L606" s="128">
        <v>54</v>
      </c>
      <c r="M606" s="128">
        <v>100</v>
      </c>
      <c r="N606" s="128">
        <v>606</v>
      </c>
      <c r="O606" s="128">
        <v>3</v>
      </c>
      <c r="P606" s="128">
        <v>26</v>
      </c>
      <c r="Q606" s="128">
        <v>29</v>
      </c>
      <c r="R606" s="128">
        <v>42</v>
      </c>
      <c r="S606" s="128">
        <v>0</v>
      </c>
      <c r="T606" s="128">
        <v>0</v>
      </c>
      <c r="U606" s="128">
        <v>0</v>
      </c>
      <c r="V606" s="128">
        <v>0</v>
      </c>
      <c r="W606" s="128">
        <v>0</v>
      </c>
      <c r="X606" s="128">
        <v>0</v>
      </c>
    </row>
    <row r="607" spans="1:24">
      <c r="A607" s="118">
        <v>4</v>
      </c>
      <c r="B607" s="122">
        <v>3</v>
      </c>
      <c r="C607" s="137">
        <v>2301</v>
      </c>
      <c r="D607" s="131">
        <v>10</v>
      </c>
      <c r="E607" s="144" t="s">
        <v>821</v>
      </c>
      <c r="F607" s="144" t="s">
        <v>825</v>
      </c>
      <c r="G607" s="127">
        <v>76</v>
      </c>
      <c r="H607" s="127">
        <v>660</v>
      </c>
      <c r="I607" s="127">
        <v>4</v>
      </c>
      <c r="J607" s="127">
        <v>7</v>
      </c>
      <c r="K607" s="127">
        <v>25</v>
      </c>
      <c r="L607" s="127">
        <v>64</v>
      </c>
      <c r="M607" s="127">
        <v>76</v>
      </c>
      <c r="N607" s="127">
        <v>688</v>
      </c>
      <c r="O607" s="127">
        <v>1</v>
      </c>
      <c r="P607" s="127">
        <v>22</v>
      </c>
      <c r="Q607" s="127">
        <v>36</v>
      </c>
      <c r="R607" s="127">
        <v>41</v>
      </c>
      <c r="S607" s="127">
        <v>0</v>
      </c>
      <c r="T607" s="127">
        <v>0</v>
      </c>
      <c r="U607" s="127">
        <v>0</v>
      </c>
      <c r="V607" s="127">
        <v>0</v>
      </c>
      <c r="W607" s="127">
        <v>0</v>
      </c>
      <c r="X607" s="127">
        <v>0</v>
      </c>
    </row>
    <row r="608" spans="1:24">
      <c r="A608" s="113">
        <v>3</v>
      </c>
      <c r="B608" s="116">
        <v>3</v>
      </c>
      <c r="C608" s="138">
        <v>2301</v>
      </c>
      <c r="D608" s="132">
        <v>11</v>
      </c>
      <c r="E608" s="142" t="s">
        <v>821</v>
      </c>
      <c r="F608" s="143" t="s">
        <v>824</v>
      </c>
      <c r="G608" s="128">
        <v>85</v>
      </c>
      <c r="H608" s="128">
        <v>649</v>
      </c>
      <c r="I608" s="128">
        <v>1</v>
      </c>
      <c r="J608" s="128">
        <v>2</v>
      </c>
      <c r="K608" s="128">
        <v>14</v>
      </c>
      <c r="L608" s="128">
        <v>82</v>
      </c>
      <c r="M608" s="128">
        <v>85</v>
      </c>
      <c r="N608" s="128">
        <v>689</v>
      </c>
      <c r="O608" s="128">
        <v>4</v>
      </c>
      <c r="P608" s="128">
        <v>5</v>
      </c>
      <c r="Q608" s="128">
        <v>32</v>
      </c>
      <c r="R608" s="128">
        <v>60</v>
      </c>
      <c r="S608" s="128">
        <v>0</v>
      </c>
      <c r="T608" s="128">
        <v>0</v>
      </c>
      <c r="U608" s="128">
        <v>0</v>
      </c>
      <c r="V608" s="128">
        <v>0</v>
      </c>
      <c r="W608" s="128">
        <v>0</v>
      </c>
      <c r="X608" s="128">
        <v>0</v>
      </c>
    </row>
    <row r="609" spans="1:24">
      <c r="A609" s="118">
        <v>4</v>
      </c>
      <c r="B609" s="122">
        <v>3</v>
      </c>
      <c r="C609" s="137">
        <v>2301</v>
      </c>
      <c r="D609" s="131">
        <v>11</v>
      </c>
      <c r="E609" s="144" t="s">
        <v>821</v>
      </c>
      <c r="F609" s="144" t="s">
        <v>824</v>
      </c>
      <c r="G609" s="127">
        <v>83</v>
      </c>
      <c r="H609" s="127">
        <v>712</v>
      </c>
      <c r="I609" s="127">
        <v>0</v>
      </c>
      <c r="J609" s="127">
        <v>4</v>
      </c>
      <c r="K609" s="127">
        <v>7</v>
      </c>
      <c r="L609" s="127">
        <v>89</v>
      </c>
      <c r="M609" s="127">
        <v>83</v>
      </c>
      <c r="N609" s="127">
        <v>807</v>
      </c>
      <c r="O609" s="127">
        <v>0</v>
      </c>
      <c r="P609" s="127">
        <v>4</v>
      </c>
      <c r="Q609" s="127">
        <v>23</v>
      </c>
      <c r="R609" s="127">
        <v>73</v>
      </c>
      <c r="S609" s="127">
        <v>0</v>
      </c>
      <c r="T609" s="127">
        <v>0</v>
      </c>
      <c r="U609" s="127">
        <v>0</v>
      </c>
      <c r="V609" s="127">
        <v>0</v>
      </c>
      <c r="W609" s="127">
        <v>0</v>
      </c>
      <c r="X609" s="127">
        <v>0</v>
      </c>
    </row>
    <row r="610" spans="1:24">
      <c r="A610" s="113">
        <v>3</v>
      </c>
      <c r="B610" s="116">
        <v>3</v>
      </c>
      <c r="C610" s="138">
        <v>2301</v>
      </c>
      <c r="D610" s="132">
        <v>12</v>
      </c>
      <c r="E610" s="142" t="s">
        <v>821</v>
      </c>
      <c r="F610" s="143" t="s">
        <v>823</v>
      </c>
      <c r="G610" s="128">
        <v>75</v>
      </c>
      <c r="H610" s="128">
        <v>617</v>
      </c>
      <c r="I610" s="128">
        <v>3</v>
      </c>
      <c r="J610" s="128">
        <v>11</v>
      </c>
      <c r="K610" s="128">
        <v>25</v>
      </c>
      <c r="L610" s="128">
        <v>61</v>
      </c>
      <c r="M610" s="128">
        <v>75</v>
      </c>
      <c r="N610" s="128">
        <v>620</v>
      </c>
      <c r="O610" s="128">
        <v>7</v>
      </c>
      <c r="P610" s="128">
        <v>15</v>
      </c>
      <c r="Q610" s="128">
        <v>35</v>
      </c>
      <c r="R610" s="128">
        <v>44</v>
      </c>
      <c r="S610" s="128">
        <v>0</v>
      </c>
      <c r="T610" s="128">
        <v>0</v>
      </c>
      <c r="U610" s="128">
        <v>0</v>
      </c>
      <c r="V610" s="128">
        <v>0</v>
      </c>
      <c r="W610" s="128">
        <v>0</v>
      </c>
      <c r="X610" s="128">
        <v>0</v>
      </c>
    </row>
    <row r="611" spans="1:24">
      <c r="A611" s="118">
        <v>4</v>
      </c>
      <c r="B611" s="122">
        <v>3</v>
      </c>
      <c r="C611" s="137">
        <v>2301</v>
      </c>
      <c r="D611" s="131">
        <v>12</v>
      </c>
      <c r="E611" s="144" t="s">
        <v>821</v>
      </c>
      <c r="F611" s="144" t="s">
        <v>823</v>
      </c>
      <c r="G611" s="127">
        <v>72</v>
      </c>
      <c r="H611" s="127">
        <v>614</v>
      </c>
      <c r="I611" s="127">
        <v>13</v>
      </c>
      <c r="J611" s="127">
        <v>10</v>
      </c>
      <c r="K611" s="127">
        <v>36</v>
      </c>
      <c r="L611" s="127">
        <v>42</v>
      </c>
      <c r="M611" s="127">
        <v>72</v>
      </c>
      <c r="N611" s="127">
        <v>632</v>
      </c>
      <c r="O611" s="127">
        <v>4</v>
      </c>
      <c r="P611" s="127">
        <v>24</v>
      </c>
      <c r="Q611" s="127">
        <v>56</v>
      </c>
      <c r="R611" s="127">
        <v>17</v>
      </c>
      <c r="S611" s="127">
        <v>0</v>
      </c>
      <c r="T611" s="127">
        <v>0</v>
      </c>
      <c r="U611" s="127">
        <v>0</v>
      </c>
      <c r="V611" s="127">
        <v>0</v>
      </c>
      <c r="W611" s="127">
        <v>0</v>
      </c>
      <c r="X611" s="127">
        <v>0</v>
      </c>
    </row>
    <row r="612" spans="1:24">
      <c r="A612" s="118">
        <v>7</v>
      </c>
      <c r="B612" s="122">
        <v>3</v>
      </c>
      <c r="C612" s="137">
        <v>2301</v>
      </c>
      <c r="D612" s="131">
        <v>13</v>
      </c>
      <c r="E612" s="144" t="s">
        <v>821</v>
      </c>
      <c r="F612" s="144" t="s">
        <v>1570</v>
      </c>
      <c r="G612" s="127">
        <v>302</v>
      </c>
      <c r="H612" s="127">
        <v>748</v>
      </c>
      <c r="I612" s="127">
        <v>6</v>
      </c>
      <c r="J612" s="127">
        <v>13</v>
      </c>
      <c r="K612" s="127">
        <v>35</v>
      </c>
      <c r="L612" s="127">
        <v>46</v>
      </c>
      <c r="M612" s="127">
        <v>302</v>
      </c>
      <c r="N612" s="127">
        <v>774</v>
      </c>
      <c r="O612" s="127">
        <v>1</v>
      </c>
      <c r="P612" s="127">
        <v>24</v>
      </c>
      <c r="Q612" s="127">
        <v>41</v>
      </c>
      <c r="R612" s="127">
        <v>34</v>
      </c>
      <c r="S612" s="127">
        <v>302</v>
      </c>
      <c r="T612" s="127">
        <v>187</v>
      </c>
      <c r="U612" s="127">
        <v>18</v>
      </c>
      <c r="V612" s="127">
        <v>42</v>
      </c>
      <c r="W612" s="127">
        <v>30</v>
      </c>
      <c r="X612" s="127">
        <v>9</v>
      </c>
    </row>
    <row r="613" spans="1:24">
      <c r="A613" s="118">
        <v>8</v>
      </c>
      <c r="B613" s="122">
        <v>3</v>
      </c>
      <c r="C613" s="137">
        <v>2301</v>
      </c>
      <c r="D613" s="131">
        <v>13</v>
      </c>
      <c r="E613" s="144" t="s">
        <v>821</v>
      </c>
      <c r="F613" s="144" t="s">
        <v>1570</v>
      </c>
      <c r="G613" s="127">
        <v>326</v>
      </c>
      <c r="H613" s="127">
        <v>754</v>
      </c>
      <c r="I613" s="127">
        <v>14</v>
      </c>
      <c r="J613" s="127">
        <v>13</v>
      </c>
      <c r="K613" s="127">
        <v>43</v>
      </c>
      <c r="L613" s="127">
        <v>30</v>
      </c>
      <c r="M613" s="127">
        <v>326</v>
      </c>
      <c r="N613" s="127">
        <v>824</v>
      </c>
      <c r="O613" s="127">
        <v>2</v>
      </c>
      <c r="P613" s="127">
        <v>16</v>
      </c>
      <c r="Q613" s="127">
        <v>48</v>
      </c>
      <c r="R613" s="127">
        <v>34</v>
      </c>
      <c r="S613" s="127">
        <v>0</v>
      </c>
      <c r="T613" s="127">
        <v>0</v>
      </c>
      <c r="U613" s="127">
        <v>0</v>
      </c>
      <c r="V613" s="127">
        <v>0</v>
      </c>
      <c r="W613" s="127">
        <v>0</v>
      </c>
      <c r="X613" s="127">
        <v>0</v>
      </c>
    </row>
    <row r="614" spans="1:24">
      <c r="A614" s="118">
        <v>5</v>
      </c>
      <c r="B614" s="122">
        <v>3</v>
      </c>
      <c r="C614" s="137">
        <v>2301</v>
      </c>
      <c r="D614" s="131">
        <v>16</v>
      </c>
      <c r="E614" s="144" t="s">
        <v>821</v>
      </c>
      <c r="F614" s="144" t="s">
        <v>1403</v>
      </c>
      <c r="G614" s="127">
        <v>373</v>
      </c>
      <c r="H614" s="127">
        <v>730</v>
      </c>
      <c r="I614" s="127">
        <v>2</v>
      </c>
      <c r="J614" s="127">
        <v>9</v>
      </c>
      <c r="K614" s="127">
        <v>25</v>
      </c>
      <c r="L614" s="127">
        <v>64</v>
      </c>
      <c r="M614" s="127">
        <v>373</v>
      </c>
      <c r="N614" s="127">
        <v>790</v>
      </c>
      <c r="O614" s="127">
        <v>1</v>
      </c>
      <c r="P614" s="127">
        <v>7</v>
      </c>
      <c r="Q614" s="127">
        <v>41</v>
      </c>
      <c r="R614" s="127">
        <v>52</v>
      </c>
      <c r="S614" s="127">
        <v>373</v>
      </c>
      <c r="T614" s="127">
        <v>227</v>
      </c>
      <c r="U614" s="127">
        <v>2</v>
      </c>
      <c r="V614" s="127">
        <v>20</v>
      </c>
      <c r="W614" s="127">
        <v>55</v>
      </c>
      <c r="X614" s="127">
        <v>24</v>
      </c>
    </row>
    <row r="615" spans="1:24">
      <c r="A615" s="118">
        <v>6</v>
      </c>
      <c r="B615" s="122">
        <v>3</v>
      </c>
      <c r="C615" s="137">
        <v>2301</v>
      </c>
      <c r="D615" s="131">
        <v>16</v>
      </c>
      <c r="E615" s="144" t="s">
        <v>821</v>
      </c>
      <c r="F615" s="144" t="s">
        <v>1403</v>
      </c>
      <c r="G615" s="127">
        <v>392</v>
      </c>
      <c r="H615" s="127">
        <v>763</v>
      </c>
      <c r="I615" s="127">
        <v>2</v>
      </c>
      <c r="J615" s="127">
        <v>7</v>
      </c>
      <c r="K615" s="127">
        <v>22</v>
      </c>
      <c r="L615" s="127">
        <v>69</v>
      </c>
      <c r="M615" s="127">
        <v>392</v>
      </c>
      <c r="N615" s="127">
        <v>791</v>
      </c>
      <c r="O615" s="127">
        <v>2</v>
      </c>
      <c r="P615" s="127">
        <v>12</v>
      </c>
      <c r="Q615" s="127">
        <v>39</v>
      </c>
      <c r="R615" s="127">
        <v>47</v>
      </c>
      <c r="S615" s="127">
        <v>0</v>
      </c>
      <c r="T615" s="127">
        <v>0</v>
      </c>
      <c r="U615" s="127">
        <v>0</v>
      </c>
      <c r="V615" s="127">
        <v>0</v>
      </c>
      <c r="W615" s="127">
        <v>0</v>
      </c>
      <c r="X615" s="127">
        <v>0</v>
      </c>
    </row>
    <row r="616" spans="1:24">
      <c r="A616" s="118">
        <v>5</v>
      </c>
      <c r="B616" s="122">
        <v>3</v>
      </c>
      <c r="C616" s="137">
        <v>2301</v>
      </c>
      <c r="D616" s="131">
        <v>17</v>
      </c>
      <c r="E616" s="144" t="s">
        <v>821</v>
      </c>
      <c r="F616" s="144" t="s">
        <v>1402</v>
      </c>
      <c r="G616" s="127">
        <v>302</v>
      </c>
      <c r="H616" s="127">
        <v>676</v>
      </c>
      <c r="I616" s="127">
        <v>7</v>
      </c>
      <c r="J616" s="127">
        <v>15</v>
      </c>
      <c r="K616" s="127">
        <v>32</v>
      </c>
      <c r="L616" s="127">
        <v>47</v>
      </c>
      <c r="M616" s="127">
        <v>302</v>
      </c>
      <c r="N616" s="127">
        <v>685</v>
      </c>
      <c r="O616" s="127">
        <v>4</v>
      </c>
      <c r="P616" s="127">
        <v>24</v>
      </c>
      <c r="Q616" s="127">
        <v>48</v>
      </c>
      <c r="R616" s="127">
        <v>25</v>
      </c>
      <c r="S616" s="127">
        <v>302</v>
      </c>
      <c r="T616" s="127">
        <v>200</v>
      </c>
      <c r="U616" s="127">
        <v>7</v>
      </c>
      <c r="V616" s="127">
        <v>43</v>
      </c>
      <c r="W616" s="127">
        <v>46</v>
      </c>
      <c r="X616" s="127">
        <v>4</v>
      </c>
    </row>
    <row r="617" spans="1:24">
      <c r="A617" s="118">
        <v>6</v>
      </c>
      <c r="B617" s="122">
        <v>3</v>
      </c>
      <c r="C617" s="137">
        <v>2301</v>
      </c>
      <c r="D617" s="131">
        <v>17</v>
      </c>
      <c r="E617" s="144" t="s">
        <v>821</v>
      </c>
      <c r="F617" s="144" t="s">
        <v>1402</v>
      </c>
      <c r="G617" s="127">
        <v>301</v>
      </c>
      <c r="H617" s="127">
        <v>744</v>
      </c>
      <c r="I617" s="127">
        <v>2</v>
      </c>
      <c r="J617" s="127">
        <v>12</v>
      </c>
      <c r="K617" s="127">
        <v>28</v>
      </c>
      <c r="L617" s="127">
        <v>58</v>
      </c>
      <c r="M617" s="127">
        <v>301</v>
      </c>
      <c r="N617" s="127">
        <v>736</v>
      </c>
      <c r="O617" s="127">
        <v>2</v>
      </c>
      <c r="P617" s="127">
        <v>24</v>
      </c>
      <c r="Q617" s="127">
        <v>44</v>
      </c>
      <c r="R617" s="127">
        <v>30</v>
      </c>
      <c r="S617" s="127">
        <v>0</v>
      </c>
      <c r="T617" s="127">
        <v>0</v>
      </c>
      <c r="U617" s="127">
        <v>0</v>
      </c>
      <c r="V617" s="127">
        <v>0</v>
      </c>
      <c r="W617" s="127">
        <v>0</v>
      </c>
      <c r="X617" s="127">
        <v>0</v>
      </c>
    </row>
    <row r="618" spans="1:24">
      <c r="A618" s="113">
        <v>3</v>
      </c>
      <c r="B618" s="116">
        <v>3</v>
      </c>
      <c r="C618" s="138">
        <v>2301</v>
      </c>
      <c r="D618" s="132">
        <v>18</v>
      </c>
      <c r="E618" s="142" t="s">
        <v>821</v>
      </c>
      <c r="F618" s="143" t="s">
        <v>822</v>
      </c>
      <c r="G618" s="128">
        <v>86</v>
      </c>
      <c r="H618" s="128">
        <v>628</v>
      </c>
      <c r="I618" s="128">
        <v>1</v>
      </c>
      <c r="J618" s="128">
        <v>2</v>
      </c>
      <c r="K618" s="128">
        <v>22</v>
      </c>
      <c r="L618" s="128">
        <v>74</v>
      </c>
      <c r="M618" s="128">
        <v>86</v>
      </c>
      <c r="N618" s="128">
        <v>643</v>
      </c>
      <c r="O618" s="128">
        <v>1</v>
      </c>
      <c r="P618" s="128">
        <v>16</v>
      </c>
      <c r="Q618" s="128">
        <v>35</v>
      </c>
      <c r="R618" s="128">
        <v>48</v>
      </c>
      <c r="S618" s="128">
        <v>0</v>
      </c>
      <c r="T618" s="128">
        <v>0</v>
      </c>
      <c r="U618" s="128">
        <v>0</v>
      </c>
      <c r="V618" s="128">
        <v>0</v>
      </c>
      <c r="W618" s="128">
        <v>0</v>
      </c>
      <c r="X618" s="128">
        <v>0</v>
      </c>
    </row>
    <row r="619" spans="1:24">
      <c r="A619" s="118">
        <v>4</v>
      </c>
      <c r="B619" s="122">
        <v>3</v>
      </c>
      <c r="C619" s="137">
        <v>2301</v>
      </c>
      <c r="D619" s="131">
        <v>18</v>
      </c>
      <c r="E619" s="144" t="s">
        <v>821</v>
      </c>
      <c r="F619" s="144" t="s">
        <v>822</v>
      </c>
      <c r="G619" s="127">
        <v>69</v>
      </c>
      <c r="H619" s="127">
        <v>697</v>
      </c>
      <c r="I619" s="127">
        <v>0</v>
      </c>
      <c r="J619" s="127">
        <v>3</v>
      </c>
      <c r="K619" s="127">
        <v>16</v>
      </c>
      <c r="L619" s="127">
        <v>81</v>
      </c>
      <c r="M619" s="127">
        <v>69</v>
      </c>
      <c r="N619" s="127">
        <v>763</v>
      </c>
      <c r="O619" s="127">
        <v>0</v>
      </c>
      <c r="P619" s="127">
        <v>13</v>
      </c>
      <c r="Q619" s="127">
        <v>22</v>
      </c>
      <c r="R619" s="127">
        <v>65</v>
      </c>
      <c r="S619" s="127">
        <v>0</v>
      </c>
      <c r="T619" s="127">
        <v>0</v>
      </c>
      <c r="U619" s="127">
        <v>0</v>
      </c>
      <c r="V619" s="127">
        <v>0</v>
      </c>
      <c r="W619" s="127">
        <v>0</v>
      </c>
      <c r="X619" s="127">
        <v>0</v>
      </c>
    </row>
    <row r="620" spans="1:24">
      <c r="A620" s="113">
        <v>3</v>
      </c>
      <c r="B620" s="116">
        <v>3</v>
      </c>
      <c r="C620" s="138">
        <v>2303</v>
      </c>
      <c r="D620" s="132">
        <v>16</v>
      </c>
      <c r="E620" s="142" t="s">
        <v>831</v>
      </c>
      <c r="F620" s="143" t="s">
        <v>834</v>
      </c>
      <c r="G620" s="128">
        <v>88</v>
      </c>
      <c r="H620" s="128">
        <v>605</v>
      </c>
      <c r="I620" s="128">
        <v>0</v>
      </c>
      <c r="J620" s="128">
        <v>10</v>
      </c>
      <c r="K620" s="128">
        <v>30</v>
      </c>
      <c r="L620" s="128">
        <v>60</v>
      </c>
      <c r="M620" s="128">
        <v>88</v>
      </c>
      <c r="N620" s="128">
        <v>612</v>
      </c>
      <c r="O620" s="128">
        <v>8</v>
      </c>
      <c r="P620" s="128">
        <v>16</v>
      </c>
      <c r="Q620" s="128">
        <v>34</v>
      </c>
      <c r="R620" s="128">
        <v>42</v>
      </c>
      <c r="S620" s="128">
        <v>0</v>
      </c>
      <c r="T620" s="128">
        <v>0</v>
      </c>
      <c r="U620" s="128">
        <v>0</v>
      </c>
      <c r="V620" s="128">
        <v>0</v>
      </c>
      <c r="W620" s="128">
        <v>0</v>
      </c>
      <c r="X620" s="128">
        <v>0</v>
      </c>
    </row>
    <row r="621" spans="1:24">
      <c r="A621" s="118">
        <v>4</v>
      </c>
      <c r="B621" s="122">
        <v>3</v>
      </c>
      <c r="C621" s="137">
        <v>2303</v>
      </c>
      <c r="D621" s="131">
        <v>16</v>
      </c>
      <c r="E621" s="144" t="s">
        <v>831</v>
      </c>
      <c r="F621" s="144" t="s">
        <v>834</v>
      </c>
      <c r="G621" s="127">
        <v>102</v>
      </c>
      <c r="H621" s="127">
        <v>648</v>
      </c>
      <c r="I621" s="127">
        <v>1</v>
      </c>
      <c r="J621" s="127">
        <v>14</v>
      </c>
      <c r="K621" s="127">
        <v>23</v>
      </c>
      <c r="L621" s="127">
        <v>63</v>
      </c>
      <c r="M621" s="127">
        <v>102</v>
      </c>
      <c r="N621" s="127">
        <v>707</v>
      </c>
      <c r="O621" s="127">
        <v>2</v>
      </c>
      <c r="P621" s="127">
        <v>12</v>
      </c>
      <c r="Q621" s="127">
        <v>47</v>
      </c>
      <c r="R621" s="127">
        <v>39</v>
      </c>
      <c r="S621" s="127">
        <v>0</v>
      </c>
      <c r="T621" s="127">
        <v>0</v>
      </c>
      <c r="U621" s="127">
        <v>0</v>
      </c>
      <c r="V621" s="127">
        <v>0</v>
      </c>
      <c r="W621" s="127">
        <v>0</v>
      </c>
      <c r="X621" s="127">
        <v>0</v>
      </c>
    </row>
    <row r="622" spans="1:24">
      <c r="A622" s="118">
        <v>5</v>
      </c>
      <c r="B622" s="122">
        <v>3</v>
      </c>
      <c r="C622" s="137">
        <v>2303</v>
      </c>
      <c r="D622" s="131">
        <v>16</v>
      </c>
      <c r="E622" s="144" t="s">
        <v>831</v>
      </c>
      <c r="F622" s="144" t="s">
        <v>834</v>
      </c>
      <c r="G622" s="127">
        <v>95</v>
      </c>
      <c r="H622" s="127">
        <v>668</v>
      </c>
      <c r="I622" s="127">
        <v>7</v>
      </c>
      <c r="J622" s="127">
        <v>12</v>
      </c>
      <c r="K622" s="127">
        <v>43</v>
      </c>
      <c r="L622" s="127">
        <v>38</v>
      </c>
      <c r="M622" s="127">
        <v>95</v>
      </c>
      <c r="N622" s="127">
        <v>725</v>
      </c>
      <c r="O622" s="127">
        <v>4</v>
      </c>
      <c r="P622" s="127">
        <v>17</v>
      </c>
      <c r="Q622" s="127">
        <v>43</v>
      </c>
      <c r="R622" s="127">
        <v>36</v>
      </c>
      <c r="S622" s="127">
        <v>95</v>
      </c>
      <c r="T622" s="127">
        <v>226</v>
      </c>
      <c r="U622" s="127">
        <v>2</v>
      </c>
      <c r="V622" s="127">
        <v>20</v>
      </c>
      <c r="W622" s="127">
        <v>56</v>
      </c>
      <c r="X622" s="127">
        <v>22</v>
      </c>
    </row>
    <row r="623" spans="1:24">
      <c r="A623" s="118">
        <v>6</v>
      </c>
      <c r="B623" s="122">
        <v>3</v>
      </c>
      <c r="C623" s="137">
        <v>2303</v>
      </c>
      <c r="D623" s="131">
        <v>18</v>
      </c>
      <c r="E623" s="144" t="s">
        <v>831</v>
      </c>
      <c r="F623" s="144" t="s">
        <v>1477</v>
      </c>
      <c r="G623" s="127">
        <v>230</v>
      </c>
      <c r="H623" s="127">
        <v>736</v>
      </c>
      <c r="I623" s="127">
        <v>2</v>
      </c>
      <c r="J623" s="127">
        <v>8</v>
      </c>
      <c r="K623" s="127">
        <v>33</v>
      </c>
      <c r="L623" s="127">
        <v>58</v>
      </c>
      <c r="M623" s="127">
        <v>230</v>
      </c>
      <c r="N623" s="127">
        <v>769</v>
      </c>
      <c r="O623" s="127">
        <v>1</v>
      </c>
      <c r="P623" s="127">
        <v>15</v>
      </c>
      <c r="Q623" s="127">
        <v>47</v>
      </c>
      <c r="R623" s="127">
        <v>37</v>
      </c>
      <c r="S623" s="127">
        <v>0</v>
      </c>
      <c r="T623" s="127">
        <v>0</v>
      </c>
      <c r="U623" s="127">
        <v>0</v>
      </c>
      <c r="V623" s="127">
        <v>0</v>
      </c>
      <c r="W623" s="127">
        <v>0</v>
      </c>
      <c r="X623" s="127">
        <v>0</v>
      </c>
    </row>
    <row r="624" spans="1:24">
      <c r="A624" s="118">
        <v>7</v>
      </c>
      <c r="B624" s="122">
        <v>3</v>
      </c>
      <c r="C624" s="137">
        <v>2303</v>
      </c>
      <c r="D624" s="131">
        <v>18</v>
      </c>
      <c r="E624" s="144" t="s">
        <v>831</v>
      </c>
      <c r="F624" s="144" t="s">
        <v>1477</v>
      </c>
      <c r="G624" s="127">
        <v>227</v>
      </c>
      <c r="H624" s="127">
        <v>754</v>
      </c>
      <c r="I624" s="127">
        <v>3</v>
      </c>
      <c r="J624" s="127">
        <v>8</v>
      </c>
      <c r="K624" s="127">
        <v>42</v>
      </c>
      <c r="L624" s="127">
        <v>48</v>
      </c>
      <c r="M624" s="127">
        <v>227</v>
      </c>
      <c r="N624" s="127">
        <v>781</v>
      </c>
      <c r="O624" s="127">
        <v>1</v>
      </c>
      <c r="P624" s="127">
        <v>18</v>
      </c>
      <c r="Q624" s="127">
        <v>48</v>
      </c>
      <c r="R624" s="127">
        <v>32</v>
      </c>
      <c r="S624" s="127">
        <v>227</v>
      </c>
      <c r="T624" s="127">
        <v>191</v>
      </c>
      <c r="U624" s="127">
        <v>13</v>
      </c>
      <c r="V624" s="127">
        <v>43</v>
      </c>
      <c r="W624" s="127">
        <v>36</v>
      </c>
      <c r="X624" s="127">
        <v>8</v>
      </c>
    </row>
    <row r="625" spans="1:24">
      <c r="A625" s="113">
        <v>3</v>
      </c>
      <c r="B625" s="116">
        <v>3</v>
      </c>
      <c r="C625" s="138">
        <v>2303</v>
      </c>
      <c r="D625" s="132">
        <v>19</v>
      </c>
      <c r="E625" s="142" t="s">
        <v>831</v>
      </c>
      <c r="F625" s="143" t="s">
        <v>833</v>
      </c>
      <c r="G625" s="128">
        <v>81</v>
      </c>
      <c r="H625" s="128">
        <v>619</v>
      </c>
      <c r="I625" s="128">
        <v>0</v>
      </c>
      <c r="J625" s="128">
        <v>5</v>
      </c>
      <c r="K625" s="128">
        <v>27</v>
      </c>
      <c r="L625" s="128">
        <v>68</v>
      </c>
      <c r="M625" s="128">
        <v>81</v>
      </c>
      <c r="N625" s="128">
        <v>653</v>
      </c>
      <c r="O625" s="128">
        <v>2</v>
      </c>
      <c r="P625" s="128">
        <v>10</v>
      </c>
      <c r="Q625" s="128">
        <v>37</v>
      </c>
      <c r="R625" s="128">
        <v>51</v>
      </c>
      <c r="S625" s="128">
        <v>0</v>
      </c>
      <c r="T625" s="128">
        <v>0</v>
      </c>
      <c r="U625" s="128">
        <v>0</v>
      </c>
      <c r="V625" s="128">
        <v>0</v>
      </c>
      <c r="W625" s="128">
        <v>0</v>
      </c>
      <c r="X625" s="128">
        <v>0</v>
      </c>
    </row>
    <row r="626" spans="1:24">
      <c r="A626" s="118">
        <v>4</v>
      </c>
      <c r="B626" s="122">
        <v>3</v>
      </c>
      <c r="C626" s="137">
        <v>2303</v>
      </c>
      <c r="D626" s="131">
        <v>19</v>
      </c>
      <c r="E626" s="144" t="s">
        <v>831</v>
      </c>
      <c r="F626" s="144" t="s">
        <v>833</v>
      </c>
      <c r="G626" s="127">
        <v>78</v>
      </c>
      <c r="H626" s="127">
        <v>649</v>
      </c>
      <c r="I626" s="127">
        <v>1</v>
      </c>
      <c r="J626" s="127">
        <v>13</v>
      </c>
      <c r="K626" s="127">
        <v>26</v>
      </c>
      <c r="L626" s="127">
        <v>60</v>
      </c>
      <c r="M626" s="127">
        <v>78</v>
      </c>
      <c r="N626" s="127">
        <v>711</v>
      </c>
      <c r="O626" s="127">
        <v>1</v>
      </c>
      <c r="P626" s="127">
        <v>17</v>
      </c>
      <c r="Q626" s="127">
        <v>38</v>
      </c>
      <c r="R626" s="127">
        <v>44</v>
      </c>
      <c r="S626" s="127">
        <v>0</v>
      </c>
      <c r="T626" s="127">
        <v>0</v>
      </c>
      <c r="U626" s="127">
        <v>0</v>
      </c>
      <c r="V626" s="127">
        <v>0</v>
      </c>
      <c r="W626" s="127">
        <v>0</v>
      </c>
      <c r="X626" s="127">
        <v>0</v>
      </c>
    </row>
    <row r="627" spans="1:24">
      <c r="A627" s="118">
        <v>5</v>
      </c>
      <c r="B627" s="122">
        <v>3</v>
      </c>
      <c r="C627" s="137">
        <v>2303</v>
      </c>
      <c r="D627" s="131">
        <v>19</v>
      </c>
      <c r="E627" s="144" t="s">
        <v>831</v>
      </c>
      <c r="F627" s="144" t="s">
        <v>833</v>
      </c>
      <c r="G627" s="127">
        <v>85</v>
      </c>
      <c r="H627" s="127">
        <v>684</v>
      </c>
      <c r="I627" s="127">
        <v>5</v>
      </c>
      <c r="J627" s="127">
        <v>8</v>
      </c>
      <c r="K627" s="127">
        <v>42</v>
      </c>
      <c r="L627" s="127">
        <v>45</v>
      </c>
      <c r="M627" s="127">
        <v>85</v>
      </c>
      <c r="N627" s="127">
        <v>745</v>
      </c>
      <c r="O627" s="127">
        <v>2</v>
      </c>
      <c r="P627" s="127">
        <v>12</v>
      </c>
      <c r="Q627" s="127">
        <v>46</v>
      </c>
      <c r="R627" s="127">
        <v>40</v>
      </c>
      <c r="S627" s="127">
        <v>85</v>
      </c>
      <c r="T627" s="127">
        <v>230</v>
      </c>
      <c r="U627" s="127">
        <v>2</v>
      </c>
      <c r="V627" s="127">
        <v>12</v>
      </c>
      <c r="W627" s="127">
        <v>56</v>
      </c>
      <c r="X627" s="127">
        <v>29</v>
      </c>
    </row>
    <row r="628" spans="1:24">
      <c r="A628" s="118">
        <v>8</v>
      </c>
      <c r="B628" s="122">
        <v>3</v>
      </c>
      <c r="C628" s="137">
        <v>2303</v>
      </c>
      <c r="D628" s="131">
        <v>20</v>
      </c>
      <c r="E628" s="144" t="s">
        <v>831</v>
      </c>
      <c r="F628" s="144" t="s">
        <v>1716</v>
      </c>
      <c r="G628" s="127">
        <v>229</v>
      </c>
      <c r="H628" s="127">
        <v>769</v>
      </c>
      <c r="I628" s="127">
        <v>9</v>
      </c>
      <c r="J628" s="127">
        <v>11</v>
      </c>
      <c r="K628" s="127">
        <v>41</v>
      </c>
      <c r="L628" s="127">
        <v>38</v>
      </c>
      <c r="M628" s="127">
        <v>229</v>
      </c>
      <c r="N628" s="127">
        <v>839</v>
      </c>
      <c r="O628" s="127">
        <v>2</v>
      </c>
      <c r="P628" s="127">
        <v>12</v>
      </c>
      <c r="Q628" s="127">
        <v>47</v>
      </c>
      <c r="R628" s="127">
        <v>39</v>
      </c>
      <c r="S628" s="127">
        <v>0</v>
      </c>
      <c r="T628" s="127">
        <v>0</v>
      </c>
      <c r="U628" s="127">
        <v>0</v>
      </c>
      <c r="V628" s="127">
        <v>0</v>
      </c>
      <c r="W628" s="127">
        <v>0</v>
      </c>
      <c r="X628" s="127">
        <v>0</v>
      </c>
    </row>
    <row r="629" spans="1:24">
      <c r="A629" s="113">
        <v>3</v>
      </c>
      <c r="B629" s="116">
        <v>3</v>
      </c>
      <c r="C629" s="138">
        <v>2303</v>
      </c>
      <c r="D629" s="132">
        <v>21</v>
      </c>
      <c r="E629" s="142" t="s">
        <v>831</v>
      </c>
      <c r="F629" s="143" t="s">
        <v>832</v>
      </c>
      <c r="G629" s="128">
        <v>67</v>
      </c>
      <c r="H629" s="128">
        <v>621</v>
      </c>
      <c r="I629" s="128">
        <v>3</v>
      </c>
      <c r="J629" s="128">
        <v>4</v>
      </c>
      <c r="K629" s="128">
        <v>24</v>
      </c>
      <c r="L629" s="128">
        <v>69</v>
      </c>
      <c r="M629" s="128">
        <v>67</v>
      </c>
      <c r="N629" s="128">
        <v>626</v>
      </c>
      <c r="O629" s="128">
        <v>6</v>
      </c>
      <c r="P629" s="128">
        <v>13</v>
      </c>
      <c r="Q629" s="128">
        <v>36</v>
      </c>
      <c r="R629" s="128">
        <v>45</v>
      </c>
      <c r="S629" s="128">
        <v>0</v>
      </c>
      <c r="T629" s="128">
        <v>0</v>
      </c>
      <c r="U629" s="128">
        <v>0</v>
      </c>
      <c r="V629" s="128">
        <v>0</v>
      </c>
      <c r="W629" s="128">
        <v>0</v>
      </c>
      <c r="X629" s="128">
        <v>0</v>
      </c>
    </row>
    <row r="630" spans="1:24">
      <c r="A630" s="118">
        <v>4</v>
      </c>
      <c r="B630" s="122">
        <v>3</v>
      </c>
      <c r="C630" s="137">
        <v>2303</v>
      </c>
      <c r="D630" s="131">
        <v>21</v>
      </c>
      <c r="E630" s="144" t="s">
        <v>831</v>
      </c>
      <c r="F630" s="144" t="s">
        <v>832</v>
      </c>
      <c r="G630" s="127">
        <v>77</v>
      </c>
      <c r="H630" s="127">
        <v>649</v>
      </c>
      <c r="I630" s="127">
        <v>4</v>
      </c>
      <c r="J630" s="127">
        <v>9</v>
      </c>
      <c r="K630" s="127">
        <v>27</v>
      </c>
      <c r="L630" s="127">
        <v>60</v>
      </c>
      <c r="M630" s="127">
        <v>77</v>
      </c>
      <c r="N630" s="127">
        <v>692</v>
      </c>
      <c r="O630" s="127">
        <v>3</v>
      </c>
      <c r="P630" s="127">
        <v>12</v>
      </c>
      <c r="Q630" s="127">
        <v>52</v>
      </c>
      <c r="R630" s="127">
        <v>34</v>
      </c>
      <c r="S630" s="127">
        <v>0</v>
      </c>
      <c r="T630" s="127">
        <v>0</v>
      </c>
      <c r="U630" s="127">
        <v>0</v>
      </c>
      <c r="V630" s="127">
        <v>0</v>
      </c>
      <c r="W630" s="127">
        <v>0</v>
      </c>
      <c r="X630" s="127">
        <v>0</v>
      </c>
    </row>
    <row r="631" spans="1:24">
      <c r="A631" s="118">
        <v>5</v>
      </c>
      <c r="B631" s="122">
        <v>3</v>
      </c>
      <c r="C631" s="137">
        <v>2303</v>
      </c>
      <c r="D631" s="131">
        <v>21</v>
      </c>
      <c r="E631" s="144" t="s">
        <v>831</v>
      </c>
      <c r="F631" s="144" t="s">
        <v>832</v>
      </c>
      <c r="G631" s="127">
        <v>68</v>
      </c>
      <c r="H631" s="127">
        <v>692</v>
      </c>
      <c r="I631" s="127">
        <v>3</v>
      </c>
      <c r="J631" s="127">
        <v>12</v>
      </c>
      <c r="K631" s="127">
        <v>35</v>
      </c>
      <c r="L631" s="127">
        <v>50</v>
      </c>
      <c r="M631" s="127">
        <v>68</v>
      </c>
      <c r="N631" s="127">
        <v>763</v>
      </c>
      <c r="O631" s="127">
        <v>0</v>
      </c>
      <c r="P631" s="127">
        <v>13</v>
      </c>
      <c r="Q631" s="127">
        <v>44</v>
      </c>
      <c r="R631" s="127">
        <v>43</v>
      </c>
      <c r="S631" s="127">
        <v>68</v>
      </c>
      <c r="T631" s="127">
        <v>216</v>
      </c>
      <c r="U631" s="127">
        <v>4</v>
      </c>
      <c r="V631" s="127">
        <v>28</v>
      </c>
      <c r="W631" s="127">
        <v>51</v>
      </c>
      <c r="X631" s="127">
        <v>16</v>
      </c>
    </row>
    <row r="632" spans="1:24">
      <c r="A632" s="113">
        <v>3</v>
      </c>
      <c r="B632" s="116">
        <v>3</v>
      </c>
      <c r="C632" s="138">
        <v>2304</v>
      </c>
      <c r="D632" s="132">
        <v>21</v>
      </c>
      <c r="E632" s="142" t="s">
        <v>835</v>
      </c>
      <c r="F632" s="143" t="s">
        <v>836</v>
      </c>
      <c r="G632" s="128">
        <v>42</v>
      </c>
      <c r="H632" s="128">
        <v>628</v>
      </c>
      <c r="I632" s="128">
        <v>0</v>
      </c>
      <c r="J632" s="128">
        <v>5</v>
      </c>
      <c r="K632" s="128">
        <v>26</v>
      </c>
      <c r="L632" s="128">
        <v>69</v>
      </c>
      <c r="M632" s="128">
        <v>42</v>
      </c>
      <c r="N632" s="128">
        <v>652</v>
      </c>
      <c r="O632" s="128">
        <v>2</v>
      </c>
      <c r="P632" s="128">
        <v>17</v>
      </c>
      <c r="Q632" s="128">
        <v>31</v>
      </c>
      <c r="R632" s="128">
        <v>50</v>
      </c>
      <c r="S632" s="128">
        <v>0</v>
      </c>
      <c r="T632" s="128">
        <v>0</v>
      </c>
      <c r="U632" s="128">
        <v>0</v>
      </c>
      <c r="V632" s="128">
        <v>0</v>
      </c>
      <c r="W632" s="128">
        <v>0</v>
      </c>
      <c r="X632" s="128">
        <v>0</v>
      </c>
    </row>
    <row r="633" spans="1:24">
      <c r="A633" s="118">
        <v>4</v>
      </c>
      <c r="B633" s="122">
        <v>3</v>
      </c>
      <c r="C633" s="137">
        <v>2304</v>
      </c>
      <c r="D633" s="131">
        <v>21</v>
      </c>
      <c r="E633" s="144" t="s">
        <v>835</v>
      </c>
      <c r="F633" s="144" t="s">
        <v>836</v>
      </c>
      <c r="G633" s="127">
        <v>37</v>
      </c>
      <c r="H633" s="127">
        <v>659</v>
      </c>
      <c r="I633" s="127">
        <v>3</v>
      </c>
      <c r="J633" s="127">
        <v>5</v>
      </c>
      <c r="K633" s="127">
        <v>32</v>
      </c>
      <c r="L633" s="127">
        <v>59</v>
      </c>
      <c r="M633" s="127">
        <v>37</v>
      </c>
      <c r="N633" s="127">
        <v>700</v>
      </c>
      <c r="O633" s="127">
        <v>0</v>
      </c>
      <c r="P633" s="127">
        <v>19</v>
      </c>
      <c r="Q633" s="127">
        <v>38</v>
      </c>
      <c r="R633" s="127">
        <v>43</v>
      </c>
      <c r="S633" s="127">
        <v>0</v>
      </c>
      <c r="T633" s="127">
        <v>0</v>
      </c>
      <c r="U633" s="127">
        <v>0</v>
      </c>
      <c r="V633" s="127">
        <v>0</v>
      </c>
      <c r="W633" s="127">
        <v>0</v>
      </c>
      <c r="X633" s="127">
        <v>0</v>
      </c>
    </row>
    <row r="634" spans="1:24">
      <c r="A634" s="118">
        <v>5</v>
      </c>
      <c r="B634" s="122">
        <v>3</v>
      </c>
      <c r="C634" s="137">
        <v>2304</v>
      </c>
      <c r="D634" s="131">
        <v>21</v>
      </c>
      <c r="E634" s="144" t="s">
        <v>835</v>
      </c>
      <c r="F634" s="144" t="s">
        <v>836</v>
      </c>
      <c r="G634" s="127">
        <v>37</v>
      </c>
      <c r="H634" s="127">
        <v>677</v>
      </c>
      <c r="I634" s="127">
        <v>3</v>
      </c>
      <c r="J634" s="127">
        <v>19</v>
      </c>
      <c r="K634" s="127">
        <v>46</v>
      </c>
      <c r="L634" s="127">
        <v>32</v>
      </c>
      <c r="M634" s="127">
        <v>37</v>
      </c>
      <c r="N634" s="127">
        <v>667</v>
      </c>
      <c r="O634" s="127">
        <v>3</v>
      </c>
      <c r="P634" s="127">
        <v>30</v>
      </c>
      <c r="Q634" s="127">
        <v>51</v>
      </c>
      <c r="R634" s="127">
        <v>16</v>
      </c>
      <c r="S634" s="127">
        <v>37</v>
      </c>
      <c r="T634" s="127">
        <v>182</v>
      </c>
      <c r="U634" s="127">
        <v>16</v>
      </c>
      <c r="V634" s="127">
        <v>54</v>
      </c>
      <c r="W634" s="127">
        <v>30</v>
      </c>
      <c r="X634" s="127">
        <v>0</v>
      </c>
    </row>
    <row r="635" spans="1:24">
      <c r="A635" s="118">
        <v>6</v>
      </c>
      <c r="B635" s="122">
        <v>3</v>
      </c>
      <c r="C635" s="137">
        <v>2304</v>
      </c>
      <c r="D635" s="131">
        <v>21</v>
      </c>
      <c r="E635" s="144" t="s">
        <v>835</v>
      </c>
      <c r="F635" s="144" t="s">
        <v>836</v>
      </c>
      <c r="G635" s="127">
        <v>29</v>
      </c>
      <c r="H635" s="127">
        <v>734</v>
      </c>
      <c r="I635" s="127">
        <v>7</v>
      </c>
      <c r="J635" s="127">
        <v>10</v>
      </c>
      <c r="K635" s="127">
        <v>17</v>
      </c>
      <c r="L635" s="127">
        <v>66</v>
      </c>
      <c r="M635" s="127">
        <v>29</v>
      </c>
      <c r="N635" s="127">
        <v>719</v>
      </c>
      <c r="O635" s="127">
        <v>3</v>
      </c>
      <c r="P635" s="127">
        <v>17</v>
      </c>
      <c r="Q635" s="127">
        <v>55</v>
      </c>
      <c r="R635" s="127">
        <v>24</v>
      </c>
      <c r="S635" s="127">
        <v>0</v>
      </c>
      <c r="T635" s="127">
        <v>0</v>
      </c>
      <c r="U635" s="127">
        <v>0</v>
      </c>
      <c r="V635" s="127">
        <v>0</v>
      </c>
      <c r="W635" s="127">
        <v>0</v>
      </c>
      <c r="X635" s="127">
        <v>0</v>
      </c>
    </row>
    <row r="636" spans="1:24">
      <c r="A636" s="118">
        <v>7</v>
      </c>
      <c r="B636" s="122">
        <v>3</v>
      </c>
      <c r="C636" s="137">
        <v>2304</v>
      </c>
      <c r="D636" s="131">
        <v>22</v>
      </c>
      <c r="E636" s="144" t="s">
        <v>835</v>
      </c>
      <c r="F636" s="144" t="s">
        <v>1572</v>
      </c>
      <c r="G636" s="127">
        <v>30</v>
      </c>
      <c r="H636" s="127">
        <v>736</v>
      </c>
      <c r="I636" s="127">
        <v>3</v>
      </c>
      <c r="J636" s="127">
        <v>13</v>
      </c>
      <c r="K636" s="127">
        <v>47</v>
      </c>
      <c r="L636" s="127">
        <v>37</v>
      </c>
      <c r="M636" s="127">
        <v>30</v>
      </c>
      <c r="N636" s="127">
        <v>740</v>
      </c>
      <c r="O636" s="127">
        <v>0</v>
      </c>
      <c r="P636" s="127">
        <v>23</v>
      </c>
      <c r="Q636" s="127">
        <v>63</v>
      </c>
      <c r="R636" s="127">
        <v>13</v>
      </c>
      <c r="S636" s="127">
        <v>30</v>
      </c>
      <c r="T636" s="127">
        <v>186</v>
      </c>
      <c r="U636" s="127">
        <v>13</v>
      </c>
      <c r="V636" s="127">
        <v>47</v>
      </c>
      <c r="W636" s="127">
        <v>40</v>
      </c>
      <c r="X636" s="127">
        <v>0</v>
      </c>
    </row>
    <row r="637" spans="1:24">
      <c r="A637" s="118">
        <v>8</v>
      </c>
      <c r="B637" s="122">
        <v>3</v>
      </c>
      <c r="C637" s="137">
        <v>2304</v>
      </c>
      <c r="D637" s="131">
        <v>22</v>
      </c>
      <c r="E637" s="144" t="s">
        <v>835</v>
      </c>
      <c r="F637" s="144" t="s">
        <v>1572</v>
      </c>
      <c r="G637" s="127">
        <v>35</v>
      </c>
      <c r="H637" s="127">
        <v>712</v>
      </c>
      <c r="I637" s="127">
        <v>23</v>
      </c>
      <c r="J637" s="127">
        <v>20</v>
      </c>
      <c r="K637" s="127">
        <v>46</v>
      </c>
      <c r="L637" s="127">
        <v>11</v>
      </c>
      <c r="M637" s="127">
        <v>35</v>
      </c>
      <c r="N637" s="127">
        <v>809</v>
      </c>
      <c r="O637" s="127">
        <v>6</v>
      </c>
      <c r="P637" s="127">
        <v>11</v>
      </c>
      <c r="Q637" s="127">
        <v>66</v>
      </c>
      <c r="R637" s="127">
        <v>17</v>
      </c>
      <c r="S637" s="127">
        <v>0</v>
      </c>
      <c r="T637" s="127">
        <v>0</v>
      </c>
      <c r="U637" s="127">
        <v>0</v>
      </c>
      <c r="V637" s="127">
        <v>0</v>
      </c>
      <c r="W637" s="127">
        <v>0</v>
      </c>
      <c r="X637" s="127">
        <v>0</v>
      </c>
    </row>
    <row r="638" spans="1:24">
      <c r="A638" s="113">
        <v>3</v>
      </c>
      <c r="B638" s="116">
        <v>3</v>
      </c>
      <c r="C638" s="138">
        <v>2305</v>
      </c>
      <c r="D638" s="132">
        <v>25</v>
      </c>
      <c r="E638" s="142" t="s">
        <v>837</v>
      </c>
      <c r="F638" s="143" t="s">
        <v>838</v>
      </c>
      <c r="G638" s="128">
        <v>79</v>
      </c>
      <c r="H638" s="128">
        <v>554</v>
      </c>
      <c r="I638" s="128">
        <v>4</v>
      </c>
      <c r="J638" s="128">
        <v>18</v>
      </c>
      <c r="K638" s="128">
        <v>43</v>
      </c>
      <c r="L638" s="128">
        <v>35</v>
      </c>
      <c r="M638" s="128">
        <v>79</v>
      </c>
      <c r="N638" s="128">
        <v>526</v>
      </c>
      <c r="O638" s="128">
        <v>15</v>
      </c>
      <c r="P638" s="128">
        <v>22</v>
      </c>
      <c r="Q638" s="128">
        <v>47</v>
      </c>
      <c r="R638" s="128">
        <v>16</v>
      </c>
      <c r="S638" s="128">
        <v>0</v>
      </c>
      <c r="T638" s="128">
        <v>0</v>
      </c>
      <c r="U638" s="128">
        <v>0</v>
      </c>
      <c r="V638" s="128">
        <v>0</v>
      </c>
      <c r="W638" s="128">
        <v>0</v>
      </c>
      <c r="X638" s="128">
        <v>0</v>
      </c>
    </row>
    <row r="639" spans="1:24">
      <c r="A639" s="118">
        <v>4</v>
      </c>
      <c r="B639" s="122">
        <v>3</v>
      </c>
      <c r="C639" s="137">
        <v>2305</v>
      </c>
      <c r="D639" s="131">
        <v>25</v>
      </c>
      <c r="E639" s="144" t="s">
        <v>837</v>
      </c>
      <c r="F639" s="144" t="s">
        <v>838</v>
      </c>
      <c r="G639" s="127">
        <v>81</v>
      </c>
      <c r="H639" s="127">
        <v>554</v>
      </c>
      <c r="I639" s="127">
        <v>16</v>
      </c>
      <c r="J639" s="127">
        <v>35</v>
      </c>
      <c r="K639" s="127">
        <v>37</v>
      </c>
      <c r="L639" s="127">
        <v>12</v>
      </c>
      <c r="M639" s="127">
        <v>81</v>
      </c>
      <c r="N639" s="127">
        <v>596</v>
      </c>
      <c r="O639" s="127">
        <v>7</v>
      </c>
      <c r="P639" s="127">
        <v>31</v>
      </c>
      <c r="Q639" s="127">
        <v>49</v>
      </c>
      <c r="R639" s="127">
        <v>12</v>
      </c>
      <c r="S639" s="127">
        <v>0</v>
      </c>
      <c r="T639" s="127">
        <v>0</v>
      </c>
      <c r="U639" s="127">
        <v>0</v>
      </c>
      <c r="V639" s="127">
        <v>0</v>
      </c>
      <c r="W639" s="127">
        <v>0</v>
      </c>
      <c r="X639" s="127">
        <v>0</v>
      </c>
    </row>
    <row r="640" spans="1:24">
      <c r="A640" s="118">
        <v>5</v>
      </c>
      <c r="B640" s="122">
        <v>3</v>
      </c>
      <c r="C640" s="137">
        <v>2305</v>
      </c>
      <c r="D640" s="131">
        <v>27</v>
      </c>
      <c r="E640" s="144" t="s">
        <v>837</v>
      </c>
      <c r="F640" s="144" t="s">
        <v>1404</v>
      </c>
      <c r="G640" s="127">
        <v>78</v>
      </c>
      <c r="H640" s="127">
        <v>638</v>
      </c>
      <c r="I640" s="127">
        <v>6</v>
      </c>
      <c r="J640" s="127">
        <v>26</v>
      </c>
      <c r="K640" s="127">
        <v>42</v>
      </c>
      <c r="L640" s="127">
        <v>26</v>
      </c>
      <c r="M640" s="127">
        <v>78</v>
      </c>
      <c r="N640" s="127">
        <v>647</v>
      </c>
      <c r="O640" s="127">
        <v>6</v>
      </c>
      <c r="P640" s="127">
        <v>26</v>
      </c>
      <c r="Q640" s="127">
        <v>54</v>
      </c>
      <c r="R640" s="127">
        <v>14</v>
      </c>
      <c r="S640" s="127">
        <v>78</v>
      </c>
      <c r="T640" s="127">
        <v>203</v>
      </c>
      <c r="U640" s="127">
        <v>8</v>
      </c>
      <c r="V640" s="127">
        <v>32</v>
      </c>
      <c r="W640" s="127">
        <v>60</v>
      </c>
      <c r="X640" s="127">
        <v>0</v>
      </c>
    </row>
    <row r="641" spans="1:24">
      <c r="A641" s="118">
        <v>6</v>
      </c>
      <c r="B641" s="122">
        <v>3</v>
      </c>
      <c r="C641" s="137">
        <v>2305</v>
      </c>
      <c r="D641" s="131">
        <v>27</v>
      </c>
      <c r="E641" s="144" t="s">
        <v>837</v>
      </c>
      <c r="F641" s="144" t="s">
        <v>1404</v>
      </c>
      <c r="G641" s="127">
        <v>75</v>
      </c>
      <c r="H641" s="127">
        <v>690</v>
      </c>
      <c r="I641" s="127">
        <v>8</v>
      </c>
      <c r="J641" s="127">
        <v>20</v>
      </c>
      <c r="K641" s="127">
        <v>37</v>
      </c>
      <c r="L641" s="127">
        <v>35</v>
      </c>
      <c r="M641" s="127">
        <v>75</v>
      </c>
      <c r="N641" s="127">
        <v>711</v>
      </c>
      <c r="O641" s="127">
        <v>1</v>
      </c>
      <c r="P641" s="127">
        <v>28</v>
      </c>
      <c r="Q641" s="127">
        <v>48</v>
      </c>
      <c r="R641" s="127">
        <v>23</v>
      </c>
      <c r="S641" s="127">
        <v>0</v>
      </c>
      <c r="T641" s="127">
        <v>0</v>
      </c>
      <c r="U641" s="127">
        <v>0</v>
      </c>
      <c r="V641" s="127">
        <v>0</v>
      </c>
      <c r="W641" s="127">
        <v>0</v>
      </c>
      <c r="X641" s="127">
        <v>0</v>
      </c>
    </row>
    <row r="642" spans="1:24">
      <c r="A642" s="118">
        <v>7</v>
      </c>
      <c r="B642" s="122">
        <v>3</v>
      </c>
      <c r="C642" s="137">
        <v>2305</v>
      </c>
      <c r="D642" s="131">
        <v>27</v>
      </c>
      <c r="E642" s="144" t="s">
        <v>837</v>
      </c>
      <c r="F642" s="144" t="s">
        <v>1404</v>
      </c>
      <c r="G642" s="127">
        <v>78</v>
      </c>
      <c r="H642" s="127">
        <v>713</v>
      </c>
      <c r="I642" s="127">
        <v>9</v>
      </c>
      <c r="J642" s="127">
        <v>18</v>
      </c>
      <c r="K642" s="127">
        <v>49</v>
      </c>
      <c r="L642" s="127">
        <v>24</v>
      </c>
      <c r="M642" s="127">
        <v>78</v>
      </c>
      <c r="N642" s="127">
        <v>776</v>
      </c>
      <c r="O642" s="127">
        <v>0</v>
      </c>
      <c r="P642" s="127">
        <v>21</v>
      </c>
      <c r="Q642" s="127">
        <v>51</v>
      </c>
      <c r="R642" s="127">
        <v>28</v>
      </c>
      <c r="S642" s="127">
        <v>78</v>
      </c>
      <c r="T642" s="127">
        <v>182</v>
      </c>
      <c r="U642" s="127">
        <v>14</v>
      </c>
      <c r="V642" s="127">
        <v>53</v>
      </c>
      <c r="W642" s="127">
        <v>33</v>
      </c>
      <c r="X642" s="127">
        <v>0</v>
      </c>
    </row>
    <row r="643" spans="1:24">
      <c r="A643" s="118">
        <v>8</v>
      </c>
      <c r="B643" s="122">
        <v>3</v>
      </c>
      <c r="C643" s="137">
        <v>2305</v>
      </c>
      <c r="D643" s="131">
        <v>27</v>
      </c>
      <c r="E643" s="144" t="s">
        <v>837</v>
      </c>
      <c r="F643" s="144" t="s">
        <v>1404</v>
      </c>
      <c r="G643" s="127">
        <v>86</v>
      </c>
      <c r="H643" s="127">
        <v>724</v>
      </c>
      <c r="I643" s="127">
        <v>17</v>
      </c>
      <c r="J643" s="127">
        <v>15</v>
      </c>
      <c r="K643" s="127">
        <v>51</v>
      </c>
      <c r="L643" s="127">
        <v>16</v>
      </c>
      <c r="M643" s="127">
        <v>86</v>
      </c>
      <c r="N643" s="127">
        <v>797</v>
      </c>
      <c r="O643" s="127">
        <v>2</v>
      </c>
      <c r="P643" s="127">
        <v>24</v>
      </c>
      <c r="Q643" s="127">
        <v>43</v>
      </c>
      <c r="R643" s="127">
        <v>30</v>
      </c>
      <c r="S643" s="127">
        <v>0</v>
      </c>
      <c r="T643" s="127">
        <v>0</v>
      </c>
      <c r="U643" s="127">
        <v>0</v>
      </c>
      <c r="V643" s="127">
        <v>0</v>
      </c>
      <c r="W643" s="127">
        <v>0</v>
      </c>
      <c r="X643" s="127">
        <v>0</v>
      </c>
    </row>
    <row r="644" spans="1:24">
      <c r="A644" s="113">
        <v>3</v>
      </c>
      <c r="B644" s="116">
        <v>3</v>
      </c>
      <c r="C644" s="138">
        <v>2306</v>
      </c>
      <c r="D644" s="132">
        <v>29</v>
      </c>
      <c r="E644" s="142" t="s">
        <v>839</v>
      </c>
      <c r="F644" s="143" t="s">
        <v>840</v>
      </c>
      <c r="G644" s="128">
        <v>31</v>
      </c>
      <c r="H644" s="128">
        <v>688</v>
      </c>
      <c r="I644" s="128">
        <v>0</v>
      </c>
      <c r="J644" s="128">
        <v>3</v>
      </c>
      <c r="K644" s="128">
        <v>10</v>
      </c>
      <c r="L644" s="128">
        <v>87</v>
      </c>
      <c r="M644" s="128">
        <v>31</v>
      </c>
      <c r="N644" s="128">
        <v>701</v>
      </c>
      <c r="O644" s="128">
        <v>3</v>
      </c>
      <c r="P644" s="128">
        <v>6</v>
      </c>
      <c r="Q644" s="128">
        <v>19</v>
      </c>
      <c r="R644" s="128">
        <v>71</v>
      </c>
      <c r="S644" s="128">
        <v>0</v>
      </c>
      <c r="T644" s="128">
        <v>0</v>
      </c>
      <c r="U644" s="128">
        <v>0</v>
      </c>
      <c r="V644" s="128">
        <v>0</v>
      </c>
      <c r="W644" s="128">
        <v>0</v>
      </c>
      <c r="X644" s="128">
        <v>0</v>
      </c>
    </row>
    <row r="645" spans="1:24">
      <c r="A645" s="118">
        <v>4</v>
      </c>
      <c r="B645" s="122">
        <v>3</v>
      </c>
      <c r="C645" s="137">
        <v>2306</v>
      </c>
      <c r="D645" s="131">
        <v>29</v>
      </c>
      <c r="E645" s="144" t="s">
        <v>839</v>
      </c>
      <c r="F645" s="144" t="s">
        <v>840</v>
      </c>
      <c r="G645" s="127">
        <v>36</v>
      </c>
      <c r="H645" s="127">
        <v>659</v>
      </c>
      <c r="I645" s="127">
        <v>11</v>
      </c>
      <c r="J645" s="127">
        <v>3</v>
      </c>
      <c r="K645" s="127">
        <v>14</v>
      </c>
      <c r="L645" s="127">
        <v>72</v>
      </c>
      <c r="M645" s="127">
        <v>36</v>
      </c>
      <c r="N645" s="127">
        <v>759</v>
      </c>
      <c r="O645" s="127">
        <v>3</v>
      </c>
      <c r="P645" s="127">
        <v>3</v>
      </c>
      <c r="Q645" s="127">
        <v>31</v>
      </c>
      <c r="R645" s="127">
        <v>64</v>
      </c>
      <c r="S645" s="127">
        <v>0</v>
      </c>
      <c r="T645" s="127">
        <v>0</v>
      </c>
      <c r="U645" s="127">
        <v>0</v>
      </c>
      <c r="V645" s="127">
        <v>0</v>
      </c>
      <c r="W645" s="127">
        <v>0</v>
      </c>
      <c r="X645" s="127">
        <v>0</v>
      </c>
    </row>
    <row r="646" spans="1:24">
      <c r="A646" s="118">
        <v>5</v>
      </c>
      <c r="B646" s="122">
        <v>3</v>
      </c>
      <c r="C646" s="137">
        <v>2306</v>
      </c>
      <c r="D646" s="131">
        <v>29</v>
      </c>
      <c r="E646" s="144" t="s">
        <v>839</v>
      </c>
      <c r="F646" s="144" t="s">
        <v>840</v>
      </c>
      <c r="G646" s="127">
        <v>47</v>
      </c>
      <c r="H646" s="127">
        <v>661</v>
      </c>
      <c r="I646" s="127">
        <v>11</v>
      </c>
      <c r="J646" s="127">
        <v>19</v>
      </c>
      <c r="K646" s="127">
        <v>32</v>
      </c>
      <c r="L646" s="127">
        <v>38</v>
      </c>
      <c r="M646" s="127">
        <v>47</v>
      </c>
      <c r="N646" s="127">
        <v>727</v>
      </c>
      <c r="O646" s="127">
        <v>6</v>
      </c>
      <c r="P646" s="127">
        <v>13</v>
      </c>
      <c r="Q646" s="127">
        <v>40</v>
      </c>
      <c r="R646" s="127">
        <v>40</v>
      </c>
      <c r="S646" s="127">
        <v>47</v>
      </c>
      <c r="T646" s="127">
        <v>201</v>
      </c>
      <c r="U646" s="127">
        <v>9</v>
      </c>
      <c r="V646" s="127">
        <v>40</v>
      </c>
      <c r="W646" s="127">
        <v>40</v>
      </c>
      <c r="X646" s="127">
        <v>11</v>
      </c>
    </row>
    <row r="647" spans="1:24">
      <c r="A647" s="118">
        <v>6</v>
      </c>
      <c r="B647" s="122">
        <v>3</v>
      </c>
      <c r="C647" s="137">
        <v>2306</v>
      </c>
      <c r="D647" s="131">
        <v>29</v>
      </c>
      <c r="E647" s="144" t="s">
        <v>839</v>
      </c>
      <c r="F647" s="144" t="s">
        <v>840</v>
      </c>
      <c r="G647" s="127">
        <v>30</v>
      </c>
      <c r="H647" s="127">
        <v>683</v>
      </c>
      <c r="I647" s="127">
        <v>10</v>
      </c>
      <c r="J647" s="127">
        <v>23</v>
      </c>
      <c r="K647" s="127">
        <v>30</v>
      </c>
      <c r="L647" s="127">
        <v>37</v>
      </c>
      <c r="M647" s="127">
        <v>30</v>
      </c>
      <c r="N647" s="127">
        <v>732</v>
      </c>
      <c r="O647" s="127">
        <v>10</v>
      </c>
      <c r="P647" s="127">
        <v>7</v>
      </c>
      <c r="Q647" s="127">
        <v>47</v>
      </c>
      <c r="R647" s="127">
        <v>37</v>
      </c>
      <c r="S647" s="127">
        <v>0</v>
      </c>
      <c r="T647" s="127">
        <v>0</v>
      </c>
      <c r="U647" s="127">
        <v>0</v>
      </c>
      <c r="V647" s="127">
        <v>0</v>
      </c>
      <c r="W647" s="127">
        <v>0</v>
      </c>
      <c r="X647" s="127">
        <v>0</v>
      </c>
    </row>
    <row r="648" spans="1:24">
      <c r="A648" s="118">
        <v>7</v>
      </c>
      <c r="B648" s="122">
        <v>3</v>
      </c>
      <c r="C648" s="137">
        <v>2306</v>
      </c>
      <c r="D648" s="131">
        <v>30</v>
      </c>
      <c r="E648" s="144" t="s">
        <v>839</v>
      </c>
      <c r="F648" s="144" t="s">
        <v>1573</v>
      </c>
      <c r="G648" s="127">
        <v>34</v>
      </c>
      <c r="H648" s="127">
        <v>735</v>
      </c>
      <c r="I648" s="127">
        <v>9</v>
      </c>
      <c r="J648" s="127">
        <v>12</v>
      </c>
      <c r="K648" s="127">
        <v>38</v>
      </c>
      <c r="L648" s="127">
        <v>41</v>
      </c>
      <c r="M648" s="127">
        <v>34</v>
      </c>
      <c r="N648" s="127">
        <v>770</v>
      </c>
      <c r="O648" s="127">
        <v>3</v>
      </c>
      <c r="P648" s="127">
        <v>24</v>
      </c>
      <c r="Q648" s="127">
        <v>44</v>
      </c>
      <c r="R648" s="127">
        <v>29</v>
      </c>
      <c r="S648" s="127">
        <v>34</v>
      </c>
      <c r="T648" s="127">
        <v>188</v>
      </c>
      <c r="U648" s="127">
        <v>15</v>
      </c>
      <c r="V648" s="127">
        <v>44</v>
      </c>
      <c r="W648" s="127">
        <v>32</v>
      </c>
      <c r="X648" s="127">
        <v>9</v>
      </c>
    </row>
    <row r="649" spans="1:24">
      <c r="A649" s="118">
        <v>8</v>
      </c>
      <c r="B649" s="122">
        <v>3</v>
      </c>
      <c r="C649" s="137">
        <v>2306</v>
      </c>
      <c r="D649" s="131">
        <v>30</v>
      </c>
      <c r="E649" s="144" t="s">
        <v>839</v>
      </c>
      <c r="F649" s="144" t="s">
        <v>1573</v>
      </c>
      <c r="G649" s="127">
        <v>40</v>
      </c>
      <c r="H649" s="127">
        <v>757</v>
      </c>
      <c r="I649" s="127">
        <v>13</v>
      </c>
      <c r="J649" s="127">
        <v>13</v>
      </c>
      <c r="K649" s="127">
        <v>43</v>
      </c>
      <c r="L649" s="127">
        <v>33</v>
      </c>
      <c r="M649" s="127">
        <v>40</v>
      </c>
      <c r="N649" s="127">
        <v>799</v>
      </c>
      <c r="O649" s="127">
        <v>5</v>
      </c>
      <c r="P649" s="127">
        <v>13</v>
      </c>
      <c r="Q649" s="127">
        <v>58</v>
      </c>
      <c r="R649" s="127">
        <v>25</v>
      </c>
      <c r="S649" s="127">
        <v>0</v>
      </c>
      <c r="T649" s="127">
        <v>0</v>
      </c>
      <c r="U649" s="127">
        <v>0</v>
      </c>
      <c r="V649" s="127">
        <v>0</v>
      </c>
      <c r="W649" s="127">
        <v>0</v>
      </c>
      <c r="X649" s="127">
        <v>0</v>
      </c>
    </row>
    <row r="650" spans="1:24">
      <c r="A650" s="113">
        <v>3</v>
      </c>
      <c r="B650" s="116">
        <v>3</v>
      </c>
      <c r="C650" s="138">
        <v>2307</v>
      </c>
      <c r="D650" s="132">
        <v>33</v>
      </c>
      <c r="E650" s="142" t="s">
        <v>841</v>
      </c>
      <c r="F650" s="143" t="s">
        <v>844</v>
      </c>
      <c r="G650" s="128">
        <v>131</v>
      </c>
      <c r="H650" s="128">
        <v>627</v>
      </c>
      <c r="I650" s="128">
        <v>1</v>
      </c>
      <c r="J650" s="128">
        <v>2</v>
      </c>
      <c r="K650" s="128">
        <v>25</v>
      </c>
      <c r="L650" s="128">
        <v>72</v>
      </c>
      <c r="M650" s="128">
        <v>131</v>
      </c>
      <c r="N650" s="128">
        <v>644</v>
      </c>
      <c r="O650" s="128">
        <v>3</v>
      </c>
      <c r="P650" s="128">
        <v>11</v>
      </c>
      <c r="Q650" s="128">
        <v>37</v>
      </c>
      <c r="R650" s="128">
        <v>49</v>
      </c>
      <c r="S650" s="128">
        <v>0</v>
      </c>
      <c r="T650" s="128">
        <v>0</v>
      </c>
      <c r="U650" s="128">
        <v>0</v>
      </c>
      <c r="V650" s="128">
        <v>0</v>
      </c>
      <c r="W650" s="128">
        <v>0</v>
      </c>
      <c r="X650" s="128">
        <v>0</v>
      </c>
    </row>
    <row r="651" spans="1:24">
      <c r="A651" s="118">
        <v>4</v>
      </c>
      <c r="B651" s="122">
        <v>3</v>
      </c>
      <c r="C651" s="137">
        <v>2307</v>
      </c>
      <c r="D651" s="131">
        <v>33</v>
      </c>
      <c r="E651" s="144" t="s">
        <v>841</v>
      </c>
      <c r="F651" s="144" t="s">
        <v>844</v>
      </c>
      <c r="G651" s="127">
        <v>127</v>
      </c>
      <c r="H651" s="127">
        <v>672</v>
      </c>
      <c r="I651" s="127">
        <v>0</v>
      </c>
      <c r="J651" s="127">
        <v>9</v>
      </c>
      <c r="K651" s="127">
        <v>21</v>
      </c>
      <c r="L651" s="127">
        <v>69</v>
      </c>
      <c r="M651" s="127">
        <v>127</v>
      </c>
      <c r="N651" s="127">
        <v>754</v>
      </c>
      <c r="O651" s="127">
        <v>0</v>
      </c>
      <c r="P651" s="127">
        <v>6</v>
      </c>
      <c r="Q651" s="127">
        <v>45</v>
      </c>
      <c r="R651" s="127">
        <v>50</v>
      </c>
      <c r="S651" s="127">
        <v>0</v>
      </c>
      <c r="T651" s="127">
        <v>0</v>
      </c>
      <c r="U651" s="127">
        <v>0</v>
      </c>
      <c r="V651" s="127">
        <v>0</v>
      </c>
      <c r="W651" s="127">
        <v>0</v>
      </c>
      <c r="X651" s="127">
        <v>0</v>
      </c>
    </row>
    <row r="652" spans="1:24">
      <c r="A652" s="113">
        <v>3</v>
      </c>
      <c r="B652" s="116">
        <v>3</v>
      </c>
      <c r="C652" s="138">
        <v>2307</v>
      </c>
      <c r="D652" s="132">
        <v>35</v>
      </c>
      <c r="E652" s="142" t="s">
        <v>841</v>
      </c>
      <c r="F652" s="143" t="s">
        <v>843</v>
      </c>
      <c r="G652" s="128">
        <v>87</v>
      </c>
      <c r="H652" s="128">
        <v>603</v>
      </c>
      <c r="I652" s="128">
        <v>1</v>
      </c>
      <c r="J652" s="128">
        <v>11</v>
      </c>
      <c r="K652" s="128">
        <v>26</v>
      </c>
      <c r="L652" s="128">
        <v>61</v>
      </c>
      <c r="M652" s="128">
        <v>87</v>
      </c>
      <c r="N652" s="128">
        <v>569</v>
      </c>
      <c r="O652" s="128">
        <v>11</v>
      </c>
      <c r="P652" s="128">
        <v>18</v>
      </c>
      <c r="Q652" s="128">
        <v>37</v>
      </c>
      <c r="R652" s="128">
        <v>33</v>
      </c>
      <c r="S652" s="128">
        <v>0</v>
      </c>
      <c r="T652" s="128">
        <v>0</v>
      </c>
      <c r="U652" s="128">
        <v>0</v>
      </c>
      <c r="V652" s="128">
        <v>0</v>
      </c>
      <c r="W652" s="128">
        <v>0</v>
      </c>
      <c r="X652" s="128">
        <v>0</v>
      </c>
    </row>
    <row r="653" spans="1:24">
      <c r="A653" s="118">
        <v>4</v>
      </c>
      <c r="B653" s="122">
        <v>3</v>
      </c>
      <c r="C653" s="137">
        <v>2307</v>
      </c>
      <c r="D653" s="131">
        <v>35</v>
      </c>
      <c r="E653" s="144" t="s">
        <v>841</v>
      </c>
      <c r="F653" s="144" t="s">
        <v>843</v>
      </c>
      <c r="G653" s="127">
        <v>77</v>
      </c>
      <c r="H653" s="127">
        <v>627</v>
      </c>
      <c r="I653" s="127">
        <v>8</v>
      </c>
      <c r="J653" s="127">
        <v>12</v>
      </c>
      <c r="K653" s="127">
        <v>25</v>
      </c>
      <c r="L653" s="127">
        <v>56</v>
      </c>
      <c r="M653" s="127">
        <v>77</v>
      </c>
      <c r="N653" s="127">
        <v>663</v>
      </c>
      <c r="O653" s="127">
        <v>3</v>
      </c>
      <c r="P653" s="127">
        <v>21</v>
      </c>
      <c r="Q653" s="127">
        <v>44</v>
      </c>
      <c r="R653" s="127">
        <v>32</v>
      </c>
      <c r="S653" s="127">
        <v>0</v>
      </c>
      <c r="T653" s="127">
        <v>0</v>
      </c>
      <c r="U653" s="127">
        <v>0</v>
      </c>
      <c r="V653" s="127">
        <v>0</v>
      </c>
      <c r="W653" s="127">
        <v>0</v>
      </c>
      <c r="X653" s="127">
        <v>0</v>
      </c>
    </row>
    <row r="654" spans="1:24">
      <c r="A654" s="118">
        <v>8</v>
      </c>
      <c r="B654" s="122">
        <v>3</v>
      </c>
      <c r="C654" s="137">
        <v>2307</v>
      </c>
      <c r="D654" s="131">
        <v>36</v>
      </c>
      <c r="E654" s="144" t="s">
        <v>841</v>
      </c>
      <c r="F654" s="144" t="s">
        <v>1717</v>
      </c>
      <c r="G654" s="127">
        <v>219</v>
      </c>
      <c r="H654" s="127">
        <v>750</v>
      </c>
      <c r="I654" s="127">
        <v>10</v>
      </c>
      <c r="J654" s="127">
        <v>15</v>
      </c>
      <c r="K654" s="127">
        <v>49</v>
      </c>
      <c r="L654" s="127">
        <v>26</v>
      </c>
      <c r="M654" s="127">
        <v>219</v>
      </c>
      <c r="N654" s="127">
        <v>840</v>
      </c>
      <c r="O654" s="127">
        <v>1</v>
      </c>
      <c r="P654" s="127">
        <v>14</v>
      </c>
      <c r="Q654" s="127">
        <v>46</v>
      </c>
      <c r="R654" s="127">
        <v>39</v>
      </c>
      <c r="S654" s="127">
        <v>0</v>
      </c>
      <c r="T654" s="127">
        <v>0</v>
      </c>
      <c r="U654" s="127">
        <v>0</v>
      </c>
      <c r="V654" s="127">
        <v>0</v>
      </c>
      <c r="W654" s="127">
        <v>0</v>
      </c>
      <c r="X654" s="127">
        <v>0</v>
      </c>
    </row>
    <row r="655" spans="1:24">
      <c r="A655" s="118">
        <v>5</v>
      </c>
      <c r="B655" s="122">
        <v>3</v>
      </c>
      <c r="C655" s="137">
        <v>2307</v>
      </c>
      <c r="D655" s="131">
        <v>37</v>
      </c>
      <c r="E655" s="144" t="s">
        <v>841</v>
      </c>
      <c r="F655" s="144" t="s">
        <v>1406</v>
      </c>
      <c r="G655" s="127">
        <v>156</v>
      </c>
      <c r="H655" s="127">
        <v>687</v>
      </c>
      <c r="I655" s="127">
        <v>9</v>
      </c>
      <c r="J655" s="127">
        <v>10</v>
      </c>
      <c r="K655" s="127">
        <v>36</v>
      </c>
      <c r="L655" s="127">
        <v>45</v>
      </c>
      <c r="M655" s="127">
        <v>156</v>
      </c>
      <c r="N655" s="127">
        <v>730</v>
      </c>
      <c r="O655" s="127">
        <v>1</v>
      </c>
      <c r="P655" s="127">
        <v>21</v>
      </c>
      <c r="Q655" s="127">
        <v>41</v>
      </c>
      <c r="R655" s="127">
        <v>37</v>
      </c>
      <c r="S655" s="127">
        <v>156</v>
      </c>
      <c r="T655" s="127">
        <v>204</v>
      </c>
      <c r="U655" s="127">
        <v>7</v>
      </c>
      <c r="V655" s="127">
        <v>35</v>
      </c>
      <c r="W655" s="127">
        <v>51</v>
      </c>
      <c r="X655" s="127">
        <v>6</v>
      </c>
    </row>
    <row r="656" spans="1:24">
      <c r="A656" s="118">
        <v>6</v>
      </c>
      <c r="B656" s="122">
        <v>3</v>
      </c>
      <c r="C656" s="137">
        <v>2307</v>
      </c>
      <c r="D656" s="131">
        <v>37</v>
      </c>
      <c r="E656" s="144" t="s">
        <v>841</v>
      </c>
      <c r="F656" s="144" t="s">
        <v>1406</v>
      </c>
      <c r="G656" s="127">
        <v>185</v>
      </c>
      <c r="H656" s="127">
        <v>739</v>
      </c>
      <c r="I656" s="127">
        <v>2</v>
      </c>
      <c r="J656" s="127">
        <v>12</v>
      </c>
      <c r="K656" s="127">
        <v>28</v>
      </c>
      <c r="L656" s="127">
        <v>57</v>
      </c>
      <c r="M656" s="127">
        <v>185</v>
      </c>
      <c r="N656" s="127">
        <v>769</v>
      </c>
      <c r="O656" s="127">
        <v>3</v>
      </c>
      <c r="P656" s="127">
        <v>15</v>
      </c>
      <c r="Q656" s="127">
        <v>40</v>
      </c>
      <c r="R656" s="127">
        <v>42</v>
      </c>
      <c r="S656" s="127">
        <v>0</v>
      </c>
      <c r="T656" s="127">
        <v>0</v>
      </c>
      <c r="U656" s="127">
        <v>0</v>
      </c>
      <c r="V656" s="127">
        <v>0</v>
      </c>
      <c r="W656" s="127">
        <v>0</v>
      </c>
      <c r="X656" s="127">
        <v>0</v>
      </c>
    </row>
    <row r="657" spans="1:24">
      <c r="A657" s="118">
        <v>7</v>
      </c>
      <c r="B657" s="122">
        <v>3</v>
      </c>
      <c r="C657" s="137">
        <v>2307</v>
      </c>
      <c r="D657" s="131">
        <v>37</v>
      </c>
      <c r="E657" s="144" t="s">
        <v>841</v>
      </c>
      <c r="F657" s="144" t="s">
        <v>1406</v>
      </c>
      <c r="G657" s="127">
        <v>222</v>
      </c>
      <c r="H657" s="127">
        <v>770</v>
      </c>
      <c r="I657" s="127">
        <v>5</v>
      </c>
      <c r="J657" s="127">
        <v>8</v>
      </c>
      <c r="K657" s="127">
        <v>29</v>
      </c>
      <c r="L657" s="127">
        <v>58</v>
      </c>
      <c r="M657" s="127">
        <v>222</v>
      </c>
      <c r="N657" s="127">
        <v>774</v>
      </c>
      <c r="O657" s="127">
        <v>2</v>
      </c>
      <c r="P657" s="127">
        <v>22</v>
      </c>
      <c r="Q657" s="127">
        <v>44</v>
      </c>
      <c r="R657" s="127">
        <v>32</v>
      </c>
      <c r="S657" s="127">
        <v>222</v>
      </c>
      <c r="T657" s="127">
        <v>190</v>
      </c>
      <c r="U657" s="127">
        <v>17</v>
      </c>
      <c r="V657" s="127">
        <v>36</v>
      </c>
      <c r="W657" s="127">
        <v>41</v>
      </c>
      <c r="X657" s="127">
        <v>6</v>
      </c>
    </row>
    <row r="658" spans="1:24">
      <c r="A658" s="113">
        <v>3</v>
      </c>
      <c r="B658" s="116">
        <v>3</v>
      </c>
      <c r="C658" s="138">
        <v>2307</v>
      </c>
      <c r="D658" s="132">
        <v>701</v>
      </c>
      <c r="E658" s="142" t="s">
        <v>841</v>
      </c>
      <c r="F658" s="143" t="s">
        <v>842</v>
      </c>
      <c r="G658" s="128">
        <v>25</v>
      </c>
      <c r="H658" s="128">
        <v>650</v>
      </c>
      <c r="I658" s="128">
        <v>0</v>
      </c>
      <c r="J658" s="128">
        <v>4</v>
      </c>
      <c r="K658" s="128">
        <v>4</v>
      </c>
      <c r="L658" s="128">
        <v>92</v>
      </c>
      <c r="M658" s="128">
        <v>25</v>
      </c>
      <c r="N658" s="128">
        <v>741</v>
      </c>
      <c r="O658" s="128">
        <v>0</v>
      </c>
      <c r="P658" s="128">
        <v>4</v>
      </c>
      <c r="Q658" s="128">
        <v>16</v>
      </c>
      <c r="R658" s="128">
        <v>80</v>
      </c>
      <c r="S658" s="128">
        <v>0</v>
      </c>
      <c r="T658" s="128">
        <v>0</v>
      </c>
      <c r="U658" s="128">
        <v>0</v>
      </c>
      <c r="V658" s="128">
        <v>0</v>
      </c>
      <c r="W658" s="128">
        <v>0</v>
      </c>
      <c r="X658" s="128">
        <v>0</v>
      </c>
    </row>
    <row r="659" spans="1:24">
      <c r="A659" s="118">
        <v>4</v>
      </c>
      <c r="B659" s="122">
        <v>3</v>
      </c>
      <c r="C659" s="137">
        <v>2307</v>
      </c>
      <c r="D659" s="131">
        <v>701</v>
      </c>
      <c r="E659" s="144" t="s">
        <v>841</v>
      </c>
      <c r="F659" s="144" t="s">
        <v>842</v>
      </c>
      <c r="G659" s="127">
        <v>28</v>
      </c>
      <c r="H659" s="127">
        <v>725</v>
      </c>
      <c r="I659" s="127">
        <v>0</v>
      </c>
      <c r="J659" s="127">
        <v>0</v>
      </c>
      <c r="K659" s="127">
        <v>11</v>
      </c>
      <c r="L659" s="127">
        <v>89</v>
      </c>
      <c r="M659" s="127">
        <v>28</v>
      </c>
      <c r="N659" s="127">
        <v>784</v>
      </c>
      <c r="O659" s="127">
        <v>0</v>
      </c>
      <c r="P659" s="127">
        <v>0</v>
      </c>
      <c r="Q659" s="127">
        <v>32</v>
      </c>
      <c r="R659" s="127">
        <v>68</v>
      </c>
      <c r="S659" s="127">
        <v>0</v>
      </c>
      <c r="T659" s="127">
        <v>0</v>
      </c>
      <c r="U659" s="127">
        <v>0</v>
      </c>
      <c r="V659" s="127">
        <v>0</v>
      </c>
      <c r="W659" s="127">
        <v>0</v>
      </c>
      <c r="X659" s="127">
        <v>0</v>
      </c>
    </row>
    <row r="660" spans="1:24">
      <c r="A660" s="118">
        <v>5</v>
      </c>
      <c r="B660" s="122">
        <v>3</v>
      </c>
      <c r="C660" s="137">
        <v>2307</v>
      </c>
      <c r="D660" s="131">
        <v>702</v>
      </c>
      <c r="E660" s="144" t="s">
        <v>841</v>
      </c>
      <c r="F660" s="144" t="s">
        <v>1405</v>
      </c>
      <c r="G660" s="127">
        <v>54</v>
      </c>
      <c r="H660" s="127">
        <v>727</v>
      </c>
      <c r="I660" s="127">
        <v>0</v>
      </c>
      <c r="J660" s="127">
        <v>4</v>
      </c>
      <c r="K660" s="127">
        <v>15</v>
      </c>
      <c r="L660" s="127">
        <v>81</v>
      </c>
      <c r="M660" s="127">
        <v>54</v>
      </c>
      <c r="N660" s="127">
        <v>806</v>
      </c>
      <c r="O660" s="127">
        <v>0</v>
      </c>
      <c r="P660" s="127">
        <v>6</v>
      </c>
      <c r="Q660" s="127">
        <v>43</v>
      </c>
      <c r="R660" s="127">
        <v>52</v>
      </c>
      <c r="S660" s="127">
        <v>54</v>
      </c>
      <c r="T660" s="127">
        <v>210</v>
      </c>
      <c r="U660" s="127">
        <v>4</v>
      </c>
      <c r="V660" s="127">
        <v>20</v>
      </c>
      <c r="W660" s="127">
        <v>72</v>
      </c>
      <c r="X660" s="127">
        <v>4</v>
      </c>
    </row>
    <row r="661" spans="1:24">
      <c r="A661" s="118">
        <v>6</v>
      </c>
      <c r="B661" s="122">
        <v>3</v>
      </c>
      <c r="C661" s="137">
        <v>2307</v>
      </c>
      <c r="D661" s="131">
        <v>702</v>
      </c>
      <c r="E661" s="144" t="s">
        <v>841</v>
      </c>
      <c r="F661" s="144" t="s">
        <v>1405</v>
      </c>
      <c r="G661" s="127">
        <v>52</v>
      </c>
      <c r="H661" s="127">
        <v>832</v>
      </c>
      <c r="I661" s="127">
        <v>0</v>
      </c>
      <c r="J661" s="127">
        <v>0</v>
      </c>
      <c r="K661" s="127">
        <v>17</v>
      </c>
      <c r="L661" s="127">
        <v>83</v>
      </c>
      <c r="M661" s="127">
        <v>52</v>
      </c>
      <c r="N661" s="127">
        <v>822</v>
      </c>
      <c r="O661" s="127">
        <v>0</v>
      </c>
      <c r="P661" s="127">
        <v>0</v>
      </c>
      <c r="Q661" s="127">
        <v>52</v>
      </c>
      <c r="R661" s="127">
        <v>48</v>
      </c>
      <c r="S661" s="127">
        <v>0</v>
      </c>
      <c r="T661" s="127">
        <v>0</v>
      </c>
      <c r="U661" s="127">
        <v>0</v>
      </c>
      <c r="V661" s="127">
        <v>0</v>
      </c>
      <c r="W661" s="127">
        <v>0</v>
      </c>
      <c r="X661" s="127">
        <v>0</v>
      </c>
    </row>
    <row r="662" spans="1:24">
      <c r="A662" s="113">
        <v>3</v>
      </c>
      <c r="B662" s="116">
        <v>1</v>
      </c>
      <c r="C662" s="138">
        <v>2402</v>
      </c>
      <c r="D662" s="132">
        <v>6</v>
      </c>
      <c r="E662" s="142" t="s">
        <v>845</v>
      </c>
      <c r="F662" s="143" t="s">
        <v>846</v>
      </c>
      <c r="G662" s="128">
        <v>70</v>
      </c>
      <c r="H662" s="128">
        <v>627</v>
      </c>
      <c r="I662" s="128">
        <v>1</v>
      </c>
      <c r="J662" s="128">
        <v>4</v>
      </c>
      <c r="K662" s="128">
        <v>20</v>
      </c>
      <c r="L662" s="128">
        <v>74</v>
      </c>
      <c r="M662" s="128">
        <v>70</v>
      </c>
      <c r="N662" s="128">
        <v>620</v>
      </c>
      <c r="O662" s="128">
        <v>9</v>
      </c>
      <c r="P662" s="128">
        <v>11</v>
      </c>
      <c r="Q662" s="128">
        <v>31</v>
      </c>
      <c r="R662" s="128">
        <v>49</v>
      </c>
      <c r="S662" s="128">
        <v>0</v>
      </c>
      <c r="T662" s="128">
        <v>0</v>
      </c>
      <c r="U662" s="128">
        <v>0</v>
      </c>
      <c r="V662" s="128">
        <v>0</v>
      </c>
      <c r="W662" s="128">
        <v>0</v>
      </c>
      <c r="X662" s="128">
        <v>0</v>
      </c>
    </row>
    <row r="663" spans="1:24">
      <c r="A663" s="118">
        <v>4</v>
      </c>
      <c r="B663" s="122">
        <v>1</v>
      </c>
      <c r="C663" s="137">
        <v>2402</v>
      </c>
      <c r="D663" s="131">
        <v>6</v>
      </c>
      <c r="E663" s="144" t="s">
        <v>845</v>
      </c>
      <c r="F663" s="144" t="s">
        <v>846</v>
      </c>
      <c r="G663" s="127">
        <v>58</v>
      </c>
      <c r="H663" s="127">
        <v>743</v>
      </c>
      <c r="I663" s="127">
        <v>0</v>
      </c>
      <c r="J663" s="127">
        <v>0</v>
      </c>
      <c r="K663" s="127">
        <v>5</v>
      </c>
      <c r="L663" s="127">
        <v>95</v>
      </c>
      <c r="M663" s="127">
        <v>58</v>
      </c>
      <c r="N663" s="127">
        <v>763</v>
      </c>
      <c r="O663" s="127">
        <v>0</v>
      </c>
      <c r="P663" s="127">
        <v>5</v>
      </c>
      <c r="Q663" s="127">
        <v>43</v>
      </c>
      <c r="R663" s="127">
        <v>52</v>
      </c>
      <c r="S663" s="127">
        <v>0</v>
      </c>
      <c r="T663" s="127">
        <v>0</v>
      </c>
      <c r="U663" s="127">
        <v>0</v>
      </c>
      <c r="V663" s="127">
        <v>0</v>
      </c>
      <c r="W663" s="127">
        <v>0</v>
      </c>
      <c r="X663" s="127">
        <v>0</v>
      </c>
    </row>
    <row r="664" spans="1:24">
      <c r="A664" s="118">
        <v>5</v>
      </c>
      <c r="B664" s="122">
        <v>1</v>
      </c>
      <c r="C664" s="137">
        <v>2402</v>
      </c>
      <c r="D664" s="131">
        <v>6</v>
      </c>
      <c r="E664" s="144" t="s">
        <v>845</v>
      </c>
      <c r="F664" s="144" t="s">
        <v>846</v>
      </c>
      <c r="G664" s="127">
        <v>59</v>
      </c>
      <c r="H664" s="127">
        <v>698</v>
      </c>
      <c r="I664" s="127">
        <v>8</v>
      </c>
      <c r="J664" s="127">
        <v>10</v>
      </c>
      <c r="K664" s="127">
        <v>25</v>
      </c>
      <c r="L664" s="127">
        <v>56</v>
      </c>
      <c r="M664" s="127">
        <v>59</v>
      </c>
      <c r="N664" s="127">
        <v>702</v>
      </c>
      <c r="O664" s="127">
        <v>5</v>
      </c>
      <c r="P664" s="127">
        <v>19</v>
      </c>
      <c r="Q664" s="127">
        <v>49</v>
      </c>
      <c r="R664" s="127">
        <v>27</v>
      </c>
      <c r="S664" s="127">
        <v>59</v>
      </c>
      <c r="T664" s="127">
        <v>205</v>
      </c>
      <c r="U664" s="127">
        <v>10</v>
      </c>
      <c r="V664" s="127">
        <v>31</v>
      </c>
      <c r="W664" s="127">
        <v>47</v>
      </c>
      <c r="X664" s="127">
        <v>12</v>
      </c>
    </row>
    <row r="665" spans="1:24">
      <c r="A665" s="118">
        <v>6</v>
      </c>
      <c r="B665" s="122">
        <v>1</v>
      </c>
      <c r="C665" s="137">
        <v>2402</v>
      </c>
      <c r="D665" s="131">
        <v>6</v>
      </c>
      <c r="E665" s="144" t="s">
        <v>845</v>
      </c>
      <c r="F665" s="144" t="s">
        <v>846</v>
      </c>
      <c r="G665" s="127">
        <v>76</v>
      </c>
      <c r="H665" s="127">
        <v>757</v>
      </c>
      <c r="I665" s="127">
        <v>7</v>
      </c>
      <c r="J665" s="127">
        <v>8</v>
      </c>
      <c r="K665" s="127">
        <v>22</v>
      </c>
      <c r="L665" s="127">
        <v>63</v>
      </c>
      <c r="M665" s="127">
        <v>76</v>
      </c>
      <c r="N665" s="127">
        <v>790</v>
      </c>
      <c r="O665" s="127">
        <v>7</v>
      </c>
      <c r="P665" s="127">
        <v>8</v>
      </c>
      <c r="Q665" s="127">
        <v>29</v>
      </c>
      <c r="R665" s="127">
        <v>57</v>
      </c>
      <c r="S665" s="127">
        <v>0</v>
      </c>
      <c r="T665" s="127">
        <v>0</v>
      </c>
      <c r="U665" s="127">
        <v>0</v>
      </c>
      <c r="V665" s="127">
        <v>0</v>
      </c>
      <c r="W665" s="127">
        <v>0</v>
      </c>
      <c r="X665" s="127">
        <v>0</v>
      </c>
    </row>
    <row r="666" spans="1:24">
      <c r="A666" s="118">
        <v>7</v>
      </c>
      <c r="B666" s="122">
        <v>1</v>
      </c>
      <c r="C666" s="137">
        <v>2402</v>
      </c>
      <c r="D666" s="131">
        <v>7</v>
      </c>
      <c r="E666" s="144" t="s">
        <v>845</v>
      </c>
      <c r="F666" s="144" t="s">
        <v>1574</v>
      </c>
      <c r="G666" s="127">
        <v>81</v>
      </c>
      <c r="H666" s="127">
        <v>800</v>
      </c>
      <c r="I666" s="127">
        <v>6</v>
      </c>
      <c r="J666" s="127">
        <v>5</v>
      </c>
      <c r="K666" s="127">
        <v>23</v>
      </c>
      <c r="L666" s="127">
        <v>65</v>
      </c>
      <c r="M666" s="127">
        <v>81</v>
      </c>
      <c r="N666" s="127">
        <v>775</v>
      </c>
      <c r="O666" s="127">
        <v>4</v>
      </c>
      <c r="P666" s="127">
        <v>19</v>
      </c>
      <c r="Q666" s="127">
        <v>41</v>
      </c>
      <c r="R666" s="127">
        <v>37</v>
      </c>
      <c r="S666" s="127">
        <v>81</v>
      </c>
      <c r="T666" s="127">
        <v>198</v>
      </c>
      <c r="U666" s="127">
        <v>12</v>
      </c>
      <c r="V666" s="127">
        <v>36</v>
      </c>
      <c r="W666" s="127">
        <v>40</v>
      </c>
      <c r="X666" s="127">
        <v>12</v>
      </c>
    </row>
    <row r="667" spans="1:24">
      <c r="A667" s="118">
        <v>8</v>
      </c>
      <c r="B667" s="122">
        <v>1</v>
      </c>
      <c r="C667" s="137">
        <v>2402</v>
      </c>
      <c r="D667" s="131">
        <v>7</v>
      </c>
      <c r="E667" s="144" t="s">
        <v>845</v>
      </c>
      <c r="F667" s="144" t="s">
        <v>1574</v>
      </c>
      <c r="G667" s="127">
        <v>76</v>
      </c>
      <c r="H667" s="127">
        <v>758</v>
      </c>
      <c r="I667" s="127">
        <v>9</v>
      </c>
      <c r="J667" s="127">
        <v>13</v>
      </c>
      <c r="K667" s="127">
        <v>49</v>
      </c>
      <c r="L667" s="127">
        <v>29</v>
      </c>
      <c r="M667" s="127">
        <v>76</v>
      </c>
      <c r="N667" s="127">
        <v>812</v>
      </c>
      <c r="O667" s="127">
        <v>9</v>
      </c>
      <c r="P667" s="127">
        <v>11</v>
      </c>
      <c r="Q667" s="127">
        <v>41</v>
      </c>
      <c r="R667" s="127">
        <v>39</v>
      </c>
      <c r="S667" s="127">
        <v>0</v>
      </c>
      <c r="T667" s="127">
        <v>0</v>
      </c>
      <c r="U667" s="127">
        <v>0</v>
      </c>
      <c r="V667" s="127">
        <v>0</v>
      </c>
      <c r="W667" s="127">
        <v>0</v>
      </c>
      <c r="X667" s="127">
        <v>0</v>
      </c>
    </row>
    <row r="668" spans="1:24">
      <c r="A668" s="113">
        <v>3</v>
      </c>
      <c r="B668" s="116">
        <v>1</v>
      </c>
      <c r="C668" s="138">
        <v>2403</v>
      </c>
      <c r="D668" s="132">
        <v>11</v>
      </c>
      <c r="E668" s="142" t="s">
        <v>847</v>
      </c>
      <c r="F668" s="143" t="s">
        <v>848</v>
      </c>
      <c r="G668" s="128">
        <v>41</v>
      </c>
      <c r="H668" s="128">
        <v>642</v>
      </c>
      <c r="I668" s="128">
        <v>0</v>
      </c>
      <c r="J668" s="128">
        <v>7</v>
      </c>
      <c r="K668" s="128">
        <v>17</v>
      </c>
      <c r="L668" s="128">
        <v>76</v>
      </c>
      <c r="M668" s="128">
        <v>41</v>
      </c>
      <c r="N668" s="128">
        <v>639</v>
      </c>
      <c r="O668" s="128">
        <v>10</v>
      </c>
      <c r="P668" s="128">
        <v>12</v>
      </c>
      <c r="Q668" s="128">
        <v>27</v>
      </c>
      <c r="R668" s="128">
        <v>51</v>
      </c>
      <c r="S668" s="128">
        <v>0</v>
      </c>
      <c r="T668" s="128">
        <v>0</v>
      </c>
      <c r="U668" s="128">
        <v>0</v>
      </c>
      <c r="V668" s="128">
        <v>0</v>
      </c>
      <c r="W668" s="128">
        <v>0</v>
      </c>
      <c r="X668" s="128">
        <v>0</v>
      </c>
    </row>
    <row r="669" spans="1:24">
      <c r="A669" s="118">
        <v>4</v>
      </c>
      <c r="B669" s="122">
        <v>1</v>
      </c>
      <c r="C669" s="137">
        <v>2403</v>
      </c>
      <c r="D669" s="131">
        <v>11</v>
      </c>
      <c r="E669" s="144" t="s">
        <v>847</v>
      </c>
      <c r="F669" s="144" t="s">
        <v>848</v>
      </c>
      <c r="G669" s="127">
        <v>35</v>
      </c>
      <c r="H669" s="127">
        <v>687</v>
      </c>
      <c r="I669" s="127">
        <v>0</v>
      </c>
      <c r="J669" s="127">
        <v>9</v>
      </c>
      <c r="K669" s="127">
        <v>17</v>
      </c>
      <c r="L669" s="127">
        <v>74</v>
      </c>
      <c r="M669" s="127">
        <v>35</v>
      </c>
      <c r="N669" s="127">
        <v>753</v>
      </c>
      <c r="O669" s="127">
        <v>3</v>
      </c>
      <c r="P669" s="127">
        <v>9</v>
      </c>
      <c r="Q669" s="127">
        <v>37</v>
      </c>
      <c r="R669" s="127">
        <v>51</v>
      </c>
      <c r="S669" s="127">
        <v>0</v>
      </c>
      <c r="T669" s="127">
        <v>0</v>
      </c>
      <c r="U669" s="127">
        <v>0</v>
      </c>
      <c r="V669" s="127">
        <v>0</v>
      </c>
      <c r="W669" s="127">
        <v>0</v>
      </c>
      <c r="X669" s="127">
        <v>0</v>
      </c>
    </row>
    <row r="670" spans="1:24">
      <c r="A670" s="118">
        <v>5</v>
      </c>
      <c r="B670" s="122">
        <v>1</v>
      </c>
      <c r="C670" s="137">
        <v>2403</v>
      </c>
      <c r="D670" s="131">
        <v>11</v>
      </c>
      <c r="E670" s="144" t="s">
        <v>847</v>
      </c>
      <c r="F670" s="144" t="s">
        <v>848</v>
      </c>
      <c r="G670" s="127">
        <v>31</v>
      </c>
      <c r="H670" s="127">
        <v>659</v>
      </c>
      <c r="I670" s="127">
        <v>3</v>
      </c>
      <c r="J670" s="127">
        <v>16</v>
      </c>
      <c r="K670" s="127">
        <v>48</v>
      </c>
      <c r="L670" s="127">
        <v>32</v>
      </c>
      <c r="M670" s="127">
        <v>31</v>
      </c>
      <c r="N670" s="127">
        <v>674</v>
      </c>
      <c r="O670" s="127">
        <v>6</v>
      </c>
      <c r="P670" s="127">
        <v>19</v>
      </c>
      <c r="Q670" s="127">
        <v>52</v>
      </c>
      <c r="R670" s="127">
        <v>23</v>
      </c>
      <c r="S670" s="127">
        <v>31</v>
      </c>
      <c r="T670" s="127">
        <v>199</v>
      </c>
      <c r="U670" s="127">
        <v>13</v>
      </c>
      <c r="V670" s="127">
        <v>35</v>
      </c>
      <c r="W670" s="127">
        <v>45</v>
      </c>
      <c r="X670" s="127">
        <v>6</v>
      </c>
    </row>
    <row r="671" spans="1:24">
      <c r="A671" s="118">
        <v>6</v>
      </c>
      <c r="B671" s="122">
        <v>1</v>
      </c>
      <c r="C671" s="137">
        <v>2403</v>
      </c>
      <c r="D671" s="131">
        <v>11</v>
      </c>
      <c r="E671" s="144" t="s">
        <v>847</v>
      </c>
      <c r="F671" s="144" t="s">
        <v>848</v>
      </c>
      <c r="G671" s="127">
        <v>33</v>
      </c>
      <c r="H671" s="127">
        <v>746</v>
      </c>
      <c r="I671" s="127">
        <v>0</v>
      </c>
      <c r="J671" s="127">
        <v>9</v>
      </c>
      <c r="K671" s="127">
        <v>36</v>
      </c>
      <c r="L671" s="127">
        <v>55</v>
      </c>
      <c r="M671" s="127">
        <v>33</v>
      </c>
      <c r="N671" s="127">
        <v>743</v>
      </c>
      <c r="O671" s="127">
        <v>3</v>
      </c>
      <c r="P671" s="127">
        <v>18</v>
      </c>
      <c r="Q671" s="127">
        <v>42</v>
      </c>
      <c r="R671" s="127">
        <v>36</v>
      </c>
      <c r="S671" s="127">
        <v>0</v>
      </c>
      <c r="T671" s="127">
        <v>0</v>
      </c>
      <c r="U671" s="127">
        <v>0</v>
      </c>
      <c r="V671" s="127">
        <v>0</v>
      </c>
      <c r="W671" s="127">
        <v>0</v>
      </c>
      <c r="X671" s="127">
        <v>0</v>
      </c>
    </row>
    <row r="672" spans="1:24">
      <c r="A672" s="118">
        <v>7</v>
      </c>
      <c r="B672" s="122">
        <v>1</v>
      </c>
      <c r="C672" s="137">
        <v>2403</v>
      </c>
      <c r="D672" s="131">
        <v>12</v>
      </c>
      <c r="E672" s="144" t="s">
        <v>847</v>
      </c>
      <c r="F672" s="144" t="s">
        <v>1575</v>
      </c>
      <c r="G672" s="127">
        <v>39</v>
      </c>
      <c r="H672" s="127">
        <v>723</v>
      </c>
      <c r="I672" s="127">
        <v>13</v>
      </c>
      <c r="J672" s="127">
        <v>13</v>
      </c>
      <c r="K672" s="127">
        <v>41</v>
      </c>
      <c r="L672" s="127">
        <v>33</v>
      </c>
      <c r="M672" s="127">
        <v>39</v>
      </c>
      <c r="N672" s="127">
        <v>741</v>
      </c>
      <c r="O672" s="127">
        <v>8</v>
      </c>
      <c r="P672" s="127">
        <v>13</v>
      </c>
      <c r="Q672" s="127">
        <v>59</v>
      </c>
      <c r="R672" s="127">
        <v>21</v>
      </c>
      <c r="S672" s="127">
        <v>39</v>
      </c>
      <c r="T672" s="127">
        <v>168</v>
      </c>
      <c r="U672" s="127">
        <v>23</v>
      </c>
      <c r="V672" s="127">
        <v>56</v>
      </c>
      <c r="W672" s="127">
        <v>21</v>
      </c>
      <c r="X672" s="127">
        <v>0</v>
      </c>
    </row>
    <row r="673" spans="1:24">
      <c r="A673" s="118">
        <v>8</v>
      </c>
      <c r="B673" s="122">
        <v>1</v>
      </c>
      <c r="C673" s="137">
        <v>2403</v>
      </c>
      <c r="D673" s="131">
        <v>12</v>
      </c>
      <c r="E673" s="144" t="s">
        <v>847</v>
      </c>
      <c r="F673" s="144" t="s">
        <v>1575</v>
      </c>
      <c r="G673" s="127">
        <v>42</v>
      </c>
      <c r="H673" s="127">
        <v>721</v>
      </c>
      <c r="I673" s="127">
        <v>24</v>
      </c>
      <c r="J673" s="127">
        <v>21</v>
      </c>
      <c r="K673" s="127">
        <v>38</v>
      </c>
      <c r="L673" s="127">
        <v>17</v>
      </c>
      <c r="M673" s="127">
        <v>42</v>
      </c>
      <c r="N673" s="127">
        <v>757</v>
      </c>
      <c r="O673" s="127">
        <v>7</v>
      </c>
      <c r="P673" s="127">
        <v>31</v>
      </c>
      <c r="Q673" s="127">
        <v>36</v>
      </c>
      <c r="R673" s="127">
        <v>26</v>
      </c>
      <c r="S673" s="127">
        <v>0</v>
      </c>
      <c r="T673" s="127">
        <v>0</v>
      </c>
      <c r="U673" s="127">
        <v>0</v>
      </c>
      <c r="V673" s="127">
        <v>0</v>
      </c>
      <c r="W673" s="127">
        <v>0</v>
      </c>
      <c r="X673" s="127">
        <v>0</v>
      </c>
    </row>
    <row r="674" spans="1:24">
      <c r="A674" s="118">
        <v>6</v>
      </c>
      <c r="B674" s="122">
        <v>1</v>
      </c>
      <c r="C674" s="137">
        <v>2404</v>
      </c>
      <c r="D674" s="131">
        <v>4</v>
      </c>
      <c r="E674" s="144" t="s">
        <v>849</v>
      </c>
      <c r="F674" s="144" t="s">
        <v>1478</v>
      </c>
      <c r="G674" s="127">
        <v>146</v>
      </c>
      <c r="H674" s="127">
        <v>728</v>
      </c>
      <c r="I674" s="127">
        <v>4</v>
      </c>
      <c r="J674" s="127">
        <v>11</v>
      </c>
      <c r="K674" s="127">
        <v>29</v>
      </c>
      <c r="L674" s="127">
        <v>55</v>
      </c>
      <c r="M674" s="127">
        <v>146</v>
      </c>
      <c r="N674" s="127">
        <v>702</v>
      </c>
      <c r="O674" s="127">
        <v>5</v>
      </c>
      <c r="P674" s="127">
        <v>23</v>
      </c>
      <c r="Q674" s="127">
        <v>50</v>
      </c>
      <c r="R674" s="127">
        <v>22</v>
      </c>
      <c r="S674" s="127">
        <v>0</v>
      </c>
      <c r="T674" s="127">
        <v>0</v>
      </c>
      <c r="U674" s="127">
        <v>0</v>
      </c>
      <c r="V674" s="127">
        <v>0</v>
      </c>
      <c r="W674" s="127">
        <v>0</v>
      </c>
      <c r="X674" s="127">
        <v>0</v>
      </c>
    </row>
    <row r="675" spans="1:24">
      <c r="A675" s="118">
        <v>7</v>
      </c>
      <c r="B675" s="122">
        <v>1</v>
      </c>
      <c r="C675" s="137">
        <v>2404</v>
      </c>
      <c r="D675" s="131">
        <v>4</v>
      </c>
      <c r="E675" s="144" t="s">
        <v>849</v>
      </c>
      <c r="F675" s="144" t="s">
        <v>1478</v>
      </c>
      <c r="G675" s="127">
        <v>139</v>
      </c>
      <c r="H675" s="127">
        <v>781</v>
      </c>
      <c r="I675" s="127">
        <v>4</v>
      </c>
      <c r="J675" s="127">
        <v>6</v>
      </c>
      <c r="K675" s="127">
        <v>22</v>
      </c>
      <c r="L675" s="127">
        <v>67</v>
      </c>
      <c r="M675" s="127">
        <v>139</v>
      </c>
      <c r="N675" s="127">
        <v>776</v>
      </c>
      <c r="O675" s="127">
        <v>2</v>
      </c>
      <c r="P675" s="127">
        <v>22</v>
      </c>
      <c r="Q675" s="127">
        <v>42</v>
      </c>
      <c r="R675" s="127">
        <v>34</v>
      </c>
      <c r="S675" s="127">
        <v>139</v>
      </c>
      <c r="T675" s="127">
        <v>175</v>
      </c>
      <c r="U675" s="127">
        <v>27</v>
      </c>
      <c r="V675" s="127">
        <v>47</v>
      </c>
      <c r="W675" s="127">
        <v>22</v>
      </c>
      <c r="X675" s="127">
        <v>4</v>
      </c>
    </row>
    <row r="676" spans="1:24">
      <c r="A676" s="113">
        <v>3</v>
      </c>
      <c r="B676" s="116">
        <v>1</v>
      </c>
      <c r="C676" s="138">
        <v>2404</v>
      </c>
      <c r="D676" s="132">
        <v>15</v>
      </c>
      <c r="E676" s="142" t="s">
        <v>849</v>
      </c>
      <c r="F676" s="143" t="s">
        <v>850</v>
      </c>
      <c r="G676" s="128">
        <v>160</v>
      </c>
      <c r="H676" s="128">
        <v>625</v>
      </c>
      <c r="I676" s="128">
        <v>1</v>
      </c>
      <c r="J676" s="128">
        <v>5</v>
      </c>
      <c r="K676" s="128">
        <v>25</v>
      </c>
      <c r="L676" s="128">
        <v>69</v>
      </c>
      <c r="M676" s="128">
        <v>160</v>
      </c>
      <c r="N676" s="128">
        <v>605</v>
      </c>
      <c r="O676" s="128">
        <v>8</v>
      </c>
      <c r="P676" s="128">
        <v>14</v>
      </c>
      <c r="Q676" s="128">
        <v>37</v>
      </c>
      <c r="R676" s="128">
        <v>41</v>
      </c>
      <c r="S676" s="128">
        <v>0</v>
      </c>
      <c r="T676" s="128">
        <v>0</v>
      </c>
      <c r="U676" s="128">
        <v>0</v>
      </c>
      <c r="V676" s="128">
        <v>0</v>
      </c>
      <c r="W676" s="128">
        <v>0</v>
      </c>
      <c r="X676" s="128">
        <v>0</v>
      </c>
    </row>
    <row r="677" spans="1:24">
      <c r="A677" s="118">
        <v>4</v>
      </c>
      <c r="B677" s="122">
        <v>1</v>
      </c>
      <c r="C677" s="137">
        <v>2404</v>
      </c>
      <c r="D677" s="131">
        <v>15</v>
      </c>
      <c r="E677" s="144" t="s">
        <v>849</v>
      </c>
      <c r="F677" s="144" t="s">
        <v>850</v>
      </c>
      <c r="G677" s="127">
        <v>121</v>
      </c>
      <c r="H677" s="127">
        <v>668</v>
      </c>
      <c r="I677" s="127">
        <v>4</v>
      </c>
      <c r="J677" s="127">
        <v>5</v>
      </c>
      <c r="K677" s="127">
        <v>22</v>
      </c>
      <c r="L677" s="127">
        <v>69</v>
      </c>
      <c r="M677" s="127">
        <v>121</v>
      </c>
      <c r="N677" s="127">
        <v>694</v>
      </c>
      <c r="O677" s="127">
        <v>1</v>
      </c>
      <c r="P677" s="127">
        <v>12</v>
      </c>
      <c r="Q677" s="127">
        <v>48</v>
      </c>
      <c r="R677" s="127">
        <v>39</v>
      </c>
      <c r="S677" s="127">
        <v>0</v>
      </c>
      <c r="T677" s="127">
        <v>0</v>
      </c>
      <c r="U677" s="127">
        <v>0</v>
      </c>
      <c r="V677" s="127">
        <v>0</v>
      </c>
      <c r="W677" s="127">
        <v>0</v>
      </c>
      <c r="X677" s="127">
        <v>0</v>
      </c>
    </row>
    <row r="678" spans="1:24">
      <c r="A678" s="118">
        <v>5</v>
      </c>
      <c r="B678" s="122">
        <v>1</v>
      </c>
      <c r="C678" s="137">
        <v>2404</v>
      </c>
      <c r="D678" s="131">
        <v>15</v>
      </c>
      <c r="E678" s="144" t="s">
        <v>849</v>
      </c>
      <c r="F678" s="144" t="s">
        <v>850</v>
      </c>
      <c r="G678" s="127">
        <v>137</v>
      </c>
      <c r="H678" s="127">
        <v>665</v>
      </c>
      <c r="I678" s="127">
        <v>11</v>
      </c>
      <c r="J678" s="127">
        <v>12</v>
      </c>
      <c r="K678" s="127">
        <v>39</v>
      </c>
      <c r="L678" s="127">
        <v>39</v>
      </c>
      <c r="M678" s="127">
        <v>137</v>
      </c>
      <c r="N678" s="127">
        <v>712</v>
      </c>
      <c r="O678" s="127">
        <v>3</v>
      </c>
      <c r="P678" s="127">
        <v>20</v>
      </c>
      <c r="Q678" s="127">
        <v>45</v>
      </c>
      <c r="R678" s="127">
        <v>31</v>
      </c>
      <c r="S678" s="127">
        <v>137</v>
      </c>
      <c r="T678" s="127">
        <v>202</v>
      </c>
      <c r="U678" s="127">
        <v>9</v>
      </c>
      <c r="V678" s="127">
        <v>35</v>
      </c>
      <c r="W678" s="127">
        <v>52</v>
      </c>
      <c r="X678" s="127">
        <v>4</v>
      </c>
    </row>
    <row r="679" spans="1:24">
      <c r="A679" s="118">
        <v>8</v>
      </c>
      <c r="B679" s="122">
        <v>1</v>
      </c>
      <c r="C679" s="137">
        <v>2404</v>
      </c>
      <c r="D679" s="131">
        <v>16</v>
      </c>
      <c r="E679" s="144" t="s">
        <v>849</v>
      </c>
      <c r="F679" s="144" t="s">
        <v>1718</v>
      </c>
      <c r="G679" s="127">
        <v>130</v>
      </c>
      <c r="H679" s="127">
        <v>744</v>
      </c>
      <c r="I679" s="127">
        <v>17</v>
      </c>
      <c r="J679" s="127">
        <v>12</v>
      </c>
      <c r="K679" s="127">
        <v>44</v>
      </c>
      <c r="L679" s="127">
        <v>28</v>
      </c>
      <c r="M679" s="127">
        <v>130</v>
      </c>
      <c r="N679" s="127">
        <v>827</v>
      </c>
      <c r="O679" s="127">
        <v>1</v>
      </c>
      <c r="P679" s="127">
        <v>17</v>
      </c>
      <c r="Q679" s="127">
        <v>51</v>
      </c>
      <c r="R679" s="127">
        <v>32</v>
      </c>
      <c r="S679" s="127">
        <v>0</v>
      </c>
      <c r="T679" s="127">
        <v>0</v>
      </c>
      <c r="U679" s="127">
        <v>0</v>
      </c>
      <c r="V679" s="127">
        <v>0</v>
      </c>
      <c r="W679" s="127">
        <v>0</v>
      </c>
      <c r="X679" s="127">
        <v>0</v>
      </c>
    </row>
    <row r="680" spans="1:24">
      <c r="A680" s="113">
        <v>3</v>
      </c>
      <c r="B680" s="116">
        <v>2</v>
      </c>
      <c r="C680" s="138">
        <v>2501</v>
      </c>
      <c r="D680" s="132">
        <v>1</v>
      </c>
      <c r="E680" s="142" t="s">
        <v>851</v>
      </c>
      <c r="F680" s="143" t="s">
        <v>852</v>
      </c>
      <c r="G680" s="128">
        <v>25</v>
      </c>
      <c r="H680" s="128">
        <v>637</v>
      </c>
      <c r="I680" s="128">
        <v>0</v>
      </c>
      <c r="J680" s="128">
        <v>8</v>
      </c>
      <c r="K680" s="128">
        <v>20</v>
      </c>
      <c r="L680" s="128">
        <v>72</v>
      </c>
      <c r="M680" s="128">
        <v>25</v>
      </c>
      <c r="N680" s="128">
        <v>689</v>
      </c>
      <c r="O680" s="128">
        <v>0</v>
      </c>
      <c r="P680" s="128">
        <v>12</v>
      </c>
      <c r="Q680" s="128">
        <v>20</v>
      </c>
      <c r="R680" s="128">
        <v>68</v>
      </c>
      <c r="S680" s="128">
        <v>0</v>
      </c>
      <c r="T680" s="128">
        <v>0</v>
      </c>
      <c r="U680" s="128">
        <v>0</v>
      </c>
      <c r="V680" s="128">
        <v>0</v>
      </c>
      <c r="W680" s="128">
        <v>0</v>
      </c>
      <c r="X680" s="128">
        <v>0</v>
      </c>
    </row>
    <row r="681" spans="1:24">
      <c r="A681" s="118">
        <v>4</v>
      </c>
      <c r="B681" s="122">
        <v>2</v>
      </c>
      <c r="C681" s="137">
        <v>2501</v>
      </c>
      <c r="D681" s="131">
        <v>1</v>
      </c>
      <c r="E681" s="144" t="s">
        <v>851</v>
      </c>
      <c r="F681" s="144" t="s">
        <v>852</v>
      </c>
      <c r="G681" s="127">
        <v>38</v>
      </c>
      <c r="H681" s="127">
        <v>628</v>
      </c>
      <c r="I681" s="127">
        <v>11</v>
      </c>
      <c r="J681" s="127">
        <v>16</v>
      </c>
      <c r="K681" s="127">
        <v>16</v>
      </c>
      <c r="L681" s="127">
        <v>58</v>
      </c>
      <c r="M681" s="127">
        <v>38</v>
      </c>
      <c r="N681" s="127">
        <v>668</v>
      </c>
      <c r="O681" s="127">
        <v>8</v>
      </c>
      <c r="P681" s="127">
        <v>18</v>
      </c>
      <c r="Q681" s="127">
        <v>26</v>
      </c>
      <c r="R681" s="127">
        <v>47</v>
      </c>
      <c r="S681" s="127">
        <v>0</v>
      </c>
      <c r="T681" s="127">
        <v>0</v>
      </c>
      <c r="U681" s="127">
        <v>0</v>
      </c>
      <c r="V681" s="127">
        <v>0</v>
      </c>
      <c r="W681" s="127">
        <v>0</v>
      </c>
      <c r="X681" s="127">
        <v>0</v>
      </c>
    </row>
    <row r="682" spans="1:24">
      <c r="A682" s="118">
        <v>5</v>
      </c>
      <c r="B682" s="122">
        <v>2</v>
      </c>
      <c r="C682" s="137">
        <v>2501</v>
      </c>
      <c r="D682" s="131">
        <v>1</v>
      </c>
      <c r="E682" s="144" t="s">
        <v>851</v>
      </c>
      <c r="F682" s="144" t="s">
        <v>852</v>
      </c>
      <c r="G682" s="127">
        <v>25</v>
      </c>
      <c r="H682" s="127">
        <v>681</v>
      </c>
      <c r="I682" s="127">
        <v>4</v>
      </c>
      <c r="J682" s="127">
        <v>16</v>
      </c>
      <c r="K682" s="127">
        <v>40</v>
      </c>
      <c r="L682" s="127">
        <v>40</v>
      </c>
      <c r="M682" s="127">
        <v>25</v>
      </c>
      <c r="N682" s="127">
        <v>753</v>
      </c>
      <c r="O682" s="127">
        <v>4</v>
      </c>
      <c r="P682" s="127">
        <v>4</v>
      </c>
      <c r="Q682" s="127">
        <v>60</v>
      </c>
      <c r="R682" s="127">
        <v>32</v>
      </c>
      <c r="S682" s="127">
        <v>25</v>
      </c>
      <c r="T682" s="127">
        <v>207</v>
      </c>
      <c r="U682" s="127">
        <v>8</v>
      </c>
      <c r="V682" s="127">
        <v>36</v>
      </c>
      <c r="W682" s="127">
        <v>52</v>
      </c>
      <c r="X682" s="127">
        <v>4</v>
      </c>
    </row>
    <row r="683" spans="1:24">
      <c r="A683" s="118">
        <v>6</v>
      </c>
      <c r="B683" s="122">
        <v>2</v>
      </c>
      <c r="C683" s="137">
        <v>2501</v>
      </c>
      <c r="D683" s="131">
        <v>1</v>
      </c>
      <c r="E683" s="144" t="s">
        <v>851</v>
      </c>
      <c r="F683" s="144" t="s">
        <v>852</v>
      </c>
      <c r="G683" s="127">
        <v>26</v>
      </c>
      <c r="H683" s="127">
        <v>738</v>
      </c>
      <c r="I683" s="127">
        <v>8</v>
      </c>
      <c r="J683" s="127">
        <v>19</v>
      </c>
      <c r="K683" s="127">
        <v>15</v>
      </c>
      <c r="L683" s="127">
        <v>58</v>
      </c>
      <c r="M683" s="127">
        <v>26</v>
      </c>
      <c r="N683" s="127">
        <v>693</v>
      </c>
      <c r="O683" s="127">
        <v>15</v>
      </c>
      <c r="P683" s="127">
        <v>8</v>
      </c>
      <c r="Q683" s="127">
        <v>46</v>
      </c>
      <c r="R683" s="127">
        <v>31</v>
      </c>
      <c r="S683" s="127">
        <v>0</v>
      </c>
      <c r="T683" s="127">
        <v>0</v>
      </c>
      <c r="U683" s="127">
        <v>0</v>
      </c>
      <c r="V683" s="127">
        <v>0</v>
      </c>
      <c r="W683" s="127">
        <v>0</v>
      </c>
      <c r="X683" s="127">
        <v>0</v>
      </c>
    </row>
    <row r="684" spans="1:24">
      <c r="A684" s="118">
        <v>7</v>
      </c>
      <c r="B684" s="122">
        <v>2</v>
      </c>
      <c r="C684" s="137">
        <v>2501</v>
      </c>
      <c r="D684" s="131">
        <v>2</v>
      </c>
      <c r="E684" s="144" t="s">
        <v>851</v>
      </c>
      <c r="F684" s="144" t="s">
        <v>1576</v>
      </c>
      <c r="G684" s="127">
        <v>32</v>
      </c>
      <c r="H684" s="127">
        <v>790</v>
      </c>
      <c r="I684" s="127">
        <v>3</v>
      </c>
      <c r="J684" s="127">
        <v>9</v>
      </c>
      <c r="K684" s="127">
        <v>19</v>
      </c>
      <c r="L684" s="127">
        <v>69</v>
      </c>
      <c r="M684" s="127">
        <v>32</v>
      </c>
      <c r="N684" s="127">
        <v>800</v>
      </c>
      <c r="O684" s="127">
        <v>0</v>
      </c>
      <c r="P684" s="127">
        <v>25</v>
      </c>
      <c r="Q684" s="127">
        <v>34</v>
      </c>
      <c r="R684" s="127">
        <v>41</v>
      </c>
      <c r="S684" s="127">
        <v>32</v>
      </c>
      <c r="T684" s="127">
        <v>201</v>
      </c>
      <c r="U684" s="127">
        <v>13</v>
      </c>
      <c r="V684" s="127">
        <v>25</v>
      </c>
      <c r="W684" s="127">
        <v>56</v>
      </c>
      <c r="X684" s="127">
        <v>6</v>
      </c>
    </row>
    <row r="685" spans="1:24">
      <c r="A685" s="118">
        <v>8</v>
      </c>
      <c r="B685" s="122">
        <v>2</v>
      </c>
      <c r="C685" s="137">
        <v>2501</v>
      </c>
      <c r="D685" s="131">
        <v>2</v>
      </c>
      <c r="E685" s="144" t="s">
        <v>851</v>
      </c>
      <c r="F685" s="144" t="s">
        <v>1576</v>
      </c>
      <c r="G685" s="127">
        <v>30</v>
      </c>
      <c r="H685" s="127">
        <v>763</v>
      </c>
      <c r="I685" s="127">
        <v>7</v>
      </c>
      <c r="J685" s="127">
        <v>13</v>
      </c>
      <c r="K685" s="127">
        <v>43</v>
      </c>
      <c r="L685" s="127">
        <v>37</v>
      </c>
      <c r="M685" s="127">
        <v>30</v>
      </c>
      <c r="N685" s="127">
        <v>799</v>
      </c>
      <c r="O685" s="127">
        <v>3</v>
      </c>
      <c r="P685" s="127">
        <v>13</v>
      </c>
      <c r="Q685" s="127">
        <v>60</v>
      </c>
      <c r="R685" s="127">
        <v>23</v>
      </c>
      <c r="S685" s="127">
        <v>0</v>
      </c>
      <c r="T685" s="127">
        <v>0</v>
      </c>
      <c r="U685" s="127">
        <v>0</v>
      </c>
      <c r="V685" s="127">
        <v>0</v>
      </c>
      <c r="W685" s="127">
        <v>0</v>
      </c>
      <c r="X685" s="127">
        <v>0</v>
      </c>
    </row>
    <row r="686" spans="1:24">
      <c r="A686" s="113">
        <v>3</v>
      </c>
      <c r="B686" s="116">
        <v>2</v>
      </c>
      <c r="C686" s="138">
        <v>2502</v>
      </c>
      <c r="D686" s="132">
        <v>5</v>
      </c>
      <c r="E686" s="142" t="s">
        <v>853</v>
      </c>
      <c r="F686" s="143" t="s">
        <v>854</v>
      </c>
      <c r="G686" s="128">
        <v>60</v>
      </c>
      <c r="H686" s="128">
        <v>653</v>
      </c>
      <c r="I686" s="128">
        <v>0</v>
      </c>
      <c r="J686" s="128">
        <v>8</v>
      </c>
      <c r="K686" s="128">
        <v>12</v>
      </c>
      <c r="L686" s="128">
        <v>80</v>
      </c>
      <c r="M686" s="128">
        <v>60</v>
      </c>
      <c r="N686" s="128">
        <v>677</v>
      </c>
      <c r="O686" s="128">
        <v>3</v>
      </c>
      <c r="P686" s="128">
        <v>8</v>
      </c>
      <c r="Q686" s="128">
        <v>27</v>
      </c>
      <c r="R686" s="128">
        <v>62</v>
      </c>
      <c r="S686" s="128">
        <v>0</v>
      </c>
      <c r="T686" s="128">
        <v>0</v>
      </c>
      <c r="U686" s="128">
        <v>0</v>
      </c>
      <c r="V686" s="128">
        <v>0</v>
      </c>
      <c r="W686" s="128">
        <v>0</v>
      </c>
      <c r="X686" s="128">
        <v>0</v>
      </c>
    </row>
    <row r="687" spans="1:24">
      <c r="A687" s="118">
        <v>4</v>
      </c>
      <c r="B687" s="122">
        <v>2</v>
      </c>
      <c r="C687" s="137">
        <v>2502</v>
      </c>
      <c r="D687" s="131">
        <v>5</v>
      </c>
      <c r="E687" s="144" t="s">
        <v>853</v>
      </c>
      <c r="F687" s="144" t="s">
        <v>854</v>
      </c>
      <c r="G687" s="127">
        <v>58</v>
      </c>
      <c r="H687" s="127">
        <v>686</v>
      </c>
      <c r="I687" s="127">
        <v>3</v>
      </c>
      <c r="J687" s="127">
        <v>3</v>
      </c>
      <c r="K687" s="127">
        <v>19</v>
      </c>
      <c r="L687" s="127">
        <v>74</v>
      </c>
      <c r="M687" s="127">
        <v>58</v>
      </c>
      <c r="N687" s="127">
        <v>739</v>
      </c>
      <c r="O687" s="127">
        <v>0</v>
      </c>
      <c r="P687" s="127">
        <v>12</v>
      </c>
      <c r="Q687" s="127">
        <v>40</v>
      </c>
      <c r="R687" s="127">
        <v>48</v>
      </c>
      <c r="S687" s="127">
        <v>0</v>
      </c>
      <c r="T687" s="127">
        <v>0</v>
      </c>
      <c r="U687" s="127">
        <v>0</v>
      </c>
      <c r="V687" s="127">
        <v>0</v>
      </c>
      <c r="W687" s="127">
        <v>0</v>
      </c>
      <c r="X687" s="127">
        <v>0</v>
      </c>
    </row>
    <row r="688" spans="1:24">
      <c r="A688" s="118">
        <v>5</v>
      </c>
      <c r="B688" s="122">
        <v>2</v>
      </c>
      <c r="C688" s="137">
        <v>2502</v>
      </c>
      <c r="D688" s="131">
        <v>5</v>
      </c>
      <c r="E688" s="144" t="s">
        <v>853</v>
      </c>
      <c r="F688" s="144" t="s">
        <v>854</v>
      </c>
      <c r="G688" s="127">
        <v>53</v>
      </c>
      <c r="H688" s="127">
        <v>745</v>
      </c>
      <c r="I688" s="127">
        <v>2</v>
      </c>
      <c r="J688" s="127">
        <v>2</v>
      </c>
      <c r="K688" s="127">
        <v>21</v>
      </c>
      <c r="L688" s="127">
        <v>75</v>
      </c>
      <c r="M688" s="127">
        <v>53</v>
      </c>
      <c r="N688" s="127">
        <v>794</v>
      </c>
      <c r="O688" s="127">
        <v>0</v>
      </c>
      <c r="P688" s="127">
        <v>8</v>
      </c>
      <c r="Q688" s="127">
        <v>45</v>
      </c>
      <c r="R688" s="127">
        <v>47</v>
      </c>
      <c r="S688" s="127">
        <v>53</v>
      </c>
      <c r="T688" s="127">
        <v>236</v>
      </c>
      <c r="U688" s="127">
        <v>6</v>
      </c>
      <c r="V688" s="127">
        <v>13</v>
      </c>
      <c r="W688" s="127">
        <v>43</v>
      </c>
      <c r="X688" s="127">
        <v>38</v>
      </c>
    </row>
    <row r="689" spans="1:24">
      <c r="A689" s="118">
        <v>6</v>
      </c>
      <c r="B689" s="122">
        <v>2</v>
      </c>
      <c r="C689" s="137">
        <v>2502</v>
      </c>
      <c r="D689" s="131">
        <v>5</v>
      </c>
      <c r="E689" s="144" t="s">
        <v>853</v>
      </c>
      <c r="F689" s="144" t="s">
        <v>854</v>
      </c>
      <c r="G689" s="127">
        <v>56</v>
      </c>
      <c r="H689" s="127">
        <v>725</v>
      </c>
      <c r="I689" s="127">
        <v>5</v>
      </c>
      <c r="J689" s="127">
        <v>14</v>
      </c>
      <c r="K689" s="127">
        <v>29</v>
      </c>
      <c r="L689" s="127">
        <v>52</v>
      </c>
      <c r="M689" s="127">
        <v>56</v>
      </c>
      <c r="N689" s="127">
        <v>764</v>
      </c>
      <c r="O689" s="127">
        <v>4</v>
      </c>
      <c r="P689" s="127">
        <v>14</v>
      </c>
      <c r="Q689" s="127">
        <v>43</v>
      </c>
      <c r="R689" s="127">
        <v>39</v>
      </c>
      <c r="S689" s="127">
        <v>0</v>
      </c>
      <c r="T689" s="127">
        <v>0</v>
      </c>
      <c r="U689" s="127">
        <v>0</v>
      </c>
      <c r="V689" s="127">
        <v>0</v>
      </c>
      <c r="W689" s="127">
        <v>0</v>
      </c>
      <c r="X689" s="127">
        <v>0</v>
      </c>
    </row>
    <row r="690" spans="1:24">
      <c r="A690" s="118">
        <v>7</v>
      </c>
      <c r="B690" s="122">
        <v>2</v>
      </c>
      <c r="C690" s="137">
        <v>2502</v>
      </c>
      <c r="D690" s="131">
        <v>6</v>
      </c>
      <c r="E690" s="144" t="s">
        <v>853</v>
      </c>
      <c r="F690" s="144" t="s">
        <v>1577</v>
      </c>
      <c r="G690" s="127">
        <v>54</v>
      </c>
      <c r="H690" s="127">
        <v>758</v>
      </c>
      <c r="I690" s="127">
        <v>6</v>
      </c>
      <c r="J690" s="127">
        <v>6</v>
      </c>
      <c r="K690" s="127">
        <v>41</v>
      </c>
      <c r="L690" s="127">
        <v>48</v>
      </c>
      <c r="M690" s="127">
        <v>54</v>
      </c>
      <c r="N690" s="127">
        <v>780</v>
      </c>
      <c r="O690" s="127">
        <v>0</v>
      </c>
      <c r="P690" s="127">
        <v>19</v>
      </c>
      <c r="Q690" s="127">
        <v>50</v>
      </c>
      <c r="R690" s="127">
        <v>31</v>
      </c>
      <c r="S690" s="127">
        <v>54</v>
      </c>
      <c r="T690" s="127">
        <v>192</v>
      </c>
      <c r="U690" s="127">
        <v>11</v>
      </c>
      <c r="V690" s="127">
        <v>43</v>
      </c>
      <c r="W690" s="127">
        <v>41</v>
      </c>
      <c r="X690" s="127">
        <v>6</v>
      </c>
    </row>
    <row r="691" spans="1:24">
      <c r="A691" s="118">
        <v>8</v>
      </c>
      <c r="B691" s="122">
        <v>2</v>
      </c>
      <c r="C691" s="137">
        <v>2502</v>
      </c>
      <c r="D691" s="131">
        <v>6</v>
      </c>
      <c r="E691" s="144" t="s">
        <v>853</v>
      </c>
      <c r="F691" s="144" t="s">
        <v>1577</v>
      </c>
      <c r="G691" s="127">
        <v>63</v>
      </c>
      <c r="H691" s="127">
        <v>764</v>
      </c>
      <c r="I691" s="127">
        <v>8</v>
      </c>
      <c r="J691" s="127">
        <v>8</v>
      </c>
      <c r="K691" s="127">
        <v>57</v>
      </c>
      <c r="L691" s="127">
        <v>27</v>
      </c>
      <c r="M691" s="127">
        <v>63</v>
      </c>
      <c r="N691" s="127">
        <v>843</v>
      </c>
      <c r="O691" s="127">
        <v>3</v>
      </c>
      <c r="P691" s="127">
        <v>13</v>
      </c>
      <c r="Q691" s="127">
        <v>43</v>
      </c>
      <c r="R691" s="127">
        <v>41</v>
      </c>
      <c r="S691" s="127">
        <v>0</v>
      </c>
      <c r="T691" s="127">
        <v>0</v>
      </c>
      <c r="U691" s="127">
        <v>0</v>
      </c>
      <c r="V691" s="127">
        <v>0</v>
      </c>
      <c r="W691" s="127">
        <v>0</v>
      </c>
      <c r="X691" s="127">
        <v>0</v>
      </c>
    </row>
    <row r="692" spans="1:24">
      <c r="A692" s="113">
        <v>3</v>
      </c>
      <c r="B692" s="116">
        <v>2</v>
      </c>
      <c r="C692" s="138">
        <v>2503</v>
      </c>
      <c r="D692" s="132">
        <v>9</v>
      </c>
      <c r="E692" s="142" t="s">
        <v>855</v>
      </c>
      <c r="F692" s="143" t="s">
        <v>856</v>
      </c>
      <c r="G692" s="128">
        <v>34</v>
      </c>
      <c r="H692" s="128">
        <v>620</v>
      </c>
      <c r="I692" s="128">
        <v>0</v>
      </c>
      <c r="J692" s="128">
        <v>6</v>
      </c>
      <c r="K692" s="128">
        <v>29</v>
      </c>
      <c r="L692" s="128">
        <v>65</v>
      </c>
      <c r="M692" s="128">
        <v>34</v>
      </c>
      <c r="N692" s="128">
        <v>592</v>
      </c>
      <c r="O692" s="128">
        <v>15</v>
      </c>
      <c r="P692" s="128">
        <v>9</v>
      </c>
      <c r="Q692" s="128">
        <v>32</v>
      </c>
      <c r="R692" s="128">
        <v>44</v>
      </c>
      <c r="S692" s="128">
        <v>0</v>
      </c>
      <c r="T692" s="128">
        <v>0</v>
      </c>
      <c r="U692" s="128">
        <v>0</v>
      </c>
      <c r="V692" s="128">
        <v>0</v>
      </c>
      <c r="W692" s="128">
        <v>0</v>
      </c>
      <c r="X692" s="128">
        <v>0</v>
      </c>
    </row>
    <row r="693" spans="1:24">
      <c r="A693" s="118">
        <v>4</v>
      </c>
      <c r="B693" s="122">
        <v>2</v>
      </c>
      <c r="C693" s="137">
        <v>2503</v>
      </c>
      <c r="D693" s="131">
        <v>9</v>
      </c>
      <c r="E693" s="144" t="s">
        <v>855</v>
      </c>
      <c r="F693" s="144" t="s">
        <v>856</v>
      </c>
      <c r="G693" s="127">
        <v>36</v>
      </c>
      <c r="H693" s="127">
        <v>633</v>
      </c>
      <c r="I693" s="127">
        <v>6</v>
      </c>
      <c r="J693" s="127">
        <v>11</v>
      </c>
      <c r="K693" s="127">
        <v>33</v>
      </c>
      <c r="L693" s="127">
        <v>50</v>
      </c>
      <c r="M693" s="127">
        <v>36</v>
      </c>
      <c r="N693" s="127">
        <v>699</v>
      </c>
      <c r="O693" s="127">
        <v>3</v>
      </c>
      <c r="P693" s="127">
        <v>17</v>
      </c>
      <c r="Q693" s="127">
        <v>39</v>
      </c>
      <c r="R693" s="127">
        <v>42</v>
      </c>
      <c r="S693" s="127">
        <v>0</v>
      </c>
      <c r="T693" s="127">
        <v>0</v>
      </c>
      <c r="U693" s="127">
        <v>0</v>
      </c>
      <c r="V693" s="127">
        <v>0</v>
      </c>
      <c r="W693" s="127">
        <v>0</v>
      </c>
      <c r="X693" s="127">
        <v>0</v>
      </c>
    </row>
    <row r="694" spans="1:24">
      <c r="A694" s="118">
        <v>5</v>
      </c>
      <c r="B694" s="122">
        <v>2</v>
      </c>
      <c r="C694" s="137">
        <v>2503</v>
      </c>
      <c r="D694" s="131">
        <v>9</v>
      </c>
      <c r="E694" s="144" t="s">
        <v>855</v>
      </c>
      <c r="F694" s="144" t="s">
        <v>856</v>
      </c>
      <c r="G694" s="127">
        <v>23</v>
      </c>
      <c r="H694" s="127">
        <v>649</v>
      </c>
      <c r="I694" s="127">
        <v>13</v>
      </c>
      <c r="J694" s="127">
        <v>9</v>
      </c>
      <c r="K694" s="127">
        <v>48</v>
      </c>
      <c r="L694" s="127">
        <v>30</v>
      </c>
      <c r="M694" s="127">
        <v>23</v>
      </c>
      <c r="N694" s="127">
        <v>690</v>
      </c>
      <c r="O694" s="127">
        <v>4</v>
      </c>
      <c r="P694" s="127">
        <v>22</v>
      </c>
      <c r="Q694" s="127">
        <v>43</v>
      </c>
      <c r="R694" s="127">
        <v>30</v>
      </c>
      <c r="S694" s="127">
        <v>23</v>
      </c>
      <c r="T694" s="127">
        <v>208</v>
      </c>
      <c r="U694" s="127">
        <v>4</v>
      </c>
      <c r="V694" s="127">
        <v>35</v>
      </c>
      <c r="W694" s="127">
        <v>48</v>
      </c>
      <c r="X694" s="127">
        <v>13</v>
      </c>
    </row>
    <row r="695" spans="1:24">
      <c r="A695" s="118">
        <v>6</v>
      </c>
      <c r="B695" s="122">
        <v>2</v>
      </c>
      <c r="C695" s="137">
        <v>2503</v>
      </c>
      <c r="D695" s="131">
        <v>9</v>
      </c>
      <c r="E695" s="144" t="s">
        <v>855</v>
      </c>
      <c r="F695" s="144" t="s">
        <v>856</v>
      </c>
      <c r="G695" s="127">
        <v>29</v>
      </c>
      <c r="H695" s="127">
        <v>693</v>
      </c>
      <c r="I695" s="127">
        <v>7</v>
      </c>
      <c r="J695" s="127">
        <v>24</v>
      </c>
      <c r="K695" s="127">
        <v>41</v>
      </c>
      <c r="L695" s="127">
        <v>28</v>
      </c>
      <c r="M695" s="127">
        <v>29</v>
      </c>
      <c r="N695" s="127">
        <v>745</v>
      </c>
      <c r="O695" s="127">
        <v>3</v>
      </c>
      <c r="P695" s="127">
        <v>14</v>
      </c>
      <c r="Q695" s="127">
        <v>52</v>
      </c>
      <c r="R695" s="127">
        <v>31</v>
      </c>
      <c r="S695" s="127">
        <v>0</v>
      </c>
      <c r="T695" s="127">
        <v>0</v>
      </c>
      <c r="U695" s="127">
        <v>0</v>
      </c>
      <c r="V695" s="127">
        <v>0</v>
      </c>
      <c r="W695" s="127">
        <v>0</v>
      </c>
      <c r="X695" s="127">
        <v>0</v>
      </c>
    </row>
    <row r="696" spans="1:24">
      <c r="A696" s="118">
        <v>7</v>
      </c>
      <c r="B696" s="122">
        <v>2</v>
      </c>
      <c r="C696" s="137">
        <v>2503</v>
      </c>
      <c r="D696" s="131">
        <v>10</v>
      </c>
      <c r="E696" s="144" t="s">
        <v>855</v>
      </c>
      <c r="F696" s="144" t="s">
        <v>1578</v>
      </c>
      <c r="G696" s="127">
        <v>35</v>
      </c>
      <c r="H696" s="127">
        <v>723</v>
      </c>
      <c r="I696" s="127">
        <v>9</v>
      </c>
      <c r="J696" s="127">
        <v>17</v>
      </c>
      <c r="K696" s="127">
        <v>40</v>
      </c>
      <c r="L696" s="127">
        <v>34</v>
      </c>
      <c r="M696" s="127">
        <v>35</v>
      </c>
      <c r="N696" s="127">
        <v>752</v>
      </c>
      <c r="O696" s="127">
        <v>0</v>
      </c>
      <c r="P696" s="127">
        <v>26</v>
      </c>
      <c r="Q696" s="127">
        <v>54</v>
      </c>
      <c r="R696" s="127">
        <v>20</v>
      </c>
      <c r="S696" s="127">
        <v>35</v>
      </c>
      <c r="T696" s="127">
        <v>192</v>
      </c>
      <c r="U696" s="127">
        <v>11</v>
      </c>
      <c r="V696" s="127">
        <v>43</v>
      </c>
      <c r="W696" s="127">
        <v>46</v>
      </c>
      <c r="X696" s="127">
        <v>0</v>
      </c>
    </row>
    <row r="697" spans="1:24">
      <c r="A697" s="118">
        <v>8</v>
      </c>
      <c r="B697" s="122">
        <v>2</v>
      </c>
      <c r="C697" s="137">
        <v>2503</v>
      </c>
      <c r="D697" s="131">
        <v>10</v>
      </c>
      <c r="E697" s="144" t="s">
        <v>855</v>
      </c>
      <c r="F697" s="144" t="s">
        <v>1578</v>
      </c>
      <c r="G697" s="127">
        <v>34</v>
      </c>
      <c r="H697" s="127">
        <v>765</v>
      </c>
      <c r="I697" s="127">
        <v>6</v>
      </c>
      <c r="J697" s="127">
        <v>9</v>
      </c>
      <c r="K697" s="127">
        <v>59</v>
      </c>
      <c r="L697" s="127">
        <v>26</v>
      </c>
      <c r="M697" s="127">
        <v>34</v>
      </c>
      <c r="N697" s="127">
        <v>836</v>
      </c>
      <c r="O697" s="127">
        <v>6</v>
      </c>
      <c r="P697" s="127">
        <v>9</v>
      </c>
      <c r="Q697" s="127">
        <v>38</v>
      </c>
      <c r="R697" s="127">
        <v>47</v>
      </c>
      <c r="S697" s="127">
        <v>0</v>
      </c>
      <c r="T697" s="127">
        <v>0</v>
      </c>
      <c r="U697" s="127">
        <v>0</v>
      </c>
      <c r="V697" s="127">
        <v>0</v>
      </c>
      <c r="W697" s="127">
        <v>0</v>
      </c>
      <c r="X697" s="127">
        <v>0</v>
      </c>
    </row>
    <row r="698" spans="1:24">
      <c r="A698" s="113">
        <v>3</v>
      </c>
      <c r="B698" s="116">
        <v>3</v>
      </c>
      <c r="C698" s="138">
        <v>2601</v>
      </c>
      <c r="D698" s="132">
        <v>1</v>
      </c>
      <c r="E698" s="142" t="s">
        <v>857</v>
      </c>
      <c r="F698" s="143" t="s">
        <v>858</v>
      </c>
      <c r="G698" s="128">
        <v>43</v>
      </c>
      <c r="H698" s="128">
        <v>629</v>
      </c>
      <c r="I698" s="128">
        <v>0</v>
      </c>
      <c r="J698" s="128">
        <v>2</v>
      </c>
      <c r="K698" s="128">
        <v>28</v>
      </c>
      <c r="L698" s="128">
        <v>70</v>
      </c>
      <c r="M698" s="128">
        <v>43</v>
      </c>
      <c r="N698" s="128">
        <v>635</v>
      </c>
      <c r="O698" s="128">
        <v>2</v>
      </c>
      <c r="P698" s="128">
        <v>19</v>
      </c>
      <c r="Q698" s="128">
        <v>37</v>
      </c>
      <c r="R698" s="128">
        <v>42</v>
      </c>
      <c r="S698" s="128">
        <v>0</v>
      </c>
      <c r="T698" s="128">
        <v>0</v>
      </c>
      <c r="U698" s="128">
        <v>0</v>
      </c>
      <c r="V698" s="128">
        <v>0</v>
      </c>
      <c r="W698" s="128">
        <v>0</v>
      </c>
      <c r="X698" s="128">
        <v>0</v>
      </c>
    </row>
    <row r="699" spans="1:24" ht="15.75" thickBot="1">
      <c r="A699" s="118">
        <v>4</v>
      </c>
      <c r="B699" s="122">
        <v>3</v>
      </c>
      <c r="C699" s="137">
        <v>2601</v>
      </c>
      <c r="D699" s="131">
        <v>1</v>
      </c>
      <c r="E699" s="144" t="s">
        <v>857</v>
      </c>
      <c r="F699" s="144" t="s">
        <v>858</v>
      </c>
      <c r="G699" s="127">
        <v>49</v>
      </c>
      <c r="H699" s="127">
        <v>696</v>
      </c>
      <c r="I699" s="127">
        <v>0</v>
      </c>
      <c r="J699" s="127">
        <v>2</v>
      </c>
      <c r="K699" s="127">
        <v>20</v>
      </c>
      <c r="L699" s="127">
        <v>78</v>
      </c>
      <c r="M699" s="127">
        <v>49</v>
      </c>
      <c r="N699" s="127">
        <v>751</v>
      </c>
      <c r="O699" s="127">
        <v>4</v>
      </c>
      <c r="P699" s="127">
        <v>4</v>
      </c>
      <c r="Q699" s="127">
        <v>45</v>
      </c>
      <c r="R699" s="127">
        <v>47</v>
      </c>
      <c r="S699" s="127">
        <v>0</v>
      </c>
      <c r="T699" s="127">
        <v>0</v>
      </c>
      <c r="U699" s="127">
        <v>0</v>
      </c>
      <c r="V699" s="127">
        <v>0</v>
      </c>
      <c r="W699" s="127">
        <v>0</v>
      </c>
      <c r="X699" s="127">
        <v>0</v>
      </c>
    </row>
    <row r="700" spans="1:24" ht="15.75" thickBot="1">
      <c r="A700" s="119">
        <v>5</v>
      </c>
      <c r="B700" s="123">
        <v>3</v>
      </c>
      <c r="C700" s="139">
        <v>2601</v>
      </c>
      <c r="D700" s="133">
        <v>1</v>
      </c>
      <c r="E700" s="145" t="s">
        <v>857</v>
      </c>
      <c r="F700" s="145" t="s">
        <v>858</v>
      </c>
      <c r="G700" s="129">
        <v>44</v>
      </c>
      <c r="H700" s="129">
        <v>696</v>
      </c>
      <c r="I700" s="129">
        <v>2</v>
      </c>
      <c r="J700" s="129">
        <v>7</v>
      </c>
      <c r="K700" s="129">
        <v>45</v>
      </c>
      <c r="L700" s="129">
        <v>45</v>
      </c>
      <c r="M700" s="129">
        <v>44</v>
      </c>
      <c r="N700" s="129">
        <v>751</v>
      </c>
      <c r="O700" s="129">
        <v>0</v>
      </c>
      <c r="P700" s="129">
        <v>16</v>
      </c>
      <c r="Q700" s="129">
        <v>45</v>
      </c>
      <c r="R700" s="129">
        <v>39</v>
      </c>
      <c r="S700" s="129">
        <v>44</v>
      </c>
      <c r="T700" s="129">
        <v>203</v>
      </c>
      <c r="U700" s="129">
        <v>5</v>
      </c>
      <c r="V700" s="129">
        <v>43</v>
      </c>
      <c r="W700" s="129">
        <v>45</v>
      </c>
      <c r="X700" s="129">
        <v>7</v>
      </c>
    </row>
    <row r="701" spans="1:24">
      <c r="A701" s="118">
        <v>6</v>
      </c>
      <c r="B701" s="122">
        <v>3</v>
      </c>
      <c r="C701" s="137">
        <v>2601</v>
      </c>
      <c r="D701" s="131">
        <v>1</v>
      </c>
      <c r="E701" s="144" t="s">
        <v>857</v>
      </c>
      <c r="F701" s="144" t="s">
        <v>858</v>
      </c>
      <c r="G701" s="127">
        <v>53</v>
      </c>
      <c r="H701" s="127">
        <v>746</v>
      </c>
      <c r="I701" s="127">
        <v>0</v>
      </c>
      <c r="J701" s="127">
        <v>4</v>
      </c>
      <c r="K701" s="127">
        <v>36</v>
      </c>
      <c r="L701" s="127">
        <v>60</v>
      </c>
      <c r="M701" s="127">
        <v>53</v>
      </c>
      <c r="N701" s="127">
        <v>757</v>
      </c>
      <c r="O701" s="127">
        <v>0</v>
      </c>
      <c r="P701" s="127">
        <v>19</v>
      </c>
      <c r="Q701" s="127">
        <v>49</v>
      </c>
      <c r="R701" s="127">
        <v>32</v>
      </c>
      <c r="S701" s="127">
        <v>0</v>
      </c>
      <c r="T701" s="127">
        <v>0</v>
      </c>
      <c r="U701" s="127">
        <v>0</v>
      </c>
      <c r="V701" s="127">
        <v>0</v>
      </c>
      <c r="W701" s="127">
        <v>0</v>
      </c>
      <c r="X701" s="127">
        <v>0</v>
      </c>
    </row>
    <row r="702" spans="1:24">
      <c r="A702" s="118">
        <v>7</v>
      </c>
      <c r="B702" s="122">
        <v>3</v>
      </c>
      <c r="C702" s="137">
        <v>2601</v>
      </c>
      <c r="D702" s="131">
        <v>2</v>
      </c>
      <c r="E702" s="144" t="s">
        <v>857</v>
      </c>
      <c r="F702" s="144" t="s">
        <v>858</v>
      </c>
      <c r="G702" s="127">
        <v>44</v>
      </c>
      <c r="H702" s="127">
        <v>750</v>
      </c>
      <c r="I702" s="127">
        <v>5</v>
      </c>
      <c r="J702" s="127">
        <v>7</v>
      </c>
      <c r="K702" s="127">
        <v>48</v>
      </c>
      <c r="L702" s="127">
        <v>41</v>
      </c>
      <c r="M702" s="127">
        <v>44</v>
      </c>
      <c r="N702" s="127">
        <v>701</v>
      </c>
      <c r="O702" s="127">
        <v>2</v>
      </c>
      <c r="P702" s="127">
        <v>45</v>
      </c>
      <c r="Q702" s="127">
        <v>36</v>
      </c>
      <c r="R702" s="127">
        <v>16</v>
      </c>
      <c r="S702" s="127">
        <v>44</v>
      </c>
      <c r="T702" s="127">
        <v>167</v>
      </c>
      <c r="U702" s="127">
        <v>34</v>
      </c>
      <c r="V702" s="127">
        <v>43</v>
      </c>
      <c r="W702" s="127">
        <v>18</v>
      </c>
      <c r="X702" s="127">
        <v>5</v>
      </c>
    </row>
    <row r="703" spans="1:24">
      <c r="A703" s="118">
        <v>8</v>
      </c>
      <c r="B703" s="122">
        <v>3</v>
      </c>
      <c r="C703" s="137">
        <v>2601</v>
      </c>
      <c r="D703" s="131">
        <v>2</v>
      </c>
      <c r="E703" s="144" t="s">
        <v>857</v>
      </c>
      <c r="F703" s="144" t="s">
        <v>858</v>
      </c>
      <c r="G703" s="127">
        <v>66</v>
      </c>
      <c r="H703" s="127">
        <v>722</v>
      </c>
      <c r="I703" s="127">
        <v>18</v>
      </c>
      <c r="J703" s="127">
        <v>23</v>
      </c>
      <c r="K703" s="127">
        <v>44</v>
      </c>
      <c r="L703" s="127">
        <v>15</v>
      </c>
      <c r="M703" s="127">
        <v>66</v>
      </c>
      <c r="N703" s="127">
        <v>789</v>
      </c>
      <c r="O703" s="127">
        <v>3</v>
      </c>
      <c r="P703" s="127">
        <v>17</v>
      </c>
      <c r="Q703" s="127">
        <v>58</v>
      </c>
      <c r="R703" s="127">
        <v>23</v>
      </c>
      <c r="S703" s="127">
        <v>0</v>
      </c>
      <c r="T703" s="127">
        <v>0</v>
      </c>
      <c r="U703" s="127">
        <v>0</v>
      </c>
      <c r="V703" s="127">
        <v>0</v>
      </c>
      <c r="W703" s="127">
        <v>0</v>
      </c>
      <c r="X703" s="127">
        <v>0</v>
      </c>
    </row>
    <row r="704" spans="1:24">
      <c r="A704" s="113">
        <v>3</v>
      </c>
      <c r="B704" s="116">
        <v>3</v>
      </c>
      <c r="C704" s="138">
        <v>2602</v>
      </c>
      <c r="D704" s="132">
        <v>5</v>
      </c>
      <c r="E704" s="142" t="s">
        <v>859</v>
      </c>
      <c r="F704" s="143" t="s">
        <v>860</v>
      </c>
      <c r="G704" s="128">
        <v>88</v>
      </c>
      <c r="H704" s="128">
        <v>623</v>
      </c>
      <c r="I704" s="128">
        <v>1</v>
      </c>
      <c r="J704" s="128">
        <v>5</v>
      </c>
      <c r="K704" s="128">
        <v>23</v>
      </c>
      <c r="L704" s="128">
        <v>72</v>
      </c>
      <c r="M704" s="128">
        <v>88</v>
      </c>
      <c r="N704" s="128">
        <v>639</v>
      </c>
      <c r="O704" s="128">
        <v>9</v>
      </c>
      <c r="P704" s="128">
        <v>9</v>
      </c>
      <c r="Q704" s="128">
        <v>24</v>
      </c>
      <c r="R704" s="128">
        <v>58</v>
      </c>
      <c r="S704" s="128">
        <v>0</v>
      </c>
      <c r="T704" s="128">
        <v>0</v>
      </c>
      <c r="U704" s="128">
        <v>0</v>
      </c>
      <c r="V704" s="128">
        <v>0</v>
      </c>
      <c r="W704" s="128">
        <v>0</v>
      </c>
      <c r="X704" s="128">
        <v>0</v>
      </c>
    </row>
    <row r="705" spans="1:24">
      <c r="A705" s="118">
        <v>4</v>
      </c>
      <c r="B705" s="122">
        <v>3</v>
      </c>
      <c r="C705" s="137">
        <v>2602</v>
      </c>
      <c r="D705" s="131">
        <v>5</v>
      </c>
      <c r="E705" s="144" t="s">
        <v>859</v>
      </c>
      <c r="F705" s="144" t="s">
        <v>860</v>
      </c>
      <c r="G705" s="127">
        <v>90</v>
      </c>
      <c r="H705" s="127">
        <v>649</v>
      </c>
      <c r="I705" s="127">
        <v>7</v>
      </c>
      <c r="J705" s="127">
        <v>14</v>
      </c>
      <c r="K705" s="127">
        <v>19</v>
      </c>
      <c r="L705" s="127">
        <v>60</v>
      </c>
      <c r="M705" s="127">
        <v>90</v>
      </c>
      <c r="N705" s="127">
        <v>672</v>
      </c>
      <c r="O705" s="127">
        <v>3</v>
      </c>
      <c r="P705" s="127">
        <v>17</v>
      </c>
      <c r="Q705" s="127">
        <v>44</v>
      </c>
      <c r="R705" s="127">
        <v>36</v>
      </c>
      <c r="S705" s="127">
        <v>0</v>
      </c>
      <c r="T705" s="127">
        <v>0</v>
      </c>
      <c r="U705" s="127">
        <v>0</v>
      </c>
      <c r="V705" s="127">
        <v>0</v>
      </c>
      <c r="W705" s="127">
        <v>0</v>
      </c>
      <c r="X705" s="127">
        <v>0</v>
      </c>
    </row>
    <row r="706" spans="1:24">
      <c r="A706" s="118">
        <v>5</v>
      </c>
      <c r="B706" s="122">
        <v>3</v>
      </c>
      <c r="C706" s="137">
        <v>2602</v>
      </c>
      <c r="D706" s="131">
        <v>5</v>
      </c>
      <c r="E706" s="144" t="s">
        <v>859</v>
      </c>
      <c r="F706" s="144" t="s">
        <v>860</v>
      </c>
      <c r="G706" s="127">
        <v>91</v>
      </c>
      <c r="H706" s="127">
        <v>688</v>
      </c>
      <c r="I706" s="127">
        <v>14</v>
      </c>
      <c r="J706" s="127">
        <v>3</v>
      </c>
      <c r="K706" s="127">
        <v>26</v>
      </c>
      <c r="L706" s="127">
        <v>56</v>
      </c>
      <c r="M706" s="127">
        <v>91</v>
      </c>
      <c r="N706" s="127">
        <v>724</v>
      </c>
      <c r="O706" s="127">
        <v>7</v>
      </c>
      <c r="P706" s="127">
        <v>12</v>
      </c>
      <c r="Q706" s="127">
        <v>42</v>
      </c>
      <c r="R706" s="127">
        <v>40</v>
      </c>
      <c r="S706" s="127">
        <v>91</v>
      </c>
      <c r="T706" s="127">
        <v>195</v>
      </c>
      <c r="U706" s="127">
        <v>16</v>
      </c>
      <c r="V706" s="127">
        <v>36</v>
      </c>
      <c r="W706" s="127">
        <v>42</v>
      </c>
      <c r="X706" s="127">
        <v>5</v>
      </c>
    </row>
    <row r="707" spans="1:24">
      <c r="A707" s="118">
        <v>6</v>
      </c>
      <c r="B707" s="122">
        <v>3</v>
      </c>
      <c r="C707" s="137">
        <v>2602</v>
      </c>
      <c r="D707" s="131">
        <v>5</v>
      </c>
      <c r="E707" s="144" t="s">
        <v>859</v>
      </c>
      <c r="F707" s="144" t="s">
        <v>860</v>
      </c>
      <c r="G707" s="127">
        <v>87</v>
      </c>
      <c r="H707" s="127">
        <v>718</v>
      </c>
      <c r="I707" s="127">
        <v>3</v>
      </c>
      <c r="J707" s="127">
        <v>14</v>
      </c>
      <c r="K707" s="127">
        <v>34</v>
      </c>
      <c r="L707" s="127">
        <v>48</v>
      </c>
      <c r="M707" s="127">
        <v>87</v>
      </c>
      <c r="N707" s="127">
        <v>710</v>
      </c>
      <c r="O707" s="127">
        <v>3</v>
      </c>
      <c r="P707" s="127">
        <v>25</v>
      </c>
      <c r="Q707" s="127">
        <v>47</v>
      </c>
      <c r="R707" s="127">
        <v>24</v>
      </c>
      <c r="S707" s="127">
        <v>0</v>
      </c>
      <c r="T707" s="127">
        <v>0</v>
      </c>
      <c r="U707" s="127">
        <v>0</v>
      </c>
      <c r="V707" s="127">
        <v>0</v>
      </c>
      <c r="W707" s="127">
        <v>0</v>
      </c>
      <c r="X707" s="127">
        <v>0</v>
      </c>
    </row>
    <row r="708" spans="1:24">
      <c r="A708" s="118">
        <v>7</v>
      </c>
      <c r="B708" s="122">
        <v>3</v>
      </c>
      <c r="C708" s="137">
        <v>2602</v>
      </c>
      <c r="D708" s="131">
        <v>5</v>
      </c>
      <c r="E708" s="144" t="s">
        <v>859</v>
      </c>
      <c r="F708" s="144" t="s">
        <v>860</v>
      </c>
      <c r="G708" s="127">
        <v>103</v>
      </c>
      <c r="H708" s="127">
        <v>733</v>
      </c>
      <c r="I708" s="127">
        <v>7</v>
      </c>
      <c r="J708" s="127">
        <v>16</v>
      </c>
      <c r="K708" s="127">
        <v>43</v>
      </c>
      <c r="L708" s="127">
        <v>35</v>
      </c>
      <c r="M708" s="127">
        <v>103</v>
      </c>
      <c r="N708" s="127">
        <v>724</v>
      </c>
      <c r="O708" s="127">
        <v>6</v>
      </c>
      <c r="P708" s="127">
        <v>23</v>
      </c>
      <c r="Q708" s="127">
        <v>53</v>
      </c>
      <c r="R708" s="127">
        <v>17</v>
      </c>
      <c r="S708" s="127">
        <v>103</v>
      </c>
      <c r="T708" s="127">
        <v>156</v>
      </c>
      <c r="U708" s="127">
        <v>46</v>
      </c>
      <c r="V708" s="127">
        <v>43</v>
      </c>
      <c r="W708" s="127">
        <v>10</v>
      </c>
      <c r="X708" s="127">
        <v>2</v>
      </c>
    </row>
    <row r="709" spans="1:24">
      <c r="A709" s="118">
        <v>8</v>
      </c>
      <c r="B709" s="122">
        <v>3</v>
      </c>
      <c r="C709" s="137">
        <v>2602</v>
      </c>
      <c r="D709" s="131">
        <v>5</v>
      </c>
      <c r="E709" s="144" t="s">
        <v>859</v>
      </c>
      <c r="F709" s="144" t="s">
        <v>860</v>
      </c>
      <c r="G709" s="127">
        <v>101</v>
      </c>
      <c r="H709" s="127">
        <v>739</v>
      </c>
      <c r="I709" s="127">
        <v>14</v>
      </c>
      <c r="J709" s="127">
        <v>18</v>
      </c>
      <c r="K709" s="127">
        <v>47</v>
      </c>
      <c r="L709" s="127">
        <v>22</v>
      </c>
      <c r="M709" s="127">
        <v>101</v>
      </c>
      <c r="N709" s="127">
        <v>781</v>
      </c>
      <c r="O709" s="127">
        <v>9</v>
      </c>
      <c r="P709" s="127">
        <v>18</v>
      </c>
      <c r="Q709" s="127">
        <v>45</v>
      </c>
      <c r="R709" s="127">
        <v>29</v>
      </c>
      <c r="S709" s="127">
        <v>0</v>
      </c>
      <c r="T709" s="127">
        <v>0</v>
      </c>
      <c r="U709" s="127">
        <v>0</v>
      </c>
      <c r="V709" s="127">
        <v>0</v>
      </c>
      <c r="W709" s="127">
        <v>0</v>
      </c>
      <c r="X709" s="127">
        <v>0</v>
      </c>
    </row>
    <row r="710" spans="1:24">
      <c r="A710" s="113">
        <v>3</v>
      </c>
      <c r="B710" s="116">
        <v>3</v>
      </c>
      <c r="C710" s="138">
        <v>2603</v>
      </c>
      <c r="D710" s="132">
        <v>11</v>
      </c>
      <c r="E710" s="142" t="s">
        <v>861</v>
      </c>
      <c r="F710" s="143" t="s">
        <v>866</v>
      </c>
      <c r="G710" s="128">
        <v>97</v>
      </c>
      <c r="H710" s="128">
        <v>583</v>
      </c>
      <c r="I710" s="128">
        <v>2</v>
      </c>
      <c r="J710" s="128">
        <v>23</v>
      </c>
      <c r="K710" s="128">
        <v>28</v>
      </c>
      <c r="L710" s="128">
        <v>47</v>
      </c>
      <c r="M710" s="128">
        <v>97</v>
      </c>
      <c r="N710" s="128">
        <v>483</v>
      </c>
      <c r="O710" s="128">
        <v>26</v>
      </c>
      <c r="P710" s="128">
        <v>22</v>
      </c>
      <c r="Q710" s="128">
        <v>32</v>
      </c>
      <c r="R710" s="128">
        <v>21</v>
      </c>
      <c r="S710" s="128">
        <v>0</v>
      </c>
      <c r="T710" s="128">
        <v>0</v>
      </c>
      <c r="U710" s="128">
        <v>0</v>
      </c>
      <c r="V710" s="128">
        <v>0</v>
      </c>
      <c r="W710" s="128">
        <v>0</v>
      </c>
      <c r="X710" s="128">
        <v>0</v>
      </c>
    </row>
    <row r="711" spans="1:24">
      <c r="A711" s="118">
        <v>4</v>
      </c>
      <c r="B711" s="122">
        <v>3</v>
      </c>
      <c r="C711" s="137">
        <v>2603</v>
      </c>
      <c r="D711" s="131">
        <v>11</v>
      </c>
      <c r="E711" s="144" t="s">
        <v>861</v>
      </c>
      <c r="F711" s="144" t="s">
        <v>866</v>
      </c>
      <c r="G711" s="127">
        <v>70</v>
      </c>
      <c r="H711" s="127">
        <v>656</v>
      </c>
      <c r="I711" s="127">
        <v>4</v>
      </c>
      <c r="J711" s="127">
        <v>9</v>
      </c>
      <c r="K711" s="127">
        <v>23</v>
      </c>
      <c r="L711" s="127">
        <v>64</v>
      </c>
      <c r="M711" s="127">
        <v>70</v>
      </c>
      <c r="N711" s="127">
        <v>650</v>
      </c>
      <c r="O711" s="127">
        <v>1</v>
      </c>
      <c r="P711" s="127">
        <v>23</v>
      </c>
      <c r="Q711" s="127">
        <v>46</v>
      </c>
      <c r="R711" s="127">
        <v>30</v>
      </c>
      <c r="S711" s="127">
        <v>0</v>
      </c>
      <c r="T711" s="127">
        <v>0</v>
      </c>
      <c r="U711" s="127">
        <v>0</v>
      </c>
      <c r="V711" s="127">
        <v>0</v>
      </c>
      <c r="W711" s="127">
        <v>0</v>
      </c>
      <c r="X711" s="127">
        <v>0</v>
      </c>
    </row>
    <row r="712" spans="1:24">
      <c r="A712" s="113">
        <v>3</v>
      </c>
      <c r="B712" s="116">
        <v>3</v>
      </c>
      <c r="C712" s="138">
        <v>2603</v>
      </c>
      <c r="D712" s="132">
        <v>13</v>
      </c>
      <c r="E712" s="142" t="s">
        <v>861</v>
      </c>
      <c r="F712" s="143" t="s">
        <v>865</v>
      </c>
      <c r="G712" s="128" t="s">
        <v>1</v>
      </c>
      <c r="H712" s="128" t="s">
        <v>1</v>
      </c>
      <c r="I712" s="128" t="s">
        <v>1</v>
      </c>
      <c r="J712" s="128" t="s">
        <v>1</v>
      </c>
      <c r="K712" s="128" t="s">
        <v>1</v>
      </c>
      <c r="L712" s="128" t="s">
        <v>1</v>
      </c>
      <c r="M712" s="128" t="s">
        <v>1</v>
      </c>
      <c r="N712" s="128" t="s">
        <v>1</v>
      </c>
      <c r="O712" s="128" t="s">
        <v>1</v>
      </c>
      <c r="P712" s="128" t="s">
        <v>1</v>
      </c>
      <c r="Q712" s="128" t="s">
        <v>1</v>
      </c>
      <c r="R712" s="128" t="s">
        <v>1</v>
      </c>
      <c r="S712" s="128">
        <v>0</v>
      </c>
      <c r="T712" s="128">
        <v>0</v>
      </c>
      <c r="U712" s="128">
        <v>0</v>
      </c>
      <c r="V712" s="128">
        <v>0</v>
      </c>
      <c r="W712" s="128">
        <v>0</v>
      </c>
      <c r="X712" s="128">
        <v>0</v>
      </c>
    </row>
    <row r="713" spans="1:24">
      <c r="A713" s="118">
        <v>4</v>
      </c>
      <c r="B713" s="122">
        <v>3</v>
      </c>
      <c r="C713" s="137">
        <v>2603</v>
      </c>
      <c r="D713" s="131">
        <v>13</v>
      </c>
      <c r="E713" s="144" t="s">
        <v>861</v>
      </c>
      <c r="F713" s="144" t="s">
        <v>865</v>
      </c>
      <c r="G713" s="127" t="s">
        <v>1</v>
      </c>
      <c r="H713" s="127" t="s">
        <v>1</v>
      </c>
      <c r="I713" s="127" t="s">
        <v>1</v>
      </c>
      <c r="J713" s="127" t="s">
        <v>1</v>
      </c>
      <c r="K713" s="127" t="s">
        <v>1</v>
      </c>
      <c r="L713" s="127" t="s">
        <v>1</v>
      </c>
      <c r="M713" s="127" t="s">
        <v>1</v>
      </c>
      <c r="N713" s="127" t="s">
        <v>1</v>
      </c>
      <c r="O713" s="127" t="s">
        <v>1</v>
      </c>
      <c r="P713" s="127" t="s">
        <v>1</v>
      </c>
      <c r="Q713" s="127" t="s">
        <v>1</v>
      </c>
      <c r="R713" s="127" t="s">
        <v>1</v>
      </c>
      <c r="S713" s="127">
        <v>0</v>
      </c>
      <c r="T713" s="127">
        <v>0</v>
      </c>
      <c r="U713" s="127">
        <v>0</v>
      </c>
      <c r="V713" s="127">
        <v>0</v>
      </c>
      <c r="W713" s="127">
        <v>0</v>
      </c>
      <c r="X713" s="127">
        <v>0</v>
      </c>
    </row>
    <row r="714" spans="1:24">
      <c r="A714" s="118">
        <v>5</v>
      </c>
      <c r="B714" s="122">
        <v>3</v>
      </c>
      <c r="C714" s="137">
        <v>2603</v>
      </c>
      <c r="D714" s="131">
        <v>13</v>
      </c>
      <c r="E714" s="144" t="s">
        <v>861</v>
      </c>
      <c r="F714" s="144" t="s">
        <v>865</v>
      </c>
      <c r="G714" s="127" t="s">
        <v>1</v>
      </c>
      <c r="H714" s="127" t="s">
        <v>1</v>
      </c>
      <c r="I714" s="127" t="s">
        <v>1</v>
      </c>
      <c r="J714" s="127" t="s">
        <v>1</v>
      </c>
      <c r="K714" s="127" t="s">
        <v>1</v>
      </c>
      <c r="L714" s="127" t="s">
        <v>1</v>
      </c>
      <c r="M714" s="127" t="s">
        <v>1</v>
      </c>
      <c r="N714" s="127" t="s">
        <v>1</v>
      </c>
      <c r="O714" s="127" t="s">
        <v>1</v>
      </c>
      <c r="P714" s="127" t="s">
        <v>1</v>
      </c>
      <c r="Q714" s="127" t="s">
        <v>1</v>
      </c>
      <c r="R714" s="127" t="s">
        <v>1</v>
      </c>
      <c r="S714" s="127" t="s">
        <v>1</v>
      </c>
      <c r="T714" s="127" t="s">
        <v>1</v>
      </c>
      <c r="U714" s="127" t="s">
        <v>1</v>
      </c>
      <c r="V714" s="127" t="s">
        <v>1</v>
      </c>
      <c r="W714" s="127" t="s">
        <v>1</v>
      </c>
      <c r="X714" s="127" t="s">
        <v>1</v>
      </c>
    </row>
    <row r="715" spans="1:24">
      <c r="A715" s="118">
        <v>6</v>
      </c>
      <c r="B715" s="122">
        <v>3</v>
      </c>
      <c r="C715" s="137">
        <v>2603</v>
      </c>
      <c r="D715" s="131">
        <v>13</v>
      </c>
      <c r="E715" s="144" t="s">
        <v>861</v>
      </c>
      <c r="F715" s="144" t="s">
        <v>865</v>
      </c>
      <c r="G715" s="127">
        <v>16</v>
      </c>
      <c r="H715" s="127">
        <v>593</v>
      </c>
      <c r="I715" s="127">
        <v>38</v>
      </c>
      <c r="J715" s="127">
        <v>38</v>
      </c>
      <c r="K715" s="127">
        <v>25</v>
      </c>
      <c r="L715" s="127">
        <v>0</v>
      </c>
      <c r="M715" s="127">
        <v>16</v>
      </c>
      <c r="N715" s="127">
        <v>492</v>
      </c>
      <c r="O715" s="127">
        <v>31</v>
      </c>
      <c r="P715" s="127">
        <v>63</v>
      </c>
      <c r="Q715" s="127">
        <v>6</v>
      </c>
      <c r="R715" s="127">
        <v>0</v>
      </c>
      <c r="S715" s="127">
        <v>0</v>
      </c>
      <c r="T715" s="127">
        <v>0</v>
      </c>
      <c r="U715" s="127">
        <v>0</v>
      </c>
      <c r="V715" s="127">
        <v>0</v>
      </c>
      <c r="W715" s="127">
        <v>0</v>
      </c>
      <c r="X715" s="127">
        <v>0</v>
      </c>
    </row>
    <row r="716" spans="1:24">
      <c r="A716" s="118">
        <v>7</v>
      </c>
      <c r="B716" s="122">
        <v>3</v>
      </c>
      <c r="C716" s="137">
        <v>2603</v>
      </c>
      <c r="D716" s="131">
        <v>13</v>
      </c>
      <c r="E716" s="144" t="s">
        <v>861</v>
      </c>
      <c r="F716" s="144" t="s">
        <v>865</v>
      </c>
      <c r="G716" s="127">
        <v>14</v>
      </c>
      <c r="H716" s="127">
        <v>643</v>
      </c>
      <c r="I716" s="127">
        <v>36</v>
      </c>
      <c r="J716" s="127">
        <v>29</v>
      </c>
      <c r="K716" s="127">
        <v>36</v>
      </c>
      <c r="L716" s="127">
        <v>0</v>
      </c>
      <c r="M716" s="127">
        <v>14</v>
      </c>
      <c r="N716" s="127">
        <v>550</v>
      </c>
      <c r="O716" s="127">
        <v>21</v>
      </c>
      <c r="P716" s="127">
        <v>57</v>
      </c>
      <c r="Q716" s="127">
        <v>21</v>
      </c>
      <c r="R716" s="127">
        <v>0</v>
      </c>
      <c r="S716" s="127">
        <v>14</v>
      </c>
      <c r="T716" s="127">
        <v>148</v>
      </c>
      <c r="U716" s="127">
        <v>50</v>
      </c>
      <c r="V716" s="127">
        <v>29</v>
      </c>
      <c r="W716" s="127">
        <v>21</v>
      </c>
      <c r="X716" s="127">
        <v>0</v>
      </c>
    </row>
    <row r="717" spans="1:24">
      <c r="A717" s="118">
        <v>8</v>
      </c>
      <c r="B717" s="122">
        <v>3</v>
      </c>
      <c r="C717" s="137">
        <v>2603</v>
      </c>
      <c r="D717" s="131">
        <v>13</v>
      </c>
      <c r="E717" s="144" t="s">
        <v>861</v>
      </c>
      <c r="F717" s="144" t="s">
        <v>865</v>
      </c>
      <c r="G717" s="127">
        <v>21</v>
      </c>
      <c r="H717" s="127">
        <v>644</v>
      </c>
      <c r="I717" s="127">
        <v>57</v>
      </c>
      <c r="J717" s="127">
        <v>24</v>
      </c>
      <c r="K717" s="127">
        <v>19</v>
      </c>
      <c r="L717" s="127">
        <v>0</v>
      </c>
      <c r="M717" s="127">
        <v>21</v>
      </c>
      <c r="N717" s="127">
        <v>585</v>
      </c>
      <c r="O717" s="127">
        <v>29</v>
      </c>
      <c r="P717" s="127">
        <v>57</v>
      </c>
      <c r="Q717" s="127">
        <v>14</v>
      </c>
      <c r="R717" s="127">
        <v>0</v>
      </c>
      <c r="S717" s="127">
        <v>0</v>
      </c>
      <c r="T717" s="127">
        <v>0</v>
      </c>
      <c r="U717" s="127">
        <v>0</v>
      </c>
      <c r="V717" s="127">
        <v>0</v>
      </c>
      <c r="W717" s="127">
        <v>0</v>
      </c>
      <c r="X717" s="127">
        <v>0</v>
      </c>
    </row>
    <row r="718" spans="1:24">
      <c r="A718" s="113">
        <v>3</v>
      </c>
      <c r="B718" s="116">
        <v>3</v>
      </c>
      <c r="C718" s="138">
        <v>2603</v>
      </c>
      <c r="D718" s="132">
        <v>15</v>
      </c>
      <c r="E718" s="142" t="s">
        <v>861</v>
      </c>
      <c r="F718" s="143" t="s">
        <v>864</v>
      </c>
      <c r="G718" s="128">
        <v>120</v>
      </c>
      <c r="H718" s="128">
        <v>571</v>
      </c>
      <c r="I718" s="128">
        <v>1</v>
      </c>
      <c r="J718" s="128">
        <v>18</v>
      </c>
      <c r="K718" s="128">
        <v>42</v>
      </c>
      <c r="L718" s="128">
        <v>39</v>
      </c>
      <c r="M718" s="128">
        <v>120</v>
      </c>
      <c r="N718" s="128">
        <v>528</v>
      </c>
      <c r="O718" s="128">
        <v>12</v>
      </c>
      <c r="P718" s="128">
        <v>32</v>
      </c>
      <c r="Q718" s="128">
        <v>37</v>
      </c>
      <c r="R718" s="128">
        <v>20</v>
      </c>
      <c r="S718" s="128">
        <v>0</v>
      </c>
      <c r="T718" s="128">
        <v>0</v>
      </c>
      <c r="U718" s="128">
        <v>0</v>
      </c>
      <c r="V718" s="128">
        <v>0</v>
      </c>
      <c r="W718" s="128">
        <v>0</v>
      </c>
      <c r="X718" s="128">
        <v>0</v>
      </c>
    </row>
    <row r="719" spans="1:24">
      <c r="A719" s="118">
        <v>4</v>
      </c>
      <c r="B719" s="122">
        <v>3</v>
      </c>
      <c r="C719" s="137">
        <v>2603</v>
      </c>
      <c r="D719" s="131">
        <v>15</v>
      </c>
      <c r="E719" s="144" t="s">
        <v>861</v>
      </c>
      <c r="F719" s="144" t="s">
        <v>864</v>
      </c>
      <c r="G719" s="127">
        <v>121</v>
      </c>
      <c r="H719" s="127">
        <v>609</v>
      </c>
      <c r="I719" s="127">
        <v>7</v>
      </c>
      <c r="J719" s="127">
        <v>17</v>
      </c>
      <c r="K719" s="127">
        <v>46</v>
      </c>
      <c r="L719" s="127">
        <v>31</v>
      </c>
      <c r="M719" s="127">
        <v>121</v>
      </c>
      <c r="N719" s="127">
        <v>614</v>
      </c>
      <c r="O719" s="127">
        <v>6</v>
      </c>
      <c r="P719" s="127">
        <v>27</v>
      </c>
      <c r="Q719" s="127">
        <v>49</v>
      </c>
      <c r="R719" s="127">
        <v>18</v>
      </c>
      <c r="S719" s="127">
        <v>0</v>
      </c>
      <c r="T719" s="127">
        <v>0</v>
      </c>
      <c r="U719" s="127">
        <v>0</v>
      </c>
      <c r="V719" s="127">
        <v>0</v>
      </c>
      <c r="W719" s="127">
        <v>0</v>
      </c>
      <c r="X719" s="127">
        <v>0</v>
      </c>
    </row>
    <row r="720" spans="1:24">
      <c r="A720" s="113">
        <v>3</v>
      </c>
      <c r="B720" s="116">
        <v>3</v>
      </c>
      <c r="C720" s="138">
        <v>2603</v>
      </c>
      <c r="D720" s="132">
        <v>16</v>
      </c>
      <c r="E720" s="142" t="s">
        <v>861</v>
      </c>
      <c r="F720" s="143" t="s">
        <v>863</v>
      </c>
      <c r="G720" s="128">
        <v>42</v>
      </c>
      <c r="H720" s="128">
        <v>627</v>
      </c>
      <c r="I720" s="128">
        <v>0</v>
      </c>
      <c r="J720" s="128">
        <v>2</v>
      </c>
      <c r="K720" s="128">
        <v>26</v>
      </c>
      <c r="L720" s="128">
        <v>71</v>
      </c>
      <c r="M720" s="128">
        <v>42</v>
      </c>
      <c r="N720" s="128">
        <v>706</v>
      </c>
      <c r="O720" s="128">
        <v>0</v>
      </c>
      <c r="P720" s="128">
        <v>5</v>
      </c>
      <c r="Q720" s="128">
        <v>29</v>
      </c>
      <c r="R720" s="128">
        <v>67</v>
      </c>
      <c r="S720" s="128">
        <v>0</v>
      </c>
      <c r="T720" s="128">
        <v>0</v>
      </c>
      <c r="U720" s="128">
        <v>0</v>
      </c>
      <c r="V720" s="128">
        <v>0</v>
      </c>
      <c r="W720" s="128">
        <v>0</v>
      </c>
      <c r="X720" s="128">
        <v>0</v>
      </c>
    </row>
    <row r="721" spans="1:24">
      <c r="A721" s="118">
        <v>4</v>
      </c>
      <c r="B721" s="122">
        <v>3</v>
      </c>
      <c r="C721" s="137">
        <v>2603</v>
      </c>
      <c r="D721" s="131">
        <v>16</v>
      </c>
      <c r="E721" s="144" t="s">
        <v>861</v>
      </c>
      <c r="F721" s="144" t="s">
        <v>863</v>
      </c>
      <c r="G721" s="127">
        <v>44</v>
      </c>
      <c r="H721" s="127">
        <v>714</v>
      </c>
      <c r="I721" s="127">
        <v>0</v>
      </c>
      <c r="J721" s="127">
        <v>2</v>
      </c>
      <c r="K721" s="127">
        <v>11</v>
      </c>
      <c r="L721" s="127">
        <v>86</v>
      </c>
      <c r="M721" s="127">
        <v>44</v>
      </c>
      <c r="N721" s="127">
        <v>843</v>
      </c>
      <c r="O721" s="127">
        <v>0</v>
      </c>
      <c r="P721" s="127">
        <v>0</v>
      </c>
      <c r="Q721" s="127">
        <v>14</v>
      </c>
      <c r="R721" s="127">
        <v>86</v>
      </c>
      <c r="S721" s="127">
        <v>0</v>
      </c>
      <c r="T721" s="127">
        <v>0</v>
      </c>
      <c r="U721" s="127">
        <v>0</v>
      </c>
      <c r="V721" s="127">
        <v>0</v>
      </c>
      <c r="W721" s="127">
        <v>0</v>
      </c>
      <c r="X721" s="127">
        <v>0</v>
      </c>
    </row>
    <row r="722" spans="1:24">
      <c r="A722" s="118">
        <v>7</v>
      </c>
      <c r="B722" s="122">
        <v>3</v>
      </c>
      <c r="C722" s="137">
        <v>2603</v>
      </c>
      <c r="D722" s="131">
        <v>20</v>
      </c>
      <c r="E722" s="144" t="s">
        <v>861</v>
      </c>
      <c r="F722" s="144" t="s">
        <v>1579</v>
      </c>
      <c r="G722" s="127">
        <v>215</v>
      </c>
      <c r="H722" s="127">
        <v>709</v>
      </c>
      <c r="I722" s="127">
        <v>18</v>
      </c>
      <c r="J722" s="127">
        <v>17</v>
      </c>
      <c r="K722" s="127">
        <v>33</v>
      </c>
      <c r="L722" s="127">
        <v>31</v>
      </c>
      <c r="M722" s="127">
        <v>215</v>
      </c>
      <c r="N722" s="127">
        <v>692</v>
      </c>
      <c r="O722" s="127">
        <v>10</v>
      </c>
      <c r="P722" s="127">
        <v>31</v>
      </c>
      <c r="Q722" s="127">
        <v>38</v>
      </c>
      <c r="R722" s="127">
        <v>22</v>
      </c>
      <c r="S722" s="127">
        <v>215</v>
      </c>
      <c r="T722" s="127">
        <v>161</v>
      </c>
      <c r="U722" s="127">
        <v>40</v>
      </c>
      <c r="V722" s="127">
        <v>39</v>
      </c>
      <c r="W722" s="127">
        <v>19</v>
      </c>
      <c r="X722" s="127">
        <v>3</v>
      </c>
    </row>
    <row r="723" spans="1:24">
      <c r="A723" s="118">
        <v>8</v>
      </c>
      <c r="B723" s="122">
        <v>3</v>
      </c>
      <c r="C723" s="137">
        <v>2603</v>
      </c>
      <c r="D723" s="131">
        <v>20</v>
      </c>
      <c r="E723" s="144" t="s">
        <v>861</v>
      </c>
      <c r="F723" s="144" t="s">
        <v>1579</v>
      </c>
      <c r="G723" s="127">
        <v>194</v>
      </c>
      <c r="H723" s="127">
        <v>705</v>
      </c>
      <c r="I723" s="127">
        <v>28</v>
      </c>
      <c r="J723" s="127">
        <v>18</v>
      </c>
      <c r="K723" s="127">
        <v>41</v>
      </c>
      <c r="L723" s="127">
        <v>13</v>
      </c>
      <c r="M723" s="127">
        <v>194</v>
      </c>
      <c r="N723" s="127">
        <v>754</v>
      </c>
      <c r="O723" s="127">
        <v>9</v>
      </c>
      <c r="P723" s="127">
        <v>28</v>
      </c>
      <c r="Q723" s="127">
        <v>35</v>
      </c>
      <c r="R723" s="127">
        <v>28</v>
      </c>
      <c r="S723" s="127">
        <v>0</v>
      </c>
      <c r="T723" s="127">
        <v>0</v>
      </c>
      <c r="U723" s="127">
        <v>0</v>
      </c>
      <c r="V723" s="127">
        <v>0</v>
      </c>
      <c r="W723" s="127">
        <v>0</v>
      </c>
      <c r="X723" s="127">
        <v>0</v>
      </c>
    </row>
    <row r="724" spans="1:24">
      <c r="A724" s="113">
        <v>3</v>
      </c>
      <c r="B724" s="116">
        <v>3</v>
      </c>
      <c r="C724" s="138">
        <v>2603</v>
      </c>
      <c r="D724" s="132">
        <v>23</v>
      </c>
      <c r="E724" s="142" t="s">
        <v>861</v>
      </c>
      <c r="F724" s="143" t="s">
        <v>862</v>
      </c>
      <c r="G724" s="128">
        <v>47</v>
      </c>
      <c r="H724" s="128">
        <v>563</v>
      </c>
      <c r="I724" s="128">
        <v>2</v>
      </c>
      <c r="J724" s="128">
        <v>23</v>
      </c>
      <c r="K724" s="128">
        <v>38</v>
      </c>
      <c r="L724" s="128">
        <v>36</v>
      </c>
      <c r="M724" s="128">
        <v>47</v>
      </c>
      <c r="N724" s="128">
        <v>485</v>
      </c>
      <c r="O724" s="128">
        <v>15</v>
      </c>
      <c r="P724" s="128">
        <v>36</v>
      </c>
      <c r="Q724" s="128">
        <v>40</v>
      </c>
      <c r="R724" s="128">
        <v>9</v>
      </c>
      <c r="S724" s="128">
        <v>0</v>
      </c>
      <c r="T724" s="128">
        <v>0</v>
      </c>
      <c r="U724" s="128">
        <v>0</v>
      </c>
      <c r="V724" s="128">
        <v>0</v>
      </c>
      <c r="W724" s="128">
        <v>0</v>
      </c>
      <c r="X724" s="128">
        <v>0</v>
      </c>
    </row>
    <row r="725" spans="1:24">
      <c r="A725" s="118">
        <v>4</v>
      </c>
      <c r="B725" s="122">
        <v>3</v>
      </c>
      <c r="C725" s="137">
        <v>2603</v>
      </c>
      <c r="D725" s="131">
        <v>23</v>
      </c>
      <c r="E725" s="144" t="s">
        <v>861</v>
      </c>
      <c r="F725" s="144" t="s">
        <v>862</v>
      </c>
      <c r="G725" s="127">
        <v>48</v>
      </c>
      <c r="H725" s="127">
        <v>577</v>
      </c>
      <c r="I725" s="127">
        <v>19</v>
      </c>
      <c r="J725" s="127">
        <v>19</v>
      </c>
      <c r="K725" s="127">
        <v>33</v>
      </c>
      <c r="L725" s="127">
        <v>29</v>
      </c>
      <c r="M725" s="127">
        <v>48</v>
      </c>
      <c r="N725" s="127">
        <v>537</v>
      </c>
      <c r="O725" s="127">
        <v>8</v>
      </c>
      <c r="P725" s="127">
        <v>42</v>
      </c>
      <c r="Q725" s="127">
        <v>42</v>
      </c>
      <c r="R725" s="127">
        <v>8</v>
      </c>
      <c r="S725" s="127">
        <v>0</v>
      </c>
      <c r="T725" s="127">
        <v>0</v>
      </c>
      <c r="U725" s="127">
        <v>0</v>
      </c>
      <c r="V725" s="127">
        <v>0</v>
      </c>
      <c r="W725" s="127">
        <v>0</v>
      </c>
      <c r="X725" s="127">
        <v>0</v>
      </c>
    </row>
    <row r="726" spans="1:24">
      <c r="A726" s="118">
        <v>5</v>
      </c>
      <c r="B726" s="122">
        <v>3</v>
      </c>
      <c r="C726" s="137">
        <v>2603</v>
      </c>
      <c r="D726" s="131">
        <v>24</v>
      </c>
      <c r="E726" s="144" t="s">
        <v>861</v>
      </c>
      <c r="F726" s="144" t="s">
        <v>1407</v>
      </c>
      <c r="G726" s="127">
        <v>271</v>
      </c>
      <c r="H726" s="127">
        <v>642</v>
      </c>
      <c r="I726" s="127">
        <v>12</v>
      </c>
      <c r="J726" s="127">
        <v>21</v>
      </c>
      <c r="K726" s="127">
        <v>41</v>
      </c>
      <c r="L726" s="127">
        <v>27</v>
      </c>
      <c r="M726" s="127">
        <v>271</v>
      </c>
      <c r="N726" s="127">
        <v>636</v>
      </c>
      <c r="O726" s="127">
        <v>9</v>
      </c>
      <c r="P726" s="127">
        <v>30</v>
      </c>
      <c r="Q726" s="127">
        <v>41</v>
      </c>
      <c r="R726" s="127">
        <v>19</v>
      </c>
      <c r="S726" s="127">
        <v>271</v>
      </c>
      <c r="T726" s="127">
        <v>187</v>
      </c>
      <c r="U726" s="127">
        <v>21</v>
      </c>
      <c r="V726" s="127">
        <v>42</v>
      </c>
      <c r="W726" s="127">
        <v>33</v>
      </c>
      <c r="X726" s="127">
        <v>4</v>
      </c>
    </row>
    <row r="727" spans="1:24">
      <c r="A727" s="118">
        <v>6</v>
      </c>
      <c r="B727" s="122">
        <v>3</v>
      </c>
      <c r="C727" s="137">
        <v>2603</v>
      </c>
      <c r="D727" s="131">
        <v>24</v>
      </c>
      <c r="E727" s="144" t="s">
        <v>861</v>
      </c>
      <c r="F727" s="144" t="s">
        <v>1407</v>
      </c>
      <c r="G727" s="127">
        <v>254</v>
      </c>
      <c r="H727" s="127">
        <v>697</v>
      </c>
      <c r="I727" s="127">
        <v>9</v>
      </c>
      <c r="J727" s="127">
        <v>20</v>
      </c>
      <c r="K727" s="127">
        <v>32</v>
      </c>
      <c r="L727" s="127">
        <v>39</v>
      </c>
      <c r="M727" s="127">
        <v>254</v>
      </c>
      <c r="N727" s="127">
        <v>704</v>
      </c>
      <c r="O727" s="127">
        <v>9</v>
      </c>
      <c r="P727" s="127">
        <v>22</v>
      </c>
      <c r="Q727" s="127">
        <v>35</v>
      </c>
      <c r="R727" s="127">
        <v>34</v>
      </c>
      <c r="S727" s="127">
        <v>0</v>
      </c>
      <c r="T727" s="127">
        <v>0</v>
      </c>
      <c r="U727" s="127">
        <v>0</v>
      </c>
      <c r="V727" s="127">
        <v>0</v>
      </c>
      <c r="W727" s="127">
        <v>0</v>
      </c>
      <c r="X727" s="127">
        <v>0</v>
      </c>
    </row>
    <row r="728" spans="1:24">
      <c r="A728" s="113">
        <v>3</v>
      </c>
      <c r="B728" s="116">
        <v>3</v>
      </c>
      <c r="C728" s="138">
        <v>2604</v>
      </c>
      <c r="D728" s="132">
        <v>29</v>
      </c>
      <c r="E728" s="142" t="s">
        <v>867</v>
      </c>
      <c r="F728" s="143" t="s">
        <v>868</v>
      </c>
      <c r="G728" s="128">
        <v>64</v>
      </c>
      <c r="H728" s="128">
        <v>618</v>
      </c>
      <c r="I728" s="128">
        <v>0</v>
      </c>
      <c r="J728" s="128">
        <v>5</v>
      </c>
      <c r="K728" s="128">
        <v>30</v>
      </c>
      <c r="L728" s="128">
        <v>66</v>
      </c>
      <c r="M728" s="128">
        <v>64</v>
      </c>
      <c r="N728" s="128">
        <v>624</v>
      </c>
      <c r="O728" s="128">
        <v>2</v>
      </c>
      <c r="P728" s="128">
        <v>20</v>
      </c>
      <c r="Q728" s="128">
        <v>36</v>
      </c>
      <c r="R728" s="128">
        <v>42</v>
      </c>
      <c r="S728" s="128">
        <v>0</v>
      </c>
      <c r="T728" s="128">
        <v>0</v>
      </c>
      <c r="U728" s="128">
        <v>0</v>
      </c>
      <c r="V728" s="128">
        <v>0</v>
      </c>
      <c r="W728" s="128">
        <v>0</v>
      </c>
      <c r="X728" s="128">
        <v>0</v>
      </c>
    </row>
    <row r="729" spans="1:24">
      <c r="A729" s="118">
        <v>4</v>
      </c>
      <c r="B729" s="122">
        <v>3</v>
      </c>
      <c r="C729" s="137">
        <v>2604</v>
      </c>
      <c r="D729" s="131">
        <v>29</v>
      </c>
      <c r="E729" s="144" t="s">
        <v>867</v>
      </c>
      <c r="F729" s="144" t="s">
        <v>868</v>
      </c>
      <c r="G729" s="127">
        <v>75</v>
      </c>
      <c r="H729" s="127">
        <v>612</v>
      </c>
      <c r="I729" s="127">
        <v>4</v>
      </c>
      <c r="J729" s="127">
        <v>19</v>
      </c>
      <c r="K729" s="127">
        <v>44</v>
      </c>
      <c r="L729" s="127">
        <v>33</v>
      </c>
      <c r="M729" s="127">
        <v>75</v>
      </c>
      <c r="N729" s="127">
        <v>631</v>
      </c>
      <c r="O729" s="127">
        <v>1</v>
      </c>
      <c r="P729" s="127">
        <v>29</v>
      </c>
      <c r="Q729" s="127">
        <v>47</v>
      </c>
      <c r="R729" s="127">
        <v>23</v>
      </c>
      <c r="S729" s="127">
        <v>0</v>
      </c>
      <c r="T729" s="127">
        <v>0</v>
      </c>
      <c r="U729" s="127">
        <v>0</v>
      </c>
      <c r="V729" s="127">
        <v>0</v>
      </c>
      <c r="W729" s="127">
        <v>0</v>
      </c>
      <c r="X729" s="127">
        <v>0</v>
      </c>
    </row>
    <row r="730" spans="1:24">
      <c r="A730" s="118">
        <v>5</v>
      </c>
      <c r="B730" s="122">
        <v>3</v>
      </c>
      <c r="C730" s="137">
        <v>2604</v>
      </c>
      <c r="D730" s="131">
        <v>29</v>
      </c>
      <c r="E730" s="144" t="s">
        <v>867</v>
      </c>
      <c r="F730" s="144" t="s">
        <v>868</v>
      </c>
      <c r="G730" s="127">
        <v>67</v>
      </c>
      <c r="H730" s="127">
        <v>683</v>
      </c>
      <c r="I730" s="127">
        <v>1</v>
      </c>
      <c r="J730" s="127">
        <v>7</v>
      </c>
      <c r="K730" s="127">
        <v>45</v>
      </c>
      <c r="L730" s="127">
        <v>46</v>
      </c>
      <c r="M730" s="127">
        <v>67</v>
      </c>
      <c r="N730" s="127">
        <v>725</v>
      </c>
      <c r="O730" s="127">
        <v>3</v>
      </c>
      <c r="P730" s="127">
        <v>13</v>
      </c>
      <c r="Q730" s="127">
        <v>54</v>
      </c>
      <c r="R730" s="127">
        <v>30</v>
      </c>
      <c r="S730" s="127">
        <v>67</v>
      </c>
      <c r="T730" s="127">
        <v>208</v>
      </c>
      <c r="U730" s="127">
        <v>4</v>
      </c>
      <c r="V730" s="127">
        <v>34</v>
      </c>
      <c r="W730" s="127">
        <v>51</v>
      </c>
      <c r="X730" s="127">
        <v>10</v>
      </c>
    </row>
    <row r="731" spans="1:24">
      <c r="A731" s="118">
        <v>6</v>
      </c>
      <c r="B731" s="122">
        <v>3</v>
      </c>
      <c r="C731" s="137">
        <v>2604</v>
      </c>
      <c r="D731" s="131">
        <v>31</v>
      </c>
      <c r="E731" s="144" t="s">
        <v>867</v>
      </c>
      <c r="F731" s="144" t="s">
        <v>1479</v>
      </c>
      <c r="G731" s="127">
        <v>71</v>
      </c>
      <c r="H731" s="127">
        <v>717</v>
      </c>
      <c r="I731" s="127">
        <v>8</v>
      </c>
      <c r="J731" s="127">
        <v>11</v>
      </c>
      <c r="K731" s="127">
        <v>30</v>
      </c>
      <c r="L731" s="127">
        <v>51</v>
      </c>
      <c r="M731" s="127">
        <v>71</v>
      </c>
      <c r="N731" s="127">
        <v>763</v>
      </c>
      <c r="O731" s="127">
        <v>3</v>
      </c>
      <c r="P731" s="127">
        <v>20</v>
      </c>
      <c r="Q731" s="127">
        <v>34</v>
      </c>
      <c r="R731" s="127">
        <v>44</v>
      </c>
      <c r="S731" s="127">
        <v>0</v>
      </c>
      <c r="T731" s="127">
        <v>0</v>
      </c>
      <c r="U731" s="127">
        <v>0</v>
      </c>
      <c r="V731" s="127">
        <v>0</v>
      </c>
      <c r="W731" s="127">
        <v>0</v>
      </c>
      <c r="X731" s="127">
        <v>0</v>
      </c>
    </row>
    <row r="732" spans="1:24">
      <c r="A732" s="118">
        <v>7</v>
      </c>
      <c r="B732" s="122">
        <v>3</v>
      </c>
      <c r="C732" s="137">
        <v>2604</v>
      </c>
      <c r="D732" s="131">
        <v>31</v>
      </c>
      <c r="E732" s="144" t="s">
        <v>867</v>
      </c>
      <c r="F732" s="144" t="s">
        <v>1479</v>
      </c>
      <c r="G732" s="127">
        <v>64</v>
      </c>
      <c r="H732" s="127">
        <v>753</v>
      </c>
      <c r="I732" s="127">
        <v>6</v>
      </c>
      <c r="J732" s="127">
        <v>17</v>
      </c>
      <c r="K732" s="127">
        <v>28</v>
      </c>
      <c r="L732" s="127">
        <v>48</v>
      </c>
      <c r="M732" s="127">
        <v>64</v>
      </c>
      <c r="N732" s="127">
        <v>752</v>
      </c>
      <c r="O732" s="127">
        <v>5</v>
      </c>
      <c r="P732" s="127">
        <v>28</v>
      </c>
      <c r="Q732" s="127">
        <v>33</v>
      </c>
      <c r="R732" s="127">
        <v>34</v>
      </c>
      <c r="S732" s="127">
        <v>64</v>
      </c>
      <c r="T732" s="127">
        <v>190</v>
      </c>
      <c r="U732" s="127">
        <v>14</v>
      </c>
      <c r="V732" s="127">
        <v>47</v>
      </c>
      <c r="W732" s="127">
        <v>31</v>
      </c>
      <c r="X732" s="127">
        <v>8</v>
      </c>
    </row>
    <row r="733" spans="1:24">
      <c r="A733" s="118">
        <v>8</v>
      </c>
      <c r="B733" s="122">
        <v>3</v>
      </c>
      <c r="C733" s="137">
        <v>2604</v>
      </c>
      <c r="D733" s="131">
        <v>31</v>
      </c>
      <c r="E733" s="144" t="s">
        <v>867</v>
      </c>
      <c r="F733" s="144" t="s">
        <v>1479</v>
      </c>
      <c r="G733" s="127">
        <v>67</v>
      </c>
      <c r="H733" s="127">
        <v>745</v>
      </c>
      <c r="I733" s="127">
        <v>9</v>
      </c>
      <c r="J733" s="127">
        <v>22</v>
      </c>
      <c r="K733" s="127">
        <v>45</v>
      </c>
      <c r="L733" s="127">
        <v>24</v>
      </c>
      <c r="M733" s="127">
        <v>67</v>
      </c>
      <c r="N733" s="127">
        <v>835</v>
      </c>
      <c r="O733" s="127">
        <v>1</v>
      </c>
      <c r="P733" s="127">
        <v>15</v>
      </c>
      <c r="Q733" s="127">
        <v>49</v>
      </c>
      <c r="R733" s="127">
        <v>34</v>
      </c>
      <c r="S733" s="127">
        <v>0</v>
      </c>
      <c r="T733" s="127">
        <v>0</v>
      </c>
      <c r="U733" s="127">
        <v>0</v>
      </c>
      <c r="V733" s="127">
        <v>0</v>
      </c>
      <c r="W733" s="127">
        <v>0</v>
      </c>
      <c r="X733" s="127">
        <v>0</v>
      </c>
    </row>
    <row r="734" spans="1:24">
      <c r="A734" s="113">
        <v>3</v>
      </c>
      <c r="B734" s="116">
        <v>3</v>
      </c>
      <c r="C734" s="138">
        <v>2605</v>
      </c>
      <c r="D734" s="132">
        <v>33</v>
      </c>
      <c r="E734" s="142" t="s">
        <v>869</v>
      </c>
      <c r="F734" s="143" t="s">
        <v>870</v>
      </c>
      <c r="G734" s="128">
        <v>277</v>
      </c>
      <c r="H734" s="128">
        <v>630</v>
      </c>
      <c r="I734" s="128">
        <v>1</v>
      </c>
      <c r="J734" s="128">
        <v>5</v>
      </c>
      <c r="K734" s="128">
        <v>22</v>
      </c>
      <c r="L734" s="128">
        <v>72</v>
      </c>
      <c r="M734" s="128">
        <v>277</v>
      </c>
      <c r="N734" s="128">
        <v>626</v>
      </c>
      <c r="O734" s="128">
        <v>6</v>
      </c>
      <c r="P734" s="128">
        <v>12</v>
      </c>
      <c r="Q734" s="128">
        <v>37</v>
      </c>
      <c r="R734" s="128">
        <v>45</v>
      </c>
      <c r="S734" s="128">
        <v>0</v>
      </c>
      <c r="T734" s="128">
        <v>0</v>
      </c>
      <c r="U734" s="128">
        <v>0</v>
      </c>
      <c r="V734" s="128">
        <v>0</v>
      </c>
      <c r="W734" s="128">
        <v>0</v>
      </c>
      <c r="X734" s="128">
        <v>0</v>
      </c>
    </row>
    <row r="735" spans="1:24">
      <c r="A735" s="118">
        <v>8</v>
      </c>
      <c r="B735" s="122">
        <v>3</v>
      </c>
      <c r="C735" s="137">
        <v>2605</v>
      </c>
      <c r="D735" s="131">
        <v>35</v>
      </c>
      <c r="E735" s="144" t="s">
        <v>869</v>
      </c>
      <c r="F735" s="144" t="s">
        <v>1719</v>
      </c>
      <c r="G735" s="127">
        <v>334</v>
      </c>
      <c r="H735" s="127">
        <v>766</v>
      </c>
      <c r="I735" s="127">
        <v>8</v>
      </c>
      <c r="J735" s="127">
        <v>13</v>
      </c>
      <c r="K735" s="127">
        <v>48</v>
      </c>
      <c r="L735" s="127">
        <v>31</v>
      </c>
      <c r="M735" s="127">
        <v>334</v>
      </c>
      <c r="N735" s="127">
        <v>839</v>
      </c>
      <c r="O735" s="127">
        <v>1</v>
      </c>
      <c r="P735" s="127">
        <v>14</v>
      </c>
      <c r="Q735" s="127">
        <v>46</v>
      </c>
      <c r="R735" s="127">
        <v>38</v>
      </c>
      <c r="S735" s="127">
        <v>0</v>
      </c>
      <c r="T735" s="127">
        <v>0</v>
      </c>
      <c r="U735" s="127">
        <v>0</v>
      </c>
      <c r="V735" s="127">
        <v>0</v>
      </c>
      <c r="W735" s="127">
        <v>0</v>
      </c>
      <c r="X735" s="127">
        <v>0</v>
      </c>
    </row>
    <row r="736" spans="1:24">
      <c r="A736" s="118">
        <v>4</v>
      </c>
      <c r="B736" s="122">
        <v>3</v>
      </c>
      <c r="C736" s="137">
        <v>2605</v>
      </c>
      <c r="D736" s="131">
        <v>36</v>
      </c>
      <c r="E736" s="144" t="s">
        <v>869</v>
      </c>
      <c r="F736" s="144" t="s">
        <v>1371</v>
      </c>
      <c r="G736" s="127">
        <v>290</v>
      </c>
      <c r="H736" s="127">
        <v>675</v>
      </c>
      <c r="I736" s="127">
        <v>2</v>
      </c>
      <c r="J736" s="127">
        <v>8</v>
      </c>
      <c r="K736" s="127">
        <v>20</v>
      </c>
      <c r="L736" s="127">
        <v>70</v>
      </c>
      <c r="M736" s="127">
        <v>290</v>
      </c>
      <c r="N736" s="127">
        <v>728</v>
      </c>
      <c r="O736" s="127">
        <v>1</v>
      </c>
      <c r="P736" s="127">
        <v>9</v>
      </c>
      <c r="Q736" s="127">
        <v>46</v>
      </c>
      <c r="R736" s="127">
        <v>44</v>
      </c>
      <c r="S736" s="127">
        <v>0</v>
      </c>
      <c r="T736" s="127">
        <v>0</v>
      </c>
      <c r="U736" s="127">
        <v>0</v>
      </c>
      <c r="V736" s="127">
        <v>0</v>
      </c>
      <c r="W736" s="127">
        <v>0</v>
      </c>
      <c r="X736" s="127">
        <v>0</v>
      </c>
    </row>
    <row r="737" spans="1:24">
      <c r="A737" s="118">
        <v>5</v>
      </c>
      <c r="B737" s="122">
        <v>3</v>
      </c>
      <c r="C737" s="137">
        <v>2605</v>
      </c>
      <c r="D737" s="131">
        <v>36</v>
      </c>
      <c r="E737" s="144" t="s">
        <v>869</v>
      </c>
      <c r="F737" s="144" t="s">
        <v>1371</v>
      </c>
      <c r="G737" s="127">
        <v>311</v>
      </c>
      <c r="H737" s="127">
        <v>706</v>
      </c>
      <c r="I737" s="127">
        <v>3</v>
      </c>
      <c r="J737" s="127">
        <v>9</v>
      </c>
      <c r="K737" s="127">
        <v>32</v>
      </c>
      <c r="L737" s="127">
        <v>56</v>
      </c>
      <c r="M737" s="127">
        <v>311</v>
      </c>
      <c r="N737" s="127">
        <v>732</v>
      </c>
      <c r="O737" s="127">
        <v>1</v>
      </c>
      <c r="P737" s="127">
        <v>15</v>
      </c>
      <c r="Q737" s="127">
        <v>50</v>
      </c>
      <c r="R737" s="127">
        <v>33</v>
      </c>
      <c r="S737" s="127">
        <v>311</v>
      </c>
      <c r="T737" s="127">
        <v>207</v>
      </c>
      <c r="U737" s="127">
        <v>5</v>
      </c>
      <c r="V737" s="127">
        <v>39</v>
      </c>
      <c r="W737" s="127">
        <v>48</v>
      </c>
      <c r="X737" s="127">
        <v>8</v>
      </c>
    </row>
    <row r="738" spans="1:24">
      <c r="A738" s="118">
        <v>6</v>
      </c>
      <c r="B738" s="122">
        <v>3</v>
      </c>
      <c r="C738" s="137">
        <v>2605</v>
      </c>
      <c r="D738" s="131">
        <v>37</v>
      </c>
      <c r="E738" s="144" t="s">
        <v>869</v>
      </c>
      <c r="F738" s="144" t="s">
        <v>1480</v>
      </c>
      <c r="G738" s="127">
        <v>317</v>
      </c>
      <c r="H738" s="127">
        <v>750</v>
      </c>
      <c r="I738" s="127">
        <v>1</v>
      </c>
      <c r="J738" s="127">
        <v>9</v>
      </c>
      <c r="K738" s="127">
        <v>26</v>
      </c>
      <c r="L738" s="127">
        <v>64</v>
      </c>
      <c r="M738" s="127">
        <v>317</v>
      </c>
      <c r="N738" s="127">
        <v>762</v>
      </c>
      <c r="O738" s="127">
        <v>1</v>
      </c>
      <c r="P738" s="127">
        <v>15</v>
      </c>
      <c r="Q738" s="127">
        <v>45</v>
      </c>
      <c r="R738" s="127">
        <v>38</v>
      </c>
      <c r="S738" s="127">
        <v>0</v>
      </c>
      <c r="T738" s="127">
        <v>0</v>
      </c>
      <c r="U738" s="127">
        <v>0</v>
      </c>
      <c r="V738" s="127">
        <v>0</v>
      </c>
      <c r="W738" s="127">
        <v>0</v>
      </c>
      <c r="X738" s="127">
        <v>0</v>
      </c>
    </row>
    <row r="739" spans="1:24">
      <c r="A739" s="118">
        <v>7</v>
      </c>
      <c r="B739" s="122">
        <v>3</v>
      </c>
      <c r="C739" s="137">
        <v>2605</v>
      </c>
      <c r="D739" s="131">
        <v>37</v>
      </c>
      <c r="E739" s="144" t="s">
        <v>869</v>
      </c>
      <c r="F739" s="144" t="s">
        <v>1480</v>
      </c>
      <c r="G739" s="127">
        <v>328</v>
      </c>
      <c r="H739" s="127">
        <v>739</v>
      </c>
      <c r="I739" s="127">
        <v>5</v>
      </c>
      <c r="J739" s="127">
        <v>15</v>
      </c>
      <c r="K739" s="127">
        <v>40</v>
      </c>
      <c r="L739" s="127">
        <v>40</v>
      </c>
      <c r="M739" s="127">
        <v>328</v>
      </c>
      <c r="N739" s="127">
        <v>773</v>
      </c>
      <c r="O739" s="127">
        <v>2</v>
      </c>
      <c r="P739" s="127">
        <v>19</v>
      </c>
      <c r="Q739" s="127">
        <v>49</v>
      </c>
      <c r="R739" s="127">
        <v>30</v>
      </c>
      <c r="S739" s="127">
        <v>328</v>
      </c>
      <c r="T739" s="127">
        <v>184</v>
      </c>
      <c r="U739" s="127">
        <v>18</v>
      </c>
      <c r="V739" s="127">
        <v>46</v>
      </c>
      <c r="W739" s="127">
        <v>33</v>
      </c>
      <c r="X739" s="127">
        <v>3</v>
      </c>
    </row>
    <row r="740" spans="1:24">
      <c r="A740" s="118">
        <v>8</v>
      </c>
      <c r="B740" s="122">
        <v>3</v>
      </c>
      <c r="C740" s="137">
        <v>2606</v>
      </c>
      <c r="D740" s="131">
        <v>40</v>
      </c>
      <c r="E740" s="144" t="s">
        <v>717</v>
      </c>
      <c r="F740" s="144" t="s">
        <v>1720</v>
      </c>
      <c r="G740" s="127">
        <v>233</v>
      </c>
      <c r="H740" s="127">
        <v>764</v>
      </c>
      <c r="I740" s="127">
        <v>8</v>
      </c>
      <c r="J740" s="127">
        <v>12</v>
      </c>
      <c r="K740" s="127">
        <v>49</v>
      </c>
      <c r="L740" s="127">
        <v>30</v>
      </c>
      <c r="M740" s="127">
        <v>233</v>
      </c>
      <c r="N740" s="127">
        <v>851</v>
      </c>
      <c r="O740" s="127">
        <v>1</v>
      </c>
      <c r="P740" s="127">
        <v>10</v>
      </c>
      <c r="Q740" s="127">
        <v>43</v>
      </c>
      <c r="R740" s="127">
        <v>45</v>
      </c>
      <c r="S740" s="127">
        <v>0</v>
      </c>
      <c r="T740" s="127">
        <v>0</v>
      </c>
      <c r="U740" s="127">
        <v>0</v>
      </c>
      <c r="V740" s="127">
        <v>0</v>
      </c>
      <c r="W740" s="127">
        <v>0</v>
      </c>
      <c r="X740" s="127">
        <v>0</v>
      </c>
    </row>
    <row r="741" spans="1:24">
      <c r="A741" s="113">
        <v>3</v>
      </c>
      <c r="B741" s="116">
        <v>3</v>
      </c>
      <c r="C741" s="138">
        <v>2606</v>
      </c>
      <c r="D741" s="132">
        <v>42</v>
      </c>
      <c r="E741" s="142" t="s">
        <v>717</v>
      </c>
      <c r="F741" s="143" t="s">
        <v>871</v>
      </c>
      <c r="G741" s="128">
        <v>234</v>
      </c>
      <c r="H741" s="128">
        <v>626</v>
      </c>
      <c r="I741" s="128">
        <v>1</v>
      </c>
      <c r="J741" s="128">
        <v>4</v>
      </c>
      <c r="K741" s="128">
        <v>23</v>
      </c>
      <c r="L741" s="128">
        <v>72</v>
      </c>
      <c r="M741" s="128">
        <v>234</v>
      </c>
      <c r="N741" s="128">
        <v>656</v>
      </c>
      <c r="O741" s="128">
        <v>5</v>
      </c>
      <c r="P741" s="128">
        <v>11</v>
      </c>
      <c r="Q741" s="128">
        <v>30</v>
      </c>
      <c r="R741" s="128">
        <v>54</v>
      </c>
      <c r="S741" s="128">
        <v>0</v>
      </c>
      <c r="T741" s="128">
        <v>0</v>
      </c>
      <c r="U741" s="128">
        <v>0</v>
      </c>
      <c r="V741" s="128">
        <v>0</v>
      </c>
      <c r="W741" s="128">
        <v>0</v>
      </c>
      <c r="X741" s="128">
        <v>0</v>
      </c>
    </row>
    <row r="742" spans="1:24">
      <c r="A742" s="118">
        <v>4</v>
      </c>
      <c r="B742" s="122">
        <v>3</v>
      </c>
      <c r="C742" s="137">
        <v>2606</v>
      </c>
      <c r="D742" s="131">
        <v>42</v>
      </c>
      <c r="E742" s="144" t="s">
        <v>717</v>
      </c>
      <c r="F742" s="144" t="s">
        <v>871</v>
      </c>
      <c r="G742" s="127">
        <v>191</v>
      </c>
      <c r="H742" s="127">
        <v>683</v>
      </c>
      <c r="I742" s="127">
        <v>2</v>
      </c>
      <c r="J742" s="127">
        <v>4</v>
      </c>
      <c r="K742" s="127">
        <v>20</v>
      </c>
      <c r="L742" s="127">
        <v>74</v>
      </c>
      <c r="M742" s="127">
        <v>191</v>
      </c>
      <c r="N742" s="127">
        <v>739</v>
      </c>
      <c r="O742" s="127">
        <v>1</v>
      </c>
      <c r="P742" s="127">
        <v>8</v>
      </c>
      <c r="Q742" s="127">
        <v>43</v>
      </c>
      <c r="R742" s="127">
        <v>48</v>
      </c>
      <c r="S742" s="127">
        <v>0</v>
      </c>
      <c r="T742" s="127">
        <v>0</v>
      </c>
      <c r="U742" s="127">
        <v>0</v>
      </c>
      <c r="V742" s="127">
        <v>0</v>
      </c>
      <c r="W742" s="127">
        <v>0</v>
      </c>
      <c r="X742" s="127">
        <v>0</v>
      </c>
    </row>
    <row r="743" spans="1:24">
      <c r="A743" s="118">
        <v>5</v>
      </c>
      <c r="B743" s="122">
        <v>3</v>
      </c>
      <c r="C743" s="137">
        <v>2606</v>
      </c>
      <c r="D743" s="131">
        <v>43</v>
      </c>
      <c r="E743" s="144" t="s">
        <v>717</v>
      </c>
      <c r="F743" s="144" t="s">
        <v>1408</v>
      </c>
      <c r="G743" s="127">
        <v>246</v>
      </c>
      <c r="H743" s="127">
        <v>709</v>
      </c>
      <c r="I743" s="127">
        <v>2</v>
      </c>
      <c r="J743" s="127">
        <v>9</v>
      </c>
      <c r="K743" s="127">
        <v>33</v>
      </c>
      <c r="L743" s="127">
        <v>57</v>
      </c>
      <c r="M743" s="127">
        <v>246</v>
      </c>
      <c r="N743" s="127">
        <v>781</v>
      </c>
      <c r="O743" s="127">
        <v>1</v>
      </c>
      <c r="P743" s="127">
        <v>12</v>
      </c>
      <c r="Q743" s="127">
        <v>35</v>
      </c>
      <c r="R743" s="127">
        <v>52</v>
      </c>
      <c r="S743" s="127">
        <v>246</v>
      </c>
      <c r="T743" s="127">
        <v>223</v>
      </c>
      <c r="U743" s="127">
        <v>3</v>
      </c>
      <c r="V743" s="127">
        <v>19</v>
      </c>
      <c r="W743" s="127">
        <v>58</v>
      </c>
      <c r="X743" s="127">
        <v>20</v>
      </c>
    </row>
    <row r="744" spans="1:24">
      <c r="A744" s="118">
        <v>6</v>
      </c>
      <c r="B744" s="122">
        <v>3</v>
      </c>
      <c r="C744" s="137">
        <v>2606</v>
      </c>
      <c r="D744" s="131">
        <v>43</v>
      </c>
      <c r="E744" s="144" t="s">
        <v>717</v>
      </c>
      <c r="F744" s="144" t="s">
        <v>1408</v>
      </c>
      <c r="G744" s="127">
        <v>247</v>
      </c>
      <c r="H744" s="127">
        <v>757</v>
      </c>
      <c r="I744" s="127">
        <v>3</v>
      </c>
      <c r="J744" s="127">
        <v>6</v>
      </c>
      <c r="K744" s="127">
        <v>26</v>
      </c>
      <c r="L744" s="127">
        <v>65</v>
      </c>
      <c r="M744" s="127">
        <v>247</v>
      </c>
      <c r="N744" s="127">
        <v>756</v>
      </c>
      <c r="O744" s="127">
        <v>3</v>
      </c>
      <c r="P744" s="127">
        <v>15</v>
      </c>
      <c r="Q744" s="127">
        <v>44</v>
      </c>
      <c r="R744" s="127">
        <v>39</v>
      </c>
      <c r="S744" s="127">
        <v>0</v>
      </c>
      <c r="T744" s="127">
        <v>0</v>
      </c>
      <c r="U744" s="127">
        <v>0</v>
      </c>
      <c r="V744" s="127">
        <v>0</v>
      </c>
      <c r="W744" s="127">
        <v>0</v>
      </c>
      <c r="X744" s="127">
        <v>0</v>
      </c>
    </row>
    <row r="745" spans="1:24">
      <c r="A745" s="118">
        <v>7</v>
      </c>
      <c r="B745" s="122">
        <v>3</v>
      </c>
      <c r="C745" s="137">
        <v>2606</v>
      </c>
      <c r="D745" s="131">
        <v>43</v>
      </c>
      <c r="E745" s="144" t="s">
        <v>717</v>
      </c>
      <c r="F745" s="144" t="s">
        <v>1408</v>
      </c>
      <c r="G745" s="127">
        <v>233</v>
      </c>
      <c r="H745" s="127">
        <v>752</v>
      </c>
      <c r="I745" s="127">
        <v>8</v>
      </c>
      <c r="J745" s="127">
        <v>9</v>
      </c>
      <c r="K745" s="127">
        <v>35</v>
      </c>
      <c r="L745" s="127">
        <v>48</v>
      </c>
      <c r="M745" s="127">
        <v>233</v>
      </c>
      <c r="N745" s="127">
        <v>759</v>
      </c>
      <c r="O745" s="127">
        <v>5</v>
      </c>
      <c r="P745" s="127">
        <v>20</v>
      </c>
      <c r="Q745" s="127">
        <v>43</v>
      </c>
      <c r="R745" s="127">
        <v>31</v>
      </c>
      <c r="S745" s="127">
        <v>233</v>
      </c>
      <c r="T745" s="127">
        <v>191</v>
      </c>
      <c r="U745" s="127">
        <v>18</v>
      </c>
      <c r="V745" s="127">
        <v>33</v>
      </c>
      <c r="W745" s="127">
        <v>38</v>
      </c>
      <c r="X745" s="127">
        <v>10</v>
      </c>
    </row>
    <row r="746" spans="1:24">
      <c r="A746" s="113">
        <v>3</v>
      </c>
      <c r="B746" s="116">
        <v>3</v>
      </c>
      <c r="C746" s="138">
        <v>2607</v>
      </c>
      <c r="D746" s="132">
        <v>46</v>
      </c>
      <c r="E746" s="142" t="s">
        <v>872</v>
      </c>
      <c r="F746" s="143" t="s">
        <v>873</v>
      </c>
      <c r="G746" s="128">
        <v>46</v>
      </c>
      <c r="H746" s="128">
        <v>552</v>
      </c>
      <c r="I746" s="128">
        <v>4</v>
      </c>
      <c r="J746" s="128">
        <v>24</v>
      </c>
      <c r="K746" s="128">
        <v>35</v>
      </c>
      <c r="L746" s="128">
        <v>37</v>
      </c>
      <c r="M746" s="128">
        <v>46</v>
      </c>
      <c r="N746" s="128">
        <v>513</v>
      </c>
      <c r="O746" s="128">
        <v>15</v>
      </c>
      <c r="P746" s="128">
        <v>26</v>
      </c>
      <c r="Q746" s="128">
        <v>39</v>
      </c>
      <c r="R746" s="128">
        <v>20</v>
      </c>
      <c r="S746" s="128">
        <v>0</v>
      </c>
      <c r="T746" s="128">
        <v>0</v>
      </c>
      <c r="U746" s="128">
        <v>0</v>
      </c>
      <c r="V746" s="128">
        <v>0</v>
      </c>
      <c r="W746" s="128">
        <v>0</v>
      </c>
      <c r="X746" s="128">
        <v>0</v>
      </c>
    </row>
    <row r="747" spans="1:24">
      <c r="A747" s="118">
        <v>4</v>
      </c>
      <c r="B747" s="122">
        <v>3</v>
      </c>
      <c r="C747" s="137">
        <v>2607</v>
      </c>
      <c r="D747" s="131">
        <v>46</v>
      </c>
      <c r="E747" s="144" t="s">
        <v>872</v>
      </c>
      <c r="F747" s="144" t="s">
        <v>873</v>
      </c>
      <c r="G747" s="127">
        <v>47</v>
      </c>
      <c r="H747" s="127">
        <v>591</v>
      </c>
      <c r="I747" s="127">
        <v>17</v>
      </c>
      <c r="J747" s="127">
        <v>13</v>
      </c>
      <c r="K747" s="127">
        <v>38</v>
      </c>
      <c r="L747" s="127">
        <v>32</v>
      </c>
      <c r="M747" s="127">
        <v>47</v>
      </c>
      <c r="N747" s="127">
        <v>578</v>
      </c>
      <c r="O747" s="127">
        <v>13</v>
      </c>
      <c r="P747" s="127">
        <v>26</v>
      </c>
      <c r="Q747" s="127">
        <v>47</v>
      </c>
      <c r="R747" s="127">
        <v>15</v>
      </c>
      <c r="S747" s="127">
        <v>0</v>
      </c>
      <c r="T747" s="127">
        <v>0</v>
      </c>
      <c r="U747" s="127">
        <v>0</v>
      </c>
      <c r="V747" s="127">
        <v>0</v>
      </c>
      <c r="W747" s="127">
        <v>0</v>
      </c>
      <c r="X747" s="127">
        <v>0</v>
      </c>
    </row>
    <row r="748" spans="1:24">
      <c r="A748" s="118">
        <v>5</v>
      </c>
      <c r="B748" s="122">
        <v>3</v>
      </c>
      <c r="C748" s="137">
        <v>2607</v>
      </c>
      <c r="D748" s="131">
        <v>46</v>
      </c>
      <c r="E748" s="144" t="s">
        <v>872</v>
      </c>
      <c r="F748" s="144" t="s">
        <v>873</v>
      </c>
      <c r="G748" s="127">
        <v>41</v>
      </c>
      <c r="H748" s="127">
        <v>622</v>
      </c>
      <c r="I748" s="127">
        <v>17</v>
      </c>
      <c r="J748" s="127">
        <v>27</v>
      </c>
      <c r="K748" s="127">
        <v>32</v>
      </c>
      <c r="L748" s="127">
        <v>24</v>
      </c>
      <c r="M748" s="127">
        <v>41</v>
      </c>
      <c r="N748" s="127">
        <v>652</v>
      </c>
      <c r="O748" s="127">
        <v>5</v>
      </c>
      <c r="P748" s="127">
        <v>29</v>
      </c>
      <c r="Q748" s="127">
        <v>51</v>
      </c>
      <c r="R748" s="127">
        <v>15</v>
      </c>
      <c r="S748" s="127">
        <v>41</v>
      </c>
      <c r="T748" s="127">
        <v>199</v>
      </c>
      <c r="U748" s="127">
        <v>17</v>
      </c>
      <c r="V748" s="127">
        <v>22</v>
      </c>
      <c r="W748" s="127">
        <v>54</v>
      </c>
      <c r="X748" s="127">
        <v>7</v>
      </c>
    </row>
    <row r="749" spans="1:24">
      <c r="A749" s="118">
        <v>6</v>
      </c>
      <c r="B749" s="122">
        <v>3</v>
      </c>
      <c r="C749" s="137">
        <v>2607</v>
      </c>
      <c r="D749" s="131">
        <v>46</v>
      </c>
      <c r="E749" s="144" t="s">
        <v>872</v>
      </c>
      <c r="F749" s="144" t="s">
        <v>873</v>
      </c>
      <c r="G749" s="127">
        <v>59</v>
      </c>
      <c r="H749" s="127">
        <v>648</v>
      </c>
      <c r="I749" s="127">
        <v>14</v>
      </c>
      <c r="J749" s="127">
        <v>31</v>
      </c>
      <c r="K749" s="127">
        <v>41</v>
      </c>
      <c r="L749" s="127">
        <v>15</v>
      </c>
      <c r="M749" s="127">
        <v>59</v>
      </c>
      <c r="N749" s="127">
        <v>664</v>
      </c>
      <c r="O749" s="127">
        <v>5</v>
      </c>
      <c r="P749" s="127">
        <v>37</v>
      </c>
      <c r="Q749" s="127">
        <v>44</v>
      </c>
      <c r="R749" s="127">
        <v>14</v>
      </c>
      <c r="S749" s="127">
        <v>0</v>
      </c>
      <c r="T749" s="127">
        <v>0</v>
      </c>
      <c r="U749" s="127">
        <v>0</v>
      </c>
      <c r="V749" s="127">
        <v>0</v>
      </c>
      <c r="W749" s="127">
        <v>0</v>
      </c>
      <c r="X749" s="127">
        <v>0</v>
      </c>
    </row>
    <row r="750" spans="1:24">
      <c r="A750" s="118">
        <v>7</v>
      </c>
      <c r="B750" s="122">
        <v>3</v>
      </c>
      <c r="C750" s="137">
        <v>2607</v>
      </c>
      <c r="D750" s="131">
        <v>47</v>
      </c>
      <c r="E750" s="144" t="s">
        <v>872</v>
      </c>
      <c r="F750" s="144" t="s">
        <v>1580</v>
      </c>
      <c r="G750" s="127">
        <v>46</v>
      </c>
      <c r="H750" s="127">
        <v>708</v>
      </c>
      <c r="I750" s="127">
        <v>17</v>
      </c>
      <c r="J750" s="127">
        <v>13</v>
      </c>
      <c r="K750" s="127">
        <v>41</v>
      </c>
      <c r="L750" s="127">
        <v>28</v>
      </c>
      <c r="M750" s="127">
        <v>46</v>
      </c>
      <c r="N750" s="127">
        <v>689</v>
      </c>
      <c r="O750" s="127">
        <v>15</v>
      </c>
      <c r="P750" s="127">
        <v>24</v>
      </c>
      <c r="Q750" s="127">
        <v>35</v>
      </c>
      <c r="R750" s="127">
        <v>26</v>
      </c>
      <c r="S750" s="127">
        <v>46</v>
      </c>
      <c r="T750" s="127">
        <v>189</v>
      </c>
      <c r="U750" s="127">
        <v>15</v>
      </c>
      <c r="V750" s="127">
        <v>43</v>
      </c>
      <c r="W750" s="127">
        <v>30</v>
      </c>
      <c r="X750" s="127">
        <v>11</v>
      </c>
    </row>
    <row r="751" spans="1:24">
      <c r="A751" s="118">
        <v>8</v>
      </c>
      <c r="B751" s="122">
        <v>3</v>
      </c>
      <c r="C751" s="137">
        <v>2607</v>
      </c>
      <c r="D751" s="131">
        <v>47</v>
      </c>
      <c r="E751" s="144" t="s">
        <v>872</v>
      </c>
      <c r="F751" s="144" t="s">
        <v>1580</v>
      </c>
      <c r="G751" s="127">
        <v>35</v>
      </c>
      <c r="H751" s="127">
        <v>690</v>
      </c>
      <c r="I751" s="127">
        <v>26</v>
      </c>
      <c r="J751" s="127">
        <v>29</v>
      </c>
      <c r="K751" s="127">
        <v>46</v>
      </c>
      <c r="L751" s="127">
        <v>0</v>
      </c>
      <c r="M751" s="127">
        <v>35</v>
      </c>
      <c r="N751" s="127">
        <v>763</v>
      </c>
      <c r="O751" s="127">
        <v>9</v>
      </c>
      <c r="P751" s="127">
        <v>26</v>
      </c>
      <c r="Q751" s="127">
        <v>46</v>
      </c>
      <c r="R751" s="127">
        <v>20</v>
      </c>
      <c r="S751" s="127">
        <v>0</v>
      </c>
      <c r="T751" s="127">
        <v>0</v>
      </c>
      <c r="U751" s="127">
        <v>0</v>
      </c>
      <c r="V751" s="127">
        <v>0</v>
      </c>
      <c r="W751" s="127">
        <v>0</v>
      </c>
      <c r="X751" s="127">
        <v>0</v>
      </c>
    </row>
    <row r="752" spans="1:24">
      <c r="A752" s="113">
        <v>3</v>
      </c>
      <c r="B752" s="116">
        <v>3</v>
      </c>
      <c r="C752" s="138">
        <v>2703</v>
      </c>
      <c r="D752" s="132">
        <v>9</v>
      </c>
      <c r="E752" s="142" t="s">
        <v>874</v>
      </c>
      <c r="F752" s="143" t="s">
        <v>875</v>
      </c>
      <c r="G752" s="128">
        <v>39</v>
      </c>
      <c r="H752" s="128">
        <v>603</v>
      </c>
      <c r="I752" s="128">
        <v>0</v>
      </c>
      <c r="J752" s="128">
        <v>13</v>
      </c>
      <c r="K752" s="128">
        <v>33</v>
      </c>
      <c r="L752" s="128">
        <v>54</v>
      </c>
      <c r="M752" s="128">
        <v>39</v>
      </c>
      <c r="N752" s="128">
        <v>570</v>
      </c>
      <c r="O752" s="128">
        <v>13</v>
      </c>
      <c r="P752" s="128">
        <v>23</v>
      </c>
      <c r="Q752" s="128">
        <v>28</v>
      </c>
      <c r="R752" s="128">
        <v>36</v>
      </c>
      <c r="S752" s="128">
        <v>0</v>
      </c>
      <c r="T752" s="128">
        <v>0</v>
      </c>
      <c r="U752" s="128">
        <v>0</v>
      </c>
      <c r="V752" s="128">
        <v>0</v>
      </c>
      <c r="W752" s="128">
        <v>0</v>
      </c>
      <c r="X752" s="128">
        <v>0</v>
      </c>
    </row>
    <row r="753" spans="1:24">
      <c r="A753" s="118">
        <v>4</v>
      </c>
      <c r="B753" s="122">
        <v>3</v>
      </c>
      <c r="C753" s="137">
        <v>2703</v>
      </c>
      <c r="D753" s="131">
        <v>9</v>
      </c>
      <c r="E753" s="144" t="s">
        <v>874</v>
      </c>
      <c r="F753" s="144" t="s">
        <v>875</v>
      </c>
      <c r="G753" s="127">
        <v>46</v>
      </c>
      <c r="H753" s="127">
        <v>628</v>
      </c>
      <c r="I753" s="127">
        <v>9</v>
      </c>
      <c r="J753" s="127">
        <v>17</v>
      </c>
      <c r="K753" s="127">
        <v>20</v>
      </c>
      <c r="L753" s="127">
        <v>54</v>
      </c>
      <c r="M753" s="127">
        <v>46</v>
      </c>
      <c r="N753" s="127">
        <v>635</v>
      </c>
      <c r="O753" s="127">
        <v>4</v>
      </c>
      <c r="P753" s="127">
        <v>22</v>
      </c>
      <c r="Q753" s="127">
        <v>52</v>
      </c>
      <c r="R753" s="127">
        <v>22</v>
      </c>
      <c r="S753" s="127">
        <v>0</v>
      </c>
      <c r="T753" s="127">
        <v>0</v>
      </c>
      <c r="U753" s="127">
        <v>0</v>
      </c>
      <c r="V753" s="127">
        <v>0</v>
      </c>
      <c r="W753" s="127">
        <v>0</v>
      </c>
      <c r="X753" s="127">
        <v>0</v>
      </c>
    </row>
    <row r="754" spans="1:24">
      <c r="A754" s="118">
        <v>5</v>
      </c>
      <c r="B754" s="122">
        <v>3</v>
      </c>
      <c r="C754" s="137">
        <v>2703</v>
      </c>
      <c r="D754" s="131">
        <v>9</v>
      </c>
      <c r="E754" s="144" t="s">
        <v>874</v>
      </c>
      <c r="F754" s="144" t="s">
        <v>875</v>
      </c>
      <c r="G754" s="127">
        <v>34</v>
      </c>
      <c r="H754" s="127">
        <v>671</v>
      </c>
      <c r="I754" s="127">
        <v>9</v>
      </c>
      <c r="J754" s="127">
        <v>12</v>
      </c>
      <c r="K754" s="127">
        <v>35</v>
      </c>
      <c r="L754" s="127">
        <v>44</v>
      </c>
      <c r="M754" s="127">
        <v>34</v>
      </c>
      <c r="N754" s="127">
        <v>687</v>
      </c>
      <c r="O754" s="127">
        <v>3</v>
      </c>
      <c r="P754" s="127">
        <v>29</v>
      </c>
      <c r="Q754" s="127">
        <v>41</v>
      </c>
      <c r="R754" s="127">
        <v>26</v>
      </c>
      <c r="S754" s="127">
        <v>34</v>
      </c>
      <c r="T754" s="127">
        <v>205</v>
      </c>
      <c r="U754" s="127">
        <v>3</v>
      </c>
      <c r="V754" s="127">
        <v>38</v>
      </c>
      <c r="W754" s="127">
        <v>53</v>
      </c>
      <c r="X754" s="127">
        <v>6</v>
      </c>
    </row>
    <row r="755" spans="1:24">
      <c r="A755" s="118">
        <v>6</v>
      </c>
      <c r="B755" s="122">
        <v>3</v>
      </c>
      <c r="C755" s="137">
        <v>2703</v>
      </c>
      <c r="D755" s="131">
        <v>9</v>
      </c>
      <c r="E755" s="144" t="s">
        <v>874</v>
      </c>
      <c r="F755" s="144" t="s">
        <v>875</v>
      </c>
      <c r="G755" s="127">
        <v>46</v>
      </c>
      <c r="H755" s="127">
        <v>779</v>
      </c>
      <c r="I755" s="127">
        <v>0</v>
      </c>
      <c r="J755" s="127">
        <v>2</v>
      </c>
      <c r="K755" s="127">
        <v>26</v>
      </c>
      <c r="L755" s="127">
        <v>72</v>
      </c>
      <c r="M755" s="127">
        <v>46</v>
      </c>
      <c r="N755" s="127">
        <v>771</v>
      </c>
      <c r="O755" s="127">
        <v>2</v>
      </c>
      <c r="P755" s="127">
        <v>13</v>
      </c>
      <c r="Q755" s="127">
        <v>50</v>
      </c>
      <c r="R755" s="127">
        <v>35</v>
      </c>
      <c r="S755" s="127">
        <v>0</v>
      </c>
      <c r="T755" s="127">
        <v>0</v>
      </c>
      <c r="U755" s="127">
        <v>0</v>
      </c>
      <c r="V755" s="127">
        <v>0</v>
      </c>
      <c r="W755" s="127">
        <v>0</v>
      </c>
      <c r="X755" s="127">
        <v>0</v>
      </c>
    </row>
    <row r="756" spans="1:24">
      <c r="A756" s="118">
        <v>7</v>
      </c>
      <c r="B756" s="122">
        <v>3</v>
      </c>
      <c r="C756" s="137">
        <v>2703</v>
      </c>
      <c r="D756" s="131">
        <v>10</v>
      </c>
      <c r="E756" s="144" t="s">
        <v>874</v>
      </c>
      <c r="F756" s="144" t="s">
        <v>1581</v>
      </c>
      <c r="G756" s="127">
        <v>39</v>
      </c>
      <c r="H756" s="127">
        <v>700</v>
      </c>
      <c r="I756" s="127">
        <v>15</v>
      </c>
      <c r="J756" s="127">
        <v>13</v>
      </c>
      <c r="K756" s="127">
        <v>44</v>
      </c>
      <c r="L756" s="127">
        <v>28</v>
      </c>
      <c r="M756" s="127">
        <v>39</v>
      </c>
      <c r="N756" s="127">
        <v>687</v>
      </c>
      <c r="O756" s="127">
        <v>5</v>
      </c>
      <c r="P756" s="127">
        <v>38</v>
      </c>
      <c r="Q756" s="127">
        <v>36</v>
      </c>
      <c r="R756" s="127">
        <v>21</v>
      </c>
      <c r="S756" s="127">
        <v>39</v>
      </c>
      <c r="T756" s="127">
        <v>149</v>
      </c>
      <c r="U756" s="127">
        <v>54</v>
      </c>
      <c r="V756" s="127">
        <v>38</v>
      </c>
      <c r="W756" s="127">
        <v>8</v>
      </c>
      <c r="X756" s="127">
        <v>0</v>
      </c>
    </row>
    <row r="757" spans="1:24">
      <c r="A757" s="118">
        <v>8</v>
      </c>
      <c r="B757" s="122">
        <v>3</v>
      </c>
      <c r="C757" s="137">
        <v>2703</v>
      </c>
      <c r="D757" s="131">
        <v>10</v>
      </c>
      <c r="E757" s="144" t="s">
        <v>874</v>
      </c>
      <c r="F757" s="144" t="s">
        <v>1581</v>
      </c>
      <c r="G757" s="127">
        <v>50</v>
      </c>
      <c r="H757" s="127">
        <v>721</v>
      </c>
      <c r="I757" s="127">
        <v>18</v>
      </c>
      <c r="J757" s="127">
        <v>16</v>
      </c>
      <c r="K757" s="127">
        <v>48</v>
      </c>
      <c r="L757" s="127">
        <v>18</v>
      </c>
      <c r="M757" s="127">
        <v>50</v>
      </c>
      <c r="N757" s="127">
        <v>757</v>
      </c>
      <c r="O757" s="127">
        <v>6</v>
      </c>
      <c r="P757" s="127">
        <v>30</v>
      </c>
      <c r="Q757" s="127">
        <v>44</v>
      </c>
      <c r="R757" s="127">
        <v>20</v>
      </c>
      <c r="S757" s="127">
        <v>0</v>
      </c>
      <c r="T757" s="127">
        <v>0</v>
      </c>
      <c r="U757" s="127">
        <v>0</v>
      </c>
      <c r="V757" s="127">
        <v>0</v>
      </c>
      <c r="W757" s="127">
        <v>0</v>
      </c>
      <c r="X757" s="127">
        <v>0</v>
      </c>
    </row>
    <row r="758" spans="1:24">
      <c r="A758" s="118">
        <v>6</v>
      </c>
      <c r="B758" s="122">
        <v>3</v>
      </c>
      <c r="C758" s="137">
        <v>2705</v>
      </c>
      <c r="D758" s="131">
        <v>20</v>
      </c>
      <c r="E758" s="144" t="s">
        <v>876</v>
      </c>
      <c r="F758" s="144" t="s">
        <v>1481</v>
      </c>
      <c r="G758" s="127">
        <v>206</v>
      </c>
      <c r="H758" s="127">
        <v>722</v>
      </c>
      <c r="I758" s="127">
        <v>4</v>
      </c>
      <c r="J758" s="127">
        <v>14</v>
      </c>
      <c r="K758" s="127">
        <v>33</v>
      </c>
      <c r="L758" s="127">
        <v>49</v>
      </c>
      <c r="M758" s="127">
        <v>206</v>
      </c>
      <c r="N758" s="127">
        <v>711</v>
      </c>
      <c r="O758" s="127">
        <v>6</v>
      </c>
      <c r="P758" s="127">
        <v>23</v>
      </c>
      <c r="Q758" s="127">
        <v>46</v>
      </c>
      <c r="R758" s="127">
        <v>25</v>
      </c>
      <c r="S758" s="127">
        <v>0</v>
      </c>
      <c r="T758" s="127">
        <v>0</v>
      </c>
      <c r="U758" s="127">
        <v>0</v>
      </c>
      <c r="V758" s="127">
        <v>0</v>
      </c>
      <c r="W758" s="127">
        <v>0</v>
      </c>
      <c r="X758" s="127">
        <v>0</v>
      </c>
    </row>
    <row r="759" spans="1:24">
      <c r="A759" s="118">
        <v>7</v>
      </c>
      <c r="B759" s="122">
        <v>3</v>
      </c>
      <c r="C759" s="137">
        <v>2705</v>
      </c>
      <c r="D759" s="131">
        <v>20</v>
      </c>
      <c r="E759" s="144" t="s">
        <v>876</v>
      </c>
      <c r="F759" s="144" t="s">
        <v>1481</v>
      </c>
      <c r="G759" s="127">
        <v>323</v>
      </c>
      <c r="H759" s="127">
        <v>742</v>
      </c>
      <c r="I759" s="127">
        <v>7</v>
      </c>
      <c r="J759" s="127">
        <v>11</v>
      </c>
      <c r="K759" s="127">
        <v>42</v>
      </c>
      <c r="L759" s="127">
        <v>41</v>
      </c>
      <c r="M759" s="127">
        <v>323</v>
      </c>
      <c r="N759" s="127">
        <v>734</v>
      </c>
      <c r="O759" s="127">
        <v>5</v>
      </c>
      <c r="P759" s="127">
        <v>24</v>
      </c>
      <c r="Q759" s="127">
        <v>48</v>
      </c>
      <c r="R759" s="127">
        <v>23</v>
      </c>
      <c r="S759" s="127">
        <v>323</v>
      </c>
      <c r="T759" s="127">
        <v>170</v>
      </c>
      <c r="U759" s="127">
        <v>29</v>
      </c>
      <c r="V759" s="127">
        <v>47</v>
      </c>
      <c r="W759" s="127">
        <v>22</v>
      </c>
      <c r="X759" s="127">
        <v>2</v>
      </c>
    </row>
    <row r="760" spans="1:24">
      <c r="A760" s="118">
        <v>8</v>
      </c>
      <c r="B760" s="122">
        <v>3</v>
      </c>
      <c r="C760" s="137">
        <v>2705</v>
      </c>
      <c r="D760" s="131">
        <v>20</v>
      </c>
      <c r="E760" s="144" t="s">
        <v>876</v>
      </c>
      <c r="F760" s="144" t="s">
        <v>1481</v>
      </c>
      <c r="G760" s="127">
        <v>304</v>
      </c>
      <c r="H760" s="127">
        <v>767</v>
      </c>
      <c r="I760" s="127">
        <v>8</v>
      </c>
      <c r="J760" s="127">
        <v>10</v>
      </c>
      <c r="K760" s="127">
        <v>48</v>
      </c>
      <c r="L760" s="127">
        <v>34</v>
      </c>
      <c r="M760" s="127">
        <v>304</v>
      </c>
      <c r="N760" s="127">
        <v>814</v>
      </c>
      <c r="O760" s="127">
        <v>3</v>
      </c>
      <c r="P760" s="127">
        <v>15</v>
      </c>
      <c r="Q760" s="127">
        <v>53</v>
      </c>
      <c r="R760" s="127">
        <v>29</v>
      </c>
      <c r="S760" s="127">
        <v>0</v>
      </c>
      <c r="T760" s="127">
        <v>0</v>
      </c>
      <c r="U760" s="127">
        <v>0</v>
      </c>
      <c r="V760" s="127">
        <v>0</v>
      </c>
      <c r="W760" s="127">
        <v>0</v>
      </c>
      <c r="X760" s="127">
        <v>0</v>
      </c>
    </row>
    <row r="761" spans="1:24">
      <c r="A761" s="113">
        <v>3</v>
      </c>
      <c r="B761" s="116">
        <v>3</v>
      </c>
      <c r="C761" s="138">
        <v>2705</v>
      </c>
      <c r="D761" s="132">
        <v>23</v>
      </c>
      <c r="E761" s="142" t="s">
        <v>876</v>
      </c>
      <c r="F761" s="143" t="s">
        <v>878</v>
      </c>
      <c r="G761" s="128">
        <v>189</v>
      </c>
      <c r="H761" s="128">
        <v>598</v>
      </c>
      <c r="I761" s="128">
        <v>2</v>
      </c>
      <c r="J761" s="128">
        <v>10</v>
      </c>
      <c r="K761" s="128">
        <v>29</v>
      </c>
      <c r="L761" s="128">
        <v>60</v>
      </c>
      <c r="M761" s="128">
        <v>189</v>
      </c>
      <c r="N761" s="128">
        <v>589</v>
      </c>
      <c r="O761" s="128">
        <v>12</v>
      </c>
      <c r="P761" s="128">
        <v>14</v>
      </c>
      <c r="Q761" s="128">
        <v>34</v>
      </c>
      <c r="R761" s="128">
        <v>40</v>
      </c>
      <c r="S761" s="128">
        <v>0</v>
      </c>
      <c r="T761" s="128">
        <v>0</v>
      </c>
      <c r="U761" s="128">
        <v>0</v>
      </c>
      <c r="V761" s="128">
        <v>0</v>
      </c>
      <c r="W761" s="128">
        <v>0</v>
      </c>
      <c r="X761" s="128">
        <v>0</v>
      </c>
    </row>
    <row r="762" spans="1:24">
      <c r="A762" s="118">
        <v>4</v>
      </c>
      <c r="B762" s="122">
        <v>3</v>
      </c>
      <c r="C762" s="137">
        <v>2705</v>
      </c>
      <c r="D762" s="131">
        <v>23</v>
      </c>
      <c r="E762" s="144" t="s">
        <v>876</v>
      </c>
      <c r="F762" s="144" t="s">
        <v>878</v>
      </c>
      <c r="G762" s="127">
        <v>197</v>
      </c>
      <c r="H762" s="127">
        <v>665</v>
      </c>
      <c r="I762" s="127">
        <v>5</v>
      </c>
      <c r="J762" s="127">
        <v>11</v>
      </c>
      <c r="K762" s="127">
        <v>18</v>
      </c>
      <c r="L762" s="127">
        <v>67</v>
      </c>
      <c r="M762" s="127">
        <v>197</v>
      </c>
      <c r="N762" s="127">
        <v>709</v>
      </c>
      <c r="O762" s="127">
        <v>1</v>
      </c>
      <c r="P762" s="127">
        <v>14</v>
      </c>
      <c r="Q762" s="127">
        <v>45</v>
      </c>
      <c r="R762" s="127">
        <v>41</v>
      </c>
      <c r="S762" s="127">
        <v>0</v>
      </c>
      <c r="T762" s="127">
        <v>0</v>
      </c>
      <c r="U762" s="127">
        <v>0</v>
      </c>
      <c r="V762" s="127">
        <v>0</v>
      </c>
      <c r="W762" s="127">
        <v>0</v>
      </c>
      <c r="X762" s="127">
        <v>0</v>
      </c>
    </row>
    <row r="763" spans="1:24">
      <c r="A763" s="118">
        <v>5</v>
      </c>
      <c r="B763" s="122">
        <v>3</v>
      </c>
      <c r="C763" s="137">
        <v>2705</v>
      </c>
      <c r="D763" s="131">
        <v>23</v>
      </c>
      <c r="E763" s="144" t="s">
        <v>876</v>
      </c>
      <c r="F763" s="144" t="s">
        <v>878</v>
      </c>
      <c r="G763" s="127">
        <v>198</v>
      </c>
      <c r="H763" s="127">
        <v>690</v>
      </c>
      <c r="I763" s="127">
        <v>6</v>
      </c>
      <c r="J763" s="127">
        <v>13</v>
      </c>
      <c r="K763" s="127">
        <v>35</v>
      </c>
      <c r="L763" s="127">
        <v>46</v>
      </c>
      <c r="M763" s="127">
        <v>198</v>
      </c>
      <c r="N763" s="127">
        <v>722</v>
      </c>
      <c r="O763" s="127">
        <v>4</v>
      </c>
      <c r="P763" s="127">
        <v>17</v>
      </c>
      <c r="Q763" s="127">
        <v>48</v>
      </c>
      <c r="R763" s="127">
        <v>32</v>
      </c>
      <c r="S763" s="127">
        <v>198</v>
      </c>
      <c r="T763" s="127">
        <v>202</v>
      </c>
      <c r="U763" s="127">
        <v>8</v>
      </c>
      <c r="V763" s="127">
        <v>36</v>
      </c>
      <c r="W763" s="127">
        <v>52</v>
      </c>
      <c r="X763" s="127">
        <v>4</v>
      </c>
    </row>
    <row r="764" spans="1:24">
      <c r="A764" s="113">
        <v>3</v>
      </c>
      <c r="B764" s="116">
        <v>3</v>
      </c>
      <c r="C764" s="138">
        <v>2705</v>
      </c>
      <c r="D764" s="132">
        <v>24</v>
      </c>
      <c r="E764" s="142" t="s">
        <v>876</v>
      </c>
      <c r="F764" s="143" t="s">
        <v>877</v>
      </c>
      <c r="G764" s="128">
        <v>142</v>
      </c>
      <c r="H764" s="128">
        <v>597</v>
      </c>
      <c r="I764" s="128">
        <v>1</v>
      </c>
      <c r="J764" s="128">
        <v>13</v>
      </c>
      <c r="K764" s="128">
        <v>23</v>
      </c>
      <c r="L764" s="128">
        <v>63</v>
      </c>
      <c r="M764" s="128">
        <v>142</v>
      </c>
      <c r="N764" s="128">
        <v>602</v>
      </c>
      <c r="O764" s="128">
        <v>10</v>
      </c>
      <c r="P764" s="128">
        <v>15</v>
      </c>
      <c r="Q764" s="128">
        <v>35</v>
      </c>
      <c r="R764" s="128">
        <v>40</v>
      </c>
      <c r="S764" s="128">
        <v>0</v>
      </c>
      <c r="T764" s="128">
        <v>0</v>
      </c>
      <c r="U764" s="128">
        <v>0</v>
      </c>
      <c r="V764" s="128">
        <v>0</v>
      </c>
      <c r="W764" s="128">
        <v>0</v>
      </c>
      <c r="X764" s="128">
        <v>0</v>
      </c>
    </row>
    <row r="765" spans="1:24">
      <c r="A765" s="118">
        <v>4</v>
      </c>
      <c r="B765" s="122">
        <v>3</v>
      </c>
      <c r="C765" s="137">
        <v>2705</v>
      </c>
      <c r="D765" s="131">
        <v>24</v>
      </c>
      <c r="E765" s="144" t="s">
        <v>876</v>
      </c>
      <c r="F765" s="144" t="s">
        <v>877</v>
      </c>
      <c r="G765" s="127">
        <v>132</v>
      </c>
      <c r="H765" s="127">
        <v>652</v>
      </c>
      <c r="I765" s="127">
        <v>3</v>
      </c>
      <c r="J765" s="127">
        <v>8</v>
      </c>
      <c r="K765" s="127">
        <v>31</v>
      </c>
      <c r="L765" s="127">
        <v>58</v>
      </c>
      <c r="M765" s="127">
        <v>132</v>
      </c>
      <c r="N765" s="127">
        <v>669</v>
      </c>
      <c r="O765" s="127">
        <v>6</v>
      </c>
      <c r="P765" s="127">
        <v>18</v>
      </c>
      <c r="Q765" s="127">
        <v>39</v>
      </c>
      <c r="R765" s="127">
        <v>36</v>
      </c>
      <c r="S765" s="127">
        <v>0</v>
      </c>
      <c r="T765" s="127">
        <v>0</v>
      </c>
      <c r="U765" s="127">
        <v>0</v>
      </c>
      <c r="V765" s="127">
        <v>0</v>
      </c>
      <c r="W765" s="127">
        <v>0</v>
      </c>
      <c r="X765" s="127">
        <v>0</v>
      </c>
    </row>
    <row r="766" spans="1:24">
      <c r="A766" s="118">
        <v>5</v>
      </c>
      <c r="B766" s="122">
        <v>3</v>
      </c>
      <c r="C766" s="137">
        <v>2705</v>
      </c>
      <c r="D766" s="131">
        <v>24</v>
      </c>
      <c r="E766" s="144" t="s">
        <v>876</v>
      </c>
      <c r="F766" s="144" t="s">
        <v>877</v>
      </c>
      <c r="G766" s="127">
        <v>141</v>
      </c>
      <c r="H766" s="127">
        <v>694</v>
      </c>
      <c r="I766" s="127">
        <v>5</v>
      </c>
      <c r="J766" s="127">
        <v>11</v>
      </c>
      <c r="K766" s="127">
        <v>34</v>
      </c>
      <c r="L766" s="127">
        <v>50</v>
      </c>
      <c r="M766" s="127">
        <v>141</v>
      </c>
      <c r="N766" s="127">
        <v>724</v>
      </c>
      <c r="O766" s="127">
        <v>2</v>
      </c>
      <c r="P766" s="127">
        <v>21</v>
      </c>
      <c r="Q766" s="127">
        <v>46</v>
      </c>
      <c r="R766" s="127">
        <v>30</v>
      </c>
      <c r="S766" s="127">
        <v>141</v>
      </c>
      <c r="T766" s="127">
        <v>205</v>
      </c>
      <c r="U766" s="127">
        <v>5</v>
      </c>
      <c r="V766" s="127">
        <v>36</v>
      </c>
      <c r="W766" s="127">
        <v>52</v>
      </c>
      <c r="X766" s="127">
        <v>7</v>
      </c>
    </row>
    <row r="767" spans="1:24">
      <c r="A767" s="118">
        <v>6</v>
      </c>
      <c r="B767" s="122">
        <v>3</v>
      </c>
      <c r="C767" s="137">
        <v>2705</v>
      </c>
      <c r="D767" s="131">
        <v>24</v>
      </c>
      <c r="E767" s="144" t="s">
        <v>876</v>
      </c>
      <c r="F767" s="144" t="s">
        <v>877</v>
      </c>
      <c r="G767" s="127">
        <v>125</v>
      </c>
      <c r="H767" s="127">
        <v>733</v>
      </c>
      <c r="I767" s="127">
        <v>5</v>
      </c>
      <c r="J767" s="127">
        <v>13</v>
      </c>
      <c r="K767" s="127">
        <v>22</v>
      </c>
      <c r="L767" s="127">
        <v>60</v>
      </c>
      <c r="M767" s="127">
        <v>125</v>
      </c>
      <c r="N767" s="127">
        <v>688</v>
      </c>
      <c r="O767" s="127">
        <v>6</v>
      </c>
      <c r="P767" s="127">
        <v>27</v>
      </c>
      <c r="Q767" s="127">
        <v>43</v>
      </c>
      <c r="R767" s="127">
        <v>23</v>
      </c>
      <c r="S767" s="127">
        <v>0</v>
      </c>
      <c r="T767" s="127">
        <v>0</v>
      </c>
      <c r="U767" s="127">
        <v>0</v>
      </c>
      <c r="V767" s="127">
        <v>0</v>
      </c>
      <c r="W767" s="127">
        <v>0</v>
      </c>
      <c r="X767" s="127">
        <v>0</v>
      </c>
    </row>
    <row r="768" spans="1:24">
      <c r="A768" s="113">
        <v>3</v>
      </c>
      <c r="B768" s="116">
        <v>2</v>
      </c>
      <c r="C768" s="138">
        <v>2803</v>
      </c>
      <c r="D768" s="132">
        <v>16</v>
      </c>
      <c r="E768" s="142" t="s">
        <v>879</v>
      </c>
      <c r="F768" s="143" t="s">
        <v>880</v>
      </c>
      <c r="G768" s="128">
        <v>59</v>
      </c>
      <c r="H768" s="128">
        <v>574</v>
      </c>
      <c r="I768" s="128">
        <v>7</v>
      </c>
      <c r="J768" s="128">
        <v>8</v>
      </c>
      <c r="K768" s="128">
        <v>31</v>
      </c>
      <c r="L768" s="128">
        <v>54</v>
      </c>
      <c r="M768" s="128">
        <v>59</v>
      </c>
      <c r="N768" s="128">
        <v>542</v>
      </c>
      <c r="O768" s="128">
        <v>17</v>
      </c>
      <c r="P768" s="128">
        <v>19</v>
      </c>
      <c r="Q768" s="128">
        <v>37</v>
      </c>
      <c r="R768" s="128">
        <v>27</v>
      </c>
      <c r="S768" s="128">
        <v>0</v>
      </c>
      <c r="T768" s="128">
        <v>0</v>
      </c>
      <c r="U768" s="128">
        <v>0</v>
      </c>
      <c r="V768" s="128">
        <v>0</v>
      </c>
      <c r="W768" s="128">
        <v>0</v>
      </c>
      <c r="X768" s="128">
        <v>0</v>
      </c>
    </row>
    <row r="769" spans="1:24">
      <c r="A769" s="118">
        <v>4</v>
      </c>
      <c r="B769" s="122">
        <v>2</v>
      </c>
      <c r="C769" s="137">
        <v>2803</v>
      </c>
      <c r="D769" s="131">
        <v>16</v>
      </c>
      <c r="E769" s="144" t="s">
        <v>879</v>
      </c>
      <c r="F769" s="144" t="s">
        <v>880</v>
      </c>
      <c r="G769" s="127">
        <v>61</v>
      </c>
      <c r="H769" s="127">
        <v>622</v>
      </c>
      <c r="I769" s="127">
        <v>11</v>
      </c>
      <c r="J769" s="127">
        <v>8</v>
      </c>
      <c r="K769" s="127">
        <v>33</v>
      </c>
      <c r="L769" s="127">
        <v>48</v>
      </c>
      <c r="M769" s="127">
        <v>61</v>
      </c>
      <c r="N769" s="127">
        <v>676</v>
      </c>
      <c r="O769" s="127">
        <v>2</v>
      </c>
      <c r="P769" s="127">
        <v>18</v>
      </c>
      <c r="Q769" s="127">
        <v>44</v>
      </c>
      <c r="R769" s="127">
        <v>36</v>
      </c>
      <c r="S769" s="127">
        <v>0</v>
      </c>
      <c r="T769" s="127">
        <v>0</v>
      </c>
      <c r="U769" s="127">
        <v>0</v>
      </c>
      <c r="V769" s="127">
        <v>0</v>
      </c>
      <c r="W769" s="127">
        <v>0</v>
      </c>
      <c r="X769" s="127">
        <v>0</v>
      </c>
    </row>
    <row r="770" spans="1:24">
      <c r="A770" s="118">
        <v>5</v>
      </c>
      <c r="B770" s="122">
        <v>2</v>
      </c>
      <c r="C770" s="137">
        <v>2803</v>
      </c>
      <c r="D770" s="131">
        <v>16</v>
      </c>
      <c r="E770" s="144" t="s">
        <v>879</v>
      </c>
      <c r="F770" s="144" t="s">
        <v>880</v>
      </c>
      <c r="G770" s="127">
        <v>47</v>
      </c>
      <c r="H770" s="127">
        <v>626</v>
      </c>
      <c r="I770" s="127">
        <v>15</v>
      </c>
      <c r="J770" s="127">
        <v>21</v>
      </c>
      <c r="K770" s="127">
        <v>45</v>
      </c>
      <c r="L770" s="127">
        <v>19</v>
      </c>
      <c r="M770" s="127">
        <v>47</v>
      </c>
      <c r="N770" s="127">
        <v>658</v>
      </c>
      <c r="O770" s="127">
        <v>6</v>
      </c>
      <c r="P770" s="127">
        <v>28</v>
      </c>
      <c r="Q770" s="127">
        <v>45</v>
      </c>
      <c r="R770" s="127">
        <v>21</v>
      </c>
      <c r="S770" s="127">
        <v>47</v>
      </c>
      <c r="T770" s="127">
        <v>191</v>
      </c>
      <c r="U770" s="127">
        <v>13</v>
      </c>
      <c r="V770" s="127">
        <v>40</v>
      </c>
      <c r="W770" s="127">
        <v>40</v>
      </c>
      <c r="X770" s="127">
        <v>6</v>
      </c>
    </row>
    <row r="771" spans="1:24">
      <c r="A771" s="118">
        <v>6</v>
      </c>
      <c r="B771" s="122">
        <v>2</v>
      </c>
      <c r="C771" s="137">
        <v>2803</v>
      </c>
      <c r="D771" s="131">
        <v>16</v>
      </c>
      <c r="E771" s="144" t="s">
        <v>879</v>
      </c>
      <c r="F771" s="144" t="s">
        <v>880</v>
      </c>
      <c r="G771" s="127">
        <v>55</v>
      </c>
      <c r="H771" s="127">
        <v>674</v>
      </c>
      <c r="I771" s="127">
        <v>11</v>
      </c>
      <c r="J771" s="127">
        <v>33</v>
      </c>
      <c r="K771" s="127">
        <v>22</v>
      </c>
      <c r="L771" s="127">
        <v>35</v>
      </c>
      <c r="M771" s="127">
        <v>55</v>
      </c>
      <c r="N771" s="127">
        <v>754</v>
      </c>
      <c r="O771" s="127">
        <v>7</v>
      </c>
      <c r="P771" s="127">
        <v>15</v>
      </c>
      <c r="Q771" s="127">
        <v>33</v>
      </c>
      <c r="R771" s="127">
        <v>45</v>
      </c>
      <c r="S771" s="127">
        <v>0</v>
      </c>
      <c r="T771" s="127">
        <v>0</v>
      </c>
      <c r="U771" s="127">
        <v>0</v>
      </c>
      <c r="V771" s="127">
        <v>0</v>
      </c>
      <c r="W771" s="127">
        <v>0</v>
      </c>
      <c r="X771" s="127">
        <v>0</v>
      </c>
    </row>
    <row r="772" spans="1:24">
      <c r="A772" s="118">
        <v>7</v>
      </c>
      <c r="B772" s="122">
        <v>2</v>
      </c>
      <c r="C772" s="137">
        <v>2803</v>
      </c>
      <c r="D772" s="131">
        <v>17</v>
      </c>
      <c r="E772" s="144" t="s">
        <v>879</v>
      </c>
      <c r="F772" s="144" t="s">
        <v>1582</v>
      </c>
      <c r="G772" s="127">
        <v>56</v>
      </c>
      <c r="H772" s="127">
        <v>747</v>
      </c>
      <c r="I772" s="127">
        <v>14</v>
      </c>
      <c r="J772" s="127">
        <v>4</v>
      </c>
      <c r="K772" s="127">
        <v>34</v>
      </c>
      <c r="L772" s="127">
        <v>48</v>
      </c>
      <c r="M772" s="127">
        <v>56</v>
      </c>
      <c r="N772" s="127">
        <v>741</v>
      </c>
      <c r="O772" s="127">
        <v>7</v>
      </c>
      <c r="P772" s="127">
        <v>16</v>
      </c>
      <c r="Q772" s="127">
        <v>48</v>
      </c>
      <c r="R772" s="127">
        <v>29</v>
      </c>
      <c r="S772" s="127">
        <v>56</v>
      </c>
      <c r="T772" s="127">
        <v>193</v>
      </c>
      <c r="U772" s="127">
        <v>16</v>
      </c>
      <c r="V772" s="127">
        <v>30</v>
      </c>
      <c r="W772" s="127">
        <v>48</v>
      </c>
      <c r="X772" s="127">
        <v>5</v>
      </c>
    </row>
    <row r="773" spans="1:24">
      <c r="A773" s="118">
        <v>8</v>
      </c>
      <c r="B773" s="122">
        <v>2</v>
      </c>
      <c r="C773" s="137">
        <v>2803</v>
      </c>
      <c r="D773" s="131">
        <v>17</v>
      </c>
      <c r="E773" s="144" t="s">
        <v>879</v>
      </c>
      <c r="F773" s="144" t="s">
        <v>1582</v>
      </c>
      <c r="G773" s="127">
        <v>53</v>
      </c>
      <c r="H773" s="127">
        <v>726</v>
      </c>
      <c r="I773" s="127">
        <v>19</v>
      </c>
      <c r="J773" s="127">
        <v>21</v>
      </c>
      <c r="K773" s="127">
        <v>40</v>
      </c>
      <c r="L773" s="127">
        <v>21</v>
      </c>
      <c r="M773" s="127">
        <v>53</v>
      </c>
      <c r="N773" s="127">
        <v>807</v>
      </c>
      <c r="O773" s="127">
        <v>4</v>
      </c>
      <c r="P773" s="127">
        <v>17</v>
      </c>
      <c r="Q773" s="127">
        <v>38</v>
      </c>
      <c r="R773" s="127">
        <v>42</v>
      </c>
      <c r="S773" s="127">
        <v>0</v>
      </c>
      <c r="T773" s="127">
        <v>0</v>
      </c>
      <c r="U773" s="127">
        <v>0</v>
      </c>
      <c r="V773" s="127">
        <v>0</v>
      </c>
      <c r="W773" s="127">
        <v>0</v>
      </c>
      <c r="X773" s="127">
        <v>0</v>
      </c>
    </row>
    <row r="774" spans="1:24">
      <c r="A774" s="113">
        <v>3</v>
      </c>
      <c r="B774" s="116">
        <v>2</v>
      </c>
      <c r="C774" s="138">
        <v>2807</v>
      </c>
      <c r="D774" s="132">
        <v>4</v>
      </c>
      <c r="E774" s="142" t="s">
        <v>881</v>
      </c>
      <c r="F774" s="143" t="s">
        <v>882</v>
      </c>
      <c r="G774" s="128">
        <v>234</v>
      </c>
      <c r="H774" s="128">
        <v>594</v>
      </c>
      <c r="I774" s="128">
        <v>2</v>
      </c>
      <c r="J774" s="128">
        <v>11</v>
      </c>
      <c r="K774" s="128">
        <v>32</v>
      </c>
      <c r="L774" s="128">
        <v>55</v>
      </c>
      <c r="M774" s="128">
        <v>234</v>
      </c>
      <c r="N774" s="128">
        <v>573</v>
      </c>
      <c r="O774" s="128">
        <v>12</v>
      </c>
      <c r="P774" s="128">
        <v>17</v>
      </c>
      <c r="Q774" s="128">
        <v>36</v>
      </c>
      <c r="R774" s="128">
        <v>35</v>
      </c>
      <c r="S774" s="128">
        <v>0</v>
      </c>
      <c r="T774" s="128">
        <v>0</v>
      </c>
      <c r="U774" s="128">
        <v>0</v>
      </c>
      <c r="V774" s="128">
        <v>0</v>
      </c>
      <c r="W774" s="128">
        <v>0</v>
      </c>
      <c r="X774" s="128">
        <v>0</v>
      </c>
    </row>
    <row r="775" spans="1:24">
      <c r="A775" s="118">
        <v>4</v>
      </c>
      <c r="B775" s="122">
        <v>2</v>
      </c>
      <c r="C775" s="137">
        <v>2807</v>
      </c>
      <c r="D775" s="131">
        <v>4</v>
      </c>
      <c r="E775" s="144" t="s">
        <v>881</v>
      </c>
      <c r="F775" s="144" t="s">
        <v>882</v>
      </c>
      <c r="G775" s="127">
        <v>275</v>
      </c>
      <c r="H775" s="127">
        <v>649</v>
      </c>
      <c r="I775" s="127">
        <v>6</v>
      </c>
      <c r="J775" s="127">
        <v>8</v>
      </c>
      <c r="K775" s="127">
        <v>25</v>
      </c>
      <c r="L775" s="127">
        <v>61</v>
      </c>
      <c r="M775" s="127">
        <v>275</v>
      </c>
      <c r="N775" s="127">
        <v>695</v>
      </c>
      <c r="O775" s="127">
        <v>2</v>
      </c>
      <c r="P775" s="127">
        <v>16</v>
      </c>
      <c r="Q775" s="127">
        <v>41</v>
      </c>
      <c r="R775" s="127">
        <v>41</v>
      </c>
      <c r="S775" s="127">
        <v>0</v>
      </c>
      <c r="T775" s="127">
        <v>0</v>
      </c>
      <c r="U775" s="127">
        <v>0</v>
      </c>
      <c r="V775" s="127">
        <v>0</v>
      </c>
      <c r="W775" s="127">
        <v>0</v>
      </c>
      <c r="X775" s="127">
        <v>0</v>
      </c>
    </row>
    <row r="776" spans="1:24">
      <c r="A776" s="118">
        <v>5</v>
      </c>
      <c r="B776" s="122">
        <v>2</v>
      </c>
      <c r="C776" s="137">
        <v>2807</v>
      </c>
      <c r="D776" s="131">
        <v>4</v>
      </c>
      <c r="E776" s="144" t="s">
        <v>881</v>
      </c>
      <c r="F776" s="144" t="s">
        <v>882</v>
      </c>
      <c r="G776" s="127">
        <v>245</v>
      </c>
      <c r="H776" s="127">
        <v>640</v>
      </c>
      <c r="I776" s="127">
        <v>14</v>
      </c>
      <c r="J776" s="127">
        <v>25</v>
      </c>
      <c r="K776" s="127">
        <v>29</v>
      </c>
      <c r="L776" s="127">
        <v>31</v>
      </c>
      <c r="M776" s="127">
        <v>245</v>
      </c>
      <c r="N776" s="127">
        <v>671</v>
      </c>
      <c r="O776" s="127">
        <v>4</v>
      </c>
      <c r="P776" s="127">
        <v>25</v>
      </c>
      <c r="Q776" s="127">
        <v>46</v>
      </c>
      <c r="R776" s="127">
        <v>24</v>
      </c>
      <c r="S776" s="127">
        <v>245</v>
      </c>
      <c r="T776" s="127">
        <v>195</v>
      </c>
      <c r="U776" s="127">
        <v>8</v>
      </c>
      <c r="V776" s="127">
        <v>44</v>
      </c>
      <c r="W776" s="127">
        <v>42</v>
      </c>
      <c r="X776" s="127">
        <v>5</v>
      </c>
    </row>
    <row r="777" spans="1:24">
      <c r="A777" s="118">
        <v>6</v>
      </c>
      <c r="B777" s="122">
        <v>2</v>
      </c>
      <c r="C777" s="137">
        <v>2807</v>
      </c>
      <c r="D777" s="131">
        <v>7</v>
      </c>
      <c r="E777" s="144" t="s">
        <v>881</v>
      </c>
      <c r="F777" s="144" t="s">
        <v>1482</v>
      </c>
      <c r="G777" s="127">
        <v>246</v>
      </c>
      <c r="H777" s="127">
        <v>706</v>
      </c>
      <c r="I777" s="127">
        <v>11</v>
      </c>
      <c r="J777" s="127">
        <v>11</v>
      </c>
      <c r="K777" s="127">
        <v>32</v>
      </c>
      <c r="L777" s="127">
        <v>45</v>
      </c>
      <c r="M777" s="127">
        <v>246</v>
      </c>
      <c r="N777" s="127">
        <v>717</v>
      </c>
      <c r="O777" s="127">
        <v>3</v>
      </c>
      <c r="P777" s="127">
        <v>27</v>
      </c>
      <c r="Q777" s="127">
        <v>43</v>
      </c>
      <c r="R777" s="127">
        <v>27</v>
      </c>
      <c r="S777" s="127">
        <v>0</v>
      </c>
      <c r="T777" s="127">
        <v>0</v>
      </c>
      <c r="U777" s="127">
        <v>0</v>
      </c>
      <c r="V777" s="127">
        <v>0</v>
      </c>
      <c r="W777" s="127">
        <v>0</v>
      </c>
      <c r="X777" s="127">
        <v>0</v>
      </c>
    </row>
    <row r="778" spans="1:24">
      <c r="A778" s="118">
        <v>7</v>
      </c>
      <c r="B778" s="122">
        <v>2</v>
      </c>
      <c r="C778" s="137">
        <v>2807</v>
      </c>
      <c r="D778" s="131">
        <v>7</v>
      </c>
      <c r="E778" s="144" t="s">
        <v>881</v>
      </c>
      <c r="F778" s="144" t="s">
        <v>1482</v>
      </c>
      <c r="G778" s="127">
        <v>266</v>
      </c>
      <c r="H778" s="127">
        <v>747</v>
      </c>
      <c r="I778" s="127">
        <v>9</v>
      </c>
      <c r="J778" s="127">
        <v>11</v>
      </c>
      <c r="K778" s="127">
        <v>39</v>
      </c>
      <c r="L778" s="127">
        <v>41</v>
      </c>
      <c r="M778" s="127">
        <v>266</v>
      </c>
      <c r="N778" s="127">
        <v>757</v>
      </c>
      <c r="O778" s="127">
        <v>3</v>
      </c>
      <c r="P778" s="127">
        <v>23</v>
      </c>
      <c r="Q778" s="127">
        <v>46</v>
      </c>
      <c r="R778" s="127">
        <v>28</v>
      </c>
      <c r="S778" s="127">
        <v>266</v>
      </c>
      <c r="T778" s="127">
        <v>177</v>
      </c>
      <c r="U778" s="127">
        <v>21</v>
      </c>
      <c r="V778" s="127">
        <v>47</v>
      </c>
      <c r="W778" s="127">
        <v>31</v>
      </c>
      <c r="X778" s="127">
        <v>2</v>
      </c>
    </row>
    <row r="779" spans="1:24">
      <c r="A779" s="118">
        <v>8</v>
      </c>
      <c r="B779" s="122">
        <v>2</v>
      </c>
      <c r="C779" s="137">
        <v>2807</v>
      </c>
      <c r="D779" s="131">
        <v>9</v>
      </c>
      <c r="E779" s="144" t="s">
        <v>881</v>
      </c>
      <c r="F779" s="144" t="s">
        <v>1721</v>
      </c>
      <c r="G779" s="127">
        <v>259</v>
      </c>
      <c r="H779" s="127">
        <v>748</v>
      </c>
      <c r="I779" s="127">
        <v>12</v>
      </c>
      <c r="J779" s="127">
        <v>19</v>
      </c>
      <c r="K779" s="127">
        <v>42</v>
      </c>
      <c r="L779" s="127">
        <v>26</v>
      </c>
      <c r="M779" s="127">
        <v>259</v>
      </c>
      <c r="N779" s="127">
        <v>831</v>
      </c>
      <c r="O779" s="127">
        <v>3</v>
      </c>
      <c r="P779" s="127">
        <v>12</v>
      </c>
      <c r="Q779" s="127">
        <v>46</v>
      </c>
      <c r="R779" s="127">
        <v>38</v>
      </c>
      <c r="S779" s="127">
        <v>0</v>
      </c>
      <c r="T779" s="127">
        <v>0</v>
      </c>
      <c r="U779" s="127">
        <v>0</v>
      </c>
      <c r="V779" s="127">
        <v>0</v>
      </c>
      <c r="W779" s="127">
        <v>0</v>
      </c>
      <c r="X779" s="127">
        <v>0</v>
      </c>
    </row>
    <row r="780" spans="1:24">
      <c r="A780" s="113">
        <v>3</v>
      </c>
      <c r="B780" s="116">
        <v>2</v>
      </c>
      <c r="C780" s="138">
        <v>2808</v>
      </c>
      <c r="D780" s="132">
        <v>24</v>
      </c>
      <c r="E780" s="142" t="s">
        <v>883</v>
      </c>
      <c r="F780" s="143" t="s">
        <v>886</v>
      </c>
      <c r="G780" s="128">
        <v>69</v>
      </c>
      <c r="H780" s="128">
        <v>581</v>
      </c>
      <c r="I780" s="128">
        <v>1</v>
      </c>
      <c r="J780" s="128">
        <v>19</v>
      </c>
      <c r="K780" s="128">
        <v>29</v>
      </c>
      <c r="L780" s="128">
        <v>51</v>
      </c>
      <c r="M780" s="128">
        <v>69</v>
      </c>
      <c r="N780" s="128">
        <v>577</v>
      </c>
      <c r="O780" s="128">
        <v>14</v>
      </c>
      <c r="P780" s="128">
        <v>16</v>
      </c>
      <c r="Q780" s="128">
        <v>33</v>
      </c>
      <c r="R780" s="128">
        <v>36</v>
      </c>
      <c r="S780" s="128">
        <v>0</v>
      </c>
      <c r="T780" s="128">
        <v>0</v>
      </c>
      <c r="U780" s="128">
        <v>0</v>
      </c>
      <c r="V780" s="128">
        <v>0</v>
      </c>
      <c r="W780" s="128">
        <v>0</v>
      </c>
      <c r="X780" s="128">
        <v>0</v>
      </c>
    </row>
    <row r="781" spans="1:24">
      <c r="A781" s="118">
        <v>4</v>
      </c>
      <c r="B781" s="122">
        <v>2</v>
      </c>
      <c r="C781" s="137">
        <v>2808</v>
      </c>
      <c r="D781" s="131">
        <v>24</v>
      </c>
      <c r="E781" s="144" t="s">
        <v>883</v>
      </c>
      <c r="F781" s="144" t="s">
        <v>886</v>
      </c>
      <c r="G781" s="127">
        <v>75</v>
      </c>
      <c r="H781" s="127">
        <v>617</v>
      </c>
      <c r="I781" s="127">
        <v>12</v>
      </c>
      <c r="J781" s="127">
        <v>12</v>
      </c>
      <c r="K781" s="127">
        <v>39</v>
      </c>
      <c r="L781" s="127">
        <v>37</v>
      </c>
      <c r="M781" s="127">
        <v>75</v>
      </c>
      <c r="N781" s="127">
        <v>650</v>
      </c>
      <c r="O781" s="127">
        <v>4</v>
      </c>
      <c r="P781" s="127">
        <v>20</v>
      </c>
      <c r="Q781" s="127">
        <v>52</v>
      </c>
      <c r="R781" s="127">
        <v>24</v>
      </c>
      <c r="S781" s="127">
        <v>0</v>
      </c>
      <c r="T781" s="127">
        <v>0</v>
      </c>
      <c r="U781" s="127">
        <v>0</v>
      </c>
      <c r="V781" s="127">
        <v>0</v>
      </c>
      <c r="W781" s="127">
        <v>0</v>
      </c>
      <c r="X781" s="127">
        <v>0</v>
      </c>
    </row>
    <row r="782" spans="1:24">
      <c r="A782" s="113">
        <v>3</v>
      </c>
      <c r="B782" s="116">
        <v>2</v>
      </c>
      <c r="C782" s="138">
        <v>2808</v>
      </c>
      <c r="D782" s="132">
        <v>27</v>
      </c>
      <c r="E782" s="142" t="s">
        <v>883</v>
      </c>
      <c r="F782" s="143" t="s">
        <v>885</v>
      </c>
      <c r="G782" s="128">
        <v>63</v>
      </c>
      <c r="H782" s="128">
        <v>594</v>
      </c>
      <c r="I782" s="128">
        <v>2</v>
      </c>
      <c r="J782" s="128">
        <v>10</v>
      </c>
      <c r="K782" s="128">
        <v>37</v>
      </c>
      <c r="L782" s="128">
        <v>52</v>
      </c>
      <c r="M782" s="128">
        <v>63</v>
      </c>
      <c r="N782" s="128">
        <v>565</v>
      </c>
      <c r="O782" s="128">
        <v>14</v>
      </c>
      <c r="P782" s="128">
        <v>13</v>
      </c>
      <c r="Q782" s="128">
        <v>44</v>
      </c>
      <c r="R782" s="128">
        <v>29</v>
      </c>
      <c r="S782" s="128">
        <v>0</v>
      </c>
      <c r="T782" s="128">
        <v>0</v>
      </c>
      <c r="U782" s="128">
        <v>0</v>
      </c>
      <c r="V782" s="128">
        <v>0</v>
      </c>
      <c r="W782" s="128">
        <v>0</v>
      </c>
      <c r="X782" s="128">
        <v>0</v>
      </c>
    </row>
    <row r="783" spans="1:24">
      <c r="A783" s="118">
        <v>4</v>
      </c>
      <c r="B783" s="122">
        <v>2</v>
      </c>
      <c r="C783" s="137">
        <v>2808</v>
      </c>
      <c r="D783" s="131">
        <v>27</v>
      </c>
      <c r="E783" s="144" t="s">
        <v>883</v>
      </c>
      <c r="F783" s="144" t="s">
        <v>885</v>
      </c>
      <c r="G783" s="127">
        <v>58</v>
      </c>
      <c r="H783" s="127">
        <v>648</v>
      </c>
      <c r="I783" s="127">
        <v>5</v>
      </c>
      <c r="J783" s="127">
        <v>7</v>
      </c>
      <c r="K783" s="127">
        <v>29</v>
      </c>
      <c r="L783" s="127">
        <v>59</v>
      </c>
      <c r="M783" s="127">
        <v>58</v>
      </c>
      <c r="N783" s="127">
        <v>647</v>
      </c>
      <c r="O783" s="127">
        <v>3</v>
      </c>
      <c r="P783" s="127">
        <v>21</v>
      </c>
      <c r="Q783" s="127">
        <v>47</v>
      </c>
      <c r="R783" s="127">
        <v>29</v>
      </c>
      <c r="S783" s="127">
        <v>0</v>
      </c>
      <c r="T783" s="127">
        <v>0</v>
      </c>
      <c r="U783" s="127">
        <v>0</v>
      </c>
      <c r="V783" s="127">
        <v>0</v>
      </c>
      <c r="W783" s="127">
        <v>0</v>
      </c>
      <c r="X783" s="127">
        <v>0</v>
      </c>
    </row>
    <row r="784" spans="1:24">
      <c r="A784" s="118">
        <v>5</v>
      </c>
      <c r="B784" s="122">
        <v>2</v>
      </c>
      <c r="C784" s="137">
        <v>2808</v>
      </c>
      <c r="D784" s="131">
        <v>28</v>
      </c>
      <c r="E784" s="144" t="s">
        <v>883</v>
      </c>
      <c r="F784" s="144" t="s">
        <v>1409</v>
      </c>
      <c r="G784" s="127">
        <v>214</v>
      </c>
      <c r="H784" s="127">
        <v>642</v>
      </c>
      <c r="I784" s="127">
        <v>14</v>
      </c>
      <c r="J784" s="127">
        <v>19</v>
      </c>
      <c r="K784" s="127">
        <v>36</v>
      </c>
      <c r="L784" s="127">
        <v>32</v>
      </c>
      <c r="M784" s="127">
        <v>214</v>
      </c>
      <c r="N784" s="127">
        <v>689</v>
      </c>
      <c r="O784" s="127">
        <v>6</v>
      </c>
      <c r="P784" s="127">
        <v>19</v>
      </c>
      <c r="Q784" s="127">
        <v>48</v>
      </c>
      <c r="R784" s="127">
        <v>28</v>
      </c>
      <c r="S784" s="127">
        <v>214</v>
      </c>
      <c r="T784" s="127">
        <v>191</v>
      </c>
      <c r="U784" s="127">
        <v>12</v>
      </c>
      <c r="V784" s="127">
        <v>43</v>
      </c>
      <c r="W784" s="127">
        <v>44</v>
      </c>
      <c r="X784" s="127">
        <v>1</v>
      </c>
    </row>
    <row r="785" spans="1:24">
      <c r="A785" s="118">
        <v>6</v>
      </c>
      <c r="B785" s="122">
        <v>2</v>
      </c>
      <c r="C785" s="137">
        <v>2808</v>
      </c>
      <c r="D785" s="131">
        <v>28</v>
      </c>
      <c r="E785" s="144" t="s">
        <v>883</v>
      </c>
      <c r="F785" s="144" t="s">
        <v>1409</v>
      </c>
      <c r="G785" s="127">
        <v>207</v>
      </c>
      <c r="H785" s="127">
        <v>695</v>
      </c>
      <c r="I785" s="127">
        <v>4</v>
      </c>
      <c r="J785" s="127">
        <v>18</v>
      </c>
      <c r="K785" s="127">
        <v>43</v>
      </c>
      <c r="L785" s="127">
        <v>35</v>
      </c>
      <c r="M785" s="127">
        <v>207</v>
      </c>
      <c r="N785" s="127">
        <v>754</v>
      </c>
      <c r="O785" s="127">
        <v>1</v>
      </c>
      <c r="P785" s="127">
        <v>19</v>
      </c>
      <c r="Q785" s="127">
        <v>46</v>
      </c>
      <c r="R785" s="127">
        <v>33</v>
      </c>
      <c r="S785" s="127">
        <v>0</v>
      </c>
      <c r="T785" s="127">
        <v>0</v>
      </c>
      <c r="U785" s="127">
        <v>0</v>
      </c>
      <c r="V785" s="127">
        <v>0</v>
      </c>
      <c r="W785" s="127">
        <v>0</v>
      </c>
      <c r="X785" s="127">
        <v>0</v>
      </c>
    </row>
    <row r="786" spans="1:24">
      <c r="A786" s="118">
        <v>7</v>
      </c>
      <c r="B786" s="122">
        <v>2</v>
      </c>
      <c r="C786" s="137">
        <v>2808</v>
      </c>
      <c r="D786" s="131">
        <v>42</v>
      </c>
      <c r="E786" s="144" t="s">
        <v>883</v>
      </c>
      <c r="F786" s="144" t="s">
        <v>1583</v>
      </c>
      <c r="G786" s="127">
        <v>196</v>
      </c>
      <c r="H786" s="127">
        <v>738</v>
      </c>
      <c r="I786" s="127">
        <v>14</v>
      </c>
      <c r="J786" s="127">
        <v>13</v>
      </c>
      <c r="K786" s="127">
        <v>30</v>
      </c>
      <c r="L786" s="127">
        <v>44</v>
      </c>
      <c r="M786" s="127">
        <v>196</v>
      </c>
      <c r="N786" s="127">
        <v>747</v>
      </c>
      <c r="O786" s="127">
        <v>7</v>
      </c>
      <c r="P786" s="127">
        <v>23</v>
      </c>
      <c r="Q786" s="127">
        <v>36</v>
      </c>
      <c r="R786" s="127">
        <v>34</v>
      </c>
      <c r="S786" s="127">
        <v>196</v>
      </c>
      <c r="T786" s="127">
        <v>179</v>
      </c>
      <c r="U786" s="127">
        <v>26</v>
      </c>
      <c r="V786" s="127">
        <v>37</v>
      </c>
      <c r="W786" s="127">
        <v>33</v>
      </c>
      <c r="X786" s="127">
        <v>4</v>
      </c>
    </row>
    <row r="787" spans="1:24">
      <c r="A787" s="118">
        <v>8</v>
      </c>
      <c r="B787" s="122">
        <v>2</v>
      </c>
      <c r="C787" s="137">
        <v>2808</v>
      </c>
      <c r="D787" s="131">
        <v>42</v>
      </c>
      <c r="E787" s="144" t="s">
        <v>883</v>
      </c>
      <c r="F787" s="144" t="s">
        <v>1583</v>
      </c>
      <c r="G787" s="127">
        <v>227</v>
      </c>
      <c r="H787" s="127">
        <v>742</v>
      </c>
      <c r="I787" s="127">
        <v>12</v>
      </c>
      <c r="J787" s="127">
        <v>19</v>
      </c>
      <c r="K787" s="127">
        <v>47</v>
      </c>
      <c r="L787" s="127">
        <v>22</v>
      </c>
      <c r="M787" s="127">
        <v>227</v>
      </c>
      <c r="N787" s="127">
        <v>820</v>
      </c>
      <c r="O787" s="127">
        <v>4</v>
      </c>
      <c r="P787" s="127">
        <v>15</v>
      </c>
      <c r="Q787" s="127">
        <v>46</v>
      </c>
      <c r="R787" s="127">
        <v>35</v>
      </c>
      <c r="S787" s="127">
        <v>0</v>
      </c>
      <c r="T787" s="127">
        <v>0</v>
      </c>
      <c r="U787" s="127">
        <v>0</v>
      </c>
      <c r="V787" s="127">
        <v>0</v>
      </c>
      <c r="W787" s="127">
        <v>0</v>
      </c>
      <c r="X787" s="127">
        <v>0</v>
      </c>
    </row>
    <row r="788" spans="1:24">
      <c r="A788" s="113">
        <v>3</v>
      </c>
      <c r="B788" s="116">
        <v>2</v>
      </c>
      <c r="C788" s="138">
        <v>2808</v>
      </c>
      <c r="D788" s="132">
        <v>701</v>
      </c>
      <c r="E788" s="142" t="s">
        <v>883</v>
      </c>
      <c r="F788" s="143" t="s">
        <v>884</v>
      </c>
      <c r="G788" s="128">
        <v>89</v>
      </c>
      <c r="H788" s="128">
        <v>597</v>
      </c>
      <c r="I788" s="128">
        <v>0</v>
      </c>
      <c r="J788" s="128">
        <v>12</v>
      </c>
      <c r="K788" s="128">
        <v>39</v>
      </c>
      <c r="L788" s="128">
        <v>48</v>
      </c>
      <c r="M788" s="128">
        <v>89</v>
      </c>
      <c r="N788" s="128">
        <v>557</v>
      </c>
      <c r="O788" s="128">
        <v>17</v>
      </c>
      <c r="P788" s="128">
        <v>17</v>
      </c>
      <c r="Q788" s="128">
        <v>35</v>
      </c>
      <c r="R788" s="128">
        <v>31</v>
      </c>
      <c r="S788" s="128">
        <v>0</v>
      </c>
      <c r="T788" s="128">
        <v>0</v>
      </c>
      <c r="U788" s="128">
        <v>0</v>
      </c>
      <c r="V788" s="128">
        <v>0</v>
      </c>
      <c r="W788" s="128">
        <v>0</v>
      </c>
      <c r="X788" s="128">
        <v>0</v>
      </c>
    </row>
    <row r="789" spans="1:24">
      <c r="A789" s="118">
        <v>4</v>
      </c>
      <c r="B789" s="122">
        <v>2</v>
      </c>
      <c r="C789" s="137">
        <v>2808</v>
      </c>
      <c r="D789" s="131">
        <v>701</v>
      </c>
      <c r="E789" s="144" t="s">
        <v>883</v>
      </c>
      <c r="F789" s="144" t="s">
        <v>884</v>
      </c>
      <c r="G789" s="127">
        <v>86</v>
      </c>
      <c r="H789" s="127">
        <v>651</v>
      </c>
      <c r="I789" s="127">
        <v>6</v>
      </c>
      <c r="J789" s="127">
        <v>7</v>
      </c>
      <c r="K789" s="127">
        <v>24</v>
      </c>
      <c r="L789" s="127">
        <v>63</v>
      </c>
      <c r="M789" s="127">
        <v>86</v>
      </c>
      <c r="N789" s="127">
        <v>684</v>
      </c>
      <c r="O789" s="127">
        <v>1</v>
      </c>
      <c r="P789" s="127">
        <v>23</v>
      </c>
      <c r="Q789" s="127">
        <v>37</v>
      </c>
      <c r="R789" s="127">
        <v>38</v>
      </c>
      <c r="S789" s="127">
        <v>0</v>
      </c>
      <c r="T789" s="127">
        <v>0</v>
      </c>
      <c r="U789" s="127">
        <v>0</v>
      </c>
      <c r="V789" s="127">
        <v>0</v>
      </c>
      <c r="W789" s="127">
        <v>0</v>
      </c>
      <c r="X789" s="127">
        <v>0</v>
      </c>
    </row>
    <row r="790" spans="1:24">
      <c r="A790" s="113">
        <v>3</v>
      </c>
      <c r="B790" s="116">
        <v>4</v>
      </c>
      <c r="C790" s="138">
        <v>2901</v>
      </c>
      <c r="D790" s="132">
        <v>1</v>
      </c>
      <c r="E790" s="142" t="s">
        <v>887</v>
      </c>
      <c r="F790" s="143" t="s">
        <v>889</v>
      </c>
      <c r="G790" s="128">
        <v>31</v>
      </c>
      <c r="H790" s="128">
        <v>521</v>
      </c>
      <c r="I790" s="128">
        <v>3</v>
      </c>
      <c r="J790" s="128">
        <v>42</v>
      </c>
      <c r="K790" s="128">
        <v>39</v>
      </c>
      <c r="L790" s="128">
        <v>16</v>
      </c>
      <c r="M790" s="128">
        <v>31</v>
      </c>
      <c r="N790" s="128">
        <v>511</v>
      </c>
      <c r="O790" s="128">
        <v>13</v>
      </c>
      <c r="P790" s="128">
        <v>35</v>
      </c>
      <c r="Q790" s="128">
        <v>32</v>
      </c>
      <c r="R790" s="128">
        <v>19</v>
      </c>
      <c r="S790" s="128">
        <v>0</v>
      </c>
      <c r="T790" s="128">
        <v>0</v>
      </c>
      <c r="U790" s="128">
        <v>0</v>
      </c>
      <c r="V790" s="128">
        <v>0</v>
      </c>
      <c r="W790" s="128">
        <v>0</v>
      </c>
      <c r="X790" s="128">
        <v>0</v>
      </c>
    </row>
    <row r="791" spans="1:24">
      <c r="A791" s="118">
        <v>4</v>
      </c>
      <c r="B791" s="122">
        <v>4</v>
      </c>
      <c r="C791" s="137">
        <v>2901</v>
      </c>
      <c r="D791" s="131">
        <v>1</v>
      </c>
      <c r="E791" s="144" t="s">
        <v>887</v>
      </c>
      <c r="F791" s="144" t="s">
        <v>889</v>
      </c>
      <c r="G791" s="127">
        <v>23</v>
      </c>
      <c r="H791" s="127">
        <v>573</v>
      </c>
      <c r="I791" s="127">
        <v>22</v>
      </c>
      <c r="J791" s="127">
        <v>26</v>
      </c>
      <c r="K791" s="127">
        <v>22</v>
      </c>
      <c r="L791" s="127">
        <v>30</v>
      </c>
      <c r="M791" s="127">
        <v>23</v>
      </c>
      <c r="N791" s="127">
        <v>615</v>
      </c>
      <c r="O791" s="127">
        <v>0</v>
      </c>
      <c r="P791" s="127">
        <v>48</v>
      </c>
      <c r="Q791" s="127">
        <v>22</v>
      </c>
      <c r="R791" s="127">
        <v>30</v>
      </c>
      <c r="S791" s="127">
        <v>0</v>
      </c>
      <c r="T791" s="127">
        <v>0</v>
      </c>
      <c r="U791" s="127">
        <v>0</v>
      </c>
      <c r="V791" s="127">
        <v>0</v>
      </c>
      <c r="W791" s="127">
        <v>0</v>
      </c>
      <c r="X791" s="127">
        <v>0</v>
      </c>
    </row>
    <row r="792" spans="1:24">
      <c r="A792" s="118">
        <v>5</v>
      </c>
      <c r="B792" s="122">
        <v>4</v>
      </c>
      <c r="C792" s="137">
        <v>2901</v>
      </c>
      <c r="D792" s="131">
        <v>1</v>
      </c>
      <c r="E792" s="144" t="s">
        <v>887</v>
      </c>
      <c r="F792" s="144" t="s">
        <v>889</v>
      </c>
      <c r="G792" s="127">
        <v>35</v>
      </c>
      <c r="H792" s="127">
        <v>639</v>
      </c>
      <c r="I792" s="127">
        <v>20</v>
      </c>
      <c r="J792" s="127">
        <v>9</v>
      </c>
      <c r="K792" s="127">
        <v>43</v>
      </c>
      <c r="L792" s="127">
        <v>29</v>
      </c>
      <c r="M792" s="127">
        <v>35</v>
      </c>
      <c r="N792" s="127">
        <v>704</v>
      </c>
      <c r="O792" s="127">
        <v>0</v>
      </c>
      <c r="P792" s="127">
        <v>29</v>
      </c>
      <c r="Q792" s="127">
        <v>49</v>
      </c>
      <c r="R792" s="127">
        <v>23</v>
      </c>
      <c r="S792" s="127">
        <v>35</v>
      </c>
      <c r="T792" s="127">
        <v>209</v>
      </c>
      <c r="U792" s="127">
        <v>9</v>
      </c>
      <c r="V792" s="127">
        <v>23</v>
      </c>
      <c r="W792" s="127">
        <v>54</v>
      </c>
      <c r="X792" s="127">
        <v>14</v>
      </c>
    </row>
    <row r="793" spans="1:24">
      <c r="A793" s="118">
        <v>6</v>
      </c>
      <c r="B793" s="122">
        <v>4</v>
      </c>
      <c r="C793" s="137">
        <v>2901</v>
      </c>
      <c r="D793" s="131">
        <v>1</v>
      </c>
      <c r="E793" s="144" t="s">
        <v>887</v>
      </c>
      <c r="F793" s="144" t="s">
        <v>889</v>
      </c>
      <c r="G793" s="127">
        <v>41</v>
      </c>
      <c r="H793" s="127">
        <v>682</v>
      </c>
      <c r="I793" s="127">
        <v>17</v>
      </c>
      <c r="J793" s="127">
        <v>15</v>
      </c>
      <c r="K793" s="127">
        <v>34</v>
      </c>
      <c r="L793" s="127">
        <v>34</v>
      </c>
      <c r="M793" s="127">
        <v>41</v>
      </c>
      <c r="N793" s="127">
        <v>683</v>
      </c>
      <c r="O793" s="127">
        <v>10</v>
      </c>
      <c r="P793" s="127">
        <v>22</v>
      </c>
      <c r="Q793" s="127">
        <v>44</v>
      </c>
      <c r="R793" s="127">
        <v>24</v>
      </c>
      <c r="S793" s="127">
        <v>0</v>
      </c>
      <c r="T793" s="127">
        <v>0</v>
      </c>
      <c r="U793" s="127">
        <v>0</v>
      </c>
      <c r="V793" s="127">
        <v>0</v>
      </c>
      <c r="W793" s="127">
        <v>0</v>
      </c>
      <c r="X793" s="127">
        <v>0</v>
      </c>
    </row>
    <row r="794" spans="1:24">
      <c r="A794" s="118">
        <v>7</v>
      </c>
      <c r="B794" s="122">
        <v>4</v>
      </c>
      <c r="C794" s="137">
        <v>2901</v>
      </c>
      <c r="D794" s="131">
        <v>2</v>
      </c>
      <c r="E794" s="144" t="s">
        <v>887</v>
      </c>
      <c r="F794" s="144" t="s">
        <v>1585</v>
      </c>
      <c r="G794" s="127">
        <v>32</v>
      </c>
      <c r="H794" s="127">
        <v>707</v>
      </c>
      <c r="I794" s="127">
        <v>22</v>
      </c>
      <c r="J794" s="127">
        <v>9</v>
      </c>
      <c r="K794" s="127">
        <v>41</v>
      </c>
      <c r="L794" s="127">
        <v>28</v>
      </c>
      <c r="M794" s="127">
        <v>32</v>
      </c>
      <c r="N794" s="127">
        <v>694</v>
      </c>
      <c r="O794" s="127">
        <v>6</v>
      </c>
      <c r="P794" s="127">
        <v>31</v>
      </c>
      <c r="Q794" s="127">
        <v>50</v>
      </c>
      <c r="R794" s="127">
        <v>13</v>
      </c>
      <c r="S794" s="127">
        <v>32</v>
      </c>
      <c r="T794" s="127">
        <v>174</v>
      </c>
      <c r="U794" s="127">
        <v>25</v>
      </c>
      <c r="V794" s="127">
        <v>50</v>
      </c>
      <c r="W794" s="127">
        <v>22</v>
      </c>
      <c r="X794" s="127">
        <v>3</v>
      </c>
    </row>
    <row r="795" spans="1:24">
      <c r="A795" s="118">
        <v>8</v>
      </c>
      <c r="B795" s="122">
        <v>4</v>
      </c>
      <c r="C795" s="137">
        <v>2901</v>
      </c>
      <c r="D795" s="131">
        <v>2</v>
      </c>
      <c r="E795" s="144" t="s">
        <v>887</v>
      </c>
      <c r="F795" s="144" t="s">
        <v>1585</v>
      </c>
      <c r="G795" s="127">
        <v>36</v>
      </c>
      <c r="H795" s="127">
        <v>691</v>
      </c>
      <c r="I795" s="127">
        <v>28</v>
      </c>
      <c r="J795" s="127">
        <v>28</v>
      </c>
      <c r="K795" s="127">
        <v>39</v>
      </c>
      <c r="L795" s="127">
        <v>6</v>
      </c>
      <c r="M795" s="127">
        <v>36</v>
      </c>
      <c r="N795" s="127">
        <v>744</v>
      </c>
      <c r="O795" s="127">
        <v>8</v>
      </c>
      <c r="P795" s="127">
        <v>19</v>
      </c>
      <c r="Q795" s="127">
        <v>61</v>
      </c>
      <c r="R795" s="127">
        <v>11</v>
      </c>
      <c r="S795" s="127">
        <v>0</v>
      </c>
      <c r="T795" s="127">
        <v>0</v>
      </c>
      <c r="U795" s="127">
        <v>0</v>
      </c>
      <c r="V795" s="127">
        <v>0</v>
      </c>
      <c r="W795" s="127">
        <v>0</v>
      </c>
      <c r="X795" s="127">
        <v>0</v>
      </c>
    </row>
    <row r="796" spans="1:24">
      <c r="A796" s="113">
        <v>3</v>
      </c>
      <c r="B796" s="116">
        <v>4</v>
      </c>
      <c r="C796" s="138">
        <v>2901</v>
      </c>
      <c r="D796" s="132">
        <v>13</v>
      </c>
      <c r="E796" s="142" t="s">
        <v>887</v>
      </c>
      <c r="F796" s="143" t="s">
        <v>888</v>
      </c>
      <c r="G796" s="128">
        <v>11</v>
      </c>
      <c r="H796" s="128">
        <v>577</v>
      </c>
      <c r="I796" s="128">
        <v>9</v>
      </c>
      <c r="J796" s="128">
        <v>9</v>
      </c>
      <c r="K796" s="128">
        <v>36</v>
      </c>
      <c r="L796" s="128">
        <v>45</v>
      </c>
      <c r="M796" s="128">
        <v>11</v>
      </c>
      <c r="N796" s="128">
        <v>495</v>
      </c>
      <c r="O796" s="128">
        <v>18</v>
      </c>
      <c r="P796" s="128">
        <v>27</v>
      </c>
      <c r="Q796" s="128">
        <v>36</v>
      </c>
      <c r="R796" s="128">
        <v>18</v>
      </c>
      <c r="S796" s="128">
        <v>0</v>
      </c>
      <c r="T796" s="128">
        <v>0</v>
      </c>
      <c r="U796" s="128">
        <v>0</v>
      </c>
      <c r="V796" s="128">
        <v>0</v>
      </c>
      <c r="W796" s="128">
        <v>0</v>
      </c>
      <c r="X796" s="128">
        <v>0</v>
      </c>
    </row>
    <row r="797" spans="1:24">
      <c r="A797" s="118">
        <v>4</v>
      </c>
      <c r="B797" s="122">
        <v>4</v>
      </c>
      <c r="C797" s="137">
        <v>2901</v>
      </c>
      <c r="D797" s="131">
        <v>13</v>
      </c>
      <c r="E797" s="144" t="s">
        <v>887</v>
      </c>
      <c r="F797" s="144" t="s">
        <v>888</v>
      </c>
      <c r="G797" s="127">
        <v>13</v>
      </c>
      <c r="H797" s="127">
        <v>594</v>
      </c>
      <c r="I797" s="127">
        <v>8</v>
      </c>
      <c r="J797" s="127">
        <v>38</v>
      </c>
      <c r="K797" s="127">
        <v>15</v>
      </c>
      <c r="L797" s="127">
        <v>38</v>
      </c>
      <c r="M797" s="127">
        <v>13</v>
      </c>
      <c r="N797" s="127">
        <v>640</v>
      </c>
      <c r="O797" s="127">
        <v>0</v>
      </c>
      <c r="P797" s="127">
        <v>23</v>
      </c>
      <c r="Q797" s="127">
        <v>62</v>
      </c>
      <c r="R797" s="127">
        <v>15</v>
      </c>
      <c r="S797" s="127">
        <v>0</v>
      </c>
      <c r="T797" s="127">
        <v>0</v>
      </c>
      <c r="U797" s="127">
        <v>0</v>
      </c>
      <c r="V797" s="127">
        <v>0</v>
      </c>
      <c r="W797" s="127">
        <v>0</v>
      </c>
      <c r="X797" s="127">
        <v>0</v>
      </c>
    </row>
    <row r="798" spans="1:24">
      <c r="A798" s="118">
        <v>5</v>
      </c>
      <c r="B798" s="122">
        <v>4</v>
      </c>
      <c r="C798" s="137">
        <v>2901</v>
      </c>
      <c r="D798" s="131">
        <v>13</v>
      </c>
      <c r="E798" s="144" t="s">
        <v>887</v>
      </c>
      <c r="F798" s="144" t="s">
        <v>888</v>
      </c>
      <c r="G798" s="127">
        <v>15</v>
      </c>
      <c r="H798" s="127">
        <v>625</v>
      </c>
      <c r="I798" s="127">
        <v>13</v>
      </c>
      <c r="J798" s="127">
        <v>20</v>
      </c>
      <c r="K798" s="127">
        <v>47</v>
      </c>
      <c r="L798" s="127">
        <v>20</v>
      </c>
      <c r="M798" s="127">
        <v>15</v>
      </c>
      <c r="N798" s="127">
        <v>616</v>
      </c>
      <c r="O798" s="127">
        <v>7</v>
      </c>
      <c r="P798" s="127">
        <v>27</v>
      </c>
      <c r="Q798" s="127">
        <v>67</v>
      </c>
      <c r="R798" s="127">
        <v>0</v>
      </c>
      <c r="S798" s="127">
        <v>15</v>
      </c>
      <c r="T798" s="127">
        <v>175</v>
      </c>
      <c r="U798" s="127">
        <v>27</v>
      </c>
      <c r="V798" s="127">
        <v>40</v>
      </c>
      <c r="W798" s="127">
        <v>33</v>
      </c>
      <c r="X798" s="127">
        <v>0</v>
      </c>
    </row>
    <row r="799" spans="1:24">
      <c r="A799" s="118">
        <v>6</v>
      </c>
      <c r="B799" s="122">
        <v>4</v>
      </c>
      <c r="C799" s="137">
        <v>2901</v>
      </c>
      <c r="D799" s="131">
        <v>13</v>
      </c>
      <c r="E799" s="144" t="s">
        <v>887</v>
      </c>
      <c r="F799" s="144" t="s">
        <v>888</v>
      </c>
      <c r="G799" s="127">
        <v>16</v>
      </c>
      <c r="H799" s="127">
        <v>689</v>
      </c>
      <c r="I799" s="127">
        <v>19</v>
      </c>
      <c r="J799" s="127">
        <v>19</v>
      </c>
      <c r="K799" s="127">
        <v>25</v>
      </c>
      <c r="L799" s="127">
        <v>38</v>
      </c>
      <c r="M799" s="127">
        <v>16</v>
      </c>
      <c r="N799" s="127">
        <v>697</v>
      </c>
      <c r="O799" s="127">
        <v>0</v>
      </c>
      <c r="P799" s="127">
        <v>38</v>
      </c>
      <c r="Q799" s="127">
        <v>44</v>
      </c>
      <c r="R799" s="127">
        <v>19</v>
      </c>
      <c r="S799" s="127">
        <v>0</v>
      </c>
      <c r="T799" s="127">
        <v>0</v>
      </c>
      <c r="U799" s="127">
        <v>0</v>
      </c>
      <c r="V799" s="127">
        <v>0</v>
      </c>
      <c r="W799" s="127">
        <v>0</v>
      </c>
      <c r="X799" s="127">
        <v>0</v>
      </c>
    </row>
    <row r="800" spans="1:24">
      <c r="A800" s="118">
        <v>7</v>
      </c>
      <c r="B800" s="122">
        <v>4</v>
      </c>
      <c r="C800" s="137">
        <v>2901</v>
      </c>
      <c r="D800" s="131">
        <v>14</v>
      </c>
      <c r="E800" s="144" t="s">
        <v>887</v>
      </c>
      <c r="F800" s="144" t="s">
        <v>1584</v>
      </c>
      <c r="G800" s="127">
        <v>18</v>
      </c>
      <c r="H800" s="127">
        <v>703</v>
      </c>
      <c r="I800" s="127">
        <v>33</v>
      </c>
      <c r="J800" s="127">
        <v>0</v>
      </c>
      <c r="K800" s="127">
        <v>28</v>
      </c>
      <c r="L800" s="127">
        <v>39</v>
      </c>
      <c r="M800" s="127">
        <v>18</v>
      </c>
      <c r="N800" s="127">
        <v>708</v>
      </c>
      <c r="O800" s="127">
        <v>6</v>
      </c>
      <c r="P800" s="127">
        <v>28</v>
      </c>
      <c r="Q800" s="127">
        <v>44</v>
      </c>
      <c r="R800" s="127">
        <v>22</v>
      </c>
      <c r="S800" s="127">
        <v>18</v>
      </c>
      <c r="T800" s="127">
        <v>167</v>
      </c>
      <c r="U800" s="127">
        <v>28</v>
      </c>
      <c r="V800" s="127">
        <v>50</v>
      </c>
      <c r="W800" s="127">
        <v>22</v>
      </c>
      <c r="X800" s="127">
        <v>0</v>
      </c>
    </row>
    <row r="801" spans="1:24">
      <c r="A801" s="118">
        <v>8</v>
      </c>
      <c r="B801" s="122">
        <v>4</v>
      </c>
      <c r="C801" s="137">
        <v>2901</v>
      </c>
      <c r="D801" s="131">
        <v>14</v>
      </c>
      <c r="E801" s="144" t="s">
        <v>887</v>
      </c>
      <c r="F801" s="144" t="s">
        <v>1584</v>
      </c>
      <c r="G801" s="127">
        <v>19</v>
      </c>
      <c r="H801" s="127">
        <v>684</v>
      </c>
      <c r="I801" s="127">
        <v>37</v>
      </c>
      <c r="J801" s="127">
        <v>16</v>
      </c>
      <c r="K801" s="127">
        <v>47</v>
      </c>
      <c r="L801" s="127">
        <v>0</v>
      </c>
      <c r="M801" s="127">
        <v>19</v>
      </c>
      <c r="N801" s="127">
        <v>733</v>
      </c>
      <c r="O801" s="127">
        <v>16</v>
      </c>
      <c r="P801" s="127">
        <v>11</v>
      </c>
      <c r="Q801" s="127">
        <v>63</v>
      </c>
      <c r="R801" s="127">
        <v>11</v>
      </c>
      <c r="S801" s="127">
        <v>0</v>
      </c>
      <c r="T801" s="127">
        <v>0</v>
      </c>
      <c r="U801" s="127">
        <v>0</v>
      </c>
      <c r="V801" s="127">
        <v>0</v>
      </c>
      <c r="W801" s="127">
        <v>0</v>
      </c>
      <c r="X801" s="127">
        <v>0</v>
      </c>
    </row>
    <row r="802" spans="1:24">
      <c r="A802" s="113">
        <v>3</v>
      </c>
      <c r="B802" s="116">
        <v>4</v>
      </c>
      <c r="C802" s="138">
        <v>2903</v>
      </c>
      <c r="D802" s="132">
        <v>7</v>
      </c>
      <c r="E802" s="142" t="s">
        <v>890</v>
      </c>
      <c r="F802" s="143" t="s">
        <v>891</v>
      </c>
      <c r="G802" s="128">
        <v>193</v>
      </c>
      <c r="H802" s="128">
        <v>559</v>
      </c>
      <c r="I802" s="128">
        <v>5</v>
      </c>
      <c r="J802" s="128">
        <v>22</v>
      </c>
      <c r="K802" s="128">
        <v>31</v>
      </c>
      <c r="L802" s="128">
        <v>41</v>
      </c>
      <c r="M802" s="128">
        <v>193</v>
      </c>
      <c r="N802" s="128">
        <v>490</v>
      </c>
      <c r="O802" s="128">
        <v>26</v>
      </c>
      <c r="P802" s="128">
        <v>22</v>
      </c>
      <c r="Q802" s="128">
        <v>31</v>
      </c>
      <c r="R802" s="128">
        <v>21</v>
      </c>
      <c r="S802" s="128">
        <v>0</v>
      </c>
      <c r="T802" s="128">
        <v>0</v>
      </c>
      <c r="U802" s="128">
        <v>0</v>
      </c>
      <c r="V802" s="128">
        <v>0</v>
      </c>
      <c r="W802" s="128">
        <v>0</v>
      </c>
      <c r="X802" s="128">
        <v>0</v>
      </c>
    </row>
    <row r="803" spans="1:24">
      <c r="A803" s="118">
        <v>4</v>
      </c>
      <c r="B803" s="122">
        <v>4</v>
      </c>
      <c r="C803" s="137">
        <v>2903</v>
      </c>
      <c r="D803" s="131">
        <v>7</v>
      </c>
      <c r="E803" s="144" t="s">
        <v>890</v>
      </c>
      <c r="F803" s="144" t="s">
        <v>891</v>
      </c>
      <c r="G803" s="127">
        <v>210</v>
      </c>
      <c r="H803" s="127">
        <v>592</v>
      </c>
      <c r="I803" s="127">
        <v>13</v>
      </c>
      <c r="J803" s="127">
        <v>22</v>
      </c>
      <c r="K803" s="127">
        <v>33</v>
      </c>
      <c r="L803" s="127">
        <v>31</v>
      </c>
      <c r="M803" s="127">
        <v>210</v>
      </c>
      <c r="N803" s="127">
        <v>610</v>
      </c>
      <c r="O803" s="127">
        <v>3</v>
      </c>
      <c r="P803" s="127">
        <v>35</v>
      </c>
      <c r="Q803" s="127">
        <v>43</v>
      </c>
      <c r="R803" s="127">
        <v>19</v>
      </c>
      <c r="S803" s="127">
        <v>0</v>
      </c>
      <c r="T803" s="127">
        <v>0</v>
      </c>
      <c r="U803" s="127">
        <v>0</v>
      </c>
      <c r="V803" s="127">
        <v>0</v>
      </c>
      <c r="W803" s="127">
        <v>0</v>
      </c>
      <c r="X803" s="127">
        <v>0</v>
      </c>
    </row>
    <row r="804" spans="1:24">
      <c r="A804" s="118">
        <v>5</v>
      </c>
      <c r="B804" s="122">
        <v>4</v>
      </c>
      <c r="C804" s="137">
        <v>2903</v>
      </c>
      <c r="D804" s="131">
        <v>8</v>
      </c>
      <c r="E804" s="144" t="s">
        <v>890</v>
      </c>
      <c r="F804" s="144" t="s">
        <v>1410</v>
      </c>
      <c r="G804" s="127">
        <v>209</v>
      </c>
      <c r="H804" s="127">
        <v>623</v>
      </c>
      <c r="I804" s="127">
        <v>20</v>
      </c>
      <c r="J804" s="127">
        <v>20</v>
      </c>
      <c r="K804" s="127">
        <v>38</v>
      </c>
      <c r="L804" s="127">
        <v>23</v>
      </c>
      <c r="M804" s="127">
        <v>209</v>
      </c>
      <c r="N804" s="127">
        <v>626</v>
      </c>
      <c r="O804" s="127">
        <v>7</v>
      </c>
      <c r="P804" s="127">
        <v>38</v>
      </c>
      <c r="Q804" s="127">
        <v>40</v>
      </c>
      <c r="R804" s="127">
        <v>15</v>
      </c>
      <c r="S804" s="127">
        <v>209</v>
      </c>
      <c r="T804" s="127">
        <v>179</v>
      </c>
      <c r="U804" s="127">
        <v>22</v>
      </c>
      <c r="V804" s="127">
        <v>52</v>
      </c>
      <c r="W804" s="127">
        <v>23</v>
      </c>
      <c r="X804" s="127">
        <v>2</v>
      </c>
    </row>
    <row r="805" spans="1:24">
      <c r="A805" s="118">
        <v>6</v>
      </c>
      <c r="B805" s="122">
        <v>4</v>
      </c>
      <c r="C805" s="137">
        <v>2903</v>
      </c>
      <c r="D805" s="131">
        <v>8</v>
      </c>
      <c r="E805" s="144" t="s">
        <v>890</v>
      </c>
      <c r="F805" s="144" t="s">
        <v>1410</v>
      </c>
      <c r="G805" s="127">
        <v>215</v>
      </c>
      <c r="H805" s="127">
        <v>658</v>
      </c>
      <c r="I805" s="127">
        <v>18</v>
      </c>
      <c r="J805" s="127">
        <v>18</v>
      </c>
      <c r="K805" s="127">
        <v>40</v>
      </c>
      <c r="L805" s="127">
        <v>25</v>
      </c>
      <c r="M805" s="127">
        <v>215</v>
      </c>
      <c r="N805" s="127">
        <v>637</v>
      </c>
      <c r="O805" s="127">
        <v>12</v>
      </c>
      <c r="P805" s="127">
        <v>32</v>
      </c>
      <c r="Q805" s="127">
        <v>42</v>
      </c>
      <c r="R805" s="127">
        <v>15</v>
      </c>
      <c r="S805" s="127">
        <v>0</v>
      </c>
      <c r="T805" s="127">
        <v>0</v>
      </c>
      <c r="U805" s="127">
        <v>0</v>
      </c>
      <c r="V805" s="127">
        <v>0</v>
      </c>
      <c r="W805" s="127">
        <v>0</v>
      </c>
      <c r="X805" s="127">
        <v>0</v>
      </c>
    </row>
    <row r="806" spans="1:24">
      <c r="A806" s="118">
        <v>7</v>
      </c>
      <c r="B806" s="122">
        <v>4</v>
      </c>
      <c r="C806" s="137">
        <v>2903</v>
      </c>
      <c r="D806" s="131">
        <v>11</v>
      </c>
      <c r="E806" s="144" t="s">
        <v>890</v>
      </c>
      <c r="F806" s="144" t="s">
        <v>1586</v>
      </c>
      <c r="G806" s="127">
        <v>165</v>
      </c>
      <c r="H806" s="127">
        <v>699</v>
      </c>
      <c r="I806" s="127">
        <v>15</v>
      </c>
      <c r="J806" s="127">
        <v>22</v>
      </c>
      <c r="K806" s="127">
        <v>42</v>
      </c>
      <c r="L806" s="127">
        <v>21</v>
      </c>
      <c r="M806" s="127">
        <v>165</v>
      </c>
      <c r="N806" s="127">
        <v>665</v>
      </c>
      <c r="O806" s="127">
        <v>8</v>
      </c>
      <c r="P806" s="127">
        <v>40</v>
      </c>
      <c r="Q806" s="127">
        <v>37</v>
      </c>
      <c r="R806" s="127">
        <v>15</v>
      </c>
      <c r="S806" s="127">
        <v>165</v>
      </c>
      <c r="T806" s="127">
        <v>148</v>
      </c>
      <c r="U806" s="127">
        <v>53</v>
      </c>
      <c r="V806" s="127">
        <v>35</v>
      </c>
      <c r="W806" s="127">
        <v>11</v>
      </c>
      <c r="X806" s="127">
        <v>1</v>
      </c>
    </row>
    <row r="807" spans="1:24">
      <c r="A807" s="118">
        <v>8</v>
      </c>
      <c r="B807" s="122">
        <v>4</v>
      </c>
      <c r="C807" s="137">
        <v>2903</v>
      </c>
      <c r="D807" s="131">
        <v>11</v>
      </c>
      <c r="E807" s="144" t="s">
        <v>890</v>
      </c>
      <c r="F807" s="144" t="s">
        <v>1586</v>
      </c>
      <c r="G807" s="127">
        <v>173</v>
      </c>
      <c r="H807" s="127">
        <v>690</v>
      </c>
      <c r="I807" s="127">
        <v>34</v>
      </c>
      <c r="J807" s="127">
        <v>23</v>
      </c>
      <c r="K807" s="127">
        <v>35</v>
      </c>
      <c r="L807" s="127">
        <v>9</v>
      </c>
      <c r="M807" s="127">
        <v>173</v>
      </c>
      <c r="N807" s="127">
        <v>754</v>
      </c>
      <c r="O807" s="127">
        <v>8</v>
      </c>
      <c r="P807" s="127">
        <v>18</v>
      </c>
      <c r="Q807" s="127">
        <v>57</v>
      </c>
      <c r="R807" s="127">
        <v>16</v>
      </c>
      <c r="S807" s="127">
        <v>0</v>
      </c>
      <c r="T807" s="127">
        <v>0</v>
      </c>
      <c r="U807" s="127">
        <v>0</v>
      </c>
      <c r="V807" s="127">
        <v>0</v>
      </c>
      <c r="W807" s="127">
        <v>0</v>
      </c>
      <c r="X807" s="127">
        <v>0</v>
      </c>
    </row>
    <row r="808" spans="1:24">
      <c r="A808" s="113">
        <v>3</v>
      </c>
      <c r="B808" s="116">
        <v>4</v>
      </c>
      <c r="C808" s="138">
        <v>2906</v>
      </c>
      <c r="D808" s="132">
        <v>25</v>
      </c>
      <c r="E808" s="142" t="s">
        <v>892</v>
      </c>
      <c r="F808" s="143" t="s">
        <v>893</v>
      </c>
      <c r="G808" s="128">
        <v>29</v>
      </c>
      <c r="H808" s="128">
        <v>672</v>
      </c>
      <c r="I808" s="128">
        <v>0</v>
      </c>
      <c r="J808" s="128">
        <v>0</v>
      </c>
      <c r="K808" s="128">
        <v>14</v>
      </c>
      <c r="L808" s="128">
        <v>86</v>
      </c>
      <c r="M808" s="128">
        <v>29</v>
      </c>
      <c r="N808" s="128">
        <v>730</v>
      </c>
      <c r="O808" s="128">
        <v>0</v>
      </c>
      <c r="P808" s="128">
        <v>0</v>
      </c>
      <c r="Q808" s="128">
        <v>34</v>
      </c>
      <c r="R808" s="128">
        <v>66</v>
      </c>
      <c r="S808" s="128">
        <v>0</v>
      </c>
      <c r="T808" s="128">
        <v>0</v>
      </c>
      <c r="U808" s="128">
        <v>0</v>
      </c>
      <c r="V808" s="128">
        <v>0</v>
      </c>
      <c r="W808" s="128">
        <v>0</v>
      </c>
      <c r="X808" s="128">
        <v>0</v>
      </c>
    </row>
    <row r="809" spans="1:24">
      <c r="A809" s="118">
        <v>4</v>
      </c>
      <c r="B809" s="122">
        <v>4</v>
      </c>
      <c r="C809" s="137">
        <v>2906</v>
      </c>
      <c r="D809" s="131">
        <v>25</v>
      </c>
      <c r="E809" s="144" t="s">
        <v>892</v>
      </c>
      <c r="F809" s="144" t="s">
        <v>893</v>
      </c>
      <c r="G809" s="127">
        <v>38</v>
      </c>
      <c r="H809" s="127">
        <v>690</v>
      </c>
      <c r="I809" s="127">
        <v>3</v>
      </c>
      <c r="J809" s="127">
        <v>0</v>
      </c>
      <c r="K809" s="127">
        <v>18</v>
      </c>
      <c r="L809" s="127">
        <v>79</v>
      </c>
      <c r="M809" s="127">
        <v>38</v>
      </c>
      <c r="N809" s="127">
        <v>819</v>
      </c>
      <c r="O809" s="127">
        <v>0</v>
      </c>
      <c r="P809" s="127">
        <v>8</v>
      </c>
      <c r="Q809" s="127">
        <v>16</v>
      </c>
      <c r="R809" s="127">
        <v>76</v>
      </c>
      <c r="S809" s="127">
        <v>0</v>
      </c>
      <c r="T809" s="127">
        <v>0</v>
      </c>
      <c r="U809" s="127">
        <v>0</v>
      </c>
      <c r="V809" s="127">
        <v>0</v>
      </c>
      <c r="W809" s="127">
        <v>0</v>
      </c>
      <c r="X809" s="127">
        <v>0</v>
      </c>
    </row>
    <row r="810" spans="1:24">
      <c r="A810" s="118">
        <v>5</v>
      </c>
      <c r="B810" s="122">
        <v>4</v>
      </c>
      <c r="C810" s="137">
        <v>2906</v>
      </c>
      <c r="D810" s="131">
        <v>25</v>
      </c>
      <c r="E810" s="144" t="s">
        <v>892</v>
      </c>
      <c r="F810" s="144" t="s">
        <v>893</v>
      </c>
      <c r="G810" s="127">
        <v>39</v>
      </c>
      <c r="H810" s="127">
        <v>679</v>
      </c>
      <c r="I810" s="127">
        <v>0</v>
      </c>
      <c r="J810" s="127">
        <v>21</v>
      </c>
      <c r="K810" s="127">
        <v>36</v>
      </c>
      <c r="L810" s="127">
        <v>44</v>
      </c>
      <c r="M810" s="127">
        <v>39</v>
      </c>
      <c r="N810" s="127">
        <v>758</v>
      </c>
      <c r="O810" s="127">
        <v>3</v>
      </c>
      <c r="P810" s="127">
        <v>13</v>
      </c>
      <c r="Q810" s="127">
        <v>44</v>
      </c>
      <c r="R810" s="127">
        <v>41</v>
      </c>
      <c r="S810" s="127">
        <v>39</v>
      </c>
      <c r="T810" s="127">
        <v>203</v>
      </c>
      <c r="U810" s="127">
        <v>3</v>
      </c>
      <c r="V810" s="127">
        <v>41</v>
      </c>
      <c r="W810" s="127">
        <v>51</v>
      </c>
      <c r="X810" s="127">
        <v>5</v>
      </c>
    </row>
    <row r="811" spans="1:24">
      <c r="A811" s="118">
        <v>6</v>
      </c>
      <c r="B811" s="122">
        <v>4</v>
      </c>
      <c r="C811" s="137">
        <v>2906</v>
      </c>
      <c r="D811" s="131">
        <v>25</v>
      </c>
      <c r="E811" s="144" t="s">
        <v>892</v>
      </c>
      <c r="F811" s="144" t="s">
        <v>893</v>
      </c>
      <c r="G811" s="127">
        <v>41</v>
      </c>
      <c r="H811" s="127">
        <v>708</v>
      </c>
      <c r="I811" s="127">
        <v>2</v>
      </c>
      <c r="J811" s="127">
        <v>10</v>
      </c>
      <c r="K811" s="127">
        <v>54</v>
      </c>
      <c r="L811" s="127">
        <v>34</v>
      </c>
      <c r="M811" s="127">
        <v>41</v>
      </c>
      <c r="N811" s="127">
        <v>768</v>
      </c>
      <c r="O811" s="127">
        <v>0</v>
      </c>
      <c r="P811" s="127">
        <v>10</v>
      </c>
      <c r="Q811" s="127">
        <v>49</v>
      </c>
      <c r="R811" s="127">
        <v>41</v>
      </c>
      <c r="S811" s="127">
        <v>0</v>
      </c>
      <c r="T811" s="127">
        <v>0</v>
      </c>
      <c r="U811" s="127">
        <v>0</v>
      </c>
      <c r="V811" s="127">
        <v>0</v>
      </c>
      <c r="W811" s="127">
        <v>0</v>
      </c>
      <c r="X811" s="127">
        <v>0</v>
      </c>
    </row>
    <row r="812" spans="1:24">
      <c r="A812" s="118">
        <v>7</v>
      </c>
      <c r="B812" s="122">
        <v>4</v>
      </c>
      <c r="C812" s="137">
        <v>2906</v>
      </c>
      <c r="D812" s="131">
        <v>26</v>
      </c>
      <c r="E812" s="144" t="s">
        <v>892</v>
      </c>
      <c r="F812" s="144" t="s">
        <v>1587</v>
      </c>
      <c r="G812" s="127">
        <v>37</v>
      </c>
      <c r="H812" s="127">
        <v>780</v>
      </c>
      <c r="I812" s="127">
        <v>0</v>
      </c>
      <c r="J812" s="127">
        <v>5</v>
      </c>
      <c r="K812" s="127">
        <v>30</v>
      </c>
      <c r="L812" s="127">
        <v>65</v>
      </c>
      <c r="M812" s="127">
        <v>37</v>
      </c>
      <c r="N812" s="127">
        <v>775</v>
      </c>
      <c r="O812" s="127">
        <v>0</v>
      </c>
      <c r="P812" s="127">
        <v>16</v>
      </c>
      <c r="Q812" s="127">
        <v>59</v>
      </c>
      <c r="R812" s="127">
        <v>24</v>
      </c>
      <c r="S812" s="127">
        <v>37</v>
      </c>
      <c r="T812" s="127">
        <v>206</v>
      </c>
      <c r="U812" s="127">
        <v>8</v>
      </c>
      <c r="V812" s="127">
        <v>22</v>
      </c>
      <c r="W812" s="127">
        <v>59</v>
      </c>
      <c r="X812" s="127">
        <v>11</v>
      </c>
    </row>
    <row r="813" spans="1:24">
      <c r="A813" s="118">
        <v>8</v>
      </c>
      <c r="B813" s="122">
        <v>4</v>
      </c>
      <c r="C813" s="137">
        <v>2906</v>
      </c>
      <c r="D813" s="131">
        <v>26</v>
      </c>
      <c r="E813" s="144" t="s">
        <v>892</v>
      </c>
      <c r="F813" s="144" t="s">
        <v>1587</v>
      </c>
      <c r="G813" s="127">
        <v>51</v>
      </c>
      <c r="H813" s="127">
        <v>743</v>
      </c>
      <c r="I813" s="127">
        <v>18</v>
      </c>
      <c r="J813" s="127">
        <v>14</v>
      </c>
      <c r="K813" s="127">
        <v>39</v>
      </c>
      <c r="L813" s="127">
        <v>29</v>
      </c>
      <c r="M813" s="127">
        <v>51</v>
      </c>
      <c r="N813" s="127">
        <v>781</v>
      </c>
      <c r="O813" s="127">
        <v>4</v>
      </c>
      <c r="P813" s="127">
        <v>22</v>
      </c>
      <c r="Q813" s="127">
        <v>59</v>
      </c>
      <c r="R813" s="127">
        <v>16</v>
      </c>
      <c r="S813" s="127">
        <v>0</v>
      </c>
      <c r="T813" s="127">
        <v>0</v>
      </c>
      <c r="U813" s="127">
        <v>0</v>
      </c>
      <c r="V813" s="127">
        <v>0</v>
      </c>
      <c r="W813" s="127">
        <v>0</v>
      </c>
      <c r="X813" s="127">
        <v>0</v>
      </c>
    </row>
    <row r="814" spans="1:24">
      <c r="A814" s="113">
        <v>3</v>
      </c>
      <c r="B814" s="116">
        <v>3</v>
      </c>
      <c r="C814" s="138">
        <v>3001</v>
      </c>
      <c r="D814" s="132">
        <v>1</v>
      </c>
      <c r="E814" s="142" t="s">
        <v>894</v>
      </c>
      <c r="F814" s="143" t="s">
        <v>895</v>
      </c>
      <c r="G814" s="128">
        <v>63</v>
      </c>
      <c r="H814" s="128">
        <v>607</v>
      </c>
      <c r="I814" s="128">
        <v>0</v>
      </c>
      <c r="J814" s="128">
        <v>14</v>
      </c>
      <c r="K814" s="128">
        <v>21</v>
      </c>
      <c r="L814" s="128">
        <v>65</v>
      </c>
      <c r="M814" s="128">
        <v>63</v>
      </c>
      <c r="N814" s="128">
        <v>614</v>
      </c>
      <c r="O814" s="128">
        <v>10</v>
      </c>
      <c r="P814" s="128">
        <v>14</v>
      </c>
      <c r="Q814" s="128">
        <v>32</v>
      </c>
      <c r="R814" s="128">
        <v>44</v>
      </c>
      <c r="S814" s="128">
        <v>0</v>
      </c>
      <c r="T814" s="128">
        <v>0</v>
      </c>
      <c r="U814" s="128">
        <v>0</v>
      </c>
      <c r="V814" s="128">
        <v>0</v>
      </c>
      <c r="W814" s="128">
        <v>0</v>
      </c>
      <c r="X814" s="128">
        <v>0</v>
      </c>
    </row>
    <row r="815" spans="1:24">
      <c r="A815" s="118">
        <v>4</v>
      </c>
      <c r="B815" s="122">
        <v>3</v>
      </c>
      <c r="C815" s="137">
        <v>3001</v>
      </c>
      <c r="D815" s="131">
        <v>1</v>
      </c>
      <c r="E815" s="144" t="s">
        <v>894</v>
      </c>
      <c r="F815" s="144" t="s">
        <v>895</v>
      </c>
      <c r="G815" s="127">
        <v>81</v>
      </c>
      <c r="H815" s="127">
        <v>621</v>
      </c>
      <c r="I815" s="127">
        <v>12</v>
      </c>
      <c r="J815" s="127">
        <v>12</v>
      </c>
      <c r="K815" s="127">
        <v>21</v>
      </c>
      <c r="L815" s="127">
        <v>54</v>
      </c>
      <c r="M815" s="127">
        <v>81</v>
      </c>
      <c r="N815" s="127">
        <v>692</v>
      </c>
      <c r="O815" s="127">
        <v>6</v>
      </c>
      <c r="P815" s="127">
        <v>10</v>
      </c>
      <c r="Q815" s="127">
        <v>48</v>
      </c>
      <c r="R815" s="127">
        <v>36</v>
      </c>
      <c r="S815" s="127">
        <v>0</v>
      </c>
      <c r="T815" s="127">
        <v>0</v>
      </c>
      <c r="U815" s="127">
        <v>0</v>
      </c>
      <c r="V815" s="127">
        <v>0</v>
      </c>
      <c r="W815" s="127">
        <v>0</v>
      </c>
      <c r="X815" s="127">
        <v>0</v>
      </c>
    </row>
    <row r="816" spans="1:24">
      <c r="A816" s="118">
        <v>5</v>
      </c>
      <c r="B816" s="122">
        <v>3</v>
      </c>
      <c r="C816" s="137">
        <v>3001</v>
      </c>
      <c r="D816" s="131">
        <v>2</v>
      </c>
      <c r="E816" s="144" t="s">
        <v>894</v>
      </c>
      <c r="F816" s="144" t="s">
        <v>1411</v>
      </c>
      <c r="G816" s="127">
        <v>71</v>
      </c>
      <c r="H816" s="127">
        <v>680</v>
      </c>
      <c r="I816" s="127">
        <v>6</v>
      </c>
      <c r="J816" s="127">
        <v>10</v>
      </c>
      <c r="K816" s="127">
        <v>42</v>
      </c>
      <c r="L816" s="127">
        <v>42</v>
      </c>
      <c r="M816" s="127">
        <v>71</v>
      </c>
      <c r="N816" s="127">
        <v>696</v>
      </c>
      <c r="O816" s="127">
        <v>1</v>
      </c>
      <c r="P816" s="127">
        <v>17</v>
      </c>
      <c r="Q816" s="127">
        <v>58</v>
      </c>
      <c r="R816" s="127">
        <v>24</v>
      </c>
      <c r="S816" s="127">
        <v>71</v>
      </c>
      <c r="T816" s="127">
        <v>206</v>
      </c>
      <c r="U816" s="127">
        <v>4</v>
      </c>
      <c r="V816" s="127">
        <v>38</v>
      </c>
      <c r="W816" s="127">
        <v>51</v>
      </c>
      <c r="X816" s="127">
        <v>7</v>
      </c>
    </row>
    <row r="817" spans="1:24">
      <c r="A817" s="118">
        <v>6</v>
      </c>
      <c r="B817" s="122">
        <v>3</v>
      </c>
      <c r="C817" s="137">
        <v>3001</v>
      </c>
      <c r="D817" s="131">
        <v>2</v>
      </c>
      <c r="E817" s="144" t="s">
        <v>894</v>
      </c>
      <c r="F817" s="144" t="s">
        <v>1411</v>
      </c>
      <c r="G817" s="127">
        <v>71</v>
      </c>
      <c r="H817" s="127">
        <v>692</v>
      </c>
      <c r="I817" s="127">
        <v>8</v>
      </c>
      <c r="J817" s="127">
        <v>13</v>
      </c>
      <c r="K817" s="127">
        <v>46</v>
      </c>
      <c r="L817" s="127">
        <v>32</v>
      </c>
      <c r="M817" s="127">
        <v>71</v>
      </c>
      <c r="N817" s="127">
        <v>758</v>
      </c>
      <c r="O817" s="127">
        <v>4</v>
      </c>
      <c r="P817" s="127">
        <v>15</v>
      </c>
      <c r="Q817" s="127">
        <v>45</v>
      </c>
      <c r="R817" s="127">
        <v>35</v>
      </c>
      <c r="S817" s="127">
        <v>0</v>
      </c>
      <c r="T817" s="127">
        <v>0</v>
      </c>
      <c r="U817" s="127">
        <v>0</v>
      </c>
      <c r="V817" s="127">
        <v>0</v>
      </c>
      <c r="W817" s="127">
        <v>0</v>
      </c>
      <c r="X817" s="127">
        <v>0</v>
      </c>
    </row>
    <row r="818" spans="1:24">
      <c r="A818" s="118">
        <v>7</v>
      </c>
      <c r="B818" s="122">
        <v>3</v>
      </c>
      <c r="C818" s="137">
        <v>3001</v>
      </c>
      <c r="D818" s="131">
        <v>2</v>
      </c>
      <c r="E818" s="144" t="s">
        <v>894</v>
      </c>
      <c r="F818" s="144" t="s">
        <v>1411</v>
      </c>
      <c r="G818" s="127">
        <v>93</v>
      </c>
      <c r="H818" s="127">
        <v>745</v>
      </c>
      <c r="I818" s="127">
        <v>11</v>
      </c>
      <c r="J818" s="127">
        <v>9</v>
      </c>
      <c r="K818" s="127">
        <v>35</v>
      </c>
      <c r="L818" s="127">
        <v>45</v>
      </c>
      <c r="M818" s="127">
        <v>93</v>
      </c>
      <c r="N818" s="127">
        <v>753</v>
      </c>
      <c r="O818" s="127">
        <v>6</v>
      </c>
      <c r="P818" s="127">
        <v>22</v>
      </c>
      <c r="Q818" s="127">
        <v>41</v>
      </c>
      <c r="R818" s="127">
        <v>31</v>
      </c>
      <c r="S818" s="127">
        <v>93</v>
      </c>
      <c r="T818" s="127">
        <v>197</v>
      </c>
      <c r="U818" s="127">
        <v>16</v>
      </c>
      <c r="V818" s="127">
        <v>25</v>
      </c>
      <c r="W818" s="127">
        <v>51</v>
      </c>
      <c r="X818" s="127">
        <v>9</v>
      </c>
    </row>
    <row r="819" spans="1:24">
      <c r="A819" s="118">
        <v>8</v>
      </c>
      <c r="B819" s="122">
        <v>3</v>
      </c>
      <c r="C819" s="137">
        <v>3001</v>
      </c>
      <c r="D819" s="131">
        <v>2</v>
      </c>
      <c r="E819" s="144" t="s">
        <v>894</v>
      </c>
      <c r="F819" s="144" t="s">
        <v>1411</v>
      </c>
      <c r="G819" s="127">
        <v>70</v>
      </c>
      <c r="H819" s="127">
        <v>743</v>
      </c>
      <c r="I819" s="127">
        <v>20</v>
      </c>
      <c r="J819" s="127">
        <v>13</v>
      </c>
      <c r="K819" s="127">
        <v>40</v>
      </c>
      <c r="L819" s="127">
        <v>27</v>
      </c>
      <c r="M819" s="127">
        <v>70</v>
      </c>
      <c r="N819" s="127">
        <v>827</v>
      </c>
      <c r="O819" s="127">
        <v>3</v>
      </c>
      <c r="P819" s="127">
        <v>13</v>
      </c>
      <c r="Q819" s="127">
        <v>51</v>
      </c>
      <c r="R819" s="127">
        <v>33</v>
      </c>
      <c r="S819" s="127">
        <v>0</v>
      </c>
      <c r="T819" s="127">
        <v>0</v>
      </c>
      <c r="U819" s="127">
        <v>0</v>
      </c>
      <c r="V819" s="127">
        <v>0</v>
      </c>
      <c r="W819" s="127">
        <v>0</v>
      </c>
      <c r="X819" s="127">
        <v>0</v>
      </c>
    </row>
    <row r="820" spans="1:24">
      <c r="A820" s="113">
        <v>3</v>
      </c>
      <c r="B820" s="116">
        <v>3</v>
      </c>
      <c r="C820" s="138">
        <v>3002</v>
      </c>
      <c r="D820" s="132">
        <v>7</v>
      </c>
      <c r="E820" s="142" t="s">
        <v>896</v>
      </c>
      <c r="F820" s="143" t="s">
        <v>897</v>
      </c>
      <c r="G820" s="128">
        <v>66</v>
      </c>
      <c r="H820" s="128">
        <v>647</v>
      </c>
      <c r="I820" s="128">
        <v>0</v>
      </c>
      <c r="J820" s="128">
        <v>2</v>
      </c>
      <c r="K820" s="128">
        <v>21</v>
      </c>
      <c r="L820" s="128">
        <v>77</v>
      </c>
      <c r="M820" s="128">
        <v>66</v>
      </c>
      <c r="N820" s="128">
        <v>653</v>
      </c>
      <c r="O820" s="128">
        <v>3</v>
      </c>
      <c r="P820" s="128">
        <v>12</v>
      </c>
      <c r="Q820" s="128">
        <v>33</v>
      </c>
      <c r="R820" s="128">
        <v>52</v>
      </c>
      <c r="S820" s="128">
        <v>0</v>
      </c>
      <c r="T820" s="128">
        <v>0</v>
      </c>
      <c r="U820" s="128">
        <v>0</v>
      </c>
      <c r="V820" s="128">
        <v>0</v>
      </c>
      <c r="W820" s="128">
        <v>0</v>
      </c>
      <c r="X820" s="128">
        <v>0</v>
      </c>
    </row>
    <row r="821" spans="1:24">
      <c r="A821" s="118">
        <v>4</v>
      </c>
      <c r="B821" s="122">
        <v>3</v>
      </c>
      <c r="C821" s="137">
        <v>3002</v>
      </c>
      <c r="D821" s="131">
        <v>7</v>
      </c>
      <c r="E821" s="144" t="s">
        <v>896</v>
      </c>
      <c r="F821" s="144" t="s">
        <v>897</v>
      </c>
      <c r="G821" s="127">
        <v>74</v>
      </c>
      <c r="H821" s="127">
        <v>650</v>
      </c>
      <c r="I821" s="127">
        <v>4</v>
      </c>
      <c r="J821" s="127">
        <v>7</v>
      </c>
      <c r="K821" s="127">
        <v>34</v>
      </c>
      <c r="L821" s="127">
        <v>55</v>
      </c>
      <c r="M821" s="127">
        <v>74</v>
      </c>
      <c r="N821" s="127">
        <v>735</v>
      </c>
      <c r="O821" s="127">
        <v>0</v>
      </c>
      <c r="P821" s="127">
        <v>12</v>
      </c>
      <c r="Q821" s="127">
        <v>35</v>
      </c>
      <c r="R821" s="127">
        <v>53</v>
      </c>
      <c r="S821" s="127">
        <v>0</v>
      </c>
      <c r="T821" s="127">
        <v>0</v>
      </c>
      <c r="U821" s="127">
        <v>0</v>
      </c>
      <c r="V821" s="127">
        <v>0</v>
      </c>
      <c r="W821" s="127">
        <v>0</v>
      </c>
      <c r="X821" s="127">
        <v>0</v>
      </c>
    </row>
    <row r="822" spans="1:24">
      <c r="A822" s="118">
        <v>5</v>
      </c>
      <c r="B822" s="122">
        <v>3</v>
      </c>
      <c r="C822" s="137">
        <v>3002</v>
      </c>
      <c r="D822" s="131">
        <v>10</v>
      </c>
      <c r="E822" s="144" t="s">
        <v>896</v>
      </c>
      <c r="F822" s="144" t="s">
        <v>1412</v>
      </c>
      <c r="G822" s="127">
        <v>68</v>
      </c>
      <c r="H822" s="127">
        <v>693</v>
      </c>
      <c r="I822" s="127">
        <v>9</v>
      </c>
      <c r="J822" s="127">
        <v>6</v>
      </c>
      <c r="K822" s="127">
        <v>31</v>
      </c>
      <c r="L822" s="127">
        <v>54</v>
      </c>
      <c r="M822" s="127">
        <v>68</v>
      </c>
      <c r="N822" s="127">
        <v>702</v>
      </c>
      <c r="O822" s="127">
        <v>3</v>
      </c>
      <c r="P822" s="127">
        <v>21</v>
      </c>
      <c r="Q822" s="127">
        <v>49</v>
      </c>
      <c r="R822" s="127">
        <v>28</v>
      </c>
      <c r="S822" s="127">
        <v>68</v>
      </c>
      <c r="T822" s="127">
        <v>211</v>
      </c>
      <c r="U822" s="127">
        <v>4</v>
      </c>
      <c r="V822" s="127">
        <v>29</v>
      </c>
      <c r="W822" s="127">
        <v>50</v>
      </c>
      <c r="X822" s="127">
        <v>16</v>
      </c>
    </row>
    <row r="823" spans="1:24">
      <c r="A823" s="118">
        <v>6</v>
      </c>
      <c r="B823" s="122">
        <v>3</v>
      </c>
      <c r="C823" s="137">
        <v>3002</v>
      </c>
      <c r="D823" s="131">
        <v>10</v>
      </c>
      <c r="E823" s="144" t="s">
        <v>896</v>
      </c>
      <c r="F823" s="144" t="s">
        <v>1412</v>
      </c>
      <c r="G823" s="127">
        <v>68</v>
      </c>
      <c r="H823" s="127">
        <v>715</v>
      </c>
      <c r="I823" s="127">
        <v>3</v>
      </c>
      <c r="J823" s="127">
        <v>15</v>
      </c>
      <c r="K823" s="127">
        <v>32</v>
      </c>
      <c r="L823" s="127">
        <v>50</v>
      </c>
      <c r="M823" s="127">
        <v>68</v>
      </c>
      <c r="N823" s="127">
        <v>701</v>
      </c>
      <c r="O823" s="127">
        <v>7</v>
      </c>
      <c r="P823" s="127">
        <v>22</v>
      </c>
      <c r="Q823" s="127">
        <v>44</v>
      </c>
      <c r="R823" s="127">
        <v>26</v>
      </c>
      <c r="S823" s="127">
        <v>0</v>
      </c>
      <c r="T823" s="127">
        <v>0</v>
      </c>
      <c r="U823" s="127">
        <v>0</v>
      </c>
      <c r="V823" s="127">
        <v>0</v>
      </c>
      <c r="W823" s="127">
        <v>0</v>
      </c>
      <c r="X823" s="127">
        <v>0</v>
      </c>
    </row>
    <row r="824" spans="1:24">
      <c r="A824" s="118">
        <v>7</v>
      </c>
      <c r="B824" s="122">
        <v>3</v>
      </c>
      <c r="C824" s="137">
        <v>3002</v>
      </c>
      <c r="D824" s="131">
        <v>10</v>
      </c>
      <c r="E824" s="144" t="s">
        <v>896</v>
      </c>
      <c r="F824" s="144" t="s">
        <v>1412</v>
      </c>
      <c r="G824" s="127">
        <v>83</v>
      </c>
      <c r="H824" s="127">
        <v>725</v>
      </c>
      <c r="I824" s="127">
        <v>6</v>
      </c>
      <c r="J824" s="127">
        <v>28</v>
      </c>
      <c r="K824" s="127">
        <v>35</v>
      </c>
      <c r="L824" s="127">
        <v>31</v>
      </c>
      <c r="M824" s="127">
        <v>83</v>
      </c>
      <c r="N824" s="127">
        <v>717</v>
      </c>
      <c r="O824" s="127">
        <v>5</v>
      </c>
      <c r="P824" s="127">
        <v>34</v>
      </c>
      <c r="Q824" s="127">
        <v>41</v>
      </c>
      <c r="R824" s="127">
        <v>20</v>
      </c>
      <c r="S824" s="127">
        <v>83</v>
      </c>
      <c r="T824" s="127">
        <v>176</v>
      </c>
      <c r="U824" s="127">
        <v>28</v>
      </c>
      <c r="V824" s="127">
        <v>42</v>
      </c>
      <c r="W824" s="127">
        <v>24</v>
      </c>
      <c r="X824" s="127">
        <v>6</v>
      </c>
    </row>
    <row r="825" spans="1:24">
      <c r="A825" s="118">
        <v>8</v>
      </c>
      <c r="B825" s="122">
        <v>3</v>
      </c>
      <c r="C825" s="137">
        <v>3002</v>
      </c>
      <c r="D825" s="131">
        <v>10</v>
      </c>
      <c r="E825" s="144" t="s">
        <v>896</v>
      </c>
      <c r="F825" s="144" t="s">
        <v>1412</v>
      </c>
      <c r="G825" s="127">
        <v>76</v>
      </c>
      <c r="H825" s="127">
        <v>742</v>
      </c>
      <c r="I825" s="127">
        <v>17</v>
      </c>
      <c r="J825" s="127">
        <v>17</v>
      </c>
      <c r="K825" s="127">
        <v>43</v>
      </c>
      <c r="L825" s="127">
        <v>22</v>
      </c>
      <c r="M825" s="127">
        <v>76</v>
      </c>
      <c r="N825" s="127">
        <v>765</v>
      </c>
      <c r="O825" s="127">
        <v>7</v>
      </c>
      <c r="P825" s="127">
        <v>26</v>
      </c>
      <c r="Q825" s="127">
        <v>46</v>
      </c>
      <c r="R825" s="127">
        <v>21</v>
      </c>
      <c r="S825" s="127">
        <v>0</v>
      </c>
      <c r="T825" s="127">
        <v>0</v>
      </c>
      <c r="U825" s="127">
        <v>0</v>
      </c>
      <c r="V825" s="127">
        <v>0</v>
      </c>
      <c r="W825" s="127">
        <v>0</v>
      </c>
      <c r="X825" s="127">
        <v>0</v>
      </c>
    </row>
    <row r="826" spans="1:24">
      <c r="A826" s="113">
        <v>3</v>
      </c>
      <c r="B826" s="116">
        <v>3</v>
      </c>
      <c r="C826" s="138">
        <v>3003</v>
      </c>
      <c r="D826" s="132">
        <v>13</v>
      </c>
      <c r="E826" s="142" t="s">
        <v>898</v>
      </c>
      <c r="F826" s="143" t="s">
        <v>899</v>
      </c>
      <c r="G826" s="128">
        <v>54</v>
      </c>
      <c r="H826" s="128">
        <v>615</v>
      </c>
      <c r="I826" s="128">
        <v>2</v>
      </c>
      <c r="J826" s="128">
        <v>9</v>
      </c>
      <c r="K826" s="128">
        <v>20</v>
      </c>
      <c r="L826" s="128">
        <v>69</v>
      </c>
      <c r="M826" s="128">
        <v>54</v>
      </c>
      <c r="N826" s="128">
        <v>619</v>
      </c>
      <c r="O826" s="128">
        <v>7</v>
      </c>
      <c r="P826" s="128">
        <v>13</v>
      </c>
      <c r="Q826" s="128">
        <v>43</v>
      </c>
      <c r="R826" s="128">
        <v>37</v>
      </c>
      <c r="S826" s="128">
        <v>0</v>
      </c>
      <c r="T826" s="128">
        <v>0</v>
      </c>
      <c r="U826" s="128">
        <v>0</v>
      </c>
      <c r="V826" s="128">
        <v>0</v>
      </c>
      <c r="W826" s="128">
        <v>0</v>
      </c>
      <c r="X826" s="128">
        <v>0</v>
      </c>
    </row>
    <row r="827" spans="1:24">
      <c r="A827" s="118">
        <v>4</v>
      </c>
      <c r="B827" s="122">
        <v>3</v>
      </c>
      <c r="C827" s="137">
        <v>3003</v>
      </c>
      <c r="D827" s="131">
        <v>13</v>
      </c>
      <c r="E827" s="144" t="s">
        <v>898</v>
      </c>
      <c r="F827" s="144" t="s">
        <v>899</v>
      </c>
      <c r="G827" s="127">
        <v>44</v>
      </c>
      <c r="H827" s="127">
        <v>652</v>
      </c>
      <c r="I827" s="127">
        <v>9</v>
      </c>
      <c r="J827" s="127">
        <v>5</v>
      </c>
      <c r="K827" s="127">
        <v>27</v>
      </c>
      <c r="L827" s="127">
        <v>59</v>
      </c>
      <c r="M827" s="127">
        <v>44</v>
      </c>
      <c r="N827" s="127">
        <v>709</v>
      </c>
      <c r="O827" s="127">
        <v>7</v>
      </c>
      <c r="P827" s="127">
        <v>5</v>
      </c>
      <c r="Q827" s="127">
        <v>39</v>
      </c>
      <c r="R827" s="127">
        <v>50</v>
      </c>
      <c r="S827" s="127">
        <v>0</v>
      </c>
      <c r="T827" s="127">
        <v>0</v>
      </c>
      <c r="U827" s="127">
        <v>0</v>
      </c>
      <c r="V827" s="127">
        <v>0</v>
      </c>
      <c r="W827" s="127">
        <v>0</v>
      </c>
      <c r="X827" s="127">
        <v>0</v>
      </c>
    </row>
    <row r="828" spans="1:24">
      <c r="A828" s="118">
        <v>5</v>
      </c>
      <c r="B828" s="122">
        <v>3</v>
      </c>
      <c r="C828" s="137">
        <v>3003</v>
      </c>
      <c r="D828" s="131">
        <v>13</v>
      </c>
      <c r="E828" s="144" t="s">
        <v>898</v>
      </c>
      <c r="F828" s="144" t="s">
        <v>899</v>
      </c>
      <c r="G828" s="127">
        <v>58</v>
      </c>
      <c r="H828" s="127">
        <v>685</v>
      </c>
      <c r="I828" s="127">
        <v>5</v>
      </c>
      <c r="J828" s="127">
        <v>7</v>
      </c>
      <c r="K828" s="127">
        <v>43</v>
      </c>
      <c r="L828" s="127">
        <v>45</v>
      </c>
      <c r="M828" s="127">
        <v>58</v>
      </c>
      <c r="N828" s="127">
        <v>749</v>
      </c>
      <c r="O828" s="127">
        <v>0</v>
      </c>
      <c r="P828" s="127">
        <v>14</v>
      </c>
      <c r="Q828" s="127">
        <v>52</v>
      </c>
      <c r="R828" s="127">
        <v>34</v>
      </c>
      <c r="S828" s="127">
        <v>58</v>
      </c>
      <c r="T828" s="127">
        <v>203</v>
      </c>
      <c r="U828" s="127">
        <v>5</v>
      </c>
      <c r="V828" s="127">
        <v>38</v>
      </c>
      <c r="W828" s="127">
        <v>55</v>
      </c>
      <c r="X828" s="127">
        <v>2</v>
      </c>
    </row>
    <row r="829" spans="1:24">
      <c r="A829" s="118">
        <v>6</v>
      </c>
      <c r="B829" s="122">
        <v>3</v>
      </c>
      <c r="C829" s="137">
        <v>3003</v>
      </c>
      <c r="D829" s="131">
        <v>13</v>
      </c>
      <c r="E829" s="144" t="s">
        <v>898</v>
      </c>
      <c r="F829" s="144" t="s">
        <v>899</v>
      </c>
      <c r="G829" s="127">
        <v>56</v>
      </c>
      <c r="H829" s="127">
        <v>718</v>
      </c>
      <c r="I829" s="127">
        <v>4</v>
      </c>
      <c r="J829" s="127">
        <v>14</v>
      </c>
      <c r="K829" s="127">
        <v>34</v>
      </c>
      <c r="L829" s="127">
        <v>48</v>
      </c>
      <c r="M829" s="127">
        <v>56</v>
      </c>
      <c r="N829" s="127">
        <v>760</v>
      </c>
      <c r="O829" s="127">
        <v>2</v>
      </c>
      <c r="P829" s="127">
        <v>16</v>
      </c>
      <c r="Q829" s="127">
        <v>48</v>
      </c>
      <c r="R829" s="127">
        <v>34</v>
      </c>
      <c r="S829" s="127">
        <v>0</v>
      </c>
      <c r="T829" s="127">
        <v>0</v>
      </c>
      <c r="U829" s="127">
        <v>0</v>
      </c>
      <c r="V829" s="127">
        <v>0</v>
      </c>
      <c r="W829" s="127">
        <v>0</v>
      </c>
      <c r="X829" s="127">
        <v>0</v>
      </c>
    </row>
    <row r="830" spans="1:24">
      <c r="A830" s="118">
        <v>7</v>
      </c>
      <c r="B830" s="122">
        <v>3</v>
      </c>
      <c r="C830" s="137">
        <v>3003</v>
      </c>
      <c r="D830" s="131">
        <v>14</v>
      </c>
      <c r="E830" s="144" t="s">
        <v>898</v>
      </c>
      <c r="F830" s="144" t="s">
        <v>1588</v>
      </c>
      <c r="G830" s="127">
        <v>48</v>
      </c>
      <c r="H830" s="127">
        <v>726</v>
      </c>
      <c r="I830" s="127">
        <v>8</v>
      </c>
      <c r="J830" s="127">
        <v>17</v>
      </c>
      <c r="K830" s="127">
        <v>35</v>
      </c>
      <c r="L830" s="127">
        <v>40</v>
      </c>
      <c r="M830" s="127">
        <v>48</v>
      </c>
      <c r="N830" s="127">
        <v>738</v>
      </c>
      <c r="O830" s="127">
        <v>2</v>
      </c>
      <c r="P830" s="127">
        <v>25</v>
      </c>
      <c r="Q830" s="127">
        <v>56</v>
      </c>
      <c r="R830" s="127">
        <v>17</v>
      </c>
      <c r="S830" s="127">
        <v>48</v>
      </c>
      <c r="T830" s="127">
        <v>182</v>
      </c>
      <c r="U830" s="127">
        <v>21</v>
      </c>
      <c r="V830" s="127">
        <v>46</v>
      </c>
      <c r="W830" s="127">
        <v>31</v>
      </c>
      <c r="X830" s="127">
        <v>2</v>
      </c>
    </row>
    <row r="831" spans="1:24">
      <c r="A831" s="118">
        <v>8</v>
      </c>
      <c r="B831" s="122">
        <v>3</v>
      </c>
      <c r="C831" s="137">
        <v>3003</v>
      </c>
      <c r="D831" s="131">
        <v>14</v>
      </c>
      <c r="E831" s="144" t="s">
        <v>898</v>
      </c>
      <c r="F831" s="144" t="s">
        <v>1588</v>
      </c>
      <c r="G831" s="127">
        <v>62</v>
      </c>
      <c r="H831" s="127">
        <v>742</v>
      </c>
      <c r="I831" s="127">
        <v>16</v>
      </c>
      <c r="J831" s="127">
        <v>18</v>
      </c>
      <c r="K831" s="127">
        <v>42</v>
      </c>
      <c r="L831" s="127">
        <v>24</v>
      </c>
      <c r="M831" s="127">
        <v>62</v>
      </c>
      <c r="N831" s="127">
        <v>789</v>
      </c>
      <c r="O831" s="127">
        <v>0</v>
      </c>
      <c r="P831" s="127">
        <v>26</v>
      </c>
      <c r="Q831" s="127">
        <v>60</v>
      </c>
      <c r="R831" s="127">
        <v>15</v>
      </c>
      <c r="S831" s="127">
        <v>0</v>
      </c>
      <c r="T831" s="127">
        <v>0</v>
      </c>
      <c r="U831" s="127">
        <v>0</v>
      </c>
      <c r="V831" s="127">
        <v>0</v>
      </c>
      <c r="W831" s="127">
        <v>0</v>
      </c>
      <c r="X831" s="127">
        <v>0</v>
      </c>
    </row>
    <row r="832" spans="1:24">
      <c r="A832" s="113">
        <v>3</v>
      </c>
      <c r="B832" s="116">
        <v>3</v>
      </c>
      <c r="C832" s="138">
        <v>3004</v>
      </c>
      <c r="D832" s="132">
        <v>21</v>
      </c>
      <c r="E832" s="142" t="s">
        <v>900</v>
      </c>
      <c r="F832" s="143" t="s">
        <v>901</v>
      </c>
      <c r="G832" s="128">
        <v>161</v>
      </c>
      <c r="H832" s="128">
        <v>561</v>
      </c>
      <c r="I832" s="128">
        <v>3</v>
      </c>
      <c r="J832" s="128">
        <v>22</v>
      </c>
      <c r="K832" s="128">
        <v>32</v>
      </c>
      <c r="L832" s="128">
        <v>42</v>
      </c>
      <c r="M832" s="128">
        <v>161</v>
      </c>
      <c r="N832" s="128">
        <v>549</v>
      </c>
      <c r="O832" s="128">
        <v>16</v>
      </c>
      <c r="P832" s="128">
        <v>19</v>
      </c>
      <c r="Q832" s="128">
        <v>34</v>
      </c>
      <c r="R832" s="128">
        <v>31</v>
      </c>
      <c r="S832" s="128">
        <v>0</v>
      </c>
      <c r="T832" s="128">
        <v>0</v>
      </c>
      <c r="U832" s="128">
        <v>0</v>
      </c>
      <c r="V832" s="128">
        <v>0</v>
      </c>
      <c r="W832" s="128">
        <v>0</v>
      </c>
      <c r="X832" s="128">
        <v>0</v>
      </c>
    </row>
    <row r="833" spans="1:24">
      <c r="A833" s="118">
        <v>4</v>
      </c>
      <c r="B833" s="122">
        <v>3</v>
      </c>
      <c r="C833" s="137">
        <v>3004</v>
      </c>
      <c r="D833" s="131">
        <v>21</v>
      </c>
      <c r="E833" s="144" t="s">
        <v>900</v>
      </c>
      <c r="F833" s="144" t="s">
        <v>901</v>
      </c>
      <c r="G833" s="127">
        <v>151</v>
      </c>
      <c r="H833" s="127">
        <v>639</v>
      </c>
      <c r="I833" s="127">
        <v>7</v>
      </c>
      <c r="J833" s="127">
        <v>14</v>
      </c>
      <c r="K833" s="127">
        <v>21</v>
      </c>
      <c r="L833" s="127">
        <v>58</v>
      </c>
      <c r="M833" s="127">
        <v>151</v>
      </c>
      <c r="N833" s="127">
        <v>647</v>
      </c>
      <c r="O833" s="127">
        <v>6</v>
      </c>
      <c r="P833" s="127">
        <v>19</v>
      </c>
      <c r="Q833" s="127">
        <v>44</v>
      </c>
      <c r="R833" s="127">
        <v>30</v>
      </c>
      <c r="S833" s="127">
        <v>0</v>
      </c>
      <c r="T833" s="127">
        <v>0</v>
      </c>
      <c r="U833" s="127">
        <v>0</v>
      </c>
      <c r="V833" s="127">
        <v>0</v>
      </c>
      <c r="W833" s="127">
        <v>0</v>
      </c>
      <c r="X833" s="127">
        <v>0</v>
      </c>
    </row>
    <row r="834" spans="1:24">
      <c r="A834" s="118">
        <v>7</v>
      </c>
      <c r="B834" s="122">
        <v>3</v>
      </c>
      <c r="C834" s="137">
        <v>3004</v>
      </c>
      <c r="D834" s="131">
        <v>22</v>
      </c>
      <c r="E834" s="144" t="s">
        <v>900</v>
      </c>
      <c r="F834" s="144" t="s">
        <v>1589</v>
      </c>
      <c r="G834" s="127">
        <v>160</v>
      </c>
      <c r="H834" s="127">
        <v>755</v>
      </c>
      <c r="I834" s="127">
        <v>5</v>
      </c>
      <c r="J834" s="127">
        <v>13</v>
      </c>
      <c r="K834" s="127">
        <v>38</v>
      </c>
      <c r="L834" s="127">
        <v>44</v>
      </c>
      <c r="M834" s="127">
        <v>160</v>
      </c>
      <c r="N834" s="127">
        <v>720</v>
      </c>
      <c r="O834" s="127">
        <v>7</v>
      </c>
      <c r="P834" s="127">
        <v>29</v>
      </c>
      <c r="Q834" s="127">
        <v>41</v>
      </c>
      <c r="R834" s="127">
        <v>23</v>
      </c>
      <c r="S834" s="127">
        <v>160</v>
      </c>
      <c r="T834" s="127">
        <v>186</v>
      </c>
      <c r="U834" s="127">
        <v>26</v>
      </c>
      <c r="V834" s="127">
        <v>30</v>
      </c>
      <c r="W834" s="127">
        <v>33</v>
      </c>
      <c r="X834" s="127">
        <v>11</v>
      </c>
    </row>
    <row r="835" spans="1:24">
      <c r="A835" s="118">
        <v>8</v>
      </c>
      <c r="B835" s="122">
        <v>3</v>
      </c>
      <c r="C835" s="137">
        <v>3004</v>
      </c>
      <c r="D835" s="131">
        <v>22</v>
      </c>
      <c r="E835" s="144" t="s">
        <v>900</v>
      </c>
      <c r="F835" s="144" t="s">
        <v>1589</v>
      </c>
      <c r="G835" s="127">
        <v>195</v>
      </c>
      <c r="H835" s="127">
        <v>753</v>
      </c>
      <c r="I835" s="127">
        <v>16</v>
      </c>
      <c r="J835" s="127">
        <v>16</v>
      </c>
      <c r="K835" s="127">
        <v>32</v>
      </c>
      <c r="L835" s="127">
        <v>35</v>
      </c>
      <c r="M835" s="127">
        <v>195</v>
      </c>
      <c r="N835" s="127">
        <v>784</v>
      </c>
      <c r="O835" s="127">
        <v>4</v>
      </c>
      <c r="P835" s="127">
        <v>26</v>
      </c>
      <c r="Q835" s="127">
        <v>43</v>
      </c>
      <c r="R835" s="127">
        <v>27</v>
      </c>
      <c r="S835" s="127">
        <v>0</v>
      </c>
      <c r="T835" s="127">
        <v>0</v>
      </c>
      <c r="U835" s="127">
        <v>0</v>
      </c>
      <c r="V835" s="127">
        <v>0</v>
      </c>
      <c r="W835" s="127">
        <v>0</v>
      </c>
      <c r="X835" s="127">
        <v>0</v>
      </c>
    </row>
    <row r="836" spans="1:24">
      <c r="A836" s="118">
        <v>5</v>
      </c>
      <c r="B836" s="122">
        <v>3</v>
      </c>
      <c r="C836" s="137">
        <v>3004</v>
      </c>
      <c r="D836" s="131">
        <v>25</v>
      </c>
      <c r="E836" s="144" t="s">
        <v>900</v>
      </c>
      <c r="F836" s="144" t="s">
        <v>1413</v>
      </c>
      <c r="G836" s="127">
        <v>160</v>
      </c>
      <c r="H836" s="127">
        <v>660</v>
      </c>
      <c r="I836" s="127">
        <v>12</v>
      </c>
      <c r="J836" s="127">
        <v>15</v>
      </c>
      <c r="K836" s="127">
        <v>35</v>
      </c>
      <c r="L836" s="127">
        <v>38</v>
      </c>
      <c r="M836" s="127">
        <v>160</v>
      </c>
      <c r="N836" s="127">
        <v>693</v>
      </c>
      <c r="O836" s="127">
        <v>5</v>
      </c>
      <c r="P836" s="127">
        <v>23</v>
      </c>
      <c r="Q836" s="127">
        <v>43</v>
      </c>
      <c r="R836" s="127">
        <v>30</v>
      </c>
      <c r="S836" s="127">
        <v>160</v>
      </c>
      <c r="T836" s="127">
        <v>176</v>
      </c>
      <c r="U836" s="127">
        <v>24</v>
      </c>
      <c r="V836" s="127">
        <v>50</v>
      </c>
      <c r="W836" s="127">
        <v>25</v>
      </c>
      <c r="X836" s="127">
        <v>1</v>
      </c>
    </row>
    <row r="837" spans="1:24">
      <c r="A837" s="118">
        <v>6</v>
      </c>
      <c r="B837" s="122">
        <v>3</v>
      </c>
      <c r="C837" s="137">
        <v>3004</v>
      </c>
      <c r="D837" s="131">
        <v>25</v>
      </c>
      <c r="E837" s="144" t="s">
        <v>900</v>
      </c>
      <c r="F837" s="144" t="s">
        <v>1413</v>
      </c>
      <c r="G837" s="127">
        <v>145</v>
      </c>
      <c r="H837" s="127">
        <v>753</v>
      </c>
      <c r="I837" s="127">
        <v>2</v>
      </c>
      <c r="J837" s="127">
        <v>8</v>
      </c>
      <c r="K837" s="127">
        <v>30</v>
      </c>
      <c r="L837" s="127">
        <v>59</v>
      </c>
      <c r="M837" s="127">
        <v>145</v>
      </c>
      <c r="N837" s="127">
        <v>744</v>
      </c>
      <c r="O837" s="127">
        <v>4</v>
      </c>
      <c r="P837" s="127">
        <v>14</v>
      </c>
      <c r="Q837" s="127">
        <v>51</v>
      </c>
      <c r="R837" s="127">
        <v>30</v>
      </c>
      <c r="S837" s="127">
        <v>0</v>
      </c>
      <c r="T837" s="127">
        <v>0</v>
      </c>
      <c r="U837" s="127">
        <v>0</v>
      </c>
      <c r="V837" s="127">
        <v>0</v>
      </c>
      <c r="W837" s="127">
        <v>0</v>
      </c>
      <c r="X837" s="127">
        <v>0</v>
      </c>
    </row>
    <row r="838" spans="1:24">
      <c r="A838" s="113">
        <v>3</v>
      </c>
      <c r="B838" s="116">
        <v>3</v>
      </c>
      <c r="C838" s="138">
        <v>3005</v>
      </c>
      <c r="D838" s="132">
        <v>29</v>
      </c>
      <c r="E838" s="142" t="s">
        <v>902</v>
      </c>
      <c r="F838" s="143" t="s">
        <v>903</v>
      </c>
      <c r="G838" s="128">
        <v>29</v>
      </c>
      <c r="H838" s="128">
        <v>564</v>
      </c>
      <c r="I838" s="128">
        <v>14</v>
      </c>
      <c r="J838" s="128">
        <v>17</v>
      </c>
      <c r="K838" s="128">
        <v>31</v>
      </c>
      <c r="L838" s="128">
        <v>38</v>
      </c>
      <c r="M838" s="128">
        <v>29</v>
      </c>
      <c r="N838" s="128">
        <v>550</v>
      </c>
      <c r="O838" s="128">
        <v>21</v>
      </c>
      <c r="P838" s="128">
        <v>17</v>
      </c>
      <c r="Q838" s="128">
        <v>24</v>
      </c>
      <c r="R838" s="128">
        <v>38</v>
      </c>
      <c r="S838" s="128">
        <v>0</v>
      </c>
      <c r="T838" s="128">
        <v>0</v>
      </c>
      <c r="U838" s="128">
        <v>0</v>
      </c>
      <c r="V838" s="128">
        <v>0</v>
      </c>
      <c r="W838" s="128">
        <v>0</v>
      </c>
      <c r="X838" s="128">
        <v>0</v>
      </c>
    </row>
    <row r="839" spans="1:24">
      <c r="A839" s="118">
        <v>4</v>
      </c>
      <c r="B839" s="122">
        <v>3</v>
      </c>
      <c r="C839" s="137">
        <v>3005</v>
      </c>
      <c r="D839" s="131">
        <v>29</v>
      </c>
      <c r="E839" s="144" t="s">
        <v>902</v>
      </c>
      <c r="F839" s="144" t="s">
        <v>903</v>
      </c>
      <c r="G839" s="127">
        <v>41</v>
      </c>
      <c r="H839" s="127">
        <v>658</v>
      </c>
      <c r="I839" s="127">
        <v>5</v>
      </c>
      <c r="J839" s="127">
        <v>7</v>
      </c>
      <c r="K839" s="127">
        <v>29</v>
      </c>
      <c r="L839" s="127">
        <v>59</v>
      </c>
      <c r="M839" s="127">
        <v>41</v>
      </c>
      <c r="N839" s="127">
        <v>679</v>
      </c>
      <c r="O839" s="127">
        <v>2</v>
      </c>
      <c r="P839" s="127">
        <v>12</v>
      </c>
      <c r="Q839" s="127">
        <v>56</v>
      </c>
      <c r="R839" s="127">
        <v>29</v>
      </c>
      <c r="S839" s="127">
        <v>0</v>
      </c>
      <c r="T839" s="127">
        <v>0</v>
      </c>
      <c r="U839" s="127">
        <v>0</v>
      </c>
      <c r="V839" s="127">
        <v>0</v>
      </c>
      <c r="W839" s="127">
        <v>0</v>
      </c>
      <c r="X839" s="127">
        <v>0</v>
      </c>
    </row>
    <row r="840" spans="1:24">
      <c r="A840" s="118">
        <v>5</v>
      </c>
      <c r="B840" s="122">
        <v>3</v>
      </c>
      <c r="C840" s="137">
        <v>3005</v>
      </c>
      <c r="D840" s="131">
        <v>29</v>
      </c>
      <c r="E840" s="144" t="s">
        <v>902</v>
      </c>
      <c r="F840" s="144" t="s">
        <v>903</v>
      </c>
      <c r="G840" s="127">
        <v>38</v>
      </c>
      <c r="H840" s="127">
        <v>657</v>
      </c>
      <c r="I840" s="127">
        <v>13</v>
      </c>
      <c r="J840" s="127">
        <v>21</v>
      </c>
      <c r="K840" s="127">
        <v>24</v>
      </c>
      <c r="L840" s="127">
        <v>42</v>
      </c>
      <c r="M840" s="127">
        <v>38</v>
      </c>
      <c r="N840" s="127">
        <v>721</v>
      </c>
      <c r="O840" s="127">
        <v>3</v>
      </c>
      <c r="P840" s="127">
        <v>13</v>
      </c>
      <c r="Q840" s="127">
        <v>47</v>
      </c>
      <c r="R840" s="127">
        <v>37</v>
      </c>
      <c r="S840" s="127">
        <v>38</v>
      </c>
      <c r="T840" s="127">
        <v>208</v>
      </c>
      <c r="U840" s="127">
        <v>5</v>
      </c>
      <c r="V840" s="127">
        <v>37</v>
      </c>
      <c r="W840" s="127">
        <v>47</v>
      </c>
      <c r="X840" s="127">
        <v>11</v>
      </c>
    </row>
    <row r="841" spans="1:24">
      <c r="A841" s="118">
        <v>6</v>
      </c>
      <c r="B841" s="122">
        <v>3</v>
      </c>
      <c r="C841" s="137">
        <v>3005</v>
      </c>
      <c r="D841" s="131">
        <v>29</v>
      </c>
      <c r="E841" s="144" t="s">
        <v>902</v>
      </c>
      <c r="F841" s="144" t="s">
        <v>903</v>
      </c>
      <c r="G841" s="127">
        <v>40</v>
      </c>
      <c r="H841" s="127">
        <v>690</v>
      </c>
      <c r="I841" s="127">
        <v>5</v>
      </c>
      <c r="J841" s="127">
        <v>15</v>
      </c>
      <c r="K841" s="127">
        <v>43</v>
      </c>
      <c r="L841" s="127">
        <v>38</v>
      </c>
      <c r="M841" s="127">
        <v>40</v>
      </c>
      <c r="N841" s="127">
        <v>766</v>
      </c>
      <c r="O841" s="127">
        <v>3</v>
      </c>
      <c r="P841" s="127">
        <v>10</v>
      </c>
      <c r="Q841" s="127">
        <v>50</v>
      </c>
      <c r="R841" s="127">
        <v>38</v>
      </c>
      <c r="S841" s="127">
        <v>0</v>
      </c>
      <c r="T841" s="127">
        <v>0</v>
      </c>
      <c r="U841" s="127">
        <v>0</v>
      </c>
      <c r="V841" s="127">
        <v>0</v>
      </c>
      <c r="W841" s="127">
        <v>0</v>
      </c>
      <c r="X841" s="127">
        <v>0</v>
      </c>
    </row>
    <row r="842" spans="1:24">
      <c r="A842" s="118">
        <v>7</v>
      </c>
      <c r="B842" s="122">
        <v>3</v>
      </c>
      <c r="C842" s="137">
        <v>3005</v>
      </c>
      <c r="D842" s="131">
        <v>30</v>
      </c>
      <c r="E842" s="144" t="s">
        <v>902</v>
      </c>
      <c r="F842" s="144" t="s">
        <v>1590</v>
      </c>
      <c r="G842" s="127">
        <v>31</v>
      </c>
      <c r="H842" s="127">
        <v>692</v>
      </c>
      <c r="I842" s="127">
        <v>19</v>
      </c>
      <c r="J842" s="127">
        <v>19</v>
      </c>
      <c r="K842" s="127">
        <v>39</v>
      </c>
      <c r="L842" s="127">
        <v>23</v>
      </c>
      <c r="M842" s="127">
        <v>31</v>
      </c>
      <c r="N842" s="127">
        <v>696</v>
      </c>
      <c r="O842" s="127">
        <v>10</v>
      </c>
      <c r="P842" s="127">
        <v>23</v>
      </c>
      <c r="Q842" s="127">
        <v>52</v>
      </c>
      <c r="R842" s="127">
        <v>16</v>
      </c>
      <c r="S842" s="127">
        <v>31</v>
      </c>
      <c r="T842" s="127">
        <v>169</v>
      </c>
      <c r="U842" s="127">
        <v>26</v>
      </c>
      <c r="V842" s="127">
        <v>52</v>
      </c>
      <c r="W842" s="127">
        <v>23</v>
      </c>
      <c r="X842" s="127">
        <v>0</v>
      </c>
    </row>
    <row r="843" spans="1:24">
      <c r="A843" s="118">
        <v>8</v>
      </c>
      <c r="B843" s="122">
        <v>3</v>
      </c>
      <c r="C843" s="137">
        <v>3005</v>
      </c>
      <c r="D843" s="131">
        <v>30</v>
      </c>
      <c r="E843" s="144" t="s">
        <v>902</v>
      </c>
      <c r="F843" s="144" t="s">
        <v>1590</v>
      </c>
      <c r="G843" s="127">
        <v>41</v>
      </c>
      <c r="H843" s="127">
        <v>736</v>
      </c>
      <c r="I843" s="127">
        <v>15</v>
      </c>
      <c r="J843" s="127">
        <v>15</v>
      </c>
      <c r="K843" s="127">
        <v>51</v>
      </c>
      <c r="L843" s="127">
        <v>20</v>
      </c>
      <c r="M843" s="127">
        <v>41</v>
      </c>
      <c r="N843" s="127">
        <v>799</v>
      </c>
      <c r="O843" s="127">
        <v>0</v>
      </c>
      <c r="P843" s="127">
        <v>24</v>
      </c>
      <c r="Q843" s="127">
        <v>51</v>
      </c>
      <c r="R843" s="127">
        <v>24</v>
      </c>
      <c r="S843" s="127">
        <v>0</v>
      </c>
      <c r="T843" s="127">
        <v>0</v>
      </c>
      <c r="U843" s="127">
        <v>0</v>
      </c>
      <c r="V843" s="127">
        <v>0</v>
      </c>
      <c r="W843" s="127">
        <v>0</v>
      </c>
      <c r="X843" s="127">
        <v>0</v>
      </c>
    </row>
    <row r="844" spans="1:24">
      <c r="A844" s="113">
        <v>3</v>
      </c>
      <c r="B844" s="116">
        <v>4</v>
      </c>
      <c r="C844" s="138">
        <v>3102</v>
      </c>
      <c r="D844" s="132">
        <v>1</v>
      </c>
      <c r="E844" s="142" t="s">
        <v>904</v>
      </c>
      <c r="F844" s="143" t="s">
        <v>905</v>
      </c>
      <c r="G844" s="128">
        <v>56</v>
      </c>
      <c r="H844" s="128">
        <v>579</v>
      </c>
      <c r="I844" s="128">
        <v>2</v>
      </c>
      <c r="J844" s="128">
        <v>14</v>
      </c>
      <c r="K844" s="128">
        <v>41</v>
      </c>
      <c r="L844" s="128">
        <v>43</v>
      </c>
      <c r="M844" s="128">
        <v>56</v>
      </c>
      <c r="N844" s="128">
        <v>591</v>
      </c>
      <c r="O844" s="128">
        <v>4</v>
      </c>
      <c r="P844" s="128">
        <v>27</v>
      </c>
      <c r="Q844" s="128">
        <v>34</v>
      </c>
      <c r="R844" s="128">
        <v>36</v>
      </c>
      <c r="S844" s="128">
        <v>0</v>
      </c>
      <c r="T844" s="128">
        <v>0</v>
      </c>
      <c r="U844" s="128">
        <v>0</v>
      </c>
      <c r="V844" s="128">
        <v>0</v>
      </c>
      <c r="W844" s="128">
        <v>0</v>
      </c>
      <c r="X844" s="128">
        <v>0</v>
      </c>
    </row>
    <row r="845" spans="1:24">
      <c r="A845" s="118">
        <v>4</v>
      </c>
      <c r="B845" s="122">
        <v>4</v>
      </c>
      <c r="C845" s="137">
        <v>3102</v>
      </c>
      <c r="D845" s="131">
        <v>1</v>
      </c>
      <c r="E845" s="144" t="s">
        <v>904</v>
      </c>
      <c r="F845" s="144" t="s">
        <v>905</v>
      </c>
      <c r="G845" s="127">
        <v>34</v>
      </c>
      <c r="H845" s="127">
        <v>615</v>
      </c>
      <c r="I845" s="127">
        <v>12</v>
      </c>
      <c r="J845" s="127">
        <v>9</v>
      </c>
      <c r="K845" s="127">
        <v>32</v>
      </c>
      <c r="L845" s="127">
        <v>47</v>
      </c>
      <c r="M845" s="127">
        <v>34</v>
      </c>
      <c r="N845" s="127">
        <v>648</v>
      </c>
      <c r="O845" s="127">
        <v>12</v>
      </c>
      <c r="P845" s="127">
        <v>18</v>
      </c>
      <c r="Q845" s="127">
        <v>35</v>
      </c>
      <c r="R845" s="127">
        <v>35</v>
      </c>
      <c r="S845" s="127">
        <v>0</v>
      </c>
      <c r="T845" s="127">
        <v>0</v>
      </c>
      <c r="U845" s="127">
        <v>0</v>
      </c>
      <c r="V845" s="127">
        <v>0</v>
      </c>
      <c r="W845" s="127">
        <v>0</v>
      </c>
      <c r="X845" s="127">
        <v>0</v>
      </c>
    </row>
    <row r="846" spans="1:24">
      <c r="A846" s="118">
        <v>5</v>
      </c>
      <c r="B846" s="122">
        <v>4</v>
      </c>
      <c r="C846" s="137">
        <v>3102</v>
      </c>
      <c r="D846" s="131">
        <v>1</v>
      </c>
      <c r="E846" s="144" t="s">
        <v>904</v>
      </c>
      <c r="F846" s="144" t="s">
        <v>905</v>
      </c>
      <c r="G846" s="127">
        <v>39</v>
      </c>
      <c r="H846" s="127">
        <v>697</v>
      </c>
      <c r="I846" s="127">
        <v>3</v>
      </c>
      <c r="J846" s="127">
        <v>5</v>
      </c>
      <c r="K846" s="127">
        <v>41</v>
      </c>
      <c r="L846" s="127">
        <v>51</v>
      </c>
      <c r="M846" s="127">
        <v>39</v>
      </c>
      <c r="N846" s="127">
        <v>789</v>
      </c>
      <c r="O846" s="127">
        <v>3</v>
      </c>
      <c r="P846" s="127">
        <v>8</v>
      </c>
      <c r="Q846" s="127">
        <v>41</v>
      </c>
      <c r="R846" s="127">
        <v>49</v>
      </c>
      <c r="S846" s="127">
        <v>39</v>
      </c>
      <c r="T846" s="127">
        <v>226</v>
      </c>
      <c r="U846" s="127">
        <v>3</v>
      </c>
      <c r="V846" s="127">
        <v>10</v>
      </c>
      <c r="W846" s="127">
        <v>74</v>
      </c>
      <c r="X846" s="127">
        <v>13</v>
      </c>
    </row>
    <row r="847" spans="1:24">
      <c r="A847" s="118">
        <v>6</v>
      </c>
      <c r="B847" s="122">
        <v>4</v>
      </c>
      <c r="C847" s="137">
        <v>3102</v>
      </c>
      <c r="D847" s="131">
        <v>1</v>
      </c>
      <c r="E847" s="144" t="s">
        <v>904</v>
      </c>
      <c r="F847" s="144" t="s">
        <v>905</v>
      </c>
      <c r="G847" s="127">
        <v>33</v>
      </c>
      <c r="H847" s="127">
        <v>765</v>
      </c>
      <c r="I847" s="127">
        <v>6</v>
      </c>
      <c r="J847" s="127">
        <v>0</v>
      </c>
      <c r="K847" s="127">
        <v>27</v>
      </c>
      <c r="L847" s="127">
        <v>67</v>
      </c>
      <c r="M847" s="127">
        <v>33</v>
      </c>
      <c r="N847" s="127">
        <v>791</v>
      </c>
      <c r="O847" s="127">
        <v>0</v>
      </c>
      <c r="P847" s="127">
        <v>12</v>
      </c>
      <c r="Q847" s="127">
        <v>39</v>
      </c>
      <c r="R847" s="127">
        <v>48</v>
      </c>
      <c r="S847" s="127">
        <v>0</v>
      </c>
      <c r="T847" s="127">
        <v>0</v>
      </c>
      <c r="U847" s="127">
        <v>0</v>
      </c>
      <c r="V847" s="127">
        <v>0</v>
      </c>
      <c r="W847" s="127">
        <v>0</v>
      </c>
      <c r="X847" s="127">
        <v>0</v>
      </c>
    </row>
    <row r="848" spans="1:24">
      <c r="A848" s="118">
        <v>7</v>
      </c>
      <c r="B848" s="122">
        <v>4</v>
      </c>
      <c r="C848" s="137">
        <v>3102</v>
      </c>
      <c r="D848" s="131">
        <v>2</v>
      </c>
      <c r="E848" s="144" t="s">
        <v>904</v>
      </c>
      <c r="F848" s="144" t="s">
        <v>1591</v>
      </c>
      <c r="G848" s="127">
        <v>37</v>
      </c>
      <c r="H848" s="127">
        <v>693</v>
      </c>
      <c r="I848" s="127">
        <v>16</v>
      </c>
      <c r="J848" s="127">
        <v>19</v>
      </c>
      <c r="K848" s="127">
        <v>51</v>
      </c>
      <c r="L848" s="127">
        <v>14</v>
      </c>
      <c r="M848" s="127">
        <v>37</v>
      </c>
      <c r="N848" s="127">
        <v>711</v>
      </c>
      <c r="O848" s="127">
        <v>11</v>
      </c>
      <c r="P848" s="127">
        <v>30</v>
      </c>
      <c r="Q848" s="127">
        <v>32</v>
      </c>
      <c r="R848" s="127">
        <v>27</v>
      </c>
      <c r="S848" s="127">
        <v>37</v>
      </c>
      <c r="T848" s="127">
        <v>171</v>
      </c>
      <c r="U848" s="127">
        <v>35</v>
      </c>
      <c r="V848" s="127">
        <v>38</v>
      </c>
      <c r="W848" s="127">
        <v>22</v>
      </c>
      <c r="X848" s="127">
        <v>5</v>
      </c>
    </row>
    <row r="849" spans="1:24">
      <c r="A849" s="118">
        <v>8</v>
      </c>
      <c r="B849" s="122">
        <v>4</v>
      </c>
      <c r="C849" s="137">
        <v>3102</v>
      </c>
      <c r="D849" s="131">
        <v>2</v>
      </c>
      <c r="E849" s="144" t="s">
        <v>904</v>
      </c>
      <c r="F849" s="144" t="s">
        <v>1591</v>
      </c>
      <c r="G849" s="127">
        <v>45</v>
      </c>
      <c r="H849" s="127">
        <v>715</v>
      </c>
      <c r="I849" s="127">
        <v>27</v>
      </c>
      <c r="J849" s="127">
        <v>7</v>
      </c>
      <c r="K849" s="127">
        <v>51</v>
      </c>
      <c r="L849" s="127">
        <v>16</v>
      </c>
      <c r="M849" s="127">
        <v>45</v>
      </c>
      <c r="N849" s="127">
        <v>832</v>
      </c>
      <c r="O849" s="127">
        <v>0</v>
      </c>
      <c r="P849" s="127">
        <v>18</v>
      </c>
      <c r="Q849" s="127">
        <v>44</v>
      </c>
      <c r="R849" s="127">
        <v>38</v>
      </c>
      <c r="S849" s="127">
        <v>0</v>
      </c>
      <c r="T849" s="127">
        <v>0</v>
      </c>
      <c r="U849" s="127">
        <v>0</v>
      </c>
      <c r="V849" s="127">
        <v>0</v>
      </c>
      <c r="W849" s="127">
        <v>0</v>
      </c>
      <c r="X849" s="127">
        <v>0</v>
      </c>
    </row>
    <row r="850" spans="1:24">
      <c r="A850" s="113">
        <v>3</v>
      </c>
      <c r="B850" s="116">
        <v>4</v>
      </c>
      <c r="C850" s="138">
        <v>3104</v>
      </c>
      <c r="D850" s="132">
        <v>5</v>
      </c>
      <c r="E850" s="142" t="s">
        <v>906</v>
      </c>
      <c r="F850" s="143" t="s">
        <v>908</v>
      </c>
      <c r="G850" s="128">
        <v>21</v>
      </c>
      <c r="H850" s="128">
        <v>575</v>
      </c>
      <c r="I850" s="128">
        <v>0</v>
      </c>
      <c r="J850" s="128">
        <v>24</v>
      </c>
      <c r="K850" s="128">
        <v>38</v>
      </c>
      <c r="L850" s="128">
        <v>38</v>
      </c>
      <c r="M850" s="128">
        <v>21</v>
      </c>
      <c r="N850" s="128">
        <v>532</v>
      </c>
      <c r="O850" s="128">
        <v>14</v>
      </c>
      <c r="P850" s="128">
        <v>19</v>
      </c>
      <c r="Q850" s="128">
        <v>48</v>
      </c>
      <c r="R850" s="128">
        <v>19</v>
      </c>
      <c r="S850" s="128">
        <v>0</v>
      </c>
      <c r="T850" s="128">
        <v>0</v>
      </c>
      <c r="U850" s="128">
        <v>0</v>
      </c>
      <c r="V850" s="128">
        <v>0</v>
      </c>
      <c r="W850" s="128">
        <v>0</v>
      </c>
      <c r="X850" s="128">
        <v>0</v>
      </c>
    </row>
    <row r="851" spans="1:24">
      <c r="A851" s="118">
        <v>4</v>
      </c>
      <c r="B851" s="122">
        <v>4</v>
      </c>
      <c r="C851" s="137">
        <v>3104</v>
      </c>
      <c r="D851" s="131">
        <v>5</v>
      </c>
      <c r="E851" s="144" t="s">
        <v>906</v>
      </c>
      <c r="F851" s="144" t="s">
        <v>908</v>
      </c>
      <c r="G851" s="127">
        <v>21</v>
      </c>
      <c r="H851" s="127">
        <v>580</v>
      </c>
      <c r="I851" s="127">
        <v>19</v>
      </c>
      <c r="J851" s="127">
        <v>14</v>
      </c>
      <c r="K851" s="127">
        <v>48</v>
      </c>
      <c r="L851" s="127">
        <v>19</v>
      </c>
      <c r="M851" s="127">
        <v>21</v>
      </c>
      <c r="N851" s="127">
        <v>638</v>
      </c>
      <c r="O851" s="127">
        <v>0</v>
      </c>
      <c r="P851" s="127">
        <v>38</v>
      </c>
      <c r="Q851" s="127">
        <v>33</v>
      </c>
      <c r="R851" s="127">
        <v>29</v>
      </c>
      <c r="S851" s="127">
        <v>0</v>
      </c>
      <c r="T851" s="127">
        <v>0</v>
      </c>
      <c r="U851" s="127">
        <v>0</v>
      </c>
      <c r="V851" s="127">
        <v>0</v>
      </c>
      <c r="W851" s="127">
        <v>0</v>
      </c>
      <c r="X851" s="127">
        <v>0</v>
      </c>
    </row>
    <row r="852" spans="1:24">
      <c r="A852" s="118">
        <v>5</v>
      </c>
      <c r="B852" s="122">
        <v>4</v>
      </c>
      <c r="C852" s="137">
        <v>3104</v>
      </c>
      <c r="D852" s="131">
        <v>5</v>
      </c>
      <c r="E852" s="144" t="s">
        <v>906</v>
      </c>
      <c r="F852" s="144" t="s">
        <v>908</v>
      </c>
      <c r="G852" s="127">
        <v>27</v>
      </c>
      <c r="H852" s="127">
        <v>608</v>
      </c>
      <c r="I852" s="127">
        <v>15</v>
      </c>
      <c r="J852" s="127">
        <v>33</v>
      </c>
      <c r="K852" s="127">
        <v>37</v>
      </c>
      <c r="L852" s="127">
        <v>15</v>
      </c>
      <c r="M852" s="127">
        <v>27</v>
      </c>
      <c r="N852" s="127">
        <v>607</v>
      </c>
      <c r="O852" s="127">
        <v>11</v>
      </c>
      <c r="P852" s="127">
        <v>33</v>
      </c>
      <c r="Q852" s="127">
        <v>44</v>
      </c>
      <c r="R852" s="127">
        <v>11</v>
      </c>
      <c r="S852" s="127">
        <v>27</v>
      </c>
      <c r="T852" s="127">
        <v>177</v>
      </c>
      <c r="U852" s="127">
        <v>26</v>
      </c>
      <c r="V852" s="127">
        <v>48</v>
      </c>
      <c r="W852" s="127">
        <v>26</v>
      </c>
      <c r="X852" s="127">
        <v>0</v>
      </c>
    </row>
    <row r="853" spans="1:24">
      <c r="A853" s="118">
        <v>6</v>
      </c>
      <c r="B853" s="122">
        <v>4</v>
      </c>
      <c r="C853" s="137">
        <v>3104</v>
      </c>
      <c r="D853" s="131">
        <v>5</v>
      </c>
      <c r="E853" s="144" t="s">
        <v>906</v>
      </c>
      <c r="F853" s="144" t="s">
        <v>908</v>
      </c>
      <c r="G853" s="127">
        <v>27</v>
      </c>
      <c r="H853" s="127">
        <v>695</v>
      </c>
      <c r="I853" s="127">
        <v>11</v>
      </c>
      <c r="J853" s="127">
        <v>15</v>
      </c>
      <c r="K853" s="127">
        <v>37</v>
      </c>
      <c r="L853" s="127">
        <v>37</v>
      </c>
      <c r="M853" s="127">
        <v>27</v>
      </c>
      <c r="N853" s="127">
        <v>698</v>
      </c>
      <c r="O853" s="127">
        <v>7</v>
      </c>
      <c r="P853" s="127">
        <v>26</v>
      </c>
      <c r="Q853" s="127">
        <v>44</v>
      </c>
      <c r="R853" s="127">
        <v>22</v>
      </c>
      <c r="S853" s="127">
        <v>0</v>
      </c>
      <c r="T853" s="127">
        <v>0</v>
      </c>
      <c r="U853" s="127">
        <v>0</v>
      </c>
      <c r="V853" s="127">
        <v>0</v>
      </c>
      <c r="W853" s="127">
        <v>0</v>
      </c>
      <c r="X853" s="127">
        <v>0</v>
      </c>
    </row>
    <row r="854" spans="1:24">
      <c r="A854" s="118">
        <v>7</v>
      </c>
      <c r="B854" s="122">
        <v>4</v>
      </c>
      <c r="C854" s="137">
        <v>3104</v>
      </c>
      <c r="D854" s="131">
        <v>6</v>
      </c>
      <c r="E854" s="144" t="s">
        <v>906</v>
      </c>
      <c r="F854" s="144" t="s">
        <v>1593</v>
      </c>
      <c r="G854" s="127">
        <v>24</v>
      </c>
      <c r="H854" s="127">
        <v>691</v>
      </c>
      <c r="I854" s="127">
        <v>8</v>
      </c>
      <c r="J854" s="127">
        <v>38</v>
      </c>
      <c r="K854" s="127">
        <v>33</v>
      </c>
      <c r="L854" s="127">
        <v>21</v>
      </c>
      <c r="M854" s="127">
        <v>24</v>
      </c>
      <c r="N854" s="127">
        <v>677</v>
      </c>
      <c r="O854" s="127">
        <v>8</v>
      </c>
      <c r="P854" s="127">
        <v>29</v>
      </c>
      <c r="Q854" s="127">
        <v>46</v>
      </c>
      <c r="R854" s="127">
        <v>17</v>
      </c>
      <c r="S854" s="127">
        <v>24</v>
      </c>
      <c r="T854" s="127">
        <v>145</v>
      </c>
      <c r="U854" s="127">
        <v>54</v>
      </c>
      <c r="V854" s="127">
        <v>46</v>
      </c>
      <c r="W854" s="127">
        <v>0</v>
      </c>
      <c r="X854" s="127">
        <v>0</v>
      </c>
    </row>
    <row r="855" spans="1:24">
      <c r="A855" s="118">
        <v>8</v>
      </c>
      <c r="B855" s="122">
        <v>4</v>
      </c>
      <c r="C855" s="137">
        <v>3104</v>
      </c>
      <c r="D855" s="131">
        <v>6</v>
      </c>
      <c r="E855" s="144" t="s">
        <v>906</v>
      </c>
      <c r="F855" s="144" t="s">
        <v>1593</v>
      </c>
      <c r="G855" s="127">
        <v>24</v>
      </c>
      <c r="H855" s="127">
        <v>704</v>
      </c>
      <c r="I855" s="127">
        <v>17</v>
      </c>
      <c r="J855" s="127">
        <v>29</v>
      </c>
      <c r="K855" s="127">
        <v>50</v>
      </c>
      <c r="L855" s="127">
        <v>4</v>
      </c>
      <c r="M855" s="127">
        <v>24</v>
      </c>
      <c r="N855" s="127">
        <v>805</v>
      </c>
      <c r="O855" s="127">
        <v>0</v>
      </c>
      <c r="P855" s="127">
        <v>8</v>
      </c>
      <c r="Q855" s="127">
        <v>79</v>
      </c>
      <c r="R855" s="127">
        <v>13</v>
      </c>
      <c r="S855" s="127">
        <v>0</v>
      </c>
      <c r="T855" s="127">
        <v>0</v>
      </c>
      <c r="U855" s="127">
        <v>0</v>
      </c>
      <c r="V855" s="127">
        <v>0</v>
      </c>
      <c r="W855" s="127">
        <v>0</v>
      </c>
      <c r="X855" s="127">
        <v>0</v>
      </c>
    </row>
    <row r="856" spans="1:24">
      <c r="A856" s="113">
        <v>3</v>
      </c>
      <c r="B856" s="116">
        <v>4</v>
      </c>
      <c r="C856" s="138">
        <v>3104</v>
      </c>
      <c r="D856" s="132">
        <v>21</v>
      </c>
      <c r="E856" s="142" t="s">
        <v>906</v>
      </c>
      <c r="F856" s="143" t="s">
        <v>907</v>
      </c>
      <c r="G856" s="128">
        <v>11</v>
      </c>
      <c r="H856" s="128">
        <v>512</v>
      </c>
      <c r="I856" s="128">
        <v>18</v>
      </c>
      <c r="J856" s="128">
        <v>27</v>
      </c>
      <c r="K856" s="128">
        <v>27</v>
      </c>
      <c r="L856" s="128">
        <v>27</v>
      </c>
      <c r="M856" s="128">
        <v>11</v>
      </c>
      <c r="N856" s="128">
        <v>489</v>
      </c>
      <c r="O856" s="128">
        <v>9</v>
      </c>
      <c r="P856" s="128">
        <v>45</v>
      </c>
      <c r="Q856" s="128">
        <v>18</v>
      </c>
      <c r="R856" s="128">
        <v>27</v>
      </c>
      <c r="S856" s="128">
        <v>0</v>
      </c>
      <c r="T856" s="128">
        <v>0</v>
      </c>
      <c r="U856" s="128">
        <v>0</v>
      </c>
      <c r="V856" s="128">
        <v>0</v>
      </c>
      <c r="W856" s="128">
        <v>0</v>
      </c>
      <c r="X856" s="128">
        <v>0</v>
      </c>
    </row>
    <row r="857" spans="1:24">
      <c r="A857" s="118">
        <v>4</v>
      </c>
      <c r="B857" s="122">
        <v>4</v>
      </c>
      <c r="C857" s="137">
        <v>3104</v>
      </c>
      <c r="D857" s="131">
        <v>21</v>
      </c>
      <c r="E857" s="144" t="s">
        <v>906</v>
      </c>
      <c r="F857" s="144" t="s">
        <v>907</v>
      </c>
      <c r="G857" s="127">
        <v>12</v>
      </c>
      <c r="H857" s="127">
        <v>542</v>
      </c>
      <c r="I857" s="127">
        <v>33</v>
      </c>
      <c r="J857" s="127">
        <v>33</v>
      </c>
      <c r="K857" s="127">
        <v>17</v>
      </c>
      <c r="L857" s="127">
        <v>17</v>
      </c>
      <c r="M857" s="127">
        <v>12</v>
      </c>
      <c r="N857" s="127">
        <v>584</v>
      </c>
      <c r="O857" s="127">
        <v>0</v>
      </c>
      <c r="P857" s="127">
        <v>58</v>
      </c>
      <c r="Q857" s="127">
        <v>25</v>
      </c>
      <c r="R857" s="127">
        <v>17</v>
      </c>
      <c r="S857" s="127">
        <v>0</v>
      </c>
      <c r="T857" s="127">
        <v>0</v>
      </c>
      <c r="U857" s="127">
        <v>0</v>
      </c>
      <c r="V857" s="127">
        <v>0</v>
      </c>
      <c r="W857" s="127">
        <v>0</v>
      </c>
      <c r="X857" s="127">
        <v>0</v>
      </c>
    </row>
    <row r="858" spans="1:24">
      <c r="A858" s="118">
        <v>5</v>
      </c>
      <c r="B858" s="122">
        <v>4</v>
      </c>
      <c r="C858" s="137">
        <v>3104</v>
      </c>
      <c r="D858" s="131">
        <v>21</v>
      </c>
      <c r="E858" s="144" t="s">
        <v>906</v>
      </c>
      <c r="F858" s="144" t="s">
        <v>907</v>
      </c>
      <c r="G858" s="127">
        <v>12</v>
      </c>
      <c r="H858" s="127">
        <v>541</v>
      </c>
      <c r="I858" s="127">
        <v>50</v>
      </c>
      <c r="J858" s="127">
        <v>25</v>
      </c>
      <c r="K858" s="127">
        <v>25</v>
      </c>
      <c r="L858" s="127">
        <v>0</v>
      </c>
      <c r="M858" s="127">
        <v>12</v>
      </c>
      <c r="N858" s="127">
        <v>503</v>
      </c>
      <c r="O858" s="127">
        <v>33</v>
      </c>
      <c r="P858" s="127">
        <v>50</v>
      </c>
      <c r="Q858" s="127">
        <v>17</v>
      </c>
      <c r="R858" s="127">
        <v>0</v>
      </c>
      <c r="S858" s="127">
        <v>12</v>
      </c>
      <c r="T858" s="127">
        <v>158</v>
      </c>
      <c r="U858" s="127">
        <v>58</v>
      </c>
      <c r="V858" s="127">
        <v>25</v>
      </c>
      <c r="W858" s="127">
        <v>17</v>
      </c>
      <c r="X858" s="127">
        <v>0</v>
      </c>
    </row>
    <row r="859" spans="1:24">
      <c r="A859" s="118">
        <v>6</v>
      </c>
      <c r="B859" s="122">
        <v>4</v>
      </c>
      <c r="C859" s="137">
        <v>3104</v>
      </c>
      <c r="D859" s="131">
        <v>21</v>
      </c>
      <c r="E859" s="144" t="s">
        <v>906</v>
      </c>
      <c r="F859" s="144" t="s">
        <v>907</v>
      </c>
      <c r="G859" s="127" t="s">
        <v>1</v>
      </c>
      <c r="H859" s="127" t="s">
        <v>1</v>
      </c>
      <c r="I859" s="127" t="s">
        <v>1</v>
      </c>
      <c r="J859" s="127" t="s">
        <v>1</v>
      </c>
      <c r="K859" s="127" t="s">
        <v>1</v>
      </c>
      <c r="L859" s="127" t="s">
        <v>1</v>
      </c>
      <c r="M859" s="127" t="s">
        <v>1</v>
      </c>
      <c r="N859" s="127" t="s">
        <v>1</v>
      </c>
      <c r="O859" s="127" t="s">
        <v>1</v>
      </c>
      <c r="P859" s="127" t="s">
        <v>1</v>
      </c>
      <c r="Q859" s="127" t="s">
        <v>1</v>
      </c>
      <c r="R859" s="127" t="s">
        <v>1</v>
      </c>
      <c r="S859" s="127">
        <v>0</v>
      </c>
      <c r="T859" s="127">
        <v>0</v>
      </c>
      <c r="U859" s="127">
        <v>0</v>
      </c>
      <c r="V859" s="127">
        <v>0</v>
      </c>
      <c r="W859" s="127">
        <v>0</v>
      </c>
      <c r="X859" s="127">
        <v>0</v>
      </c>
    </row>
    <row r="860" spans="1:24">
      <c r="A860" s="118">
        <v>7</v>
      </c>
      <c r="B860" s="122">
        <v>4</v>
      </c>
      <c r="C860" s="137">
        <v>3104</v>
      </c>
      <c r="D860" s="131">
        <v>22</v>
      </c>
      <c r="E860" s="144" t="s">
        <v>906</v>
      </c>
      <c r="F860" s="144" t="s">
        <v>1592</v>
      </c>
      <c r="G860" s="127">
        <v>15</v>
      </c>
      <c r="H860" s="127">
        <v>658</v>
      </c>
      <c r="I860" s="127">
        <v>33</v>
      </c>
      <c r="J860" s="127">
        <v>20</v>
      </c>
      <c r="K860" s="127">
        <v>40</v>
      </c>
      <c r="L860" s="127">
        <v>7</v>
      </c>
      <c r="M860" s="127">
        <v>15</v>
      </c>
      <c r="N860" s="127">
        <v>583</v>
      </c>
      <c r="O860" s="127">
        <v>13</v>
      </c>
      <c r="P860" s="127">
        <v>60</v>
      </c>
      <c r="Q860" s="127">
        <v>13</v>
      </c>
      <c r="R860" s="127">
        <v>13</v>
      </c>
      <c r="S860" s="127">
        <v>15</v>
      </c>
      <c r="T860" s="127">
        <v>131</v>
      </c>
      <c r="U860" s="127">
        <v>87</v>
      </c>
      <c r="V860" s="127">
        <v>7</v>
      </c>
      <c r="W860" s="127">
        <v>7</v>
      </c>
      <c r="X860" s="127">
        <v>0</v>
      </c>
    </row>
    <row r="861" spans="1:24">
      <c r="A861" s="118">
        <v>8</v>
      </c>
      <c r="B861" s="122">
        <v>4</v>
      </c>
      <c r="C861" s="137">
        <v>3104</v>
      </c>
      <c r="D861" s="131">
        <v>22</v>
      </c>
      <c r="E861" s="144" t="s">
        <v>906</v>
      </c>
      <c r="F861" s="144" t="s">
        <v>1592</v>
      </c>
      <c r="G861" s="127" t="s">
        <v>1</v>
      </c>
      <c r="H861" s="127" t="s">
        <v>1</v>
      </c>
      <c r="I861" s="127" t="s">
        <v>1</v>
      </c>
      <c r="J861" s="127" t="s">
        <v>1</v>
      </c>
      <c r="K861" s="127" t="s">
        <v>1</v>
      </c>
      <c r="L861" s="127" t="s">
        <v>1</v>
      </c>
      <c r="M861" s="127" t="s">
        <v>1</v>
      </c>
      <c r="N861" s="127" t="s">
        <v>1</v>
      </c>
      <c r="O861" s="127" t="s">
        <v>1</v>
      </c>
      <c r="P861" s="127" t="s">
        <v>1</v>
      </c>
      <c r="Q861" s="127" t="s">
        <v>1</v>
      </c>
      <c r="R861" s="127" t="s">
        <v>1</v>
      </c>
      <c r="S861" s="127">
        <v>0</v>
      </c>
      <c r="T861" s="127">
        <v>0</v>
      </c>
      <c r="U861" s="127">
        <v>0</v>
      </c>
      <c r="V861" s="127">
        <v>0</v>
      </c>
      <c r="W861" s="127">
        <v>0</v>
      </c>
      <c r="X861" s="127">
        <v>0</v>
      </c>
    </row>
    <row r="862" spans="1:24">
      <c r="A862" s="118">
        <v>4</v>
      </c>
      <c r="B862" s="122">
        <v>4</v>
      </c>
      <c r="C862" s="137">
        <v>3105</v>
      </c>
      <c r="D862" s="131">
        <v>9</v>
      </c>
      <c r="E862" s="144" t="s">
        <v>909</v>
      </c>
      <c r="F862" s="144" t="s">
        <v>1372</v>
      </c>
      <c r="G862" s="127">
        <v>149</v>
      </c>
      <c r="H862" s="127">
        <v>649</v>
      </c>
      <c r="I862" s="127">
        <v>8</v>
      </c>
      <c r="J862" s="127">
        <v>5</v>
      </c>
      <c r="K862" s="127">
        <v>26</v>
      </c>
      <c r="L862" s="127">
        <v>61</v>
      </c>
      <c r="M862" s="127">
        <v>149</v>
      </c>
      <c r="N862" s="127">
        <v>689</v>
      </c>
      <c r="O862" s="127">
        <v>3</v>
      </c>
      <c r="P862" s="127">
        <v>11</v>
      </c>
      <c r="Q862" s="127">
        <v>50</v>
      </c>
      <c r="R862" s="127">
        <v>36</v>
      </c>
      <c r="S862" s="127">
        <v>0</v>
      </c>
      <c r="T862" s="127">
        <v>0</v>
      </c>
      <c r="U862" s="127">
        <v>0</v>
      </c>
      <c r="V862" s="127">
        <v>0</v>
      </c>
      <c r="W862" s="127">
        <v>0</v>
      </c>
      <c r="X862" s="127">
        <v>0</v>
      </c>
    </row>
    <row r="863" spans="1:24">
      <c r="A863" s="118">
        <v>5</v>
      </c>
      <c r="B863" s="122">
        <v>4</v>
      </c>
      <c r="C863" s="137">
        <v>3105</v>
      </c>
      <c r="D863" s="131">
        <v>9</v>
      </c>
      <c r="E863" s="144" t="s">
        <v>909</v>
      </c>
      <c r="F863" s="144" t="s">
        <v>1372</v>
      </c>
      <c r="G863" s="127">
        <v>150</v>
      </c>
      <c r="H863" s="127">
        <v>694</v>
      </c>
      <c r="I863" s="127">
        <v>10</v>
      </c>
      <c r="J863" s="127">
        <v>9</v>
      </c>
      <c r="K863" s="127">
        <v>27</v>
      </c>
      <c r="L863" s="127">
        <v>54</v>
      </c>
      <c r="M863" s="127">
        <v>150</v>
      </c>
      <c r="N863" s="127">
        <v>711</v>
      </c>
      <c r="O863" s="127">
        <v>6</v>
      </c>
      <c r="P863" s="127">
        <v>13</v>
      </c>
      <c r="Q863" s="127">
        <v>47</v>
      </c>
      <c r="R863" s="127">
        <v>35</v>
      </c>
      <c r="S863" s="127">
        <v>150</v>
      </c>
      <c r="T863" s="127">
        <v>208</v>
      </c>
      <c r="U863" s="127">
        <v>11</v>
      </c>
      <c r="V863" s="127">
        <v>25</v>
      </c>
      <c r="W863" s="127">
        <v>55</v>
      </c>
      <c r="X863" s="127">
        <v>10</v>
      </c>
    </row>
    <row r="864" spans="1:24">
      <c r="A864" s="118">
        <v>6</v>
      </c>
      <c r="B864" s="122">
        <v>4</v>
      </c>
      <c r="C864" s="137">
        <v>3105</v>
      </c>
      <c r="D864" s="131">
        <v>9</v>
      </c>
      <c r="E864" s="144" t="s">
        <v>909</v>
      </c>
      <c r="F864" s="144" t="s">
        <v>1372</v>
      </c>
      <c r="G864" s="127">
        <v>126</v>
      </c>
      <c r="H864" s="127">
        <v>686</v>
      </c>
      <c r="I864" s="127">
        <v>13</v>
      </c>
      <c r="J864" s="127">
        <v>14</v>
      </c>
      <c r="K864" s="127">
        <v>35</v>
      </c>
      <c r="L864" s="127">
        <v>38</v>
      </c>
      <c r="M864" s="127">
        <v>126</v>
      </c>
      <c r="N864" s="127">
        <v>665</v>
      </c>
      <c r="O864" s="127">
        <v>8</v>
      </c>
      <c r="P864" s="127">
        <v>37</v>
      </c>
      <c r="Q864" s="127">
        <v>36</v>
      </c>
      <c r="R864" s="127">
        <v>20</v>
      </c>
      <c r="S864" s="127">
        <v>0</v>
      </c>
      <c r="T864" s="127">
        <v>0</v>
      </c>
      <c r="U864" s="127">
        <v>0</v>
      </c>
      <c r="V864" s="127">
        <v>0</v>
      </c>
      <c r="W864" s="127">
        <v>0</v>
      </c>
      <c r="X864" s="127">
        <v>0</v>
      </c>
    </row>
    <row r="865" spans="1:24">
      <c r="A865" s="118">
        <v>7</v>
      </c>
      <c r="B865" s="122">
        <v>4</v>
      </c>
      <c r="C865" s="137">
        <v>3105</v>
      </c>
      <c r="D865" s="131">
        <v>10</v>
      </c>
      <c r="E865" s="144" t="s">
        <v>909</v>
      </c>
      <c r="F865" s="144" t="s">
        <v>1594</v>
      </c>
      <c r="G865" s="127">
        <v>146</v>
      </c>
      <c r="H865" s="127">
        <v>734</v>
      </c>
      <c r="I865" s="127">
        <v>11</v>
      </c>
      <c r="J865" s="127">
        <v>16</v>
      </c>
      <c r="K865" s="127">
        <v>34</v>
      </c>
      <c r="L865" s="127">
        <v>38</v>
      </c>
      <c r="M865" s="127">
        <v>146</v>
      </c>
      <c r="N865" s="127">
        <v>702</v>
      </c>
      <c r="O865" s="127">
        <v>7</v>
      </c>
      <c r="P865" s="127">
        <v>33</v>
      </c>
      <c r="Q865" s="127">
        <v>41</v>
      </c>
      <c r="R865" s="127">
        <v>19</v>
      </c>
      <c r="S865" s="127">
        <v>146</v>
      </c>
      <c r="T865" s="127">
        <v>165</v>
      </c>
      <c r="U865" s="127">
        <v>38</v>
      </c>
      <c r="V865" s="127">
        <v>42</v>
      </c>
      <c r="W865" s="127">
        <v>17</v>
      </c>
      <c r="X865" s="127">
        <v>3</v>
      </c>
    </row>
    <row r="866" spans="1:24">
      <c r="A866" s="118">
        <v>8</v>
      </c>
      <c r="B866" s="122">
        <v>4</v>
      </c>
      <c r="C866" s="137">
        <v>3105</v>
      </c>
      <c r="D866" s="131">
        <v>10</v>
      </c>
      <c r="E866" s="144" t="s">
        <v>909</v>
      </c>
      <c r="F866" s="144" t="s">
        <v>1594</v>
      </c>
      <c r="G866" s="127">
        <v>147</v>
      </c>
      <c r="H866" s="127">
        <v>724</v>
      </c>
      <c r="I866" s="127">
        <v>22</v>
      </c>
      <c r="J866" s="127">
        <v>17</v>
      </c>
      <c r="K866" s="127">
        <v>39</v>
      </c>
      <c r="L866" s="127">
        <v>22</v>
      </c>
      <c r="M866" s="127">
        <v>147</v>
      </c>
      <c r="N866" s="127">
        <v>794</v>
      </c>
      <c r="O866" s="127">
        <v>5</v>
      </c>
      <c r="P866" s="127">
        <v>20</v>
      </c>
      <c r="Q866" s="127">
        <v>40</v>
      </c>
      <c r="R866" s="127">
        <v>35</v>
      </c>
      <c r="S866" s="127">
        <v>0</v>
      </c>
      <c r="T866" s="127">
        <v>0</v>
      </c>
      <c r="U866" s="127">
        <v>0</v>
      </c>
      <c r="V866" s="127">
        <v>0</v>
      </c>
      <c r="W866" s="127">
        <v>0</v>
      </c>
      <c r="X866" s="127">
        <v>0</v>
      </c>
    </row>
    <row r="867" spans="1:24">
      <c r="A867" s="113">
        <v>3</v>
      </c>
      <c r="B867" s="116">
        <v>4</v>
      </c>
      <c r="C867" s="138">
        <v>3105</v>
      </c>
      <c r="D867" s="132">
        <v>12</v>
      </c>
      <c r="E867" s="142" t="s">
        <v>909</v>
      </c>
      <c r="F867" s="143" t="s">
        <v>910</v>
      </c>
      <c r="G867" s="128">
        <v>119</v>
      </c>
      <c r="H867" s="128">
        <v>593</v>
      </c>
      <c r="I867" s="128">
        <v>3</v>
      </c>
      <c r="J867" s="128">
        <v>10</v>
      </c>
      <c r="K867" s="128">
        <v>30</v>
      </c>
      <c r="L867" s="128">
        <v>57</v>
      </c>
      <c r="M867" s="128">
        <v>119</v>
      </c>
      <c r="N867" s="128">
        <v>596</v>
      </c>
      <c r="O867" s="128">
        <v>11</v>
      </c>
      <c r="P867" s="128">
        <v>10</v>
      </c>
      <c r="Q867" s="128">
        <v>35</v>
      </c>
      <c r="R867" s="128">
        <v>44</v>
      </c>
      <c r="S867" s="128">
        <v>0</v>
      </c>
      <c r="T867" s="128">
        <v>0</v>
      </c>
      <c r="U867" s="128">
        <v>0</v>
      </c>
      <c r="V867" s="128">
        <v>0</v>
      </c>
      <c r="W867" s="128">
        <v>0</v>
      </c>
      <c r="X867" s="128">
        <v>0</v>
      </c>
    </row>
    <row r="868" spans="1:24">
      <c r="A868" s="113">
        <v>3</v>
      </c>
      <c r="B868" s="116">
        <v>2</v>
      </c>
      <c r="C868" s="138">
        <v>3201</v>
      </c>
      <c r="D868" s="132">
        <v>1</v>
      </c>
      <c r="E868" s="142" t="s">
        <v>911</v>
      </c>
      <c r="F868" s="143" t="s">
        <v>915</v>
      </c>
      <c r="G868" s="128">
        <v>45</v>
      </c>
      <c r="H868" s="128">
        <v>623</v>
      </c>
      <c r="I868" s="128">
        <v>0</v>
      </c>
      <c r="J868" s="128">
        <v>9</v>
      </c>
      <c r="K868" s="128">
        <v>31</v>
      </c>
      <c r="L868" s="128">
        <v>60</v>
      </c>
      <c r="M868" s="128">
        <v>45</v>
      </c>
      <c r="N868" s="128">
        <v>576</v>
      </c>
      <c r="O868" s="128">
        <v>11</v>
      </c>
      <c r="P868" s="128">
        <v>27</v>
      </c>
      <c r="Q868" s="128">
        <v>27</v>
      </c>
      <c r="R868" s="128">
        <v>36</v>
      </c>
      <c r="S868" s="128">
        <v>0</v>
      </c>
      <c r="T868" s="128">
        <v>0</v>
      </c>
      <c r="U868" s="128">
        <v>0</v>
      </c>
      <c r="V868" s="128">
        <v>0</v>
      </c>
      <c r="W868" s="128">
        <v>0</v>
      </c>
      <c r="X868" s="128">
        <v>0</v>
      </c>
    </row>
    <row r="869" spans="1:24">
      <c r="A869" s="118">
        <v>4</v>
      </c>
      <c r="B869" s="122">
        <v>2</v>
      </c>
      <c r="C869" s="137">
        <v>3201</v>
      </c>
      <c r="D869" s="131">
        <v>1</v>
      </c>
      <c r="E869" s="144" t="s">
        <v>911</v>
      </c>
      <c r="F869" s="144" t="s">
        <v>915</v>
      </c>
      <c r="G869" s="127">
        <v>45</v>
      </c>
      <c r="H869" s="127">
        <v>633</v>
      </c>
      <c r="I869" s="127">
        <v>9</v>
      </c>
      <c r="J869" s="127">
        <v>18</v>
      </c>
      <c r="K869" s="127">
        <v>27</v>
      </c>
      <c r="L869" s="127">
        <v>47</v>
      </c>
      <c r="M869" s="127">
        <v>45</v>
      </c>
      <c r="N869" s="127">
        <v>655</v>
      </c>
      <c r="O869" s="127">
        <v>2</v>
      </c>
      <c r="P869" s="127">
        <v>24</v>
      </c>
      <c r="Q869" s="127">
        <v>49</v>
      </c>
      <c r="R869" s="127">
        <v>24</v>
      </c>
      <c r="S869" s="127">
        <v>0</v>
      </c>
      <c r="T869" s="127">
        <v>0</v>
      </c>
      <c r="U869" s="127">
        <v>0</v>
      </c>
      <c r="V869" s="127">
        <v>0</v>
      </c>
      <c r="W869" s="127">
        <v>0</v>
      </c>
      <c r="X869" s="127">
        <v>0</v>
      </c>
    </row>
    <row r="870" spans="1:24">
      <c r="A870" s="118">
        <v>5</v>
      </c>
      <c r="B870" s="122">
        <v>2</v>
      </c>
      <c r="C870" s="137">
        <v>3201</v>
      </c>
      <c r="D870" s="131">
        <v>1</v>
      </c>
      <c r="E870" s="144" t="s">
        <v>911</v>
      </c>
      <c r="F870" s="144" t="s">
        <v>915</v>
      </c>
      <c r="G870" s="127">
        <v>43</v>
      </c>
      <c r="H870" s="127">
        <v>688</v>
      </c>
      <c r="I870" s="127">
        <v>5</v>
      </c>
      <c r="J870" s="127">
        <v>19</v>
      </c>
      <c r="K870" s="127">
        <v>30</v>
      </c>
      <c r="L870" s="127">
        <v>47</v>
      </c>
      <c r="M870" s="127">
        <v>43</v>
      </c>
      <c r="N870" s="127">
        <v>720</v>
      </c>
      <c r="O870" s="127">
        <v>0</v>
      </c>
      <c r="P870" s="127">
        <v>30</v>
      </c>
      <c r="Q870" s="127">
        <v>35</v>
      </c>
      <c r="R870" s="127">
        <v>35</v>
      </c>
      <c r="S870" s="127">
        <v>43</v>
      </c>
      <c r="T870" s="127">
        <v>201</v>
      </c>
      <c r="U870" s="127">
        <v>7</v>
      </c>
      <c r="V870" s="127">
        <v>40</v>
      </c>
      <c r="W870" s="127">
        <v>47</v>
      </c>
      <c r="X870" s="127">
        <v>7</v>
      </c>
    </row>
    <row r="871" spans="1:24">
      <c r="A871" s="118">
        <v>6</v>
      </c>
      <c r="B871" s="122">
        <v>2</v>
      </c>
      <c r="C871" s="137">
        <v>3201</v>
      </c>
      <c r="D871" s="131">
        <v>1</v>
      </c>
      <c r="E871" s="144" t="s">
        <v>911</v>
      </c>
      <c r="F871" s="144" t="s">
        <v>915</v>
      </c>
      <c r="G871" s="127">
        <v>48</v>
      </c>
      <c r="H871" s="127">
        <v>715</v>
      </c>
      <c r="I871" s="127">
        <v>2</v>
      </c>
      <c r="J871" s="127">
        <v>13</v>
      </c>
      <c r="K871" s="127">
        <v>40</v>
      </c>
      <c r="L871" s="127">
        <v>46</v>
      </c>
      <c r="M871" s="127">
        <v>48</v>
      </c>
      <c r="N871" s="127">
        <v>738</v>
      </c>
      <c r="O871" s="127">
        <v>0</v>
      </c>
      <c r="P871" s="127">
        <v>23</v>
      </c>
      <c r="Q871" s="127">
        <v>50</v>
      </c>
      <c r="R871" s="127">
        <v>27</v>
      </c>
      <c r="S871" s="127">
        <v>0</v>
      </c>
      <c r="T871" s="127">
        <v>0</v>
      </c>
      <c r="U871" s="127">
        <v>0</v>
      </c>
      <c r="V871" s="127">
        <v>0</v>
      </c>
      <c r="W871" s="127">
        <v>0</v>
      </c>
      <c r="X871" s="127">
        <v>0</v>
      </c>
    </row>
    <row r="872" spans="1:24">
      <c r="A872" s="113">
        <v>3</v>
      </c>
      <c r="B872" s="116">
        <v>2</v>
      </c>
      <c r="C872" s="138">
        <v>3201</v>
      </c>
      <c r="D872" s="132">
        <v>3</v>
      </c>
      <c r="E872" s="142" t="s">
        <v>911</v>
      </c>
      <c r="F872" s="143" t="s">
        <v>914</v>
      </c>
      <c r="G872" s="128">
        <v>64</v>
      </c>
      <c r="H872" s="128">
        <v>563</v>
      </c>
      <c r="I872" s="128">
        <v>6</v>
      </c>
      <c r="J872" s="128">
        <v>22</v>
      </c>
      <c r="K872" s="128">
        <v>28</v>
      </c>
      <c r="L872" s="128">
        <v>44</v>
      </c>
      <c r="M872" s="128">
        <v>64</v>
      </c>
      <c r="N872" s="128">
        <v>515</v>
      </c>
      <c r="O872" s="128">
        <v>20</v>
      </c>
      <c r="P872" s="128">
        <v>22</v>
      </c>
      <c r="Q872" s="128">
        <v>33</v>
      </c>
      <c r="R872" s="128">
        <v>25</v>
      </c>
      <c r="S872" s="128">
        <v>0</v>
      </c>
      <c r="T872" s="128">
        <v>0</v>
      </c>
      <c r="U872" s="128">
        <v>0</v>
      </c>
      <c r="V872" s="128">
        <v>0</v>
      </c>
      <c r="W872" s="128">
        <v>0</v>
      </c>
      <c r="X872" s="128">
        <v>0</v>
      </c>
    </row>
    <row r="873" spans="1:24">
      <c r="A873" s="118">
        <v>4</v>
      </c>
      <c r="B873" s="122">
        <v>2</v>
      </c>
      <c r="C873" s="137">
        <v>3201</v>
      </c>
      <c r="D873" s="131">
        <v>3</v>
      </c>
      <c r="E873" s="144" t="s">
        <v>911</v>
      </c>
      <c r="F873" s="144" t="s">
        <v>914</v>
      </c>
      <c r="G873" s="127">
        <v>66</v>
      </c>
      <c r="H873" s="127">
        <v>616</v>
      </c>
      <c r="I873" s="127">
        <v>6</v>
      </c>
      <c r="J873" s="127">
        <v>14</v>
      </c>
      <c r="K873" s="127">
        <v>38</v>
      </c>
      <c r="L873" s="127">
        <v>42</v>
      </c>
      <c r="M873" s="127">
        <v>66</v>
      </c>
      <c r="N873" s="127">
        <v>671</v>
      </c>
      <c r="O873" s="127">
        <v>3</v>
      </c>
      <c r="P873" s="127">
        <v>14</v>
      </c>
      <c r="Q873" s="127">
        <v>58</v>
      </c>
      <c r="R873" s="127">
        <v>26</v>
      </c>
      <c r="S873" s="127">
        <v>0</v>
      </c>
      <c r="T873" s="127">
        <v>0</v>
      </c>
      <c r="U873" s="127">
        <v>0</v>
      </c>
      <c r="V873" s="127">
        <v>0</v>
      </c>
      <c r="W873" s="127">
        <v>0</v>
      </c>
      <c r="X873" s="127">
        <v>0</v>
      </c>
    </row>
    <row r="874" spans="1:24">
      <c r="A874" s="118">
        <v>5</v>
      </c>
      <c r="B874" s="122">
        <v>2</v>
      </c>
      <c r="C874" s="137">
        <v>3201</v>
      </c>
      <c r="D874" s="131">
        <v>3</v>
      </c>
      <c r="E874" s="144" t="s">
        <v>911</v>
      </c>
      <c r="F874" s="144" t="s">
        <v>914</v>
      </c>
      <c r="G874" s="127">
        <v>54</v>
      </c>
      <c r="H874" s="127">
        <v>675</v>
      </c>
      <c r="I874" s="127">
        <v>7</v>
      </c>
      <c r="J874" s="127">
        <v>17</v>
      </c>
      <c r="K874" s="127">
        <v>33</v>
      </c>
      <c r="L874" s="127">
        <v>43</v>
      </c>
      <c r="M874" s="127">
        <v>54</v>
      </c>
      <c r="N874" s="127">
        <v>753</v>
      </c>
      <c r="O874" s="127">
        <v>0</v>
      </c>
      <c r="P874" s="127">
        <v>19</v>
      </c>
      <c r="Q874" s="127">
        <v>39</v>
      </c>
      <c r="R874" s="127">
        <v>43</v>
      </c>
      <c r="S874" s="127">
        <v>54</v>
      </c>
      <c r="T874" s="127">
        <v>204</v>
      </c>
      <c r="U874" s="127">
        <v>4</v>
      </c>
      <c r="V874" s="127">
        <v>37</v>
      </c>
      <c r="W874" s="127">
        <v>54</v>
      </c>
      <c r="X874" s="127">
        <v>6</v>
      </c>
    </row>
    <row r="875" spans="1:24">
      <c r="A875" s="118">
        <v>6</v>
      </c>
      <c r="B875" s="122">
        <v>2</v>
      </c>
      <c r="C875" s="137">
        <v>3201</v>
      </c>
      <c r="D875" s="131">
        <v>3</v>
      </c>
      <c r="E875" s="144" t="s">
        <v>911</v>
      </c>
      <c r="F875" s="144" t="s">
        <v>914</v>
      </c>
      <c r="G875" s="127">
        <v>55</v>
      </c>
      <c r="H875" s="127">
        <v>761</v>
      </c>
      <c r="I875" s="127">
        <v>4</v>
      </c>
      <c r="J875" s="127">
        <v>9</v>
      </c>
      <c r="K875" s="127">
        <v>16</v>
      </c>
      <c r="L875" s="127">
        <v>71</v>
      </c>
      <c r="M875" s="127">
        <v>55</v>
      </c>
      <c r="N875" s="127">
        <v>736</v>
      </c>
      <c r="O875" s="127">
        <v>5</v>
      </c>
      <c r="P875" s="127">
        <v>22</v>
      </c>
      <c r="Q875" s="127">
        <v>38</v>
      </c>
      <c r="R875" s="127">
        <v>35</v>
      </c>
      <c r="S875" s="127">
        <v>0</v>
      </c>
      <c r="T875" s="127">
        <v>0</v>
      </c>
      <c r="U875" s="127">
        <v>0</v>
      </c>
      <c r="V875" s="127">
        <v>0</v>
      </c>
      <c r="W875" s="127">
        <v>0</v>
      </c>
      <c r="X875" s="127">
        <v>0</v>
      </c>
    </row>
    <row r="876" spans="1:24">
      <c r="A876" s="118">
        <v>7</v>
      </c>
      <c r="B876" s="122">
        <v>2</v>
      </c>
      <c r="C876" s="137">
        <v>3201</v>
      </c>
      <c r="D876" s="131">
        <v>4</v>
      </c>
      <c r="E876" s="144" t="s">
        <v>911</v>
      </c>
      <c r="F876" s="144" t="s">
        <v>1595</v>
      </c>
      <c r="G876" s="127">
        <v>218</v>
      </c>
      <c r="H876" s="127">
        <v>740</v>
      </c>
      <c r="I876" s="127">
        <v>9</v>
      </c>
      <c r="J876" s="127">
        <v>9</v>
      </c>
      <c r="K876" s="127">
        <v>39</v>
      </c>
      <c r="L876" s="127">
        <v>43</v>
      </c>
      <c r="M876" s="127">
        <v>218</v>
      </c>
      <c r="N876" s="127">
        <v>777</v>
      </c>
      <c r="O876" s="127">
        <v>4</v>
      </c>
      <c r="P876" s="127">
        <v>20</v>
      </c>
      <c r="Q876" s="127">
        <v>38</v>
      </c>
      <c r="R876" s="127">
        <v>38</v>
      </c>
      <c r="S876" s="127">
        <v>218</v>
      </c>
      <c r="T876" s="127">
        <v>175</v>
      </c>
      <c r="U876" s="127">
        <v>28</v>
      </c>
      <c r="V876" s="127">
        <v>43</v>
      </c>
      <c r="W876" s="127">
        <v>26</v>
      </c>
      <c r="X876" s="127">
        <v>4</v>
      </c>
    </row>
    <row r="877" spans="1:24">
      <c r="A877" s="118">
        <v>8</v>
      </c>
      <c r="B877" s="122">
        <v>2</v>
      </c>
      <c r="C877" s="137">
        <v>3201</v>
      </c>
      <c r="D877" s="131">
        <v>4</v>
      </c>
      <c r="E877" s="144" t="s">
        <v>911</v>
      </c>
      <c r="F877" s="144" t="s">
        <v>1595</v>
      </c>
      <c r="G877" s="127">
        <v>212</v>
      </c>
      <c r="H877" s="127">
        <v>754</v>
      </c>
      <c r="I877" s="127">
        <v>12</v>
      </c>
      <c r="J877" s="127">
        <v>13</v>
      </c>
      <c r="K877" s="127">
        <v>44</v>
      </c>
      <c r="L877" s="127">
        <v>31</v>
      </c>
      <c r="M877" s="127">
        <v>212</v>
      </c>
      <c r="N877" s="127">
        <v>807</v>
      </c>
      <c r="O877" s="127">
        <v>5</v>
      </c>
      <c r="P877" s="127">
        <v>15</v>
      </c>
      <c r="Q877" s="127">
        <v>51</v>
      </c>
      <c r="R877" s="127">
        <v>29</v>
      </c>
      <c r="S877" s="127">
        <v>0</v>
      </c>
      <c r="T877" s="127">
        <v>0</v>
      </c>
      <c r="U877" s="127">
        <v>0</v>
      </c>
      <c r="V877" s="127">
        <v>0</v>
      </c>
      <c r="W877" s="127">
        <v>0</v>
      </c>
      <c r="X877" s="127">
        <v>0</v>
      </c>
    </row>
    <row r="878" spans="1:24">
      <c r="A878" s="113">
        <v>3</v>
      </c>
      <c r="B878" s="116">
        <v>2</v>
      </c>
      <c r="C878" s="138">
        <v>3201</v>
      </c>
      <c r="D878" s="132">
        <v>9</v>
      </c>
      <c r="E878" s="142" t="s">
        <v>911</v>
      </c>
      <c r="F878" s="143" t="s">
        <v>913</v>
      </c>
      <c r="G878" s="128">
        <v>75</v>
      </c>
      <c r="H878" s="128">
        <v>625</v>
      </c>
      <c r="I878" s="128">
        <v>0</v>
      </c>
      <c r="J878" s="128">
        <v>11</v>
      </c>
      <c r="K878" s="128">
        <v>24</v>
      </c>
      <c r="L878" s="128">
        <v>65</v>
      </c>
      <c r="M878" s="128">
        <v>75</v>
      </c>
      <c r="N878" s="128">
        <v>636</v>
      </c>
      <c r="O878" s="128">
        <v>7</v>
      </c>
      <c r="P878" s="128">
        <v>13</v>
      </c>
      <c r="Q878" s="128">
        <v>28</v>
      </c>
      <c r="R878" s="128">
        <v>52</v>
      </c>
      <c r="S878" s="128">
        <v>0</v>
      </c>
      <c r="T878" s="128">
        <v>0</v>
      </c>
      <c r="U878" s="128">
        <v>0</v>
      </c>
      <c r="V878" s="128">
        <v>0</v>
      </c>
      <c r="W878" s="128">
        <v>0</v>
      </c>
      <c r="X878" s="128">
        <v>0</v>
      </c>
    </row>
    <row r="879" spans="1:24">
      <c r="A879" s="118">
        <v>4</v>
      </c>
      <c r="B879" s="122">
        <v>2</v>
      </c>
      <c r="C879" s="137">
        <v>3201</v>
      </c>
      <c r="D879" s="131">
        <v>9</v>
      </c>
      <c r="E879" s="144" t="s">
        <v>911</v>
      </c>
      <c r="F879" s="144" t="s">
        <v>913</v>
      </c>
      <c r="G879" s="127">
        <v>70</v>
      </c>
      <c r="H879" s="127">
        <v>633</v>
      </c>
      <c r="I879" s="127">
        <v>6</v>
      </c>
      <c r="J879" s="127">
        <v>16</v>
      </c>
      <c r="K879" s="127">
        <v>30</v>
      </c>
      <c r="L879" s="127">
        <v>49</v>
      </c>
      <c r="M879" s="127">
        <v>70</v>
      </c>
      <c r="N879" s="127">
        <v>661</v>
      </c>
      <c r="O879" s="127">
        <v>3</v>
      </c>
      <c r="P879" s="127">
        <v>23</v>
      </c>
      <c r="Q879" s="127">
        <v>44</v>
      </c>
      <c r="R879" s="127">
        <v>30</v>
      </c>
      <c r="S879" s="127">
        <v>0</v>
      </c>
      <c r="T879" s="127">
        <v>0</v>
      </c>
      <c r="U879" s="127">
        <v>0</v>
      </c>
      <c r="V879" s="127">
        <v>0</v>
      </c>
      <c r="W879" s="127">
        <v>0</v>
      </c>
      <c r="X879" s="127">
        <v>0</v>
      </c>
    </row>
    <row r="880" spans="1:24">
      <c r="A880" s="118">
        <v>5</v>
      </c>
      <c r="B880" s="122">
        <v>2</v>
      </c>
      <c r="C880" s="137">
        <v>3201</v>
      </c>
      <c r="D880" s="131">
        <v>9</v>
      </c>
      <c r="E880" s="144" t="s">
        <v>911</v>
      </c>
      <c r="F880" s="144" t="s">
        <v>913</v>
      </c>
      <c r="G880" s="127">
        <v>68</v>
      </c>
      <c r="H880" s="127">
        <v>693</v>
      </c>
      <c r="I880" s="127">
        <v>9</v>
      </c>
      <c r="J880" s="127">
        <v>4</v>
      </c>
      <c r="K880" s="127">
        <v>34</v>
      </c>
      <c r="L880" s="127">
        <v>53</v>
      </c>
      <c r="M880" s="127">
        <v>68</v>
      </c>
      <c r="N880" s="127">
        <v>789</v>
      </c>
      <c r="O880" s="127">
        <v>3</v>
      </c>
      <c r="P880" s="127">
        <v>7</v>
      </c>
      <c r="Q880" s="127">
        <v>34</v>
      </c>
      <c r="R880" s="127">
        <v>56</v>
      </c>
      <c r="S880" s="127">
        <v>68</v>
      </c>
      <c r="T880" s="127">
        <v>217</v>
      </c>
      <c r="U880" s="127">
        <v>4</v>
      </c>
      <c r="V880" s="127">
        <v>22</v>
      </c>
      <c r="W880" s="127">
        <v>60</v>
      </c>
      <c r="X880" s="127">
        <v>13</v>
      </c>
    </row>
    <row r="881" spans="1:24">
      <c r="A881" s="118">
        <v>6</v>
      </c>
      <c r="B881" s="122">
        <v>2</v>
      </c>
      <c r="C881" s="137">
        <v>3201</v>
      </c>
      <c r="D881" s="131">
        <v>9</v>
      </c>
      <c r="E881" s="144" t="s">
        <v>911</v>
      </c>
      <c r="F881" s="144" t="s">
        <v>913</v>
      </c>
      <c r="G881" s="127">
        <v>62</v>
      </c>
      <c r="H881" s="127">
        <v>758</v>
      </c>
      <c r="I881" s="127">
        <v>5</v>
      </c>
      <c r="J881" s="127">
        <v>6</v>
      </c>
      <c r="K881" s="127">
        <v>26</v>
      </c>
      <c r="L881" s="127">
        <v>63</v>
      </c>
      <c r="M881" s="127">
        <v>62</v>
      </c>
      <c r="N881" s="127">
        <v>773</v>
      </c>
      <c r="O881" s="127">
        <v>2</v>
      </c>
      <c r="P881" s="127">
        <v>18</v>
      </c>
      <c r="Q881" s="127">
        <v>44</v>
      </c>
      <c r="R881" s="127">
        <v>37</v>
      </c>
      <c r="S881" s="127">
        <v>0</v>
      </c>
      <c r="T881" s="127">
        <v>0</v>
      </c>
      <c r="U881" s="127">
        <v>0</v>
      </c>
      <c r="V881" s="127">
        <v>0</v>
      </c>
      <c r="W881" s="127">
        <v>0</v>
      </c>
      <c r="X881" s="127">
        <v>0</v>
      </c>
    </row>
    <row r="882" spans="1:24">
      <c r="A882" s="113">
        <v>3</v>
      </c>
      <c r="B882" s="116">
        <v>2</v>
      </c>
      <c r="C882" s="138">
        <v>3201</v>
      </c>
      <c r="D882" s="132">
        <v>42</v>
      </c>
      <c r="E882" s="142" t="s">
        <v>911</v>
      </c>
      <c r="F882" s="143" t="s">
        <v>912</v>
      </c>
      <c r="G882" s="128">
        <v>47</v>
      </c>
      <c r="H882" s="128">
        <v>601</v>
      </c>
      <c r="I882" s="128">
        <v>2</v>
      </c>
      <c r="J882" s="128">
        <v>13</v>
      </c>
      <c r="K882" s="128">
        <v>23</v>
      </c>
      <c r="L882" s="128">
        <v>62</v>
      </c>
      <c r="M882" s="128">
        <v>47</v>
      </c>
      <c r="N882" s="128">
        <v>616</v>
      </c>
      <c r="O882" s="128">
        <v>11</v>
      </c>
      <c r="P882" s="128">
        <v>9</v>
      </c>
      <c r="Q882" s="128">
        <v>34</v>
      </c>
      <c r="R882" s="128">
        <v>47</v>
      </c>
      <c r="S882" s="128">
        <v>0</v>
      </c>
      <c r="T882" s="128">
        <v>0</v>
      </c>
      <c r="U882" s="128">
        <v>0</v>
      </c>
      <c r="V882" s="128">
        <v>0</v>
      </c>
      <c r="W882" s="128">
        <v>0</v>
      </c>
      <c r="X882" s="128">
        <v>0</v>
      </c>
    </row>
    <row r="883" spans="1:24">
      <c r="A883" s="118">
        <v>4</v>
      </c>
      <c r="B883" s="122">
        <v>2</v>
      </c>
      <c r="C883" s="137">
        <v>3201</v>
      </c>
      <c r="D883" s="131">
        <v>42</v>
      </c>
      <c r="E883" s="144" t="s">
        <v>911</v>
      </c>
      <c r="F883" s="144" t="s">
        <v>912</v>
      </c>
      <c r="G883" s="127">
        <v>42</v>
      </c>
      <c r="H883" s="127">
        <v>663</v>
      </c>
      <c r="I883" s="127">
        <v>2</v>
      </c>
      <c r="J883" s="127">
        <v>7</v>
      </c>
      <c r="K883" s="127">
        <v>19</v>
      </c>
      <c r="L883" s="127">
        <v>71</v>
      </c>
      <c r="M883" s="127">
        <v>42</v>
      </c>
      <c r="N883" s="127">
        <v>697</v>
      </c>
      <c r="O883" s="127">
        <v>2</v>
      </c>
      <c r="P883" s="127">
        <v>14</v>
      </c>
      <c r="Q883" s="127">
        <v>43</v>
      </c>
      <c r="R883" s="127">
        <v>40</v>
      </c>
      <c r="S883" s="127">
        <v>0</v>
      </c>
      <c r="T883" s="127">
        <v>0</v>
      </c>
      <c r="U883" s="127">
        <v>0</v>
      </c>
      <c r="V883" s="127">
        <v>0</v>
      </c>
      <c r="W883" s="127">
        <v>0</v>
      </c>
      <c r="X883" s="127">
        <v>0</v>
      </c>
    </row>
    <row r="884" spans="1:24">
      <c r="A884" s="118">
        <v>5</v>
      </c>
      <c r="B884" s="122">
        <v>2</v>
      </c>
      <c r="C884" s="137">
        <v>3201</v>
      </c>
      <c r="D884" s="131">
        <v>42</v>
      </c>
      <c r="E884" s="144" t="s">
        <v>911</v>
      </c>
      <c r="F884" s="144" t="s">
        <v>912</v>
      </c>
      <c r="G884" s="127">
        <v>54</v>
      </c>
      <c r="H884" s="127">
        <v>696</v>
      </c>
      <c r="I884" s="127">
        <v>6</v>
      </c>
      <c r="J884" s="127">
        <v>19</v>
      </c>
      <c r="K884" s="127">
        <v>20</v>
      </c>
      <c r="L884" s="127">
        <v>56</v>
      </c>
      <c r="M884" s="127">
        <v>54</v>
      </c>
      <c r="N884" s="127">
        <v>707</v>
      </c>
      <c r="O884" s="127">
        <v>6</v>
      </c>
      <c r="P884" s="127">
        <v>17</v>
      </c>
      <c r="Q884" s="127">
        <v>46</v>
      </c>
      <c r="R884" s="127">
        <v>31</v>
      </c>
      <c r="S884" s="127">
        <v>54</v>
      </c>
      <c r="T884" s="127">
        <v>206</v>
      </c>
      <c r="U884" s="127">
        <v>4</v>
      </c>
      <c r="V884" s="127">
        <v>39</v>
      </c>
      <c r="W884" s="127">
        <v>44</v>
      </c>
      <c r="X884" s="127">
        <v>13</v>
      </c>
    </row>
    <row r="885" spans="1:24">
      <c r="A885" s="118">
        <v>6</v>
      </c>
      <c r="B885" s="122">
        <v>2</v>
      </c>
      <c r="C885" s="137">
        <v>3201</v>
      </c>
      <c r="D885" s="131">
        <v>42</v>
      </c>
      <c r="E885" s="144" t="s">
        <v>911</v>
      </c>
      <c r="F885" s="144" t="s">
        <v>912</v>
      </c>
      <c r="G885" s="127">
        <v>51</v>
      </c>
      <c r="H885" s="127">
        <v>712</v>
      </c>
      <c r="I885" s="127">
        <v>6</v>
      </c>
      <c r="J885" s="127">
        <v>20</v>
      </c>
      <c r="K885" s="127">
        <v>27</v>
      </c>
      <c r="L885" s="127">
        <v>47</v>
      </c>
      <c r="M885" s="127">
        <v>51</v>
      </c>
      <c r="N885" s="127">
        <v>708</v>
      </c>
      <c r="O885" s="127">
        <v>2</v>
      </c>
      <c r="P885" s="127">
        <v>31</v>
      </c>
      <c r="Q885" s="127">
        <v>35</v>
      </c>
      <c r="R885" s="127">
        <v>31</v>
      </c>
      <c r="S885" s="127">
        <v>0</v>
      </c>
      <c r="T885" s="127">
        <v>0</v>
      </c>
      <c r="U885" s="127">
        <v>0</v>
      </c>
      <c r="V885" s="127">
        <v>0</v>
      </c>
      <c r="W885" s="127">
        <v>0</v>
      </c>
      <c r="X885" s="127">
        <v>0</v>
      </c>
    </row>
    <row r="886" spans="1:24">
      <c r="A886" s="113">
        <v>3</v>
      </c>
      <c r="B886" s="116">
        <v>2</v>
      </c>
      <c r="C886" s="138">
        <v>3209</v>
      </c>
      <c r="D886" s="132">
        <v>38</v>
      </c>
      <c r="E886" s="142" t="s">
        <v>916</v>
      </c>
      <c r="F886" s="143" t="s">
        <v>683</v>
      </c>
      <c r="G886" s="128">
        <v>106</v>
      </c>
      <c r="H886" s="128">
        <v>613</v>
      </c>
      <c r="I886" s="128">
        <v>1</v>
      </c>
      <c r="J886" s="128">
        <v>9</v>
      </c>
      <c r="K886" s="128">
        <v>23</v>
      </c>
      <c r="L886" s="128">
        <v>67</v>
      </c>
      <c r="M886" s="128">
        <v>106</v>
      </c>
      <c r="N886" s="128">
        <v>641</v>
      </c>
      <c r="O886" s="128">
        <v>5</v>
      </c>
      <c r="P886" s="128">
        <v>12</v>
      </c>
      <c r="Q886" s="128">
        <v>33</v>
      </c>
      <c r="R886" s="128">
        <v>50</v>
      </c>
      <c r="S886" s="128">
        <v>0</v>
      </c>
      <c r="T886" s="128">
        <v>0</v>
      </c>
      <c r="U886" s="128">
        <v>0</v>
      </c>
      <c r="V886" s="128">
        <v>0</v>
      </c>
      <c r="W886" s="128">
        <v>0</v>
      </c>
      <c r="X886" s="128">
        <v>0</v>
      </c>
    </row>
    <row r="887" spans="1:24">
      <c r="A887" s="118">
        <v>4</v>
      </c>
      <c r="B887" s="122">
        <v>2</v>
      </c>
      <c r="C887" s="137">
        <v>3209</v>
      </c>
      <c r="D887" s="131">
        <v>38</v>
      </c>
      <c r="E887" s="144" t="s">
        <v>916</v>
      </c>
      <c r="F887" s="144" t="s">
        <v>683</v>
      </c>
      <c r="G887" s="127">
        <v>93</v>
      </c>
      <c r="H887" s="127">
        <v>632</v>
      </c>
      <c r="I887" s="127">
        <v>2</v>
      </c>
      <c r="J887" s="127">
        <v>17</v>
      </c>
      <c r="K887" s="127">
        <v>33</v>
      </c>
      <c r="L887" s="127">
        <v>47</v>
      </c>
      <c r="M887" s="127">
        <v>93</v>
      </c>
      <c r="N887" s="127">
        <v>701</v>
      </c>
      <c r="O887" s="127">
        <v>1</v>
      </c>
      <c r="P887" s="127">
        <v>8</v>
      </c>
      <c r="Q887" s="127">
        <v>57</v>
      </c>
      <c r="R887" s="127">
        <v>34</v>
      </c>
      <c r="S887" s="127">
        <v>0</v>
      </c>
      <c r="T887" s="127">
        <v>0</v>
      </c>
      <c r="U887" s="127">
        <v>0</v>
      </c>
      <c r="V887" s="127">
        <v>0</v>
      </c>
      <c r="W887" s="127">
        <v>0</v>
      </c>
      <c r="X887" s="127">
        <v>0</v>
      </c>
    </row>
    <row r="888" spans="1:24">
      <c r="A888" s="118">
        <v>5</v>
      </c>
      <c r="B888" s="122">
        <v>2</v>
      </c>
      <c r="C888" s="137">
        <v>3209</v>
      </c>
      <c r="D888" s="131">
        <v>41</v>
      </c>
      <c r="E888" s="144" t="s">
        <v>916</v>
      </c>
      <c r="F888" s="144" t="s">
        <v>1414</v>
      </c>
      <c r="G888" s="127">
        <v>121</v>
      </c>
      <c r="H888" s="127">
        <v>662</v>
      </c>
      <c r="I888" s="127">
        <v>6</v>
      </c>
      <c r="J888" s="127">
        <v>22</v>
      </c>
      <c r="K888" s="127">
        <v>36</v>
      </c>
      <c r="L888" s="127">
        <v>36</v>
      </c>
      <c r="M888" s="127">
        <v>121</v>
      </c>
      <c r="N888" s="127">
        <v>695</v>
      </c>
      <c r="O888" s="127">
        <v>4</v>
      </c>
      <c r="P888" s="127">
        <v>18</v>
      </c>
      <c r="Q888" s="127">
        <v>49</v>
      </c>
      <c r="R888" s="127">
        <v>29</v>
      </c>
      <c r="S888" s="127">
        <v>121</v>
      </c>
      <c r="T888" s="127">
        <v>200</v>
      </c>
      <c r="U888" s="127">
        <v>7</v>
      </c>
      <c r="V888" s="127">
        <v>41</v>
      </c>
      <c r="W888" s="127">
        <v>48</v>
      </c>
      <c r="X888" s="127">
        <v>4</v>
      </c>
    </row>
    <row r="889" spans="1:24">
      <c r="A889" s="118">
        <v>6</v>
      </c>
      <c r="B889" s="122">
        <v>2</v>
      </c>
      <c r="C889" s="137">
        <v>3209</v>
      </c>
      <c r="D889" s="131">
        <v>41</v>
      </c>
      <c r="E889" s="144" t="s">
        <v>916</v>
      </c>
      <c r="F889" s="144" t="s">
        <v>1414</v>
      </c>
      <c r="G889" s="127">
        <v>127</v>
      </c>
      <c r="H889" s="127">
        <v>711</v>
      </c>
      <c r="I889" s="127">
        <v>5</v>
      </c>
      <c r="J889" s="127">
        <v>17</v>
      </c>
      <c r="K889" s="127">
        <v>32</v>
      </c>
      <c r="L889" s="127">
        <v>46</v>
      </c>
      <c r="M889" s="127">
        <v>127</v>
      </c>
      <c r="N889" s="127">
        <v>711</v>
      </c>
      <c r="O889" s="127">
        <v>6</v>
      </c>
      <c r="P889" s="127">
        <v>21</v>
      </c>
      <c r="Q889" s="127">
        <v>47</v>
      </c>
      <c r="R889" s="127">
        <v>26</v>
      </c>
      <c r="S889" s="127">
        <v>0</v>
      </c>
      <c r="T889" s="127">
        <v>0</v>
      </c>
      <c r="U889" s="127">
        <v>0</v>
      </c>
      <c r="V889" s="127">
        <v>0</v>
      </c>
      <c r="W889" s="127">
        <v>0</v>
      </c>
      <c r="X889" s="127">
        <v>0</v>
      </c>
    </row>
    <row r="890" spans="1:24">
      <c r="A890" s="118">
        <v>7</v>
      </c>
      <c r="B890" s="122">
        <v>2</v>
      </c>
      <c r="C890" s="137">
        <v>3209</v>
      </c>
      <c r="D890" s="131">
        <v>41</v>
      </c>
      <c r="E890" s="144" t="s">
        <v>916</v>
      </c>
      <c r="F890" s="144" t="s">
        <v>1414</v>
      </c>
      <c r="G890" s="127">
        <v>118</v>
      </c>
      <c r="H890" s="127">
        <v>739</v>
      </c>
      <c r="I890" s="127">
        <v>4</v>
      </c>
      <c r="J890" s="127">
        <v>17</v>
      </c>
      <c r="K890" s="127">
        <v>40</v>
      </c>
      <c r="L890" s="127">
        <v>39</v>
      </c>
      <c r="M890" s="127">
        <v>118</v>
      </c>
      <c r="N890" s="127">
        <v>756</v>
      </c>
      <c r="O890" s="127">
        <v>5</v>
      </c>
      <c r="P890" s="127">
        <v>21</v>
      </c>
      <c r="Q890" s="127">
        <v>43</v>
      </c>
      <c r="R890" s="127">
        <v>31</v>
      </c>
      <c r="S890" s="127">
        <v>118</v>
      </c>
      <c r="T890" s="127">
        <v>174</v>
      </c>
      <c r="U890" s="127">
        <v>26</v>
      </c>
      <c r="V890" s="127">
        <v>47</v>
      </c>
      <c r="W890" s="127">
        <v>25</v>
      </c>
      <c r="X890" s="127">
        <v>1</v>
      </c>
    </row>
    <row r="891" spans="1:24">
      <c r="A891" s="118">
        <v>8</v>
      </c>
      <c r="B891" s="122">
        <v>2</v>
      </c>
      <c r="C891" s="137">
        <v>3209</v>
      </c>
      <c r="D891" s="131">
        <v>41</v>
      </c>
      <c r="E891" s="144" t="s">
        <v>916</v>
      </c>
      <c r="F891" s="144" t="s">
        <v>1414</v>
      </c>
      <c r="G891" s="127">
        <v>114</v>
      </c>
      <c r="H891" s="127">
        <v>752</v>
      </c>
      <c r="I891" s="127">
        <v>11</v>
      </c>
      <c r="J891" s="127">
        <v>11</v>
      </c>
      <c r="K891" s="127">
        <v>55</v>
      </c>
      <c r="L891" s="127">
        <v>23</v>
      </c>
      <c r="M891" s="127">
        <v>114</v>
      </c>
      <c r="N891" s="127">
        <v>812</v>
      </c>
      <c r="O891" s="127">
        <v>6</v>
      </c>
      <c r="P891" s="127">
        <v>15</v>
      </c>
      <c r="Q891" s="127">
        <v>42</v>
      </c>
      <c r="R891" s="127">
        <v>37</v>
      </c>
      <c r="S891" s="127">
        <v>0</v>
      </c>
      <c r="T891" s="127">
        <v>0</v>
      </c>
      <c r="U891" s="127">
        <v>0</v>
      </c>
      <c r="V891" s="127">
        <v>0</v>
      </c>
      <c r="W891" s="127">
        <v>0</v>
      </c>
      <c r="X891" s="127">
        <v>0</v>
      </c>
    </row>
    <row r="892" spans="1:24">
      <c r="A892" s="113">
        <v>3</v>
      </c>
      <c r="B892" s="116">
        <v>2</v>
      </c>
      <c r="C892" s="138">
        <v>3211</v>
      </c>
      <c r="D892" s="132">
        <v>22</v>
      </c>
      <c r="E892" s="142" t="s">
        <v>917</v>
      </c>
      <c r="F892" s="143" t="s">
        <v>918</v>
      </c>
      <c r="G892" s="128">
        <v>38</v>
      </c>
      <c r="H892" s="128">
        <v>605</v>
      </c>
      <c r="I892" s="128">
        <v>0</v>
      </c>
      <c r="J892" s="128">
        <v>8</v>
      </c>
      <c r="K892" s="128">
        <v>32</v>
      </c>
      <c r="L892" s="128">
        <v>61</v>
      </c>
      <c r="M892" s="128">
        <v>38</v>
      </c>
      <c r="N892" s="128">
        <v>568</v>
      </c>
      <c r="O892" s="128">
        <v>13</v>
      </c>
      <c r="P892" s="128">
        <v>16</v>
      </c>
      <c r="Q892" s="128">
        <v>39</v>
      </c>
      <c r="R892" s="128">
        <v>32</v>
      </c>
      <c r="S892" s="128">
        <v>0</v>
      </c>
      <c r="T892" s="128">
        <v>0</v>
      </c>
      <c r="U892" s="128">
        <v>0</v>
      </c>
      <c r="V892" s="128">
        <v>0</v>
      </c>
      <c r="W892" s="128">
        <v>0</v>
      </c>
      <c r="X892" s="128">
        <v>0</v>
      </c>
    </row>
    <row r="893" spans="1:24">
      <c r="A893" s="118">
        <v>4</v>
      </c>
      <c r="B893" s="122">
        <v>2</v>
      </c>
      <c r="C893" s="137">
        <v>3211</v>
      </c>
      <c r="D893" s="131">
        <v>22</v>
      </c>
      <c r="E893" s="144" t="s">
        <v>917</v>
      </c>
      <c r="F893" s="144" t="s">
        <v>918</v>
      </c>
      <c r="G893" s="127">
        <v>41</v>
      </c>
      <c r="H893" s="127">
        <v>637</v>
      </c>
      <c r="I893" s="127">
        <v>2</v>
      </c>
      <c r="J893" s="127">
        <v>10</v>
      </c>
      <c r="K893" s="127">
        <v>44</v>
      </c>
      <c r="L893" s="127">
        <v>44</v>
      </c>
      <c r="M893" s="127">
        <v>41</v>
      </c>
      <c r="N893" s="127">
        <v>620</v>
      </c>
      <c r="O893" s="127">
        <v>5</v>
      </c>
      <c r="P893" s="127">
        <v>37</v>
      </c>
      <c r="Q893" s="127">
        <v>34</v>
      </c>
      <c r="R893" s="127">
        <v>24</v>
      </c>
      <c r="S893" s="127">
        <v>0</v>
      </c>
      <c r="T893" s="127">
        <v>0</v>
      </c>
      <c r="U893" s="127">
        <v>0</v>
      </c>
      <c r="V893" s="127">
        <v>0</v>
      </c>
      <c r="W893" s="127">
        <v>0</v>
      </c>
      <c r="X893" s="127">
        <v>0</v>
      </c>
    </row>
    <row r="894" spans="1:24">
      <c r="A894" s="118">
        <v>5</v>
      </c>
      <c r="B894" s="122">
        <v>2</v>
      </c>
      <c r="C894" s="137">
        <v>3211</v>
      </c>
      <c r="D894" s="131">
        <v>22</v>
      </c>
      <c r="E894" s="144" t="s">
        <v>917</v>
      </c>
      <c r="F894" s="144" t="s">
        <v>918</v>
      </c>
      <c r="G894" s="127">
        <v>33</v>
      </c>
      <c r="H894" s="127">
        <v>677</v>
      </c>
      <c r="I894" s="127">
        <v>9</v>
      </c>
      <c r="J894" s="127">
        <v>12</v>
      </c>
      <c r="K894" s="127">
        <v>27</v>
      </c>
      <c r="L894" s="127">
        <v>52</v>
      </c>
      <c r="M894" s="127">
        <v>33</v>
      </c>
      <c r="N894" s="127">
        <v>665</v>
      </c>
      <c r="O894" s="127">
        <v>12</v>
      </c>
      <c r="P894" s="127">
        <v>18</v>
      </c>
      <c r="Q894" s="127">
        <v>33</v>
      </c>
      <c r="R894" s="127">
        <v>36</v>
      </c>
      <c r="S894" s="127">
        <v>33</v>
      </c>
      <c r="T894" s="127">
        <v>218</v>
      </c>
      <c r="U894" s="127">
        <v>6</v>
      </c>
      <c r="V894" s="127">
        <v>12</v>
      </c>
      <c r="W894" s="127">
        <v>64</v>
      </c>
      <c r="X894" s="127">
        <v>18</v>
      </c>
    </row>
    <row r="895" spans="1:24">
      <c r="A895" s="118">
        <v>6</v>
      </c>
      <c r="B895" s="122">
        <v>2</v>
      </c>
      <c r="C895" s="137">
        <v>3211</v>
      </c>
      <c r="D895" s="131">
        <v>22</v>
      </c>
      <c r="E895" s="144" t="s">
        <v>917</v>
      </c>
      <c r="F895" s="144" t="s">
        <v>918</v>
      </c>
      <c r="G895" s="127">
        <v>40</v>
      </c>
      <c r="H895" s="127">
        <v>711</v>
      </c>
      <c r="I895" s="127">
        <v>5</v>
      </c>
      <c r="J895" s="127">
        <v>10</v>
      </c>
      <c r="K895" s="127">
        <v>45</v>
      </c>
      <c r="L895" s="127">
        <v>40</v>
      </c>
      <c r="M895" s="127">
        <v>40</v>
      </c>
      <c r="N895" s="127">
        <v>729</v>
      </c>
      <c r="O895" s="127">
        <v>3</v>
      </c>
      <c r="P895" s="127">
        <v>25</v>
      </c>
      <c r="Q895" s="127">
        <v>50</v>
      </c>
      <c r="R895" s="127">
        <v>23</v>
      </c>
      <c r="S895" s="127">
        <v>0</v>
      </c>
      <c r="T895" s="127">
        <v>0</v>
      </c>
      <c r="U895" s="127">
        <v>0</v>
      </c>
      <c r="V895" s="127">
        <v>0</v>
      </c>
      <c r="W895" s="127">
        <v>0</v>
      </c>
      <c r="X895" s="127">
        <v>0</v>
      </c>
    </row>
    <row r="896" spans="1:24">
      <c r="A896" s="118">
        <v>7</v>
      </c>
      <c r="B896" s="122">
        <v>2</v>
      </c>
      <c r="C896" s="137">
        <v>3211</v>
      </c>
      <c r="D896" s="131">
        <v>35</v>
      </c>
      <c r="E896" s="144" t="s">
        <v>917</v>
      </c>
      <c r="F896" s="144" t="s">
        <v>1596</v>
      </c>
      <c r="G896" s="127">
        <v>43</v>
      </c>
      <c r="H896" s="127">
        <v>716</v>
      </c>
      <c r="I896" s="127">
        <v>14</v>
      </c>
      <c r="J896" s="127">
        <v>16</v>
      </c>
      <c r="K896" s="127">
        <v>40</v>
      </c>
      <c r="L896" s="127">
        <v>30</v>
      </c>
      <c r="M896" s="127">
        <v>43</v>
      </c>
      <c r="N896" s="127">
        <v>700</v>
      </c>
      <c r="O896" s="127">
        <v>12</v>
      </c>
      <c r="P896" s="127">
        <v>33</v>
      </c>
      <c r="Q896" s="127">
        <v>28</v>
      </c>
      <c r="R896" s="127">
        <v>28</v>
      </c>
      <c r="S896" s="127">
        <v>43</v>
      </c>
      <c r="T896" s="127">
        <v>175</v>
      </c>
      <c r="U896" s="127">
        <v>21</v>
      </c>
      <c r="V896" s="127">
        <v>53</v>
      </c>
      <c r="W896" s="127">
        <v>19</v>
      </c>
      <c r="X896" s="127">
        <v>7</v>
      </c>
    </row>
    <row r="897" spans="1:24">
      <c r="A897" s="118">
        <v>8</v>
      </c>
      <c r="B897" s="122">
        <v>2</v>
      </c>
      <c r="C897" s="137">
        <v>3211</v>
      </c>
      <c r="D897" s="131">
        <v>35</v>
      </c>
      <c r="E897" s="144" t="s">
        <v>917</v>
      </c>
      <c r="F897" s="144" t="s">
        <v>1596</v>
      </c>
      <c r="G897" s="127">
        <v>41</v>
      </c>
      <c r="H897" s="127">
        <v>729</v>
      </c>
      <c r="I897" s="127">
        <v>7</v>
      </c>
      <c r="J897" s="127">
        <v>29</v>
      </c>
      <c r="K897" s="127">
        <v>44</v>
      </c>
      <c r="L897" s="127">
        <v>20</v>
      </c>
      <c r="M897" s="127">
        <v>41</v>
      </c>
      <c r="N897" s="127">
        <v>810</v>
      </c>
      <c r="O897" s="127">
        <v>0</v>
      </c>
      <c r="P897" s="127">
        <v>17</v>
      </c>
      <c r="Q897" s="127">
        <v>61</v>
      </c>
      <c r="R897" s="127">
        <v>22</v>
      </c>
      <c r="S897" s="127">
        <v>0</v>
      </c>
      <c r="T897" s="127">
        <v>0</v>
      </c>
      <c r="U897" s="127">
        <v>0</v>
      </c>
      <c r="V897" s="127">
        <v>0</v>
      </c>
      <c r="W897" s="127">
        <v>0</v>
      </c>
      <c r="X897" s="127">
        <v>0</v>
      </c>
    </row>
    <row r="898" spans="1:24">
      <c r="A898" s="113">
        <v>3</v>
      </c>
      <c r="B898" s="116">
        <v>2</v>
      </c>
      <c r="C898" s="138">
        <v>3212</v>
      </c>
      <c r="D898" s="132">
        <v>10</v>
      </c>
      <c r="E898" s="142" t="s">
        <v>919</v>
      </c>
      <c r="F898" s="143" t="s">
        <v>921</v>
      </c>
      <c r="G898" s="128">
        <v>20</v>
      </c>
      <c r="H898" s="128">
        <v>616</v>
      </c>
      <c r="I898" s="128">
        <v>0</v>
      </c>
      <c r="J898" s="128">
        <v>10</v>
      </c>
      <c r="K898" s="128">
        <v>35</v>
      </c>
      <c r="L898" s="128">
        <v>55</v>
      </c>
      <c r="M898" s="128">
        <v>20</v>
      </c>
      <c r="N898" s="128">
        <v>591</v>
      </c>
      <c r="O898" s="128">
        <v>15</v>
      </c>
      <c r="P898" s="128">
        <v>20</v>
      </c>
      <c r="Q898" s="128">
        <v>15</v>
      </c>
      <c r="R898" s="128">
        <v>50</v>
      </c>
      <c r="S898" s="128">
        <v>0</v>
      </c>
      <c r="T898" s="128">
        <v>0</v>
      </c>
      <c r="U898" s="128">
        <v>0</v>
      </c>
      <c r="V898" s="128">
        <v>0</v>
      </c>
      <c r="W898" s="128">
        <v>0</v>
      </c>
      <c r="X898" s="128">
        <v>0</v>
      </c>
    </row>
    <row r="899" spans="1:24">
      <c r="A899" s="118">
        <v>4</v>
      </c>
      <c r="B899" s="122">
        <v>2</v>
      </c>
      <c r="C899" s="137">
        <v>3212</v>
      </c>
      <c r="D899" s="131">
        <v>10</v>
      </c>
      <c r="E899" s="144" t="s">
        <v>919</v>
      </c>
      <c r="F899" s="144" t="s">
        <v>921</v>
      </c>
      <c r="G899" s="127">
        <v>21</v>
      </c>
      <c r="H899" s="127">
        <v>668</v>
      </c>
      <c r="I899" s="127">
        <v>0</v>
      </c>
      <c r="J899" s="127">
        <v>10</v>
      </c>
      <c r="K899" s="127">
        <v>24</v>
      </c>
      <c r="L899" s="127">
        <v>67</v>
      </c>
      <c r="M899" s="127">
        <v>21</v>
      </c>
      <c r="N899" s="127">
        <v>766</v>
      </c>
      <c r="O899" s="127">
        <v>0</v>
      </c>
      <c r="P899" s="127">
        <v>10</v>
      </c>
      <c r="Q899" s="127">
        <v>33</v>
      </c>
      <c r="R899" s="127">
        <v>57</v>
      </c>
      <c r="S899" s="127">
        <v>0</v>
      </c>
      <c r="T899" s="127">
        <v>0</v>
      </c>
      <c r="U899" s="127">
        <v>0</v>
      </c>
      <c r="V899" s="127">
        <v>0</v>
      </c>
      <c r="W899" s="127">
        <v>0</v>
      </c>
      <c r="X899" s="127">
        <v>0</v>
      </c>
    </row>
    <row r="900" spans="1:24">
      <c r="A900" s="118">
        <v>5</v>
      </c>
      <c r="B900" s="122">
        <v>2</v>
      </c>
      <c r="C900" s="137">
        <v>3212</v>
      </c>
      <c r="D900" s="131">
        <v>10</v>
      </c>
      <c r="E900" s="144" t="s">
        <v>919</v>
      </c>
      <c r="F900" s="144" t="s">
        <v>921</v>
      </c>
      <c r="G900" s="127">
        <v>27</v>
      </c>
      <c r="H900" s="127">
        <v>642</v>
      </c>
      <c r="I900" s="127">
        <v>15</v>
      </c>
      <c r="J900" s="127">
        <v>19</v>
      </c>
      <c r="K900" s="127">
        <v>33</v>
      </c>
      <c r="L900" s="127">
        <v>33</v>
      </c>
      <c r="M900" s="127">
        <v>27</v>
      </c>
      <c r="N900" s="127">
        <v>627</v>
      </c>
      <c r="O900" s="127">
        <v>11</v>
      </c>
      <c r="P900" s="127">
        <v>41</v>
      </c>
      <c r="Q900" s="127">
        <v>22</v>
      </c>
      <c r="R900" s="127">
        <v>26</v>
      </c>
      <c r="S900" s="127">
        <v>27</v>
      </c>
      <c r="T900" s="127">
        <v>196</v>
      </c>
      <c r="U900" s="127">
        <v>15</v>
      </c>
      <c r="V900" s="127">
        <v>30</v>
      </c>
      <c r="W900" s="127">
        <v>52</v>
      </c>
      <c r="X900" s="127">
        <v>4</v>
      </c>
    </row>
    <row r="901" spans="1:24">
      <c r="A901" s="118">
        <v>6</v>
      </c>
      <c r="B901" s="122">
        <v>2</v>
      </c>
      <c r="C901" s="137">
        <v>3212</v>
      </c>
      <c r="D901" s="131">
        <v>10</v>
      </c>
      <c r="E901" s="144" t="s">
        <v>919</v>
      </c>
      <c r="F901" s="144" t="s">
        <v>921</v>
      </c>
      <c r="G901" s="127">
        <v>14</v>
      </c>
      <c r="H901" s="127">
        <v>716</v>
      </c>
      <c r="I901" s="127">
        <v>7</v>
      </c>
      <c r="J901" s="127">
        <v>14</v>
      </c>
      <c r="K901" s="127">
        <v>43</v>
      </c>
      <c r="L901" s="127">
        <v>36</v>
      </c>
      <c r="M901" s="127">
        <v>14</v>
      </c>
      <c r="N901" s="127">
        <v>788</v>
      </c>
      <c r="O901" s="127">
        <v>0</v>
      </c>
      <c r="P901" s="127">
        <v>14</v>
      </c>
      <c r="Q901" s="127">
        <v>50</v>
      </c>
      <c r="R901" s="127">
        <v>36</v>
      </c>
      <c r="S901" s="127">
        <v>0</v>
      </c>
      <c r="T901" s="127">
        <v>0</v>
      </c>
      <c r="U901" s="127">
        <v>0</v>
      </c>
      <c r="V901" s="127">
        <v>0</v>
      </c>
      <c r="W901" s="127">
        <v>0</v>
      </c>
      <c r="X901" s="127">
        <v>0</v>
      </c>
    </row>
    <row r="902" spans="1:24">
      <c r="A902" s="113">
        <v>3</v>
      </c>
      <c r="B902" s="116">
        <v>2</v>
      </c>
      <c r="C902" s="138">
        <v>3212</v>
      </c>
      <c r="D902" s="132">
        <v>26</v>
      </c>
      <c r="E902" s="142" t="s">
        <v>919</v>
      </c>
      <c r="F902" s="143" t="s">
        <v>920</v>
      </c>
      <c r="G902" s="128">
        <v>41</v>
      </c>
      <c r="H902" s="128">
        <v>592</v>
      </c>
      <c r="I902" s="128">
        <v>0</v>
      </c>
      <c r="J902" s="128">
        <v>12</v>
      </c>
      <c r="K902" s="128">
        <v>29</v>
      </c>
      <c r="L902" s="128">
        <v>59</v>
      </c>
      <c r="M902" s="128">
        <v>41</v>
      </c>
      <c r="N902" s="128">
        <v>618</v>
      </c>
      <c r="O902" s="128">
        <v>5</v>
      </c>
      <c r="P902" s="128">
        <v>12</v>
      </c>
      <c r="Q902" s="128">
        <v>41</v>
      </c>
      <c r="R902" s="128">
        <v>41</v>
      </c>
      <c r="S902" s="128">
        <v>0</v>
      </c>
      <c r="T902" s="128">
        <v>0</v>
      </c>
      <c r="U902" s="128">
        <v>0</v>
      </c>
      <c r="V902" s="128">
        <v>0</v>
      </c>
      <c r="W902" s="128">
        <v>0</v>
      </c>
      <c r="X902" s="128">
        <v>0</v>
      </c>
    </row>
    <row r="903" spans="1:24">
      <c r="A903" s="118">
        <v>4</v>
      </c>
      <c r="B903" s="122">
        <v>2</v>
      </c>
      <c r="C903" s="137">
        <v>3212</v>
      </c>
      <c r="D903" s="131">
        <v>26</v>
      </c>
      <c r="E903" s="144" t="s">
        <v>919</v>
      </c>
      <c r="F903" s="144" t="s">
        <v>920</v>
      </c>
      <c r="G903" s="127">
        <v>52</v>
      </c>
      <c r="H903" s="127">
        <v>626</v>
      </c>
      <c r="I903" s="127">
        <v>4</v>
      </c>
      <c r="J903" s="127">
        <v>19</v>
      </c>
      <c r="K903" s="127">
        <v>27</v>
      </c>
      <c r="L903" s="127">
        <v>50</v>
      </c>
      <c r="M903" s="127">
        <v>52</v>
      </c>
      <c r="N903" s="127">
        <v>690</v>
      </c>
      <c r="O903" s="127">
        <v>0</v>
      </c>
      <c r="P903" s="127">
        <v>13</v>
      </c>
      <c r="Q903" s="127">
        <v>48</v>
      </c>
      <c r="R903" s="127">
        <v>38</v>
      </c>
      <c r="S903" s="127">
        <v>0</v>
      </c>
      <c r="T903" s="127">
        <v>0</v>
      </c>
      <c r="U903" s="127">
        <v>0</v>
      </c>
      <c r="V903" s="127">
        <v>0</v>
      </c>
      <c r="W903" s="127">
        <v>0</v>
      </c>
      <c r="X903" s="127">
        <v>0</v>
      </c>
    </row>
    <row r="904" spans="1:24">
      <c r="A904" s="118">
        <v>5</v>
      </c>
      <c r="B904" s="122">
        <v>2</v>
      </c>
      <c r="C904" s="137">
        <v>3212</v>
      </c>
      <c r="D904" s="131">
        <v>26</v>
      </c>
      <c r="E904" s="144" t="s">
        <v>919</v>
      </c>
      <c r="F904" s="144" t="s">
        <v>920</v>
      </c>
      <c r="G904" s="127">
        <v>36</v>
      </c>
      <c r="H904" s="127">
        <v>643</v>
      </c>
      <c r="I904" s="127">
        <v>22</v>
      </c>
      <c r="J904" s="127">
        <v>11</v>
      </c>
      <c r="K904" s="127">
        <v>33</v>
      </c>
      <c r="L904" s="127">
        <v>33</v>
      </c>
      <c r="M904" s="127">
        <v>36</v>
      </c>
      <c r="N904" s="127">
        <v>713</v>
      </c>
      <c r="O904" s="127">
        <v>8</v>
      </c>
      <c r="P904" s="127">
        <v>17</v>
      </c>
      <c r="Q904" s="127">
        <v>33</v>
      </c>
      <c r="R904" s="127">
        <v>42</v>
      </c>
      <c r="S904" s="127">
        <v>36</v>
      </c>
      <c r="T904" s="127">
        <v>209</v>
      </c>
      <c r="U904" s="127">
        <v>11</v>
      </c>
      <c r="V904" s="127">
        <v>17</v>
      </c>
      <c r="W904" s="127">
        <v>58</v>
      </c>
      <c r="X904" s="127">
        <v>14</v>
      </c>
    </row>
    <row r="905" spans="1:24">
      <c r="A905" s="118">
        <v>6</v>
      </c>
      <c r="B905" s="122">
        <v>2</v>
      </c>
      <c r="C905" s="137">
        <v>3212</v>
      </c>
      <c r="D905" s="131">
        <v>26</v>
      </c>
      <c r="E905" s="144" t="s">
        <v>919</v>
      </c>
      <c r="F905" s="144" t="s">
        <v>920</v>
      </c>
      <c r="G905" s="127">
        <v>52</v>
      </c>
      <c r="H905" s="127">
        <v>693</v>
      </c>
      <c r="I905" s="127">
        <v>8</v>
      </c>
      <c r="J905" s="127">
        <v>10</v>
      </c>
      <c r="K905" s="127">
        <v>44</v>
      </c>
      <c r="L905" s="127">
        <v>38</v>
      </c>
      <c r="M905" s="127">
        <v>52</v>
      </c>
      <c r="N905" s="127">
        <v>712</v>
      </c>
      <c r="O905" s="127">
        <v>2</v>
      </c>
      <c r="P905" s="127">
        <v>33</v>
      </c>
      <c r="Q905" s="127">
        <v>44</v>
      </c>
      <c r="R905" s="127">
        <v>21</v>
      </c>
      <c r="S905" s="127">
        <v>0</v>
      </c>
      <c r="T905" s="127">
        <v>0</v>
      </c>
      <c r="U905" s="127">
        <v>0</v>
      </c>
      <c r="V905" s="127">
        <v>0</v>
      </c>
      <c r="W905" s="127">
        <v>0</v>
      </c>
      <c r="X905" s="127">
        <v>0</v>
      </c>
    </row>
    <row r="906" spans="1:24">
      <c r="A906" s="118">
        <v>7</v>
      </c>
      <c r="B906" s="122">
        <v>2</v>
      </c>
      <c r="C906" s="137">
        <v>3212</v>
      </c>
      <c r="D906" s="131">
        <v>27</v>
      </c>
      <c r="E906" s="144" t="s">
        <v>919</v>
      </c>
      <c r="F906" s="144" t="s">
        <v>1597</v>
      </c>
      <c r="G906" s="127">
        <v>70</v>
      </c>
      <c r="H906" s="127">
        <v>702</v>
      </c>
      <c r="I906" s="127">
        <v>13</v>
      </c>
      <c r="J906" s="127">
        <v>20</v>
      </c>
      <c r="K906" s="127">
        <v>44</v>
      </c>
      <c r="L906" s="127">
        <v>23</v>
      </c>
      <c r="M906" s="127">
        <v>70</v>
      </c>
      <c r="N906" s="127">
        <v>692</v>
      </c>
      <c r="O906" s="127">
        <v>11</v>
      </c>
      <c r="P906" s="127">
        <v>31</v>
      </c>
      <c r="Q906" s="127">
        <v>40</v>
      </c>
      <c r="R906" s="127">
        <v>17</v>
      </c>
      <c r="S906" s="127">
        <v>70</v>
      </c>
      <c r="T906" s="127">
        <v>166</v>
      </c>
      <c r="U906" s="127">
        <v>37</v>
      </c>
      <c r="V906" s="127">
        <v>41</v>
      </c>
      <c r="W906" s="127">
        <v>20</v>
      </c>
      <c r="X906" s="127">
        <v>1</v>
      </c>
    </row>
    <row r="907" spans="1:24">
      <c r="A907" s="118">
        <v>8</v>
      </c>
      <c r="B907" s="122">
        <v>2</v>
      </c>
      <c r="C907" s="137">
        <v>3212</v>
      </c>
      <c r="D907" s="131">
        <v>27</v>
      </c>
      <c r="E907" s="144" t="s">
        <v>919</v>
      </c>
      <c r="F907" s="144" t="s">
        <v>1597</v>
      </c>
      <c r="G907" s="127">
        <v>74</v>
      </c>
      <c r="H907" s="127">
        <v>706</v>
      </c>
      <c r="I907" s="127">
        <v>24</v>
      </c>
      <c r="J907" s="127">
        <v>20</v>
      </c>
      <c r="K907" s="127">
        <v>47</v>
      </c>
      <c r="L907" s="127">
        <v>8</v>
      </c>
      <c r="M907" s="127">
        <v>74</v>
      </c>
      <c r="N907" s="127">
        <v>817</v>
      </c>
      <c r="O907" s="127">
        <v>4</v>
      </c>
      <c r="P907" s="127">
        <v>18</v>
      </c>
      <c r="Q907" s="127">
        <v>41</v>
      </c>
      <c r="R907" s="127">
        <v>38</v>
      </c>
      <c r="S907" s="127">
        <v>0</v>
      </c>
      <c r="T907" s="127">
        <v>0</v>
      </c>
      <c r="U907" s="127">
        <v>0</v>
      </c>
      <c r="V907" s="127">
        <v>0</v>
      </c>
      <c r="W907" s="127">
        <v>0</v>
      </c>
      <c r="X907" s="127">
        <v>0</v>
      </c>
    </row>
    <row r="908" spans="1:24">
      <c r="A908" s="113">
        <v>3</v>
      </c>
      <c r="B908" s="116">
        <v>2</v>
      </c>
      <c r="C908" s="138">
        <v>3301</v>
      </c>
      <c r="D908" s="132">
        <v>1</v>
      </c>
      <c r="E908" s="142" t="s">
        <v>922</v>
      </c>
      <c r="F908" s="143" t="s">
        <v>923</v>
      </c>
      <c r="G908" s="128">
        <v>35</v>
      </c>
      <c r="H908" s="128">
        <v>599</v>
      </c>
      <c r="I908" s="128">
        <v>3</v>
      </c>
      <c r="J908" s="128">
        <v>11</v>
      </c>
      <c r="K908" s="128">
        <v>29</v>
      </c>
      <c r="L908" s="128">
        <v>57</v>
      </c>
      <c r="M908" s="128">
        <v>35</v>
      </c>
      <c r="N908" s="128">
        <v>669</v>
      </c>
      <c r="O908" s="128">
        <v>6</v>
      </c>
      <c r="P908" s="128">
        <v>3</v>
      </c>
      <c r="Q908" s="128">
        <v>43</v>
      </c>
      <c r="R908" s="128">
        <v>49</v>
      </c>
      <c r="S908" s="128">
        <v>0</v>
      </c>
      <c r="T908" s="128">
        <v>0</v>
      </c>
      <c r="U908" s="128">
        <v>0</v>
      </c>
      <c r="V908" s="128">
        <v>0</v>
      </c>
      <c r="W908" s="128">
        <v>0</v>
      </c>
      <c r="X908" s="128">
        <v>0</v>
      </c>
    </row>
    <row r="909" spans="1:24">
      <c r="A909" s="118">
        <v>4</v>
      </c>
      <c r="B909" s="122">
        <v>2</v>
      </c>
      <c r="C909" s="137">
        <v>3301</v>
      </c>
      <c r="D909" s="131">
        <v>1</v>
      </c>
      <c r="E909" s="144" t="s">
        <v>922</v>
      </c>
      <c r="F909" s="144" t="s">
        <v>923</v>
      </c>
      <c r="G909" s="127">
        <v>30</v>
      </c>
      <c r="H909" s="127">
        <v>674</v>
      </c>
      <c r="I909" s="127">
        <v>0</v>
      </c>
      <c r="J909" s="127">
        <v>7</v>
      </c>
      <c r="K909" s="127">
        <v>27</v>
      </c>
      <c r="L909" s="127">
        <v>67</v>
      </c>
      <c r="M909" s="127">
        <v>30</v>
      </c>
      <c r="N909" s="127">
        <v>732</v>
      </c>
      <c r="O909" s="127">
        <v>0</v>
      </c>
      <c r="P909" s="127">
        <v>7</v>
      </c>
      <c r="Q909" s="127">
        <v>50</v>
      </c>
      <c r="R909" s="127">
        <v>43</v>
      </c>
      <c r="S909" s="127">
        <v>0</v>
      </c>
      <c r="T909" s="127">
        <v>0</v>
      </c>
      <c r="U909" s="127">
        <v>0</v>
      </c>
      <c r="V909" s="127">
        <v>0</v>
      </c>
      <c r="W909" s="127">
        <v>0</v>
      </c>
      <c r="X909" s="127">
        <v>0</v>
      </c>
    </row>
    <row r="910" spans="1:24">
      <c r="A910" s="118">
        <v>5</v>
      </c>
      <c r="B910" s="122">
        <v>2</v>
      </c>
      <c r="C910" s="137">
        <v>3301</v>
      </c>
      <c r="D910" s="131">
        <v>1</v>
      </c>
      <c r="E910" s="144" t="s">
        <v>922</v>
      </c>
      <c r="F910" s="144" t="s">
        <v>923</v>
      </c>
      <c r="G910" s="127">
        <v>39</v>
      </c>
      <c r="H910" s="127">
        <v>652</v>
      </c>
      <c r="I910" s="127">
        <v>5</v>
      </c>
      <c r="J910" s="127">
        <v>13</v>
      </c>
      <c r="K910" s="127">
        <v>54</v>
      </c>
      <c r="L910" s="127">
        <v>28</v>
      </c>
      <c r="M910" s="127">
        <v>39</v>
      </c>
      <c r="N910" s="127">
        <v>708</v>
      </c>
      <c r="O910" s="127">
        <v>3</v>
      </c>
      <c r="P910" s="127">
        <v>15</v>
      </c>
      <c r="Q910" s="127">
        <v>49</v>
      </c>
      <c r="R910" s="127">
        <v>33</v>
      </c>
      <c r="S910" s="127">
        <v>39</v>
      </c>
      <c r="T910" s="127">
        <v>211</v>
      </c>
      <c r="U910" s="127">
        <v>3</v>
      </c>
      <c r="V910" s="127">
        <v>33</v>
      </c>
      <c r="W910" s="127">
        <v>51</v>
      </c>
      <c r="X910" s="127">
        <v>13</v>
      </c>
    </row>
    <row r="911" spans="1:24">
      <c r="A911" s="118">
        <v>6</v>
      </c>
      <c r="B911" s="122">
        <v>2</v>
      </c>
      <c r="C911" s="137">
        <v>3301</v>
      </c>
      <c r="D911" s="131">
        <v>1</v>
      </c>
      <c r="E911" s="144" t="s">
        <v>922</v>
      </c>
      <c r="F911" s="144" t="s">
        <v>923</v>
      </c>
      <c r="G911" s="127">
        <v>31</v>
      </c>
      <c r="H911" s="127">
        <v>756</v>
      </c>
      <c r="I911" s="127">
        <v>3</v>
      </c>
      <c r="J911" s="127">
        <v>6</v>
      </c>
      <c r="K911" s="127">
        <v>26</v>
      </c>
      <c r="L911" s="127">
        <v>65</v>
      </c>
      <c r="M911" s="127">
        <v>31</v>
      </c>
      <c r="N911" s="127">
        <v>722</v>
      </c>
      <c r="O911" s="127">
        <v>6</v>
      </c>
      <c r="P911" s="127">
        <v>29</v>
      </c>
      <c r="Q911" s="127">
        <v>26</v>
      </c>
      <c r="R911" s="127">
        <v>39</v>
      </c>
      <c r="S911" s="127">
        <v>0</v>
      </c>
      <c r="T911" s="127">
        <v>0</v>
      </c>
      <c r="U911" s="127">
        <v>0</v>
      </c>
      <c r="V911" s="127">
        <v>0</v>
      </c>
      <c r="W911" s="127">
        <v>0</v>
      </c>
      <c r="X911" s="127">
        <v>0</v>
      </c>
    </row>
    <row r="912" spans="1:24">
      <c r="A912" s="118">
        <v>7</v>
      </c>
      <c r="B912" s="122">
        <v>2</v>
      </c>
      <c r="C912" s="137">
        <v>3301</v>
      </c>
      <c r="D912" s="131">
        <v>2</v>
      </c>
      <c r="E912" s="144" t="s">
        <v>922</v>
      </c>
      <c r="F912" s="144" t="s">
        <v>1598</v>
      </c>
      <c r="G912" s="127">
        <v>17</v>
      </c>
      <c r="H912" s="127">
        <v>752</v>
      </c>
      <c r="I912" s="127">
        <v>12</v>
      </c>
      <c r="J912" s="127">
        <v>0</v>
      </c>
      <c r="K912" s="127">
        <v>35</v>
      </c>
      <c r="L912" s="127">
        <v>53</v>
      </c>
      <c r="M912" s="127">
        <v>17</v>
      </c>
      <c r="N912" s="127">
        <v>701</v>
      </c>
      <c r="O912" s="127">
        <v>6</v>
      </c>
      <c r="P912" s="127">
        <v>24</v>
      </c>
      <c r="Q912" s="127">
        <v>53</v>
      </c>
      <c r="R912" s="127">
        <v>18</v>
      </c>
      <c r="S912" s="127">
        <v>17</v>
      </c>
      <c r="T912" s="127">
        <v>174</v>
      </c>
      <c r="U912" s="127">
        <v>18</v>
      </c>
      <c r="V912" s="127">
        <v>53</v>
      </c>
      <c r="W912" s="127">
        <v>24</v>
      </c>
      <c r="X912" s="127">
        <v>6</v>
      </c>
    </row>
    <row r="913" spans="1:24">
      <c r="A913" s="118">
        <v>8</v>
      </c>
      <c r="B913" s="122">
        <v>2</v>
      </c>
      <c r="C913" s="137">
        <v>3301</v>
      </c>
      <c r="D913" s="131">
        <v>2</v>
      </c>
      <c r="E913" s="144" t="s">
        <v>922</v>
      </c>
      <c r="F913" s="144" t="s">
        <v>1598</v>
      </c>
      <c r="G913" s="127">
        <v>28</v>
      </c>
      <c r="H913" s="127">
        <v>744</v>
      </c>
      <c r="I913" s="127">
        <v>11</v>
      </c>
      <c r="J913" s="127">
        <v>7</v>
      </c>
      <c r="K913" s="127">
        <v>71</v>
      </c>
      <c r="L913" s="127">
        <v>11</v>
      </c>
      <c r="M913" s="127">
        <v>28</v>
      </c>
      <c r="N913" s="127">
        <v>845</v>
      </c>
      <c r="O913" s="127">
        <v>4</v>
      </c>
      <c r="P913" s="127">
        <v>7</v>
      </c>
      <c r="Q913" s="127">
        <v>54</v>
      </c>
      <c r="R913" s="127">
        <v>36</v>
      </c>
      <c r="S913" s="127">
        <v>0</v>
      </c>
      <c r="T913" s="127">
        <v>0</v>
      </c>
      <c r="U913" s="127">
        <v>0</v>
      </c>
      <c r="V913" s="127">
        <v>0</v>
      </c>
      <c r="W913" s="127">
        <v>0</v>
      </c>
      <c r="X913" s="127">
        <v>0</v>
      </c>
    </row>
    <row r="914" spans="1:24">
      <c r="A914" s="113">
        <v>3</v>
      </c>
      <c r="B914" s="116">
        <v>2</v>
      </c>
      <c r="C914" s="138">
        <v>3302</v>
      </c>
      <c r="D914" s="132">
        <v>5</v>
      </c>
      <c r="E914" s="142" t="s">
        <v>924</v>
      </c>
      <c r="F914" s="143" t="s">
        <v>926</v>
      </c>
      <c r="G914" s="128">
        <v>47</v>
      </c>
      <c r="H914" s="128">
        <v>592</v>
      </c>
      <c r="I914" s="128">
        <v>0</v>
      </c>
      <c r="J914" s="128">
        <v>11</v>
      </c>
      <c r="K914" s="128">
        <v>38</v>
      </c>
      <c r="L914" s="128">
        <v>51</v>
      </c>
      <c r="M914" s="128">
        <v>47</v>
      </c>
      <c r="N914" s="128">
        <v>611</v>
      </c>
      <c r="O914" s="128">
        <v>6</v>
      </c>
      <c r="P914" s="128">
        <v>15</v>
      </c>
      <c r="Q914" s="128">
        <v>38</v>
      </c>
      <c r="R914" s="128">
        <v>40</v>
      </c>
      <c r="S914" s="128">
        <v>0</v>
      </c>
      <c r="T914" s="128">
        <v>0</v>
      </c>
      <c r="U914" s="128">
        <v>0</v>
      </c>
      <c r="V914" s="128">
        <v>0</v>
      </c>
      <c r="W914" s="128">
        <v>0</v>
      </c>
      <c r="X914" s="128">
        <v>0</v>
      </c>
    </row>
    <row r="915" spans="1:24">
      <c r="A915" s="118">
        <v>4</v>
      </c>
      <c r="B915" s="122">
        <v>2</v>
      </c>
      <c r="C915" s="137">
        <v>3302</v>
      </c>
      <c r="D915" s="131">
        <v>5</v>
      </c>
      <c r="E915" s="144" t="s">
        <v>924</v>
      </c>
      <c r="F915" s="144" t="s">
        <v>926</v>
      </c>
      <c r="G915" s="127">
        <v>43</v>
      </c>
      <c r="H915" s="127">
        <v>617</v>
      </c>
      <c r="I915" s="127">
        <v>5</v>
      </c>
      <c r="J915" s="127">
        <v>16</v>
      </c>
      <c r="K915" s="127">
        <v>40</v>
      </c>
      <c r="L915" s="127">
        <v>40</v>
      </c>
      <c r="M915" s="127">
        <v>43</v>
      </c>
      <c r="N915" s="127">
        <v>659</v>
      </c>
      <c r="O915" s="127">
        <v>7</v>
      </c>
      <c r="P915" s="127">
        <v>16</v>
      </c>
      <c r="Q915" s="127">
        <v>49</v>
      </c>
      <c r="R915" s="127">
        <v>28</v>
      </c>
      <c r="S915" s="127">
        <v>0</v>
      </c>
      <c r="T915" s="127">
        <v>0</v>
      </c>
      <c r="U915" s="127">
        <v>0</v>
      </c>
      <c r="V915" s="127">
        <v>0</v>
      </c>
      <c r="W915" s="127">
        <v>0</v>
      </c>
      <c r="X915" s="127">
        <v>0</v>
      </c>
    </row>
    <row r="916" spans="1:24">
      <c r="A916" s="118">
        <v>5</v>
      </c>
      <c r="B916" s="122">
        <v>2</v>
      </c>
      <c r="C916" s="137">
        <v>3302</v>
      </c>
      <c r="D916" s="131">
        <v>5</v>
      </c>
      <c r="E916" s="144" t="s">
        <v>924</v>
      </c>
      <c r="F916" s="144" t="s">
        <v>926</v>
      </c>
      <c r="G916" s="127">
        <v>34</v>
      </c>
      <c r="H916" s="127">
        <v>703</v>
      </c>
      <c r="I916" s="127">
        <v>3</v>
      </c>
      <c r="J916" s="127">
        <v>6</v>
      </c>
      <c r="K916" s="127">
        <v>32</v>
      </c>
      <c r="L916" s="127">
        <v>59</v>
      </c>
      <c r="M916" s="127">
        <v>34</v>
      </c>
      <c r="N916" s="127">
        <v>715</v>
      </c>
      <c r="O916" s="127">
        <v>6</v>
      </c>
      <c r="P916" s="127">
        <v>15</v>
      </c>
      <c r="Q916" s="127">
        <v>47</v>
      </c>
      <c r="R916" s="127">
        <v>32</v>
      </c>
      <c r="S916" s="127">
        <v>34</v>
      </c>
      <c r="T916" s="127">
        <v>202</v>
      </c>
      <c r="U916" s="127">
        <v>9</v>
      </c>
      <c r="V916" s="127">
        <v>41</v>
      </c>
      <c r="W916" s="127">
        <v>38</v>
      </c>
      <c r="X916" s="127">
        <v>12</v>
      </c>
    </row>
    <row r="917" spans="1:24">
      <c r="A917" s="118">
        <v>6</v>
      </c>
      <c r="B917" s="122">
        <v>2</v>
      </c>
      <c r="C917" s="137">
        <v>3302</v>
      </c>
      <c r="D917" s="131">
        <v>5</v>
      </c>
      <c r="E917" s="144" t="s">
        <v>924</v>
      </c>
      <c r="F917" s="144" t="s">
        <v>926</v>
      </c>
      <c r="G917" s="127">
        <v>51</v>
      </c>
      <c r="H917" s="127">
        <v>685</v>
      </c>
      <c r="I917" s="127">
        <v>2</v>
      </c>
      <c r="J917" s="127">
        <v>22</v>
      </c>
      <c r="K917" s="127">
        <v>49</v>
      </c>
      <c r="L917" s="127">
        <v>27</v>
      </c>
      <c r="M917" s="127">
        <v>51</v>
      </c>
      <c r="N917" s="127">
        <v>736</v>
      </c>
      <c r="O917" s="127">
        <v>2</v>
      </c>
      <c r="P917" s="127">
        <v>14</v>
      </c>
      <c r="Q917" s="127">
        <v>63</v>
      </c>
      <c r="R917" s="127">
        <v>22</v>
      </c>
      <c r="S917" s="127">
        <v>0</v>
      </c>
      <c r="T917" s="127">
        <v>0</v>
      </c>
      <c r="U917" s="127">
        <v>0</v>
      </c>
      <c r="V917" s="127">
        <v>0</v>
      </c>
      <c r="W917" s="127">
        <v>0</v>
      </c>
      <c r="X917" s="127">
        <v>0</v>
      </c>
    </row>
    <row r="918" spans="1:24">
      <c r="A918" s="118">
        <v>7</v>
      </c>
      <c r="B918" s="122">
        <v>2</v>
      </c>
      <c r="C918" s="137">
        <v>3302</v>
      </c>
      <c r="D918" s="131">
        <v>6</v>
      </c>
      <c r="E918" s="144" t="s">
        <v>924</v>
      </c>
      <c r="F918" s="144" t="s">
        <v>1599</v>
      </c>
      <c r="G918" s="127">
        <v>68</v>
      </c>
      <c r="H918" s="127">
        <v>716</v>
      </c>
      <c r="I918" s="127">
        <v>6</v>
      </c>
      <c r="J918" s="127">
        <v>21</v>
      </c>
      <c r="K918" s="127">
        <v>46</v>
      </c>
      <c r="L918" s="127">
        <v>28</v>
      </c>
      <c r="M918" s="127">
        <v>68</v>
      </c>
      <c r="N918" s="127">
        <v>763</v>
      </c>
      <c r="O918" s="127">
        <v>3</v>
      </c>
      <c r="P918" s="127">
        <v>19</v>
      </c>
      <c r="Q918" s="127">
        <v>47</v>
      </c>
      <c r="R918" s="127">
        <v>31</v>
      </c>
      <c r="S918" s="127">
        <v>68</v>
      </c>
      <c r="T918" s="127">
        <v>195</v>
      </c>
      <c r="U918" s="127">
        <v>9</v>
      </c>
      <c r="V918" s="127">
        <v>43</v>
      </c>
      <c r="W918" s="127">
        <v>43</v>
      </c>
      <c r="X918" s="127">
        <v>6</v>
      </c>
    </row>
    <row r="919" spans="1:24">
      <c r="A919" s="118">
        <v>8</v>
      </c>
      <c r="B919" s="122">
        <v>2</v>
      </c>
      <c r="C919" s="137">
        <v>3302</v>
      </c>
      <c r="D919" s="131">
        <v>6</v>
      </c>
      <c r="E919" s="144" t="s">
        <v>924</v>
      </c>
      <c r="F919" s="144" t="s">
        <v>1599</v>
      </c>
      <c r="G919" s="127">
        <v>77</v>
      </c>
      <c r="H919" s="127">
        <v>723</v>
      </c>
      <c r="I919" s="127">
        <v>14</v>
      </c>
      <c r="J919" s="127">
        <v>22</v>
      </c>
      <c r="K919" s="127">
        <v>49</v>
      </c>
      <c r="L919" s="127">
        <v>14</v>
      </c>
      <c r="M919" s="127">
        <v>77</v>
      </c>
      <c r="N919" s="127">
        <v>833</v>
      </c>
      <c r="O919" s="127">
        <v>3</v>
      </c>
      <c r="P919" s="127">
        <v>8</v>
      </c>
      <c r="Q919" s="127">
        <v>51</v>
      </c>
      <c r="R919" s="127">
        <v>39</v>
      </c>
      <c r="S919" s="127">
        <v>0</v>
      </c>
      <c r="T919" s="127">
        <v>0</v>
      </c>
      <c r="U919" s="127">
        <v>0</v>
      </c>
      <c r="V919" s="127">
        <v>0</v>
      </c>
      <c r="W919" s="127">
        <v>0</v>
      </c>
      <c r="X919" s="127">
        <v>0</v>
      </c>
    </row>
    <row r="920" spans="1:24">
      <c r="A920" s="113">
        <v>3</v>
      </c>
      <c r="B920" s="116">
        <v>2</v>
      </c>
      <c r="C920" s="138">
        <v>3302</v>
      </c>
      <c r="D920" s="132">
        <v>10</v>
      </c>
      <c r="E920" s="142" t="s">
        <v>924</v>
      </c>
      <c r="F920" s="143" t="s">
        <v>925</v>
      </c>
      <c r="G920" s="128">
        <v>15</v>
      </c>
      <c r="H920" s="128">
        <v>700</v>
      </c>
      <c r="I920" s="128">
        <v>0</v>
      </c>
      <c r="J920" s="128">
        <v>0</v>
      </c>
      <c r="K920" s="128">
        <v>7</v>
      </c>
      <c r="L920" s="128">
        <v>93</v>
      </c>
      <c r="M920" s="128">
        <v>15</v>
      </c>
      <c r="N920" s="128">
        <v>819</v>
      </c>
      <c r="O920" s="128">
        <v>0</v>
      </c>
      <c r="P920" s="128">
        <v>0</v>
      </c>
      <c r="Q920" s="128">
        <v>7</v>
      </c>
      <c r="R920" s="128">
        <v>93</v>
      </c>
      <c r="S920" s="128">
        <v>0</v>
      </c>
      <c r="T920" s="128">
        <v>0</v>
      </c>
      <c r="U920" s="128">
        <v>0</v>
      </c>
      <c r="V920" s="128">
        <v>0</v>
      </c>
      <c r="W920" s="128">
        <v>0</v>
      </c>
      <c r="X920" s="128">
        <v>0</v>
      </c>
    </row>
    <row r="921" spans="1:24">
      <c r="A921" s="118">
        <v>4</v>
      </c>
      <c r="B921" s="122">
        <v>2</v>
      </c>
      <c r="C921" s="137">
        <v>3302</v>
      </c>
      <c r="D921" s="131">
        <v>10</v>
      </c>
      <c r="E921" s="144" t="s">
        <v>924</v>
      </c>
      <c r="F921" s="144" t="s">
        <v>925</v>
      </c>
      <c r="G921" s="127">
        <v>24</v>
      </c>
      <c r="H921" s="127">
        <v>772</v>
      </c>
      <c r="I921" s="127">
        <v>4</v>
      </c>
      <c r="J921" s="127">
        <v>4</v>
      </c>
      <c r="K921" s="127">
        <v>0</v>
      </c>
      <c r="L921" s="127">
        <v>92</v>
      </c>
      <c r="M921" s="127">
        <v>24</v>
      </c>
      <c r="N921" s="127">
        <v>813</v>
      </c>
      <c r="O921" s="127">
        <v>0</v>
      </c>
      <c r="P921" s="127">
        <v>4</v>
      </c>
      <c r="Q921" s="127">
        <v>29</v>
      </c>
      <c r="R921" s="127">
        <v>67</v>
      </c>
      <c r="S921" s="127">
        <v>0</v>
      </c>
      <c r="T921" s="127">
        <v>0</v>
      </c>
      <c r="U921" s="127">
        <v>0</v>
      </c>
      <c r="V921" s="127">
        <v>0</v>
      </c>
      <c r="W921" s="127">
        <v>0</v>
      </c>
      <c r="X921" s="127">
        <v>0</v>
      </c>
    </row>
    <row r="922" spans="1:24">
      <c r="A922" s="118">
        <v>5</v>
      </c>
      <c r="B922" s="122">
        <v>2</v>
      </c>
      <c r="C922" s="137">
        <v>3302</v>
      </c>
      <c r="D922" s="131">
        <v>10</v>
      </c>
      <c r="E922" s="144" t="s">
        <v>924</v>
      </c>
      <c r="F922" s="144" t="s">
        <v>925</v>
      </c>
      <c r="G922" s="127">
        <v>26</v>
      </c>
      <c r="H922" s="127">
        <v>798</v>
      </c>
      <c r="I922" s="127">
        <v>0</v>
      </c>
      <c r="J922" s="127">
        <v>0</v>
      </c>
      <c r="K922" s="127">
        <v>12</v>
      </c>
      <c r="L922" s="127">
        <v>88</v>
      </c>
      <c r="M922" s="127">
        <v>26</v>
      </c>
      <c r="N922" s="127">
        <v>803</v>
      </c>
      <c r="O922" s="127">
        <v>0</v>
      </c>
      <c r="P922" s="127">
        <v>8</v>
      </c>
      <c r="Q922" s="127">
        <v>38</v>
      </c>
      <c r="R922" s="127">
        <v>54</v>
      </c>
      <c r="S922" s="127">
        <v>26</v>
      </c>
      <c r="T922" s="127">
        <v>227</v>
      </c>
      <c r="U922" s="127">
        <v>0</v>
      </c>
      <c r="V922" s="127">
        <v>8</v>
      </c>
      <c r="W922" s="127">
        <v>77</v>
      </c>
      <c r="X922" s="127">
        <v>15</v>
      </c>
    </row>
    <row r="923" spans="1:24">
      <c r="A923" s="118">
        <v>6</v>
      </c>
      <c r="B923" s="122">
        <v>2</v>
      </c>
      <c r="C923" s="137">
        <v>3302</v>
      </c>
      <c r="D923" s="131">
        <v>10</v>
      </c>
      <c r="E923" s="144" t="s">
        <v>924</v>
      </c>
      <c r="F923" s="144" t="s">
        <v>925</v>
      </c>
      <c r="G923" s="127">
        <v>22</v>
      </c>
      <c r="H923" s="127">
        <v>736</v>
      </c>
      <c r="I923" s="127">
        <v>5</v>
      </c>
      <c r="J923" s="127">
        <v>14</v>
      </c>
      <c r="K923" s="127">
        <v>18</v>
      </c>
      <c r="L923" s="127">
        <v>64</v>
      </c>
      <c r="M923" s="127">
        <v>22</v>
      </c>
      <c r="N923" s="127">
        <v>763</v>
      </c>
      <c r="O923" s="127">
        <v>5</v>
      </c>
      <c r="P923" s="127">
        <v>9</v>
      </c>
      <c r="Q923" s="127">
        <v>50</v>
      </c>
      <c r="R923" s="127">
        <v>36</v>
      </c>
      <c r="S923" s="127">
        <v>0</v>
      </c>
      <c r="T923" s="127">
        <v>0</v>
      </c>
      <c r="U923" s="127">
        <v>0</v>
      </c>
      <c r="V923" s="127">
        <v>0</v>
      </c>
      <c r="W923" s="127">
        <v>0</v>
      </c>
      <c r="X923" s="127">
        <v>0</v>
      </c>
    </row>
    <row r="924" spans="1:24">
      <c r="A924" s="113">
        <v>3</v>
      </c>
      <c r="B924" s="116">
        <v>2</v>
      </c>
      <c r="C924" s="138">
        <v>3306</v>
      </c>
      <c r="D924" s="132">
        <v>14</v>
      </c>
      <c r="E924" s="142" t="s">
        <v>927</v>
      </c>
      <c r="F924" s="143" t="s">
        <v>928</v>
      </c>
      <c r="G924" s="128">
        <v>37</v>
      </c>
      <c r="H924" s="128">
        <v>608</v>
      </c>
      <c r="I924" s="128">
        <v>0</v>
      </c>
      <c r="J924" s="128">
        <v>11</v>
      </c>
      <c r="K924" s="128">
        <v>24</v>
      </c>
      <c r="L924" s="128">
        <v>65</v>
      </c>
      <c r="M924" s="128">
        <v>37</v>
      </c>
      <c r="N924" s="128">
        <v>588</v>
      </c>
      <c r="O924" s="128">
        <v>14</v>
      </c>
      <c r="P924" s="128">
        <v>14</v>
      </c>
      <c r="Q924" s="128">
        <v>35</v>
      </c>
      <c r="R924" s="128">
        <v>38</v>
      </c>
      <c r="S924" s="128">
        <v>0</v>
      </c>
      <c r="T924" s="128">
        <v>0</v>
      </c>
      <c r="U924" s="128">
        <v>0</v>
      </c>
      <c r="V924" s="128">
        <v>0</v>
      </c>
      <c r="W924" s="128">
        <v>0</v>
      </c>
      <c r="X924" s="128">
        <v>0</v>
      </c>
    </row>
    <row r="925" spans="1:24">
      <c r="A925" s="118">
        <v>4</v>
      </c>
      <c r="B925" s="122">
        <v>2</v>
      </c>
      <c r="C925" s="137">
        <v>3306</v>
      </c>
      <c r="D925" s="131">
        <v>14</v>
      </c>
      <c r="E925" s="144" t="s">
        <v>927</v>
      </c>
      <c r="F925" s="144" t="s">
        <v>928</v>
      </c>
      <c r="G925" s="127">
        <v>41</v>
      </c>
      <c r="H925" s="127">
        <v>590</v>
      </c>
      <c r="I925" s="127">
        <v>17</v>
      </c>
      <c r="J925" s="127">
        <v>15</v>
      </c>
      <c r="K925" s="127">
        <v>37</v>
      </c>
      <c r="L925" s="127">
        <v>32</v>
      </c>
      <c r="M925" s="127">
        <v>41</v>
      </c>
      <c r="N925" s="127">
        <v>606</v>
      </c>
      <c r="O925" s="127">
        <v>7</v>
      </c>
      <c r="P925" s="127">
        <v>29</v>
      </c>
      <c r="Q925" s="127">
        <v>46</v>
      </c>
      <c r="R925" s="127">
        <v>17</v>
      </c>
      <c r="S925" s="127">
        <v>0</v>
      </c>
      <c r="T925" s="127">
        <v>0</v>
      </c>
      <c r="U925" s="127">
        <v>0</v>
      </c>
      <c r="V925" s="127">
        <v>0</v>
      </c>
      <c r="W925" s="127">
        <v>0</v>
      </c>
      <c r="X925" s="127">
        <v>0</v>
      </c>
    </row>
    <row r="926" spans="1:24">
      <c r="A926" s="118">
        <v>5</v>
      </c>
      <c r="B926" s="122">
        <v>2</v>
      </c>
      <c r="C926" s="137">
        <v>3306</v>
      </c>
      <c r="D926" s="131">
        <v>16</v>
      </c>
      <c r="E926" s="144" t="s">
        <v>927</v>
      </c>
      <c r="F926" s="144" t="s">
        <v>1415</v>
      </c>
      <c r="G926" s="127">
        <v>44</v>
      </c>
      <c r="H926" s="127">
        <v>632</v>
      </c>
      <c r="I926" s="127">
        <v>9</v>
      </c>
      <c r="J926" s="127">
        <v>27</v>
      </c>
      <c r="K926" s="127">
        <v>39</v>
      </c>
      <c r="L926" s="127">
        <v>25</v>
      </c>
      <c r="M926" s="127">
        <v>44</v>
      </c>
      <c r="N926" s="127">
        <v>668</v>
      </c>
      <c r="O926" s="127">
        <v>5</v>
      </c>
      <c r="P926" s="127">
        <v>34</v>
      </c>
      <c r="Q926" s="127">
        <v>32</v>
      </c>
      <c r="R926" s="127">
        <v>30</v>
      </c>
      <c r="S926" s="127">
        <v>44</v>
      </c>
      <c r="T926" s="127">
        <v>190</v>
      </c>
      <c r="U926" s="127">
        <v>9</v>
      </c>
      <c r="V926" s="127">
        <v>61</v>
      </c>
      <c r="W926" s="127">
        <v>27</v>
      </c>
      <c r="X926" s="127">
        <v>2</v>
      </c>
    </row>
    <row r="927" spans="1:24">
      <c r="A927" s="118">
        <v>6</v>
      </c>
      <c r="B927" s="122">
        <v>2</v>
      </c>
      <c r="C927" s="137">
        <v>3306</v>
      </c>
      <c r="D927" s="131">
        <v>16</v>
      </c>
      <c r="E927" s="144" t="s">
        <v>927</v>
      </c>
      <c r="F927" s="144" t="s">
        <v>1415</v>
      </c>
      <c r="G927" s="127">
        <v>35</v>
      </c>
      <c r="H927" s="127">
        <v>673</v>
      </c>
      <c r="I927" s="127">
        <v>14</v>
      </c>
      <c r="J927" s="127">
        <v>20</v>
      </c>
      <c r="K927" s="127">
        <v>34</v>
      </c>
      <c r="L927" s="127">
        <v>31</v>
      </c>
      <c r="M927" s="127">
        <v>35</v>
      </c>
      <c r="N927" s="127">
        <v>704</v>
      </c>
      <c r="O927" s="127">
        <v>0</v>
      </c>
      <c r="P927" s="127">
        <v>31</v>
      </c>
      <c r="Q927" s="127">
        <v>43</v>
      </c>
      <c r="R927" s="127">
        <v>26</v>
      </c>
      <c r="S927" s="127">
        <v>0</v>
      </c>
      <c r="T927" s="127">
        <v>0</v>
      </c>
      <c r="U927" s="127">
        <v>0</v>
      </c>
      <c r="V927" s="127">
        <v>0</v>
      </c>
      <c r="W927" s="127">
        <v>0</v>
      </c>
      <c r="X927" s="127">
        <v>0</v>
      </c>
    </row>
    <row r="928" spans="1:24">
      <c r="A928" s="118">
        <v>7</v>
      </c>
      <c r="B928" s="122">
        <v>2</v>
      </c>
      <c r="C928" s="137">
        <v>3306</v>
      </c>
      <c r="D928" s="131">
        <v>16</v>
      </c>
      <c r="E928" s="144" t="s">
        <v>927</v>
      </c>
      <c r="F928" s="144" t="s">
        <v>1415</v>
      </c>
      <c r="G928" s="127">
        <v>37</v>
      </c>
      <c r="H928" s="127">
        <v>728</v>
      </c>
      <c r="I928" s="127">
        <v>11</v>
      </c>
      <c r="J928" s="127">
        <v>14</v>
      </c>
      <c r="K928" s="127">
        <v>46</v>
      </c>
      <c r="L928" s="127">
        <v>30</v>
      </c>
      <c r="M928" s="127">
        <v>37</v>
      </c>
      <c r="N928" s="127">
        <v>745</v>
      </c>
      <c r="O928" s="127">
        <v>5</v>
      </c>
      <c r="P928" s="127">
        <v>22</v>
      </c>
      <c r="Q928" s="127">
        <v>43</v>
      </c>
      <c r="R928" s="127">
        <v>30</v>
      </c>
      <c r="S928" s="127">
        <v>37</v>
      </c>
      <c r="T928" s="127">
        <v>190</v>
      </c>
      <c r="U928" s="127">
        <v>14</v>
      </c>
      <c r="V928" s="127">
        <v>43</v>
      </c>
      <c r="W928" s="127">
        <v>35</v>
      </c>
      <c r="X928" s="127">
        <v>8</v>
      </c>
    </row>
    <row r="929" spans="1:24">
      <c r="A929" s="118">
        <v>8</v>
      </c>
      <c r="B929" s="122">
        <v>2</v>
      </c>
      <c r="C929" s="137">
        <v>3306</v>
      </c>
      <c r="D929" s="131">
        <v>16</v>
      </c>
      <c r="E929" s="144" t="s">
        <v>927</v>
      </c>
      <c r="F929" s="144" t="s">
        <v>1415</v>
      </c>
      <c r="G929" s="127">
        <v>34</v>
      </c>
      <c r="H929" s="127">
        <v>715</v>
      </c>
      <c r="I929" s="127">
        <v>21</v>
      </c>
      <c r="J929" s="127">
        <v>12</v>
      </c>
      <c r="K929" s="127">
        <v>56</v>
      </c>
      <c r="L929" s="127">
        <v>12</v>
      </c>
      <c r="M929" s="127">
        <v>34</v>
      </c>
      <c r="N929" s="127">
        <v>786</v>
      </c>
      <c r="O929" s="127">
        <v>9</v>
      </c>
      <c r="P929" s="127">
        <v>18</v>
      </c>
      <c r="Q929" s="127">
        <v>44</v>
      </c>
      <c r="R929" s="127">
        <v>29</v>
      </c>
      <c r="S929" s="127">
        <v>0</v>
      </c>
      <c r="T929" s="127">
        <v>0</v>
      </c>
      <c r="U929" s="127">
        <v>0</v>
      </c>
      <c r="V929" s="127">
        <v>0</v>
      </c>
      <c r="W929" s="127">
        <v>0</v>
      </c>
      <c r="X929" s="127">
        <v>0</v>
      </c>
    </row>
    <row r="930" spans="1:24">
      <c r="A930" s="118">
        <v>4</v>
      </c>
      <c r="B930" s="122">
        <v>2</v>
      </c>
      <c r="C930" s="137">
        <v>3403</v>
      </c>
      <c r="D930" s="131">
        <v>10</v>
      </c>
      <c r="E930" s="144" t="s">
        <v>929</v>
      </c>
      <c r="F930" s="144" t="s">
        <v>1373</v>
      </c>
      <c r="G930" s="127">
        <v>104</v>
      </c>
      <c r="H930" s="127">
        <v>625</v>
      </c>
      <c r="I930" s="127">
        <v>13</v>
      </c>
      <c r="J930" s="127">
        <v>11</v>
      </c>
      <c r="K930" s="127">
        <v>28</v>
      </c>
      <c r="L930" s="127">
        <v>48</v>
      </c>
      <c r="M930" s="127">
        <v>104</v>
      </c>
      <c r="N930" s="127">
        <v>666</v>
      </c>
      <c r="O930" s="127">
        <v>4</v>
      </c>
      <c r="P930" s="127">
        <v>18</v>
      </c>
      <c r="Q930" s="127">
        <v>47</v>
      </c>
      <c r="R930" s="127">
        <v>31</v>
      </c>
      <c r="S930" s="127">
        <v>0</v>
      </c>
      <c r="T930" s="127">
        <v>0</v>
      </c>
      <c r="U930" s="127">
        <v>0</v>
      </c>
      <c r="V930" s="127">
        <v>0</v>
      </c>
      <c r="W930" s="127">
        <v>0</v>
      </c>
      <c r="X930" s="127">
        <v>0</v>
      </c>
    </row>
    <row r="931" spans="1:24">
      <c r="A931" s="118">
        <v>5</v>
      </c>
      <c r="B931" s="122">
        <v>2</v>
      </c>
      <c r="C931" s="137">
        <v>3403</v>
      </c>
      <c r="D931" s="131">
        <v>10</v>
      </c>
      <c r="E931" s="144" t="s">
        <v>929</v>
      </c>
      <c r="F931" s="144" t="s">
        <v>1373</v>
      </c>
      <c r="G931" s="127">
        <v>85</v>
      </c>
      <c r="H931" s="127">
        <v>718</v>
      </c>
      <c r="I931" s="127">
        <v>1</v>
      </c>
      <c r="J931" s="127">
        <v>5</v>
      </c>
      <c r="K931" s="127">
        <v>33</v>
      </c>
      <c r="L931" s="127">
        <v>61</v>
      </c>
      <c r="M931" s="127">
        <v>85</v>
      </c>
      <c r="N931" s="127">
        <v>715</v>
      </c>
      <c r="O931" s="127">
        <v>0</v>
      </c>
      <c r="P931" s="127">
        <v>24</v>
      </c>
      <c r="Q931" s="127">
        <v>48</v>
      </c>
      <c r="R931" s="127">
        <v>28</v>
      </c>
      <c r="S931" s="127">
        <v>85</v>
      </c>
      <c r="T931" s="127">
        <v>218</v>
      </c>
      <c r="U931" s="127">
        <v>2</v>
      </c>
      <c r="V931" s="127">
        <v>27</v>
      </c>
      <c r="W931" s="127">
        <v>53</v>
      </c>
      <c r="X931" s="127">
        <v>18</v>
      </c>
    </row>
    <row r="932" spans="1:24">
      <c r="A932" s="118">
        <v>6</v>
      </c>
      <c r="B932" s="122">
        <v>2</v>
      </c>
      <c r="C932" s="137">
        <v>3403</v>
      </c>
      <c r="D932" s="131">
        <v>10</v>
      </c>
      <c r="E932" s="144" t="s">
        <v>929</v>
      </c>
      <c r="F932" s="144" t="s">
        <v>1373</v>
      </c>
      <c r="G932" s="127">
        <v>84</v>
      </c>
      <c r="H932" s="127">
        <v>722</v>
      </c>
      <c r="I932" s="127">
        <v>2</v>
      </c>
      <c r="J932" s="127">
        <v>8</v>
      </c>
      <c r="K932" s="127">
        <v>42</v>
      </c>
      <c r="L932" s="127">
        <v>48</v>
      </c>
      <c r="M932" s="127">
        <v>84</v>
      </c>
      <c r="N932" s="127">
        <v>702</v>
      </c>
      <c r="O932" s="127">
        <v>1</v>
      </c>
      <c r="P932" s="127">
        <v>31</v>
      </c>
      <c r="Q932" s="127">
        <v>42</v>
      </c>
      <c r="R932" s="127">
        <v>26</v>
      </c>
      <c r="S932" s="127">
        <v>0</v>
      </c>
      <c r="T932" s="127">
        <v>0</v>
      </c>
      <c r="U932" s="127">
        <v>0</v>
      </c>
      <c r="V932" s="127">
        <v>0</v>
      </c>
      <c r="W932" s="127">
        <v>0</v>
      </c>
      <c r="X932" s="127">
        <v>0</v>
      </c>
    </row>
    <row r="933" spans="1:24">
      <c r="A933" s="113">
        <v>3</v>
      </c>
      <c r="B933" s="116">
        <v>2</v>
      </c>
      <c r="C933" s="138">
        <v>3403</v>
      </c>
      <c r="D933" s="132">
        <v>11</v>
      </c>
      <c r="E933" s="142" t="s">
        <v>929</v>
      </c>
      <c r="F933" s="143" t="s">
        <v>930</v>
      </c>
      <c r="G933" s="128">
        <v>115</v>
      </c>
      <c r="H933" s="128">
        <v>561</v>
      </c>
      <c r="I933" s="128">
        <v>5</v>
      </c>
      <c r="J933" s="128">
        <v>21</v>
      </c>
      <c r="K933" s="128">
        <v>34</v>
      </c>
      <c r="L933" s="128">
        <v>40</v>
      </c>
      <c r="M933" s="128">
        <v>115</v>
      </c>
      <c r="N933" s="128">
        <v>516</v>
      </c>
      <c r="O933" s="128">
        <v>21</v>
      </c>
      <c r="P933" s="128">
        <v>22</v>
      </c>
      <c r="Q933" s="128">
        <v>30</v>
      </c>
      <c r="R933" s="128">
        <v>27</v>
      </c>
      <c r="S933" s="128">
        <v>0</v>
      </c>
      <c r="T933" s="128">
        <v>0</v>
      </c>
      <c r="U933" s="128">
        <v>0</v>
      </c>
      <c r="V933" s="128">
        <v>0</v>
      </c>
      <c r="W933" s="128">
        <v>0</v>
      </c>
      <c r="X933" s="128">
        <v>0</v>
      </c>
    </row>
    <row r="934" spans="1:24">
      <c r="A934" s="118">
        <v>7</v>
      </c>
      <c r="B934" s="122">
        <v>2</v>
      </c>
      <c r="C934" s="137">
        <v>3403</v>
      </c>
      <c r="D934" s="131">
        <v>12</v>
      </c>
      <c r="E934" s="144" t="s">
        <v>929</v>
      </c>
      <c r="F934" s="144" t="s">
        <v>1600</v>
      </c>
      <c r="G934" s="127">
        <v>117</v>
      </c>
      <c r="H934" s="127">
        <v>719</v>
      </c>
      <c r="I934" s="127">
        <v>10</v>
      </c>
      <c r="J934" s="127">
        <v>19</v>
      </c>
      <c r="K934" s="127">
        <v>40</v>
      </c>
      <c r="L934" s="127">
        <v>31</v>
      </c>
      <c r="M934" s="127">
        <v>117</v>
      </c>
      <c r="N934" s="127">
        <v>722</v>
      </c>
      <c r="O934" s="127">
        <v>3</v>
      </c>
      <c r="P934" s="127">
        <v>30</v>
      </c>
      <c r="Q934" s="127">
        <v>48</v>
      </c>
      <c r="R934" s="127">
        <v>19</v>
      </c>
      <c r="S934" s="127">
        <v>117</v>
      </c>
      <c r="T934" s="127">
        <v>159</v>
      </c>
      <c r="U934" s="127">
        <v>39</v>
      </c>
      <c r="V934" s="127">
        <v>46</v>
      </c>
      <c r="W934" s="127">
        <v>12</v>
      </c>
      <c r="X934" s="127">
        <v>3</v>
      </c>
    </row>
    <row r="935" spans="1:24">
      <c r="A935" s="118">
        <v>8</v>
      </c>
      <c r="B935" s="122">
        <v>2</v>
      </c>
      <c r="C935" s="137">
        <v>3403</v>
      </c>
      <c r="D935" s="131">
        <v>12</v>
      </c>
      <c r="E935" s="144" t="s">
        <v>929</v>
      </c>
      <c r="F935" s="144" t="s">
        <v>1600</v>
      </c>
      <c r="G935" s="127">
        <v>116</v>
      </c>
      <c r="H935" s="127">
        <v>726</v>
      </c>
      <c r="I935" s="127">
        <v>17</v>
      </c>
      <c r="J935" s="127">
        <v>15</v>
      </c>
      <c r="K935" s="127">
        <v>52</v>
      </c>
      <c r="L935" s="127">
        <v>16</v>
      </c>
      <c r="M935" s="127">
        <v>116</v>
      </c>
      <c r="N935" s="127">
        <v>775</v>
      </c>
      <c r="O935" s="127">
        <v>8</v>
      </c>
      <c r="P935" s="127">
        <v>19</v>
      </c>
      <c r="Q935" s="127">
        <v>51</v>
      </c>
      <c r="R935" s="127">
        <v>22</v>
      </c>
      <c r="S935" s="127">
        <v>0</v>
      </c>
      <c r="T935" s="127">
        <v>0</v>
      </c>
      <c r="U935" s="127">
        <v>0</v>
      </c>
      <c r="V935" s="127">
        <v>0</v>
      </c>
      <c r="W935" s="127">
        <v>0</v>
      </c>
      <c r="X935" s="127">
        <v>0</v>
      </c>
    </row>
    <row r="936" spans="1:24">
      <c r="A936" s="118">
        <v>5</v>
      </c>
      <c r="B936" s="122">
        <v>2</v>
      </c>
      <c r="C936" s="137">
        <v>3405</v>
      </c>
      <c r="D936" s="131">
        <v>19</v>
      </c>
      <c r="E936" s="144" t="s">
        <v>931</v>
      </c>
      <c r="F936" s="144" t="s">
        <v>1416</v>
      </c>
      <c r="G936" s="127">
        <v>43</v>
      </c>
      <c r="H936" s="127">
        <v>693</v>
      </c>
      <c r="I936" s="127">
        <v>2</v>
      </c>
      <c r="J936" s="127">
        <v>16</v>
      </c>
      <c r="K936" s="127">
        <v>35</v>
      </c>
      <c r="L936" s="127">
        <v>47</v>
      </c>
      <c r="M936" s="127">
        <v>43</v>
      </c>
      <c r="N936" s="127">
        <v>684</v>
      </c>
      <c r="O936" s="127">
        <v>2</v>
      </c>
      <c r="P936" s="127">
        <v>28</v>
      </c>
      <c r="Q936" s="127">
        <v>47</v>
      </c>
      <c r="R936" s="127">
        <v>23</v>
      </c>
      <c r="S936" s="127">
        <v>43</v>
      </c>
      <c r="T936" s="127">
        <v>212</v>
      </c>
      <c r="U936" s="127">
        <v>0</v>
      </c>
      <c r="V936" s="127">
        <v>37</v>
      </c>
      <c r="W936" s="127">
        <v>51</v>
      </c>
      <c r="X936" s="127">
        <v>12</v>
      </c>
    </row>
    <row r="937" spans="1:24">
      <c r="A937" s="118">
        <v>6</v>
      </c>
      <c r="B937" s="122">
        <v>2</v>
      </c>
      <c r="C937" s="137">
        <v>3405</v>
      </c>
      <c r="D937" s="131">
        <v>19</v>
      </c>
      <c r="E937" s="144" t="s">
        <v>931</v>
      </c>
      <c r="F937" s="144" t="s">
        <v>1416</v>
      </c>
      <c r="G937" s="127">
        <v>64</v>
      </c>
      <c r="H937" s="127">
        <v>760</v>
      </c>
      <c r="I937" s="127">
        <v>2</v>
      </c>
      <c r="J937" s="127">
        <v>8</v>
      </c>
      <c r="K937" s="127">
        <v>22</v>
      </c>
      <c r="L937" s="127">
        <v>69</v>
      </c>
      <c r="M937" s="127">
        <v>64</v>
      </c>
      <c r="N937" s="127">
        <v>753</v>
      </c>
      <c r="O937" s="127">
        <v>3</v>
      </c>
      <c r="P937" s="127">
        <v>17</v>
      </c>
      <c r="Q937" s="127">
        <v>44</v>
      </c>
      <c r="R937" s="127">
        <v>36</v>
      </c>
      <c r="S937" s="127">
        <v>0</v>
      </c>
      <c r="T937" s="127">
        <v>0</v>
      </c>
      <c r="U937" s="127">
        <v>0</v>
      </c>
      <c r="V937" s="127">
        <v>0</v>
      </c>
      <c r="W937" s="127">
        <v>0</v>
      </c>
      <c r="X937" s="127">
        <v>0</v>
      </c>
    </row>
    <row r="938" spans="1:24">
      <c r="A938" s="118">
        <v>7</v>
      </c>
      <c r="B938" s="122">
        <v>2</v>
      </c>
      <c r="C938" s="137">
        <v>3405</v>
      </c>
      <c r="D938" s="131">
        <v>19</v>
      </c>
      <c r="E938" s="144" t="s">
        <v>931</v>
      </c>
      <c r="F938" s="144" t="s">
        <v>1416</v>
      </c>
      <c r="G938" s="127">
        <v>59</v>
      </c>
      <c r="H938" s="127">
        <v>758</v>
      </c>
      <c r="I938" s="127">
        <v>5</v>
      </c>
      <c r="J938" s="127">
        <v>10</v>
      </c>
      <c r="K938" s="127">
        <v>36</v>
      </c>
      <c r="L938" s="127">
        <v>49</v>
      </c>
      <c r="M938" s="127">
        <v>59</v>
      </c>
      <c r="N938" s="127">
        <v>700</v>
      </c>
      <c r="O938" s="127">
        <v>3</v>
      </c>
      <c r="P938" s="127">
        <v>42</v>
      </c>
      <c r="Q938" s="127">
        <v>36</v>
      </c>
      <c r="R938" s="127">
        <v>19</v>
      </c>
      <c r="S938" s="127">
        <v>59</v>
      </c>
      <c r="T938" s="127">
        <v>180</v>
      </c>
      <c r="U938" s="127">
        <v>24</v>
      </c>
      <c r="V938" s="127">
        <v>44</v>
      </c>
      <c r="W938" s="127">
        <v>29</v>
      </c>
      <c r="X938" s="127">
        <v>3</v>
      </c>
    </row>
    <row r="939" spans="1:24">
      <c r="A939" s="113">
        <v>3</v>
      </c>
      <c r="B939" s="116">
        <v>2</v>
      </c>
      <c r="C939" s="138">
        <v>3405</v>
      </c>
      <c r="D939" s="132">
        <v>24</v>
      </c>
      <c r="E939" s="142" t="s">
        <v>931</v>
      </c>
      <c r="F939" s="143" t="s">
        <v>932</v>
      </c>
      <c r="G939" s="128">
        <v>58</v>
      </c>
      <c r="H939" s="128">
        <v>669</v>
      </c>
      <c r="I939" s="128">
        <v>0</v>
      </c>
      <c r="J939" s="128">
        <v>5</v>
      </c>
      <c r="K939" s="128">
        <v>9</v>
      </c>
      <c r="L939" s="128">
        <v>86</v>
      </c>
      <c r="M939" s="128">
        <v>58</v>
      </c>
      <c r="N939" s="128">
        <v>658</v>
      </c>
      <c r="O939" s="128">
        <v>5</v>
      </c>
      <c r="P939" s="128">
        <v>5</v>
      </c>
      <c r="Q939" s="128">
        <v>31</v>
      </c>
      <c r="R939" s="128">
        <v>59</v>
      </c>
      <c r="S939" s="128">
        <v>0</v>
      </c>
      <c r="T939" s="128">
        <v>0</v>
      </c>
      <c r="U939" s="128">
        <v>0</v>
      </c>
      <c r="V939" s="128">
        <v>0</v>
      </c>
      <c r="W939" s="128">
        <v>0</v>
      </c>
      <c r="X939" s="128">
        <v>0</v>
      </c>
    </row>
    <row r="940" spans="1:24">
      <c r="A940" s="118">
        <v>4</v>
      </c>
      <c r="B940" s="122">
        <v>2</v>
      </c>
      <c r="C940" s="137">
        <v>3405</v>
      </c>
      <c r="D940" s="131">
        <v>24</v>
      </c>
      <c r="E940" s="144" t="s">
        <v>931</v>
      </c>
      <c r="F940" s="144" t="s">
        <v>932</v>
      </c>
      <c r="G940" s="127">
        <v>67</v>
      </c>
      <c r="H940" s="127">
        <v>715</v>
      </c>
      <c r="I940" s="127">
        <v>6</v>
      </c>
      <c r="J940" s="127">
        <v>1</v>
      </c>
      <c r="K940" s="127">
        <v>15</v>
      </c>
      <c r="L940" s="127">
        <v>78</v>
      </c>
      <c r="M940" s="127">
        <v>67</v>
      </c>
      <c r="N940" s="127">
        <v>729</v>
      </c>
      <c r="O940" s="127">
        <v>4</v>
      </c>
      <c r="P940" s="127">
        <v>6</v>
      </c>
      <c r="Q940" s="127">
        <v>40</v>
      </c>
      <c r="R940" s="127">
        <v>49</v>
      </c>
      <c r="S940" s="127">
        <v>0</v>
      </c>
      <c r="T940" s="127">
        <v>0</v>
      </c>
      <c r="U940" s="127">
        <v>0</v>
      </c>
      <c r="V940" s="127">
        <v>0</v>
      </c>
      <c r="W940" s="127">
        <v>0</v>
      </c>
      <c r="X940" s="127">
        <v>0</v>
      </c>
    </row>
    <row r="941" spans="1:24">
      <c r="A941" s="118">
        <v>8</v>
      </c>
      <c r="B941" s="122">
        <v>2</v>
      </c>
      <c r="C941" s="137">
        <v>3405</v>
      </c>
      <c r="D941" s="131">
        <v>25</v>
      </c>
      <c r="E941" s="144" t="s">
        <v>931</v>
      </c>
      <c r="F941" s="144" t="s">
        <v>1722</v>
      </c>
      <c r="G941" s="127">
        <v>57</v>
      </c>
      <c r="H941" s="127">
        <v>778</v>
      </c>
      <c r="I941" s="127">
        <v>7</v>
      </c>
      <c r="J941" s="127">
        <v>18</v>
      </c>
      <c r="K941" s="127">
        <v>33</v>
      </c>
      <c r="L941" s="127">
        <v>42</v>
      </c>
      <c r="M941" s="127">
        <v>57</v>
      </c>
      <c r="N941" s="127">
        <v>819</v>
      </c>
      <c r="O941" s="127">
        <v>2</v>
      </c>
      <c r="P941" s="127">
        <v>18</v>
      </c>
      <c r="Q941" s="127">
        <v>46</v>
      </c>
      <c r="R941" s="127">
        <v>35</v>
      </c>
      <c r="S941" s="127">
        <v>0</v>
      </c>
      <c r="T941" s="127">
        <v>0</v>
      </c>
      <c r="U941" s="127">
        <v>0</v>
      </c>
      <c r="V941" s="127">
        <v>0</v>
      </c>
      <c r="W941" s="127">
        <v>0</v>
      </c>
      <c r="X941" s="127">
        <v>0</v>
      </c>
    </row>
    <row r="942" spans="1:24">
      <c r="A942" s="113">
        <v>3</v>
      </c>
      <c r="B942" s="116">
        <v>3</v>
      </c>
      <c r="C942" s="138">
        <v>3502</v>
      </c>
      <c r="D942" s="132">
        <v>5</v>
      </c>
      <c r="E942" s="142" t="s">
        <v>933</v>
      </c>
      <c r="F942" s="143" t="s">
        <v>935</v>
      </c>
      <c r="G942" s="128">
        <v>19</v>
      </c>
      <c r="H942" s="128">
        <v>516</v>
      </c>
      <c r="I942" s="128">
        <v>5</v>
      </c>
      <c r="J942" s="128">
        <v>32</v>
      </c>
      <c r="K942" s="128">
        <v>42</v>
      </c>
      <c r="L942" s="128">
        <v>21</v>
      </c>
      <c r="M942" s="128">
        <v>19</v>
      </c>
      <c r="N942" s="128">
        <v>435</v>
      </c>
      <c r="O942" s="128">
        <v>26</v>
      </c>
      <c r="P942" s="128">
        <v>42</v>
      </c>
      <c r="Q942" s="128">
        <v>21</v>
      </c>
      <c r="R942" s="128">
        <v>11</v>
      </c>
      <c r="S942" s="128">
        <v>0</v>
      </c>
      <c r="T942" s="128">
        <v>0</v>
      </c>
      <c r="U942" s="128">
        <v>0</v>
      </c>
      <c r="V942" s="128">
        <v>0</v>
      </c>
      <c r="W942" s="128">
        <v>0</v>
      </c>
      <c r="X942" s="128">
        <v>0</v>
      </c>
    </row>
    <row r="943" spans="1:24">
      <c r="A943" s="118">
        <v>4</v>
      </c>
      <c r="B943" s="122">
        <v>3</v>
      </c>
      <c r="C943" s="137">
        <v>3502</v>
      </c>
      <c r="D943" s="131">
        <v>5</v>
      </c>
      <c r="E943" s="144" t="s">
        <v>933</v>
      </c>
      <c r="F943" s="144" t="s">
        <v>935</v>
      </c>
      <c r="G943" s="127">
        <v>12</v>
      </c>
      <c r="H943" s="127">
        <v>560</v>
      </c>
      <c r="I943" s="127">
        <v>17</v>
      </c>
      <c r="J943" s="127">
        <v>17</v>
      </c>
      <c r="K943" s="127">
        <v>58</v>
      </c>
      <c r="L943" s="127">
        <v>8</v>
      </c>
      <c r="M943" s="127">
        <v>12</v>
      </c>
      <c r="N943" s="127">
        <v>582</v>
      </c>
      <c r="O943" s="127">
        <v>8</v>
      </c>
      <c r="P943" s="127">
        <v>33</v>
      </c>
      <c r="Q943" s="127">
        <v>33</v>
      </c>
      <c r="R943" s="127">
        <v>25</v>
      </c>
      <c r="S943" s="127">
        <v>0</v>
      </c>
      <c r="T943" s="127">
        <v>0</v>
      </c>
      <c r="U943" s="127">
        <v>0</v>
      </c>
      <c r="V943" s="127">
        <v>0</v>
      </c>
      <c r="W943" s="127">
        <v>0</v>
      </c>
      <c r="X943" s="127">
        <v>0</v>
      </c>
    </row>
    <row r="944" spans="1:24">
      <c r="A944" s="118">
        <v>5</v>
      </c>
      <c r="B944" s="122">
        <v>3</v>
      </c>
      <c r="C944" s="137">
        <v>3502</v>
      </c>
      <c r="D944" s="131">
        <v>5</v>
      </c>
      <c r="E944" s="144" t="s">
        <v>933</v>
      </c>
      <c r="F944" s="144" t="s">
        <v>935</v>
      </c>
      <c r="G944" s="127">
        <v>28</v>
      </c>
      <c r="H944" s="127">
        <v>594</v>
      </c>
      <c r="I944" s="127">
        <v>29</v>
      </c>
      <c r="J944" s="127">
        <v>25</v>
      </c>
      <c r="K944" s="127">
        <v>29</v>
      </c>
      <c r="L944" s="127">
        <v>18</v>
      </c>
      <c r="M944" s="127">
        <v>28</v>
      </c>
      <c r="N944" s="127">
        <v>592</v>
      </c>
      <c r="O944" s="127">
        <v>7</v>
      </c>
      <c r="P944" s="127">
        <v>43</v>
      </c>
      <c r="Q944" s="127">
        <v>46</v>
      </c>
      <c r="R944" s="127">
        <v>4</v>
      </c>
      <c r="S944" s="127">
        <v>28</v>
      </c>
      <c r="T944" s="127">
        <v>158</v>
      </c>
      <c r="U944" s="127">
        <v>57</v>
      </c>
      <c r="V944" s="127">
        <v>29</v>
      </c>
      <c r="W944" s="127">
        <v>14</v>
      </c>
      <c r="X944" s="127">
        <v>0</v>
      </c>
    </row>
    <row r="945" spans="1:24">
      <c r="A945" s="118">
        <v>6</v>
      </c>
      <c r="B945" s="122">
        <v>3</v>
      </c>
      <c r="C945" s="137">
        <v>3502</v>
      </c>
      <c r="D945" s="131">
        <v>9</v>
      </c>
      <c r="E945" s="144" t="s">
        <v>933</v>
      </c>
      <c r="F945" s="144" t="s">
        <v>1483</v>
      </c>
      <c r="G945" s="127">
        <v>109</v>
      </c>
      <c r="H945" s="127">
        <v>635</v>
      </c>
      <c r="I945" s="127">
        <v>24</v>
      </c>
      <c r="J945" s="127">
        <v>26</v>
      </c>
      <c r="K945" s="127">
        <v>36</v>
      </c>
      <c r="L945" s="127">
        <v>15</v>
      </c>
      <c r="M945" s="127">
        <v>109</v>
      </c>
      <c r="N945" s="127">
        <v>618</v>
      </c>
      <c r="O945" s="127">
        <v>13</v>
      </c>
      <c r="P945" s="127">
        <v>34</v>
      </c>
      <c r="Q945" s="127">
        <v>43</v>
      </c>
      <c r="R945" s="127">
        <v>10</v>
      </c>
      <c r="S945" s="127">
        <v>0</v>
      </c>
      <c r="T945" s="127">
        <v>0</v>
      </c>
      <c r="U945" s="127">
        <v>0</v>
      </c>
      <c r="V945" s="127">
        <v>0</v>
      </c>
      <c r="W945" s="127">
        <v>0</v>
      </c>
      <c r="X945" s="127">
        <v>0</v>
      </c>
    </row>
    <row r="946" spans="1:24">
      <c r="A946" s="118">
        <v>7</v>
      </c>
      <c r="B946" s="122">
        <v>3</v>
      </c>
      <c r="C946" s="137">
        <v>3502</v>
      </c>
      <c r="D946" s="131">
        <v>9</v>
      </c>
      <c r="E946" s="144" t="s">
        <v>933</v>
      </c>
      <c r="F946" s="144" t="s">
        <v>1483</v>
      </c>
      <c r="G946" s="127">
        <v>119</v>
      </c>
      <c r="H946" s="127">
        <v>677</v>
      </c>
      <c r="I946" s="127">
        <v>23</v>
      </c>
      <c r="J946" s="127">
        <v>20</v>
      </c>
      <c r="K946" s="127">
        <v>44</v>
      </c>
      <c r="L946" s="127">
        <v>13</v>
      </c>
      <c r="M946" s="127">
        <v>119</v>
      </c>
      <c r="N946" s="127">
        <v>588</v>
      </c>
      <c r="O946" s="127">
        <v>13</v>
      </c>
      <c r="P946" s="127">
        <v>50</v>
      </c>
      <c r="Q946" s="127">
        <v>31</v>
      </c>
      <c r="R946" s="127">
        <v>5</v>
      </c>
      <c r="S946" s="127">
        <v>119</v>
      </c>
      <c r="T946" s="127">
        <v>124</v>
      </c>
      <c r="U946" s="127">
        <v>79</v>
      </c>
      <c r="V946" s="127">
        <v>19</v>
      </c>
      <c r="W946" s="127">
        <v>2</v>
      </c>
      <c r="X946" s="127">
        <v>0</v>
      </c>
    </row>
    <row r="947" spans="1:24">
      <c r="A947" s="118">
        <v>8</v>
      </c>
      <c r="B947" s="122">
        <v>3</v>
      </c>
      <c r="C947" s="137">
        <v>3502</v>
      </c>
      <c r="D947" s="131">
        <v>9</v>
      </c>
      <c r="E947" s="144" t="s">
        <v>933</v>
      </c>
      <c r="F947" s="144" t="s">
        <v>1483</v>
      </c>
      <c r="G947" s="127">
        <v>104</v>
      </c>
      <c r="H947" s="127">
        <v>646</v>
      </c>
      <c r="I947" s="127">
        <v>58</v>
      </c>
      <c r="J947" s="127">
        <v>16</v>
      </c>
      <c r="K947" s="127">
        <v>24</v>
      </c>
      <c r="L947" s="127">
        <v>2</v>
      </c>
      <c r="M947" s="127">
        <v>104</v>
      </c>
      <c r="N947" s="127">
        <v>660</v>
      </c>
      <c r="O947" s="127">
        <v>19</v>
      </c>
      <c r="P947" s="127">
        <v>39</v>
      </c>
      <c r="Q947" s="127">
        <v>35</v>
      </c>
      <c r="R947" s="127">
        <v>7</v>
      </c>
      <c r="S947" s="127">
        <v>0</v>
      </c>
      <c r="T947" s="127">
        <v>0</v>
      </c>
      <c r="U947" s="127">
        <v>0</v>
      </c>
      <c r="V947" s="127">
        <v>0</v>
      </c>
      <c r="W947" s="127">
        <v>0</v>
      </c>
      <c r="X947" s="127">
        <v>0</v>
      </c>
    </row>
    <row r="948" spans="1:24">
      <c r="A948" s="113">
        <v>3</v>
      </c>
      <c r="B948" s="116">
        <v>3</v>
      </c>
      <c r="C948" s="138">
        <v>3502</v>
      </c>
      <c r="D948" s="132">
        <v>11</v>
      </c>
      <c r="E948" s="142" t="s">
        <v>933</v>
      </c>
      <c r="F948" s="143" t="s">
        <v>934</v>
      </c>
      <c r="G948" s="128">
        <v>93</v>
      </c>
      <c r="H948" s="128">
        <v>522</v>
      </c>
      <c r="I948" s="128">
        <v>13</v>
      </c>
      <c r="J948" s="128">
        <v>29</v>
      </c>
      <c r="K948" s="128">
        <v>28</v>
      </c>
      <c r="L948" s="128">
        <v>30</v>
      </c>
      <c r="M948" s="128">
        <v>93</v>
      </c>
      <c r="N948" s="128">
        <v>426</v>
      </c>
      <c r="O948" s="128">
        <v>33</v>
      </c>
      <c r="P948" s="128">
        <v>27</v>
      </c>
      <c r="Q948" s="128">
        <v>31</v>
      </c>
      <c r="R948" s="128">
        <v>9</v>
      </c>
      <c r="S948" s="128">
        <v>0</v>
      </c>
      <c r="T948" s="128">
        <v>0</v>
      </c>
      <c r="U948" s="128">
        <v>0</v>
      </c>
      <c r="V948" s="128">
        <v>0</v>
      </c>
      <c r="W948" s="128">
        <v>0</v>
      </c>
      <c r="X948" s="128">
        <v>0</v>
      </c>
    </row>
    <row r="949" spans="1:24">
      <c r="A949" s="118">
        <v>4</v>
      </c>
      <c r="B949" s="122">
        <v>3</v>
      </c>
      <c r="C949" s="137">
        <v>3502</v>
      </c>
      <c r="D949" s="131">
        <v>11</v>
      </c>
      <c r="E949" s="144" t="s">
        <v>933</v>
      </c>
      <c r="F949" s="144" t="s">
        <v>934</v>
      </c>
      <c r="G949" s="127">
        <v>85</v>
      </c>
      <c r="H949" s="127">
        <v>595</v>
      </c>
      <c r="I949" s="127">
        <v>18</v>
      </c>
      <c r="J949" s="127">
        <v>11</v>
      </c>
      <c r="K949" s="127">
        <v>34</v>
      </c>
      <c r="L949" s="127">
        <v>38</v>
      </c>
      <c r="M949" s="127">
        <v>85</v>
      </c>
      <c r="N949" s="127">
        <v>584</v>
      </c>
      <c r="O949" s="127">
        <v>11</v>
      </c>
      <c r="P949" s="127">
        <v>27</v>
      </c>
      <c r="Q949" s="127">
        <v>44</v>
      </c>
      <c r="R949" s="127">
        <v>19</v>
      </c>
      <c r="S949" s="127">
        <v>0</v>
      </c>
      <c r="T949" s="127">
        <v>0</v>
      </c>
      <c r="U949" s="127">
        <v>0</v>
      </c>
      <c r="V949" s="127">
        <v>0</v>
      </c>
      <c r="W949" s="127">
        <v>0</v>
      </c>
      <c r="X949" s="127">
        <v>0</v>
      </c>
    </row>
    <row r="950" spans="1:24">
      <c r="A950" s="118">
        <v>5</v>
      </c>
      <c r="B950" s="122">
        <v>3</v>
      </c>
      <c r="C950" s="137">
        <v>3502</v>
      </c>
      <c r="D950" s="131">
        <v>11</v>
      </c>
      <c r="E950" s="144" t="s">
        <v>933</v>
      </c>
      <c r="F950" s="144" t="s">
        <v>934</v>
      </c>
      <c r="G950" s="127">
        <v>103</v>
      </c>
      <c r="H950" s="127">
        <v>593</v>
      </c>
      <c r="I950" s="127">
        <v>24</v>
      </c>
      <c r="J950" s="127">
        <v>36</v>
      </c>
      <c r="K950" s="127">
        <v>32</v>
      </c>
      <c r="L950" s="127">
        <v>8</v>
      </c>
      <c r="M950" s="127">
        <v>103</v>
      </c>
      <c r="N950" s="127">
        <v>616</v>
      </c>
      <c r="O950" s="127">
        <v>8</v>
      </c>
      <c r="P950" s="127">
        <v>32</v>
      </c>
      <c r="Q950" s="127">
        <v>52</v>
      </c>
      <c r="R950" s="127">
        <v>8</v>
      </c>
      <c r="S950" s="127">
        <v>103</v>
      </c>
      <c r="T950" s="127">
        <v>169</v>
      </c>
      <c r="U950" s="127">
        <v>30</v>
      </c>
      <c r="V950" s="127">
        <v>53</v>
      </c>
      <c r="W950" s="127">
        <v>17</v>
      </c>
      <c r="X950" s="127">
        <v>0</v>
      </c>
    </row>
    <row r="951" spans="1:24">
      <c r="A951" s="118">
        <v>6</v>
      </c>
      <c r="B951" s="122">
        <v>3</v>
      </c>
      <c r="C951" s="137">
        <v>3505</v>
      </c>
      <c r="D951" s="131">
        <v>25</v>
      </c>
      <c r="E951" s="144" t="s">
        <v>936</v>
      </c>
      <c r="F951" s="144" t="s">
        <v>1485</v>
      </c>
      <c r="G951" s="127">
        <v>164</v>
      </c>
      <c r="H951" s="127">
        <v>652</v>
      </c>
      <c r="I951" s="127">
        <v>17</v>
      </c>
      <c r="J951" s="127">
        <v>23</v>
      </c>
      <c r="K951" s="127">
        <v>38</v>
      </c>
      <c r="L951" s="127">
        <v>21</v>
      </c>
      <c r="M951" s="127">
        <v>164</v>
      </c>
      <c r="N951" s="127">
        <v>611</v>
      </c>
      <c r="O951" s="127">
        <v>9</v>
      </c>
      <c r="P951" s="127">
        <v>47</v>
      </c>
      <c r="Q951" s="127">
        <v>37</v>
      </c>
      <c r="R951" s="127">
        <v>7</v>
      </c>
      <c r="S951" s="127">
        <v>0</v>
      </c>
      <c r="T951" s="127">
        <v>0</v>
      </c>
      <c r="U951" s="127">
        <v>0</v>
      </c>
      <c r="V951" s="127">
        <v>0</v>
      </c>
      <c r="W951" s="127">
        <v>0</v>
      </c>
      <c r="X951" s="127">
        <v>0</v>
      </c>
    </row>
    <row r="952" spans="1:24">
      <c r="A952" s="118">
        <v>7</v>
      </c>
      <c r="B952" s="122">
        <v>3</v>
      </c>
      <c r="C952" s="137">
        <v>3505</v>
      </c>
      <c r="D952" s="131">
        <v>25</v>
      </c>
      <c r="E952" s="144" t="s">
        <v>936</v>
      </c>
      <c r="F952" s="144" t="s">
        <v>1485</v>
      </c>
      <c r="G952" s="127">
        <v>179</v>
      </c>
      <c r="H952" s="127">
        <v>665</v>
      </c>
      <c r="I952" s="127">
        <v>32</v>
      </c>
      <c r="J952" s="127">
        <v>21</v>
      </c>
      <c r="K952" s="127">
        <v>32</v>
      </c>
      <c r="L952" s="127">
        <v>15</v>
      </c>
      <c r="M952" s="127">
        <v>179</v>
      </c>
      <c r="N952" s="127">
        <v>619</v>
      </c>
      <c r="O952" s="127">
        <v>14</v>
      </c>
      <c r="P952" s="127">
        <v>47</v>
      </c>
      <c r="Q952" s="127">
        <v>30</v>
      </c>
      <c r="R952" s="127">
        <v>9</v>
      </c>
      <c r="S952" s="127">
        <v>179</v>
      </c>
      <c r="T952" s="127">
        <v>138</v>
      </c>
      <c r="U952" s="127">
        <v>63</v>
      </c>
      <c r="V952" s="127">
        <v>28</v>
      </c>
      <c r="W952" s="127">
        <v>8</v>
      </c>
      <c r="X952" s="127">
        <v>1</v>
      </c>
    </row>
    <row r="953" spans="1:24">
      <c r="A953" s="113">
        <v>3</v>
      </c>
      <c r="B953" s="116">
        <v>3</v>
      </c>
      <c r="C953" s="138">
        <v>3505</v>
      </c>
      <c r="D953" s="132">
        <v>26</v>
      </c>
      <c r="E953" s="142" t="s">
        <v>936</v>
      </c>
      <c r="F953" s="143" t="s">
        <v>942</v>
      </c>
      <c r="G953" s="128">
        <v>63</v>
      </c>
      <c r="H953" s="128">
        <v>546</v>
      </c>
      <c r="I953" s="128">
        <v>8</v>
      </c>
      <c r="J953" s="128">
        <v>24</v>
      </c>
      <c r="K953" s="128">
        <v>30</v>
      </c>
      <c r="L953" s="128">
        <v>38</v>
      </c>
      <c r="M953" s="128">
        <v>63</v>
      </c>
      <c r="N953" s="128">
        <v>519</v>
      </c>
      <c r="O953" s="128">
        <v>16</v>
      </c>
      <c r="P953" s="128">
        <v>30</v>
      </c>
      <c r="Q953" s="128">
        <v>25</v>
      </c>
      <c r="R953" s="128">
        <v>29</v>
      </c>
      <c r="S953" s="128">
        <v>0</v>
      </c>
      <c r="T953" s="128">
        <v>0</v>
      </c>
      <c r="U953" s="128">
        <v>0</v>
      </c>
      <c r="V953" s="128">
        <v>0</v>
      </c>
      <c r="W953" s="128">
        <v>0</v>
      </c>
      <c r="X953" s="128">
        <v>0</v>
      </c>
    </row>
    <row r="954" spans="1:24">
      <c r="A954" s="118">
        <v>4</v>
      </c>
      <c r="B954" s="122">
        <v>3</v>
      </c>
      <c r="C954" s="137">
        <v>3505</v>
      </c>
      <c r="D954" s="131">
        <v>26</v>
      </c>
      <c r="E954" s="144" t="s">
        <v>936</v>
      </c>
      <c r="F954" s="144" t="s">
        <v>942</v>
      </c>
      <c r="G954" s="127">
        <v>75</v>
      </c>
      <c r="H954" s="127">
        <v>566</v>
      </c>
      <c r="I954" s="127">
        <v>23</v>
      </c>
      <c r="J954" s="127">
        <v>24</v>
      </c>
      <c r="K954" s="127">
        <v>29</v>
      </c>
      <c r="L954" s="127">
        <v>24</v>
      </c>
      <c r="M954" s="127">
        <v>75</v>
      </c>
      <c r="N954" s="127">
        <v>583</v>
      </c>
      <c r="O954" s="127">
        <v>8</v>
      </c>
      <c r="P954" s="127">
        <v>32</v>
      </c>
      <c r="Q954" s="127">
        <v>40</v>
      </c>
      <c r="R954" s="127">
        <v>20</v>
      </c>
      <c r="S954" s="127">
        <v>0</v>
      </c>
      <c r="T954" s="127">
        <v>0</v>
      </c>
      <c r="U954" s="127">
        <v>0</v>
      </c>
      <c r="V954" s="127">
        <v>0</v>
      </c>
      <c r="W954" s="127">
        <v>0</v>
      </c>
      <c r="X954" s="127">
        <v>0</v>
      </c>
    </row>
    <row r="955" spans="1:24">
      <c r="A955" s="118">
        <v>5</v>
      </c>
      <c r="B955" s="122">
        <v>3</v>
      </c>
      <c r="C955" s="137">
        <v>3505</v>
      </c>
      <c r="D955" s="131">
        <v>26</v>
      </c>
      <c r="E955" s="144" t="s">
        <v>936</v>
      </c>
      <c r="F955" s="144" t="s">
        <v>942</v>
      </c>
      <c r="G955" s="127">
        <v>60</v>
      </c>
      <c r="H955" s="127">
        <v>582</v>
      </c>
      <c r="I955" s="127">
        <v>33</v>
      </c>
      <c r="J955" s="127">
        <v>25</v>
      </c>
      <c r="K955" s="127">
        <v>28</v>
      </c>
      <c r="L955" s="127">
        <v>13</v>
      </c>
      <c r="M955" s="127">
        <v>60</v>
      </c>
      <c r="N955" s="127">
        <v>587</v>
      </c>
      <c r="O955" s="127">
        <v>7</v>
      </c>
      <c r="P955" s="127">
        <v>48</v>
      </c>
      <c r="Q955" s="127">
        <v>35</v>
      </c>
      <c r="R955" s="127">
        <v>10</v>
      </c>
      <c r="S955" s="127">
        <v>60</v>
      </c>
      <c r="T955" s="127">
        <v>158</v>
      </c>
      <c r="U955" s="127">
        <v>45</v>
      </c>
      <c r="V955" s="127">
        <v>50</v>
      </c>
      <c r="W955" s="127">
        <v>5</v>
      </c>
      <c r="X955" s="127">
        <v>0</v>
      </c>
    </row>
    <row r="956" spans="1:24">
      <c r="A956" s="113">
        <v>3</v>
      </c>
      <c r="B956" s="116">
        <v>3</v>
      </c>
      <c r="C956" s="138">
        <v>3505</v>
      </c>
      <c r="D956" s="132">
        <v>30</v>
      </c>
      <c r="E956" s="142" t="s">
        <v>936</v>
      </c>
      <c r="F956" s="143" t="s">
        <v>941</v>
      </c>
      <c r="G956" s="128">
        <v>64</v>
      </c>
      <c r="H956" s="128">
        <v>489</v>
      </c>
      <c r="I956" s="128">
        <v>22</v>
      </c>
      <c r="J956" s="128">
        <v>28</v>
      </c>
      <c r="K956" s="128">
        <v>39</v>
      </c>
      <c r="L956" s="128">
        <v>11</v>
      </c>
      <c r="M956" s="128">
        <v>64</v>
      </c>
      <c r="N956" s="128">
        <v>397</v>
      </c>
      <c r="O956" s="128">
        <v>38</v>
      </c>
      <c r="P956" s="128">
        <v>31</v>
      </c>
      <c r="Q956" s="128">
        <v>28</v>
      </c>
      <c r="R956" s="128">
        <v>3</v>
      </c>
      <c r="S956" s="128">
        <v>0</v>
      </c>
      <c r="T956" s="128">
        <v>0</v>
      </c>
      <c r="U956" s="128">
        <v>0</v>
      </c>
      <c r="V956" s="128">
        <v>0</v>
      </c>
      <c r="W956" s="128">
        <v>0</v>
      </c>
      <c r="X956" s="128">
        <v>0</v>
      </c>
    </row>
    <row r="957" spans="1:24">
      <c r="A957" s="118">
        <v>4</v>
      </c>
      <c r="B957" s="122">
        <v>3</v>
      </c>
      <c r="C957" s="137">
        <v>3505</v>
      </c>
      <c r="D957" s="131">
        <v>30</v>
      </c>
      <c r="E957" s="144" t="s">
        <v>936</v>
      </c>
      <c r="F957" s="144" t="s">
        <v>941</v>
      </c>
      <c r="G957" s="127">
        <v>74</v>
      </c>
      <c r="H957" s="127">
        <v>554</v>
      </c>
      <c r="I957" s="127">
        <v>23</v>
      </c>
      <c r="J957" s="127">
        <v>24</v>
      </c>
      <c r="K957" s="127">
        <v>35</v>
      </c>
      <c r="L957" s="127">
        <v>18</v>
      </c>
      <c r="M957" s="127">
        <v>74</v>
      </c>
      <c r="N957" s="127">
        <v>540</v>
      </c>
      <c r="O957" s="127">
        <v>9</v>
      </c>
      <c r="P957" s="127">
        <v>47</v>
      </c>
      <c r="Q957" s="127">
        <v>34</v>
      </c>
      <c r="R957" s="127">
        <v>9</v>
      </c>
      <c r="S957" s="127">
        <v>0</v>
      </c>
      <c r="T957" s="127">
        <v>0</v>
      </c>
      <c r="U957" s="127">
        <v>0</v>
      </c>
      <c r="V957" s="127">
        <v>0</v>
      </c>
      <c r="W957" s="127">
        <v>0</v>
      </c>
      <c r="X957" s="127">
        <v>0</v>
      </c>
    </row>
    <row r="958" spans="1:24">
      <c r="A958" s="118">
        <v>5</v>
      </c>
      <c r="B958" s="122">
        <v>3</v>
      </c>
      <c r="C958" s="137">
        <v>3505</v>
      </c>
      <c r="D958" s="131">
        <v>30</v>
      </c>
      <c r="E958" s="144" t="s">
        <v>936</v>
      </c>
      <c r="F958" s="144" t="s">
        <v>941</v>
      </c>
      <c r="G958" s="127">
        <v>59</v>
      </c>
      <c r="H958" s="127">
        <v>564</v>
      </c>
      <c r="I958" s="127">
        <v>39</v>
      </c>
      <c r="J958" s="127">
        <v>32</v>
      </c>
      <c r="K958" s="127">
        <v>22</v>
      </c>
      <c r="L958" s="127">
        <v>7</v>
      </c>
      <c r="M958" s="127">
        <v>59</v>
      </c>
      <c r="N958" s="127">
        <v>553</v>
      </c>
      <c r="O958" s="127">
        <v>19</v>
      </c>
      <c r="P958" s="127">
        <v>41</v>
      </c>
      <c r="Q958" s="127">
        <v>37</v>
      </c>
      <c r="R958" s="127">
        <v>3</v>
      </c>
      <c r="S958" s="127">
        <v>59</v>
      </c>
      <c r="T958" s="127">
        <v>163</v>
      </c>
      <c r="U958" s="127">
        <v>36</v>
      </c>
      <c r="V958" s="127">
        <v>49</v>
      </c>
      <c r="W958" s="127">
        <v>15</v>
      </c>
      <c r="X958" s="127">
        <v>0</v>
      </c>
    </row>
    <row r="959" spans="1:24">
      <c r="A959" s="113">
        <v>3</v>
      </c>
      <c r="B959" s="116">
        <v>3</v>
      </c>
      <c r="C959" s="138">
        <v>3505</v>
      </c>
      <c r="D959" s="132">
        <v>34</v>
      </c>
      <c r="E959" s="142" t="s">
        <v>936</v>
      </c>
      <c r="F959" s="143" t="s">
        <v>940</v>
      </c>
      <c r="G959" s="128">
        <v>60</v>
      </c>
      <c r="H959" s="128">
        <v>497</v>
      </c>
      <c r="I959" s="128">
        <v>18</v>
      </c>
      <c r="J959" s="128">
        <v>30</v>
      </c>
      <c r="K959" s="128">
        <v>35</v>
      </c>
      <c r="L959" s="128">
        <v>17</v>
      </c>
      <c r="M959" s="128">
        <v>60</v>
      </c>
      <c r="N959" s="128">
        <v>398</v>
      </c>
      <c r="O959" s="128">
        <v>38</v>
      </c>
      <c r="P959" s="128">
        <v>32</v>
      </c>
      <c r="Q959" s="128">
        <v>20</v>
      </c>
      <c r="R959" s="128">
        <v>10</v>
      </c>
      <c r="S959" s="128">
        <v>0</v>
      </c>
      <c r="T959" s="128">
        <v>0</v>
      </c>
      <c r="U959" s="128">
        <v>0</v>
      </c>
      <c r="V959" s="128">
        <v>0</v>
      </c>
      <c r="W959" s="128">
        <v>0</v>
      </c>
      <c r="X959" s="128">
        <v>0</v>
      </c>
    </row>
    <row r="960" spans="1:24">
      <c r="A960" s="118">
        <v>4</v>
      </c>
      <c r="B960" s="122">
        <v>3</v>
      </c>
      <c r="C960" s="137">
        <v>3505</v>
      </c>
      <c r="D960" s="131">
        <v>34</v>
      </c>
      <c r="E960" s="144" t="s">
        <v>936</v>
      </c>
      <c r="F960" s="144" t="s">
        <v>940</v>
      </c>
      <c r="G960" s="127">
        <v>68</v>
      </c>
      <c r="H960" s="127">
        <v>555</v>
      </c>
      <c r="I960" s="127">
        <v>29</v>
      </c>
      <c r="J960" s="127">
        <v>22</v>
      </c>
      <c r="K960" s="127">
        <v>22</v>
      </c>
      <c r="L960" s="127">
        <v>26</v>
      </c>
      <c r="M960" s="127">
        <v>68</v>
      </c>
      <c r="N960" s="127">
        <v>541</v>
      </c>
      <c r="O960" s="127">
        <v>13</v>
      </c>
      <c r="P960" s="127">
        <v>37</v>
      </c>
      <c r="Q960" s="127">
        <v>43</v>
      </c>
      <c r="R960" s="127">
        <v>7</v>
      </c>
      <c r="S960" s="127">
        <v>0</v>
      </c>
      <c r="T960" s="127">
        <v>0</v>
      </c>
      <c r="U960" s="127">
        <v>0</v>
      </c>
      <c r="V960" s="127">
        <v>0</v>
      </c>
      <c r="W960" s="127">
        <v>0</v>
      </c>
      <c r="X960" s="127">
        <v>0</v>
      </c>
    </row>
    <row r="961" spans="1:24">
      <c r="A961" s="118">
        <v>5</v>
      </c>
      <c r="B961" s="122">
        <v>3</v>
      </c>
      <c r="C961" s="137">
        <v>3505</v>
      </c>
      <c r="D961" s="131">
        <v>34</v>
      </c>
      <c r="E961" s="144" t="s">
        <v>936</v>
      </c>
      <c r="F961" s="144" t="s">
        <v>940</v>
      </c>
      <c r="G961" s="127">
        <v>56</v>
      </c>
      <c r="H961" s="127">
        <v>581</v>
      </c>
      <c r="I961" s="127">
        <v>36</v>
      </c>
      <c r="J961" s="127">
        <v>25</v>
      </c>
      <c r="K961" s="127">
        <v>25</v>
      </c>
      <c r="L961" s="127">
        <v>14</v>
      </c>
      <c r="M961" s="127">
        <v>56</v>
      </c>
      <c r="N961" s="127">
        <v>570</v>
      </c>
      <c r="O961" s="127">
        <v>14</v>
      </c>
      <c r="P961" s="127">
        <v>46</v>
      </c>
      <c r="Q961" s="127">
        <v>25</v>
      </c>
      <c r="R961" s="127">
        <v>14</v>
      </c>
      <c r="S961" s="127">
        <v>56</v>
      </c>
      <c r="T961" s="127">
        <v>156</v>
      </c>
      <c r="U961" s="127">
        <v>46</v>
      </c>
      <c r="V961" s="127">
        <v>38</v>
      </c>
      <c r="W961" s="127">
        <v>14</v>
      </c>
      <c r="X961" s="127">
        <v>2</v>
      </c>
    </row>
    <row r="962" spans="1:24">
      <c r="A962" s="113">
        <v>3</v>
      </c>
      <c r="B962" s="116">
        <v>3</v>
      </c>
      <c r="C962" s="138">
        <v>3505</v>
      </c>
      <c r="D962" s="132">
        <v>36</v>
      </c>
      <c r="E962" s="142" t="s">
        <v>936</v>
      </c>
      <c r="F962" s="143" t="s">
        <v>939</v>
      </c>
      <c r="G962" s="128">
        <v>64</v>
      </c>
      <c r="H962" s="128">
        <v>575</v>
      </c>
      <c r="I962" s="128">
        <v>3</v>
      </c>
      <c r="J962" s="128">
        <v>14</v>
      </c>
      <c r="K962" s="128">
        <v>31</v>
      </c>
      <c r="L962" s="128">
        <v>52</v>
      </c>
      <c r="M962" s="128">
        <v>64</v>
      </c>
      <c r="N962" s="128">
        <v>542</v>
      </c>
      <c r="O962" s="128">
        <v>17</v>
      </c>
      <c r="P962" s="128">
        <v>20</v>
      </c>
      <c r="Q962" s="128">
        <v>30</v>
      </c>
      <c r="R962" s="128">
        <v>33</v>
      </c>
      <c r="S962" s="128">
        <v>0</v>
      </c>
      <c r="T962" s="128">
        <v>0</v>
      </c>
      <c r="U962" s="128">
        <v>0</v>
      </c>
      <c r="V962" s="128">
        <v>0</v>
      </c>
      <c r="W962" s="128">
        <v>0</v>
      </c>
      <c r="X962" s="128">
        <v>0</v>
      </c>
    </row>
    <row r="963" spans="1:24">
      <c r="A963" s="118">
        <v>4</v>
      </c>
      <c r="B963" s="122">
        <v>3</v>
      </c>
      <c r="C963" s="137">
        <v>3505</v>
      </c>
      <c r="D963" s="131">
        <v>36</v>
      </c>
      <c r="E963" s="144" t="s">
        <v>936</v>
      </c>
      <c r="F963" s="144" t="s">
        <v>939</v>
      </c>
      <c r="G963" s="127">
        <v>72</v>
      </c>
      <c r="H963" s="127">
        <v>585</v>
      </c>
      <c r="I963" s="127">
        <v>11</v>
      </c>
      <c r="J963" s="127">
        <v>22</v>
      </c>
      <c r="K963" s="127">
        <v>43</v>
      </c>
      <c r="L963" s="127">
        <v>24</v>
      </c>
      <c r="M963" s="127">
        <v>72</v>
      </c>
      <c r="N963" s="127">
        <v>589</v>
      </c>
      <c r="O963" s="127">
        <v>6</v>
      </c>
      <c r="P963" s="127">
        <v>28</v>
      </c>
      <c r="Q963" s="127">
        <v>57</v>
      </c>
      <c r="R963" s="127">
        <v>10</v>
      </c>
      <c r="S963" s="127">
        <v>0</v>
      </c>
      <c r="T963" s="127">
        <v>0</v>
      </c>
      <c r="U963" s="127">
        <v>0</v>
      </c>
      <c r="V963" s="127">
        <v>0</v>
      </c>
      <c r="W963" s="127">
        <v>0</v>
      </c>
      <c r="X963" s="127">
        <v>0</v>
      </c>
    </row>
    <row r="964" spans="1:24">
      <c r="A964" s="118">
        <v>5</v>
      </c>
      <c r="B964" s="122">
        <v>3</v>
      </c>
      <c r="C964" s="137">
        <v>3505</v>
      </c>
      <c r="D964" s="131">
        <v>36</v>
      </c>
      <c r="E964" s="144" t="s">
        <v>936</v>
      </c>
      <c r="F964" s="144" t="s">
        <v>939</v>
      </c>
      <c r="G964" s="127">
        <v>70</v>
      </c>
      <c r="H964" s="127">
        <v>616</v>
      </c>
      <c r="I964" s="127">
        <v>21</v>
      </c>
      <c r="J964" s="127">
        <v>29</v>
      </c>
      <c r="K964" s="127">
        <v>27</v>
      </c>
      <c r="L964" s="127">
        <v>23</v>
      </c>
      <c r="M964" s="127">
        <v>70</v>
      </c>
      <c r="N964" s="127">
        <v>616</v>
      </c>
      <c r="O964" s="127">
        <v>3</v>
      </c>
      <c r="P964" s="127">
        <v>46</v>
      </c>
      <c r="Q964" s="127">
        <v>37</v>
      </c>
      <c r="R964" s="127">
        <v>14</v>
      </c>
      <c r="S964" s="127">
        <v>70</v>
      </c>
      <c r="T964" s="127">
        <v>155</v>
      </c>
      <c r="U964" s="127">
        <v>49</v>
      </c>
      <c r="V964" s="127">
        <v>40</v>
      </c>
      <c r="W964" s="127">
        <v>10</v>
      </c>
      <c r="X964" s="127">
        <v>1</v>
      </c>
    </row>
    <row r="965" spans="1:24">
      <c r="A965" s="113">
        <v>3</v>
      </c>
      <c r="B965" s="116">
        <v>3</v>
      </c>
      <c r="C965" s="138">
        <v>3505</v>
      </c>
      <c r="D965" s="132">
        <v>37</v>
      </c>
      <c r="E965" s="142" t="s">
        <v>936</v>
      </c>
      <c r="F965" s="143" t="s">
        <v>938</v>
      </c>
      <c r="G965" s="128">
        <v>67</v>
      </c>
      <c r="H965" s="128">
        <v>541</v>
      </c>
      <c r="I965" s="128">
        <v>3</v>
      </c>
      <c r="J965" s="128">
        <v>28</v>
      </c>
      <c r="K965" s="128">
        <v>45</v>
      </c>
      <c r="L965" s="128">
        <v>24</v>
      </c>
      <c r="M965" s="128">
        <v>67</v>
      </c>
      <c r="N965" s="128">
        <v>467</v>
      </c>
      <c r="O965" s="128">
        <v>27</v>
      </c>
      <c r="P965" s="128">
        <v>28</v>
      </c>
      <c r="Q965" s="128">
        <v>34</v>
      </c>
      <c r="R965" s="128">
        <v>10</v>
      </c>
      <c r="S965" s="128">
        <v>0</v>
      </c>
      <c r="T965" s="128">
        <v>0</v>
      </c>
      <c r="U965" s="128">
        <v>0</v>
      </c>
      <c r="V965" s="128">
        <v>0</v>
      </c>
      <c r="W965" s="128">
        <v>0</v>
      </c>
      <c r="X965" s="128">
        <v>0</v>
      </c>
    </row>
    <row r="966" spans="1:24">
      <c r="A966" s="118">
        <v>4</v>
      </c>
      <c r="B966" s="122">
        <v>3</v>
      </c>
      <c r="C966" s="137">
        <v>3505</v>
      </c>
      <c r="D966" s="131">
        <v>37</v>
      </c>
      <c r="E966" s="144" t="s">
        <v>936</v>
      </c>
      <c r="F966" s="144" t="s">
        <v>938</v>
      </c>
      <c r="G966" s="127">
        <v>52</v>
      </c>
      <c r="H966" s="127">
        <v>575</v>
      </c>
      <c r="I966" s="127">
        <v>25</v>
      </c>
      <c r="J966" s="127">
        <v>17</v>
      </c>
      <c r="K966" s="127">
        <v>27</v>
      </c>
      <c r="L966" s="127">
        <v>31</v>
      </c>
      <c r="M966" s="127">
        <v>52</v>
      </c>
      <c r="N966" s="127">
        <v>601</v>
      </c>
      <c r="O966" s="127">
        <v>8</v>
      </c>
      <c r="P966" s="127">
        <v>31</v>
      </c>
      <c r="Q966" s="127">
        <v>44</v>
      </c>
      <c r="R966" s="127">
        <v>17</v>
      </c>
      <c r="S966" s="127">
        <v>0</v>
      </c>
      <c r="T966" s="127">
        <v>0</v>
      </c>
      <c r="U966" s="127">
        <v>0</v>
      </c>
      <c r="V966" s="127">
        <v>0</v>
      </c>
      <c r="W966" s="127">
        <v>0</v>
      </c>
      <c r="X966" s="127">
        <v>0</v>
      </c>
    </row>
    <row r="967" spans="1:24">
      <c r="A967" s="118">
        <v>5</v>
      </c>
      <c r="B967" s="122">
        <v>3</v>
      </c>
      <c r="C967" s="137">
        <v>3505</v>
      </c>
      <c r="D967" s="131">
        <v>37</v>
      </c>
      <c r="E967" s="144" t="s">
        <v>936</v>
      </c>
      <c r="F967" s="144" t="s">
        <v>938</v>
      </c>
      <c r="G967" s="127">
        <v>54</v>
      </c>
      <c r="H967" s="127">
        <v>623</v>
      </c>
      <c r="I967" s="127">
        <v>22</v>
      </c>
      <c r="J967" s="127">
        <v>22</v>
      </c>
      <c r="K967" s="127">
        <v>31</v>
      </c>
      <c r="L967" s="127">
        <v>24</v>
      </c>
      <c r="M967" s="127">
        <v>54</v>
      </c>
      <c r="N967" s="127">
        <v>619</v>
      </c>
      <c r="O967" s="127">
        <v>2</v>
      </c>
      <c r="P967" s="127">
        <v>43</v>
      </c>
      <c r="Q967" s="127">
        <v>43</v>
      </c>
      <c r="R967" s="127">
        <v>13</v>
      </c>
      <c r="S967" s="127">
        <v>54</v>
      </c>
      <c r="T967" s="127">
        <v>178</v>
      </c>
      <c r="U967" s="127">
        <v>31</v>
      </c>
      <c r="V967" s="127">
        <v>43</v>
      </c>
      <c r="W967" s="127">
        <v>26</v>
      </c>
      <c r="X967" s="127">
        <v>0</v>
      </c>
    </row>
    <row r="968" spans="1:24">
      <c r="A968" s="118">
        <v>6</v>
      </c>
      <c r="B968" s="122">
        <v>3</v>
      </c>
      <c r="C968" s="137">
        <v>3505</v>
      </c>
      <c r="D968" s="131">
        <v>41</v>
      </c>
      <c r="E968" s="144" t="s">
        <v>936</v>
      </c>
      <c r="F968" s="144" t="s">
        <v>1484</v>
      </c>
      <c r="G968" s="127">
        <v>167</v>
      </c>
      <c r="H968" s="127">
        <v>656</v>
      </c>
      <c r="I968" s="127">
        <v>14</v>
      </c>
      <c r="J968" s="127">
        <v>28</v>
      </c>
      <c r="K968" s="127">
        <v>38</v>
      </c>
      <c r="L968" s="127">
        <v>20</v>
      </c>
      <c r="M968" s="127">
        <v>167</v>
      </c>
      <c r="N968" s="127">
        <v>650</v>
      </c>
      <c r="O968" s="127">
        <v>6</v>
      </c>
      <c r="P968" s="127">
        <v>36</v>
      </c>
      <c r="Q968" s="127">
        <v>46</v>
      </c>
      <c r="R968" s="127">
        <v>13</v>
      </c>
      <c r="S968" s="127">
        <v>0</v>
      </c>
      <c r="T968" s="127">
        <v>0</v>
      </c>
      <c r="U968" s="127">
        <v>0</v>
      </c>
      <c r="V968" s="127">
        <v>0</v>
      </c>
      <c r="W968" s="127">
        <v>0</v>
      </c>
      <c r="X968" s="127">
        <v>0</v>
      </c>
    </row>
    <row r="969" spans="1:24">
      <c r="A969" s="118">
        <v>7</v>
      </c>
      <c r="B969" s="122">
        <v>3</v>
      </c>
      <c r="C969" s="137">
        <v>3505</v>
      </c>
      <c r="D969" s="131">
        <v>41</v>
      </c>
      <c r="E969" s="144" t="s">
        <v>936</v>
      </c>
      <c r="F969" s="144" t="s">
        <v>1484</v>
      </c>
      <c r="G969" s="127">
        <v>185</v>
      </c>
      <c r="H969" s="127">
        <v>690</v>
      </c>
      <c r="I969" s="127">
        <v>17</v>
      </c>
      <c r="J969" s="127">
        <v>21</v>
      </c>
      <c r="K969" s="127">
        <v>46</v>
      </c>
      <c r="L969" s="127">
        <v>16</v>
      </c>
      <c r="M969" s="127">
        <v>185</v>
      </c>
      <c r="N969" s="127">
        <v>657</v>
      </c>
      <c r="O969" s="127">
        <v>8</v>
      </c>
      <c r="P969" s="127">
        <v>43</v>
      </c>
      <c r="Q969" s="127">
        <v>43</v>
      </c>
      <c r="R969" s="127">
        <v>6</v>
      </c>
      <c r="S969" s="127">
        <v>185</v>
      </c>
      <c r="T969" s="127">
        <v>139</v>
      </c>
      <c r="U969" s="127">
        <v>63</v>
      </c>
      <c r="V969" s="127">
        <v>31</v>
      </c>
      <c r="W969" s="127">
        <v>6</v>
      </c>
      <c r="X969" s="127">
        <v>0</v>
      </c>
    </row>
    <row r="970" spans="1:24">
      <c r="A970" s="118">
        <v>8</v>
      </c>
      <c r="B970" s="122">
        <v>3</v>
      </c>
      <c r="C970" s="137">
        <v>3505</v>
      </c>
      <c r="D970" s="131">
        <v>44</v>
      </c>
      <c r="E970" s="144" t="s">
        <v>936</v>
      </c>
      <c r="F970" s="144" t="s">
        <v>1723</v>
      </c>
      <c r="G970" s="127">
        <v>302</v>
      </c>
      <c r="H970" s="127">
        <v>651</v>
      </c>
      <c r="I970" s="127">
        <v>52</v>
      </c>
      <c r="J970" s="127">
        <v>23</v>
      </c>
      <c r="K970" s="127">
        <v>22</v>
      </c>
      <c r="L970" s="127">
        <v>4</v>
      </c>
      <c r="M970" s="127">
        <v>302</v>
      </c>
      <c r="N970" s="127">
        <v>686</v>
      </c>
      <c r="O970" s="127">
        <v>14</v>
      </c>
      <c r="P970" s="127">
        <v>36</v>
      </c>
      <c r="Q970" s="127">
        <v>41</v>
      </c>
      <c r="R970" s="127">
        <v>9</v>
      </c>
      <c r="S970" s="127">
        <v>0</v>
      </c>
      <c r="T970" s="127">
        <v>0</v>
      </c>
      <c r="U970" s="127">
        <v>0</v>
      </c>
      <c r="V970" s="127">
        <v>0</v>
      </c>
      <c r="W970" s="127">
        <v>0</v>
      </c>
      <c r="X970" s="127">
        <v>0</v>
      </c>
    </row>
    <row r="971" spans="1:24">
      <c r="A971" s="113">
        <v>3</v>
      </c>
      <c r="B971" s="116">
        <v>3</v>
      </c>
      <c r="C971" s="138">
        <v>3505</v>
      </c>
      <c r="D971" s="132">
        <v>46</v>
      </c>
      <c r="E971" s="142" t="s">
        <v>936</v>
      </c>
      <c r="F971" s="143" t="s">
        <v>937</v>
      </c>
      <c r="G971" s="128">
        <v>57</v>
      </c>
      <c r="H971" s="128">
        <v>567</v>
      </c>
      <c r="I971" s="128">
        <v>5</v>
      </c>
      <c r="J971" s="128">
        <v>18</v>
      </c>
      <c r="K971" s="128">
        <v>37</v>
      </c>
      <c r="L971" s="128">
        <v>40</v>
      </c>
      <c r="M971" s="128">
        <v>57</v>
      </c>
      <c r="N971" s="128">
        <v>520</v>
      </c>
      <c r="O971" s="128">
        <v>23</v>
      </c>
      <c r="P971" s="128">
        <v>18</v>
      </c>
      <c r="Q971" s="128">
        <v>32</v>
      </c>
      <c r="R971" s="128">
        <v>28</v>
      </c>
      <c r="S971" s="128">
        <v>0</v>
      </c>
      <c r="T971" s="128">
        <v>0</v>
      </c>
      <c r="U971" s="128">
        <v>0</v>
      </c>
      <c r="V971" s="128">
        <v>0</v>
      </c>
      <c r="W971" s="128">
        <v>0</v>
      </c>
      <c r="X971" s="128">
        <v>0</v>
      </c>
    </row>
    <row r="972" spans="1:24">
      <c r="A972" s="118">
        <v>4</v>
      </c>
      <c r="B972" s="122">
        <v>3</v>
      </c>
      <c r="C972" s="137">
        <v>3505</v>
      </c>
      <c r="D972" s="131">
        <v>46</v>
      </c>
      <c r="E972" s="144" t="s">
        <v>936</v>
      </c>
      <c r="F972" s="144" t="s">
        <v>937</v>
      </c>
      <c r="G972" s="127">
        <v>52</v>
      </c>
      <c r="H972" s="127">
        <v>596</v>
      </c>
      <c r="I972" s="127">
        <v>19</v>
      </c>
      <c r="J972" s="127">
        <v>17</v>
      </c>
      <c r="K972" s="127">
        <v>23</v>
      </c>
      <c r="L972" s="127">
        <v>40</v>
      </c>
      <c r="M972" s="127">
        <v>52</v>
      </c>
      <c r="N972" s="127">
        <v>587</v>
      </c>
      <c r="O972" s="127">
        <v>10</v>
      </c>
      <c r="P972" s="127">
        <v>27</v>
      </c>
      <c r="Q972" s="127">
        <v>52</v>
      </c>
      <c r="R972" s="127">
        <v>12</v>
      </c>
      <c r="S972" s="127">
        <v>0</v>
      </c>
      <c r="T972" s="127">
        <v>0</v>
      </c>
      <c r="U972" s="127">
        <v>0</v>
      </c>
      <c r="V972" s="127">
        <v>0</v>
      </c>
      <c r="W972" s="127">
        <v>0</v>
      </c>
      <c r="X972" s="127">
        <v>0</v>
      </c>
    </row>
    <row r="973" spans="1:24">
      <c r="A973" s="118">
        <v>5</v>
      </c>
      <c r="B973" s="122">
        <v>3</v>
      </c>
      <c r="C973" s="137">
        <v>3505</v>
      </c>
      <c r="D973" s="131">
        <v>46</v>
      </c>
      <c r="E973" s="144" t="s">
        <v>936</v>
      </c>
      <c r="F973" s="144" t="s">
        <v>937</v>
      </c>
      <c r="G973" s="127">
        <v>59</v>
      </c>
      <c r="H973" s="127">
        <v>608</v>
      </c>
      <c r="I973" s="127">
        <v>27</v>
      </c>
      <c r="J973" s="127">
        <v>17</v>
      </c>
      <c r="K973" s="127">
        <v>39</v>
      </c>
      <c r="L973" s="127">
        <v>17</v>
      </c>
      <c r="M973" s="127">
        <v>59</v>
      </c>
      <c r="N973" s="127">
        <v>613</v>
      </c>
      <c r="O973" s="127">
        <v>12</v>
      </c>
      <c r="P973" s="127">
        <v>39</v>
      </c>
      <c r="Q973" s="127">
        <v>31</v>
      </c>
      <c r="R973" s="127">
        <v>19</v>
      </c>
      <c r="S973" s="127">
        <v>59</v>
      </c>
      <c r="T973" s="127">
        <v>162</v>
      </c>
      <c r="U973" s="127">
        <v>44</v>
      </c>
      <c r="V973" s="127">
        <v>37</v>
      </c>
      <c r="W973" s="127">
        <v>17</v>
      </c>
      <c r="X973" s="127">
        <v>2</v>
      </c>
    </row>
    <row r="974" spans="1:24">
      <c r="A974" s="113">
        <v>3</v>
      </c>
      <c r="B974" s="116">
        <v>3</v>
      </c>
      <c r="C974" s="138">
        <v>3509</v>
      </c>
      <c r="D974" s="132">
        <v>64</v>
      </c>
      <c r="E974" s="142" t="s">
        <v>943</v>
      </c>
      <c r="F974" s="143" t="s">
        <v>944</v>
      </c>
      <c r="G974" s="128">
        <v>236</v>
      </c>
      <c r="H974" s="128">
        <v>554</v>
      </c>
      <c r="I974" s="128">
        <v>6</v>
      </c>
      <c r="J974" s="128">
        <v>18</v>
      </c>
      <c r="K974" s="128">
        <v>39</v>
      </c>
      <c r="L974" s="128">
        <v>37</v>
      </c>
      <c r="M974" s="128">
        <v>236</v>
      </c>
      <c r="N974" s="128">
        <v>520</v>
      </c>
      <c r="O974" s="128">
        <v>15</v>
      </c>
      <c r="P974" s="128">
        <v>25</v>
      </c>
      <c r="Q974" s="128">
        <v>36</v>
      </c>
      <c r="R974" s="128">
        <v>25</v>
      </c>
      <c r="S974" s="128">
        <v>0</v>
      </c>
      <c r="T974" s="128">
        <v>0</v>
      </c>
      <c r="U974" s="128">
        <v>0</v>
      </c>
      <c r="V974" s="128">
        <v>0</v>
      </c>
      <c r="W974" s="128">
        <v>0</v>
      </c>
      <c r="X974" s="128">
        <v>0</v>
      </c>
    </row>
    <row r="975" spans="1:24">
      <c r="A975" s="118">
        <v>4</v>
      </c>
      <c r="B975" s="122">
        <v>3</v>
      </c>
      <c r="C975" s="137">
        <v>3509</v>
      </c>
      <c r="D975" s="131">
        <v>66</v>
      </c>
      <c r="E975" s="144" t="s">
        <v>943</v>
      </c>
      <c r="F975" s="144" t="s">
        <v>1374</v>
      </c>
      <c r="G975" s="127">
        <v>236</v>
      </c>
      <c r="H975" s="127">
        <v>582</v>
      </c>
      <c r="I975" s="127">
        <v>21</v>
      </c>
      <c r="J975" s="127">
        <v>18</v>
      </c>
      <c r="K975" s="127">
        <v>27</v>
      </c>
      <c r="L975" s="127">
        <v>34</v>
      </c>
      <c r="M975" s="127">
        <v>236</v>
      </c>
      <c r="N975" s="127">
        <v>588</v>
      </c>
      <c r="O975" s="127">
        <v>9</v>
      </c>
      <c r="P975" s="127">
        <v>30</v>
      </c>
      <c r="Q975" s="127">
        <v>44</v>
      </c>
      <c r="R975" s="127">
        <v>17</v>
      </c>
      <c r="S975" s="127">
        <v>0</v>
      </c>
      <c r="T975" s="127">
        <v>0</v>
      </c>
      <c r="U975" s="127">
        <v>0</v>
      </c>
      <c r="V975" s="127">
        <v>0</v>
      </c>
      <c r="W975" s="127">
        <v>0</v>
      </c>
      <c r="X975" s="127">
        <v>0</v>
      </c>
    </row>
    <row r="976" spans="1:24">
      <c r="A976" s="118">
        <v>5</v>
      </c>
      <c r="B976" s="122">
        <v>3</v>
      </c>
      <c r="C976" s="137">
        <v>3509</v>
      </c>
      <c r="D976" s="131">
        <v>66</v>
      </c>
      <c r="E976" s="144" t="s">
        <v>943</v>
      </c>
      <c r="F976" s="144" t="s">
        <v>1374</v>
      </c>
      <c r="G976" s="127">
        <v>220</v>
      </c>
      <c r="H976" s="127">
        <v>626</v>
      </c>
      <c r="I976" s="127">
        <v>20</v>
      </c>
      <c r="J976" s="127">
        <v>21</v>
      </c>
      <c r="K976" s="127">
        <v>33</v>
      </c>
      <c r="L976" s="127">
        <v>26</v>
      </c>
      <c r="M976" s="127">
        <v>220</v>
      </c>
      <c r="N976" s="127">
        <v>662</v>
      </c>
      <c r="O976" s="127">
        <v>5</v>
      </c>
      <c r="P976" s="127">
        <v>26</v>
      </c>
      <c r="Q976" s="127">
        <v>50</v>
      </c>
      <c r="R976" s="127">
        <v>20</v>
      </c>
      <c r="S976" s="127">
        <v>220</v>
      </c>
      <c r="T976" s="127">
        <v>171</v>
      </c>
      <c r="U976" s="127">
        <v>29</v>
      </c>
      <c r="V976" s="127">
        <v>51</v>
      </c>
      <c r="W976" s="127">
        <v>19</v>
      </c>
      <c r="X976" s="127">
        <v>0</v>
      </c>
    </row>
    <row r="977" spans="1:24">
      <c r="A977" s="118">
        <v>6</v>
      </c>
      <c r="B977" s="122">
        <v>3</v>
      </c>
      <c r="C977" s="137">
        <v>3509</v>
      </c>
      <c r="D977" s="131">
        <v>66</v>
      </c>
      <c r="E977" s="144" t="s">
        <v>943</v>
      </c>
      <c r="F977" s="144" t="s">
        <v>1374</v>
      </c>
      <c r="G977" s="127">
        <v>236</v>
      </c>
      <c r="H977" s="127">
        <v>673</v>
      </c>
      <c r="I977" s="127">
        <v>16</v>
      </c>
      <c r="J977" s="127">
        <v>24</v>
      </c>
      <c r="K977" s="127">
        <v>30</v>
      </c>
      <c r="L977" s="127">
        <v>30</v>
      </c>
      <c r="M977" s="127">
        <v>236</v>
      </c>
      <c r="N977" s="127">
        <v>661</v>
      </c>
      <c r="O977" s="127">
        <v>9</v>
      </c>
      <c r="P977" s="127">
        <v>32</v>
      </c>
      <c r="Q977" s="127">
        <v>43</v>
      </c>
      <c r="R977" s="127">
        <v>16</v>
      </c>
      <c r="S977" s="127">
        <v>0</v>
      </c>
      <c r="T977" s="127">
        <v>0</v>
      </c>
      <c r="U977" s="127">
        <v>0</v>
      </c>
      <c r="V977" s="127">
        <v>0</v>
      </c>
      <c r="W977" s="127">
        <v>0</v>
      </c>
      <c r="X977" s="127">
        <v>0</v>
      </c>
    </row>
    <row r="978" spans="1:24">
      <c r="A978" s="118">
        <v>7</v>
      </c>
      <c r="B978" s="122">
        <v>3</v>
      </c>
      <c r="C978" s="137">
        <v>3509</v>
      </c>
      <c r="D978" s="131">
        <v>68</v>
      </c>
      <c r="E978" s="144" t="s">
        <v>943</v>
      </c>
      <c r="F978" s="144" t="s">
        <v>1601</v>
      </c>
      <c r="G978" s="127">
        <v>231</v>
      </c>
      <c r="H978" s="127">
        <v>685</v>
      </c>
      <c r="I978" s="127">
        <v>25</v>
      </c>
      <c r="J978" s="127">
        <v>19</v>
      </c>
      <c r="K978" s="127">
        <v>36</v>
      </c>
      <c r="L978" s="127">
        <v>20</v>
      </c>
      <c r="M978" s="127">
        <v>231</v>
      </c>
      <c r="N978" s="127">
        <v>677</v>
      </c>
      <c r="O978" s="127">
        <v>6</v>
      </c>
      <c r="P978" s="127">
        <v>44</v>
      </c>
      <c r="Q978" s="127">
        <v>35</v>
      </c>
      <c r="R978" s="127">
        <v>14</v>
      </c>
      <c r="S978" s="127">
        <v>231</v>
      </c>
      <c r="T978" s="127">
        <v>157</v>
      </c>
      <c r="U978" s="127">
        <v>45</v>
      </c>
      <c r="V978" s="127">
        <v>38</v>
      </c>
      <c r="W978" s="127">
        <v>14</v>
      </c>
      <c r="X978" s="127">
        <v>3</v>
      </c>
    </row>
    <row r="979" spans="1:24">
      <c r="A979" s="118">
        <v>8</v>
      </c>
      <c r="B979" s="122">
        <v>3</v>
      </c>
      <c r="C979" s="137">
        <v>3509</v>
      </c>
      <c r="D979" s="131">
        <v>68</v>
      </c>
      <c r="E979" s="144" t="s">
        <v>943</v>
      </c>
      <c r="F979" s="144" t="s">
        <v>1601</v>
      </c>
      <c r="G979" s="127">
        <v>241</v>
      </c>
      <c r="H979" s="127">
        <v>690</v>
      </c>
      <c r="I979" s="127">
        <v>35</v>
      </c>
      <c r="J979" s="127">
        <v>24</v>
      </c>
      <c r="K979" s="127">
        <v>32</v>
      </c>
      <c r="L979" s="127">
        <v>9</v>
      </c>
      <c r="M979" s="127">
        <v>241</v>
      </c>
      <c r="N979" s="127">
        <v>753</v>
      </c>
      <c r="O979" s="127">
        <v>6</v>
      </c>
      <c r="P979" s="127">
        <v>23</v>
      </c>
      <c r="Q979" s="127">
        <v>56</v>
      </c>
      <c r="R979" s="127">
        <v>15</v>
      </c>
      <c r="S979" s="127">
        <v>0</v>
      </c>
      <c r="T979" s="127">
        <v>0</v>
      </c>
      <c r="U979" s="127">
        <v>0</v>
      </c>
      <c r="V979" s="127">
        <v>0</v>
      </c>
      <c r="W979" s="127">
        <v>0</v>
      </c>
      <c r="X979" s="127">
        <v>0</v>
      </c>
    </row>
    <row r="980" spans="1:24">
      <c r="A980" s="118">
        <v>7</v>
      </c>
      <c r="B980" s="122">
        <v>3</v>
      </c>
      <c r="C980" s="137">
        <v>3510</v>
      </c>
      <c r="D980" s="131">
        <v>77</v>
      </c>
      <c r="E980" s="144" t="s">
        <v>945</v>
      </c>
      <c r="F980" s="144" t="s">
        <v>1603</v>
      </c>
      <c r="G980" s="127">
        <v>39</v>
      </c>
      <c r="H980" s="127">
        <v>713</v>
      </c>
      <c r="I980" s="127">
        <v>13</v>
      </c>
      <c r="J980" s="127">
        <v>13</v>
      </c>
      <c r="K980" s="127">
        <v>51</v>
      </c>
      <c r="L980" s="127">
        <v>23</v>
      </c>
      <c r="M980" s="127">
        <v>39</v>
      </c>
      <c r="N980" s="127">
        <v>720</v>
      </c>
      <c r="O980" s="127">
        <v>3</v>
      </c>
      <c r="P980" s="127">
        <v>33</v>
      </c>
      <c r="Q980" s="127">
        <v>51</v>
      </c>
      <c r="R980" s="127">
        <v>13</v>
      </c>
      <c r="S980" s="127">
        <v>39</v>
      </c>
      <c r="T980" s="127">
        <v>157</v>
      </c>
      <c r="U980" s="127">
        <v>38</v>
      </c>
      <c r="V980" s="127">
        <v>46</v>
      </c>
      <c r="W980" s="127">
        <v>15</v>
      </c>
      <c r="X980" s="127">
        <v>0</v>
      </c>
    </row>
    <row r="981" spans="1:24">
      <c r="A981" s="118">
        <v>8</v>
      </c>
      <c r="B981" s="122">
        <v>3</v>
      </c>
      <c r="C981" s="137">
        <v>3510</v>
      </c>
      <c r="D981" s="131">
        <v>77</v>
      </c>
      <c r="E981" s="144" t="s">
        <v>945</v>
      </c>
      <c r="F981" s="144" t="s">
        <v>1603</v>
      </c>
      <c r="G981" s="127">
        <v>40</v>
      </c>
      <c r="H981" s="127">
        <v>759</v>
      </c>
      <c r="I981" s="127">
        <v>8</v>
      </c>
      <c r="J981" s="127">
        <v>10</v>
      </c>
      <c r="K981" s="127">
        <v>63</v>
      </c>
      <c r="L981" s="127">
        <v>20</v>
      </c>
      <c r="M981" s="127">
        <v>40</v>
      </c>
      <c r="N981" s="127">
        <v>847</v>
      </c>
      <c r="O981" s="127">
        <v>0</v>
      </c>
      <c r="P981" s="127">
        <v>8</v>
      </c>
      <c r="Q981" s="127">
        <v>63</v>
      </c>
      <c r="R981" s="127">
        <v>30</v>
      </c>
      <c r="S981" s="127">
        <v>0</v>
      </c>
      <c r="T981" s="127">
        <v>0</v>
      </c>
      <c r="U981" s="127">
        <v>0</v>
      </c>
      <c r="V981" s="127">
        <v>0</v>
      </c>
      <c r="W981" s="127">
        <v>0</v>
      </c>
      <c r="X981" s="127">
        <v>0</v>
      </c>
    </row>
    <row r="982" spans="1:24">
      <c r="A982" s="113">
        <v>3</v>
      </c>
      <c r="B982" s="116">
        <v>3</v>
      </c>
      <c r="C982" s="138">
        <v>3510</v>
      </c>
      <c r="D982" s="132">
        <v>78</v>
      </c>
      <c r="E982" s="142" t="s">
        <v>945</v>
      </c>
      <c r="F982" s="143" t="s">
        <v>949</v>
      </c>
      <c r="G982" s="128">
        <v>39</v>
      </c>
      <c r="H982" s="128">
        <v>592</v>
      </c>
      <c r="I982" s="128">
        <v>0</v>
      </c>
      <c r="J982" s="128">
        <v>3</v>
      </c>
      <c r="K982" s="128">
        <v>49</v>
      </c>
      <c r="L982" s="128">
        <v>49</v>
      </c>
      <c r="M982" s="128">
        <v>39</v>
      </c>
      <c r="N982" s="128">
        <v>605</v>
      </c>
      <c r="O982" s="128">
        <v>5</v>
      </c>
      <c r="P982" s="128">
        <v>15</v>
      </c>
      <c r="Q982" s="128">
        <v>44</v>
      </c>
      <c r="R982" s="128">
        <v>36</v>
      </c>
      <c r="S982" s="128">
        <v>0</v>
      </c>
      <c r="T982" s="128">
        <v>0</v>
      </c>
      <c r="U982" s="128">
        <v>0</v>
      </c>
      <c r="V982" s="128">
        <v>0</v>
      </c>
      <c r="W982" s="128">
        <v>0</v>
      </c>
      <c r="X982" s="128">
        <v>0</v>
      </c>
    </row>
    <row r="983" spans="1:24">
      <c r="A983" s="118">
        <v>4</v>
      </c>
      <c r="B983" s="122">
        <v>3</v>
      </c>
      <c r="C983" s="137">
        <v>3510</v>
      </c>
      <c r="D983" s="131">
        <v>78</v>
      </c>
      <c r="E983" s="144" t="s">
        <v>945</v>
      </c>
      <c r="F983" s="144" t="s">
        <v>949</v>
      </c>
      <c r="G983" s="127">
        <v>51</v>
      </c>
      <c r="H983" s="127">
        <v>642</v>
      </c>
      <c r="I983" s="127">
        <v>6</v>
      </c>
      <c r="J983" s="127">
        <v>10</v>
      </c>
      <c r="K983" s="127">
        <v>31</v>
      </c>
      <c r="L983" s="127">
        <v>53</v>
      </c>
      <c r="M983" s="127">
        <v>51</v>
      </c>
      <c r="N983" s="127">
        <v>661</v>
      </c>
      <c r="O983" s="127">
        <v>2</v>
      </c>
      <c r="P983" s="127">
        <v>14</v>
      </c>
      <c r="Q983" s="127">
        <v>55</v>
      </c>
      <c r="R983" s="127">
        <v>29</v>
      </c>
      <c r="S983" s="127">
        <v>0</v>
      </c>
      <c r="T983" s="127">
        <v>0</v>
      </c>
      <c r="U983" s="127">
        <v>0</v>
      </c>
      <c r="V983" s="127">
        <v>0</v>
      </c>
      <c r="W983" s="127">
        <v>0</v>
      </c>
      <c r="X983" s="127">
        <v>0</v>
      </c>
    </row>
    <row r="984" spans="1:24">
      <c r="A984" s="118">
        <v>5</v>
      </c>
      <c r="B984" s="122">
        <v>3</v>
      </c>
      <c r="C984" s="137">
        <v>3510</v>
      </c>
      <c r="D984" s="131">
        <v>78</v>
      </c>
      <c r="E984" s="144" t="s">
        <v>945</v>
      </c>
      <c r="F984" s="144" t="s">
        <v>949</v>
      </c>
      <c r="G984" s="127">
        <v>41</v>
      </c>
      <c r="H984" s="127">
        <v>656</v>
      </c>
      <c r="I984" s="127">
        <v>2</v>
      </c>
      <c r="J984" s="127">
        <v>17</v>
      </c>
      <c r="K984" s="127">
        <v>51</v>
      </c>
      <c r="L984" s="127">
        <v>29</v>
      </c>
      <c r="M984" s="127">
        <v>41</v>
      </c>
      <c r="N984" s="127">
        <v>738</v>
      </c>
      <c r="O984" s="127">
        <v>2</v>
      </c>
      <c r="P984" s="127">
        <v>17</v>
      </c>
      <c r="Q984" s="127">
        <v>44</v>
      </c>
      <c r="R984" s="127">
        <v>37</v>
      </c>
      <c r="S984" s="127">
        <v>41</v>
      </c>
      <c r="T984" s="127">
        <v>204</v>
      </c>
      <c r="U984" s="127">
        <v>2</v>
      </c>
      <c r="V984" s="127">
        <v>41</v>
      </c>
      <c r="W984" s="127">
        <v>51</v>
      </c>
      <c r="X984" s="127">
        <v>5</v>
      </c>
    </row>
    <row r="985" spans="1:24">
      <c r="A985" s="118">
        <v>6</v>
      </c>
      <c r="B985" s="122">
        <v>3</v>
      </c>
      <c r="C985" s="137">
        <v>3510</v>
      </c>
      <c r="D985" s="131">
        <v>78</v>
      </c>
      <c r="E985" s="144" t="s">
        <v>945</v>
      </c>
      <c r="F985" s="144" t="s">
        <v>949</v>
      </c>
      <c r="G985" s="127">
        <v>37</v>
      </c>
      <c r="H985" s="127">
        <v>723</v>
      </c>
      <c r="I985" s="127">
        <v>3</v>
      </c>
      <c r="J985" s="127">
        <v>14</v>
      </c>
      <c r="K985" s="127">
        <v>41</v>
      </c>
      <c r="L985" s="127">
        <v>43</v>
      </c>
      <c r="M985" s="127">
        <v>37</v>
      </c>
      <c r="N985" s="127">
        <v>712</v>
      </c>
      <c r="O985" s="127">
        <v>3</v>
      </c>
      <c r="P985" s="127">
        <v>22</v>
      </c>
      <c r="Q985" s="127">
        <v>49</v>
      </c>
      <c r="R985" s="127">
        <v>27</v>
      </c>
      <c r="S985" s="127">
        <v>0</v>
      </c>
      <c r="T985" s="127">
        <v>0</v>
      </c>
      <c r="U985" s="127">
        <v>0</v>
      </c>
      <c r="V985" s="127">
        <v>0</v>
      </c>
      <c r="W985" s="127">
        <v>0</v>
      </c>
      <c r="X985" s="127">
        <v>0</v>
      </c>
    </row>
    <row r="986" spans="1:24">
      <c r="A986" s="113">
        <v>3</v>
      </c>
      <c r="B986" s="116">
        <v>3</v>
      </c>
      <c r="C986" s="138">
        <v>3510</v>
      </c>
      <c r="D986" s="132">
        <v>79</v>
      </c>
      <c r="E986" s="142" t="s">
        <v>945</v>
      </c>
      <c r="F986" s="143" t="s">
        <v>948</v>
      </c>
      <c r="G986" s="128">
        <v>60</v>
      </c>
      <c r="H986" s="128">
        <v>574</v>
      </c>
      <c r="I986" s="128">
        <v>7</v>
      </c>
      <c r="J986" s="128">
        <v>18</v>
      </c>
      <c r="K986" s="128">
        <v>27</v>
      </c>
      <c r="L986" s="128">
        <v>48</v>
      </c>
      <c r="M986" s="128">
        <v>60</v>
      </c>
      <c r="N986" s="128">
        <v>551</v>
      </c>
      <c r="O986" s="128">
        <v>20</v>
      </c>
      <c r="P986" s="128">
        <v>13</v>
      </c>
      <c r="Q986" s="128">
        <v>27</v>
      </c>
      <c r="R986" s="128">
        <v>40</v>
      </c>
      <c r="S986" s="128">
        <v>0</v>
      </c>
      <c r="T986" s="128">
        <v>0</v>
      </c>
      <c r="U986" s="128">
        <v>0</v>
      </c>
      <c r="V986" s="128">
        <v>0</v>
      </c>
      <c r="W986" s="128">
        <v>0</v>
      </c>
      <c r="X986" s="128">
        <v>0</v>
      </c>
    </row>
    <row r="987" spans="1:24">
      <c r="A987" s="118">
        <v>4</v>
      </c>
      <c r="B987" s="122">
        <v>3</v>
      </c>
      <c r="C987" s="137">
        <v>3510</v>
      </c>
      <c r="D987" s="131">
        <v>79</v>
      </c>
      <c r="E987" s="144" t="s">
        <v>945</v>
      </c>
      <c r="F987" s="144" t="s">
        <v>948</v>
      </c>
      <c r="G987" s="127">
        <v>67</v>
      </c>
      <c r="H987" s="127">
        <v>651</v>
      </c>
      <c r="I987" s="127">
        <v>4</v>
      </c>
      <c r="J987" s="127">
        <v>12</v>
      </c>
      <c r="K987" s="127">
        <v>21</v>
      </c>
      <c r="L987" s="127">
        <v>63</v>
      </c>
      <c r="M987" s="127">
        <v>67</v>
      </c>
      <c r="N987" s="127">
        <v>707</v>
      </c>
      <c r="O987" s="127">
        <v>1</v>
      </c>
      <c r="P987" s="127">
        <v>15</v>
      </c>
      <c r="Q987" s="127">
        <v>49</v>
      </c>
      <c r="R987" s="127">
        <v>34</v>
      </c>
      <c r="S987" s="127">
        <v>0</v>
      </c>
      <c r="T987" s="127">
        <v>0</v>
      </c>
      <c r="U987" s="127">
        <v>0</v>
      </c>
      <c r="V987" s="127">
        <v>0</v>
      </c>
      <c r="W987" s="127">
        <v>0</v>
      </c>
      <c r="X987" s="127">
        <v>0</v>
      </c>
    </row>
    <row r="988" spans="1:24">
      <c r="A988" s="118">
        <v>5</v>
      </c>
      <c r="B988" s="122">
        <v>3</v>
      </c>
      <c r="C988" s="137">
        <v>3510</v>
      </c>
      <c r="D988" s="131">
        <v>79</v>
      </c>
      <c r="E988" s="144" t="s">
        <v>945</v>
      </c>
      <c r="F988" s="144" t="s">
        <v>948</v>
      </c>
      <c r="G988" s="127">
        <v>72</v>
      </c>
      <c r="H988" s="127">
        <v>665</v>
      </c>
      <c r="I988" s="127">
        <v>10</v>
      </c>
      <c r="J988" s="127">
        <v>17</v>
      </c>
      <c r="K988" s="127">
        <v>33</v>
      </c>
      <c r="L988" s="127">
        <v>40</v>
      </c>
      <c r="M988" s="127">
        <v>72</v>
      </c>
      <c r="N988" s="127">
        <v>782</v>
      </c>
      <c r="O988" s="127">
        <v>0</v>
      </c>
      <c r="P988" s="127">
        <v>7</v>
      </c>
      <c r="Q988" s="127">
        <v>43</v>
      </c>
      <c r="R988" s="127">
        <v>50</v>
      </c>
      <c r="S988" s="127">
        <v>72</v>
      </c>
      <c r="T988" s="127">
        <v>210</v>
      </c>
      <c r="U988" s="127">
        <v>4</v>
      </c>
      <c r="V988" s="127">
        <v>38</v>
      </c>
      <c r="W988" s="127">
        <v>47</v>
      </c>
      <c r="X988" s="127">
        <v>11</v>
      </c>
    </row>
    <row r="989" spans="1:24">
      <c r="A989" s="118">
        <v>6</v>
      </c>
      <c r="B989" s="122">
        <v>3</v>
      </c>
      <c r="C989" s="137">
        <v>3510</v>
      </c>
      <c r="D989" s="131">
        <v>79</v>
      </c>
      <c r="E989" s="144" t="s">
        <v>945</v>
      </c>
      <c r="F989" s="144" t="s">
        <v>948</v>
      </c>
      <c r="G989" s="127">
        <v>50</v>
      </c>
      <c r="H989" s="127">
        <v>734</v>
      </c>
      <c r="I989" s="127">
        <v>6</v>
      </c>
      <c r="J989" s="127">
        <v>6</v>
      </c>
      <c r="K989" s="127">
        <v>36</v>
      </c>
      <c r="L989" s="127">
        <v>52</v>
      </c>
      <c r="M989" s="127">
        <v>50</v>
      </c>
      <c r="N989" s="127">
        <v>746</v>
      </c>
      <c r="O989" s="127">
        <v>4</v>
      </c>
      <c r="P989" s="127">
        <v>10</v>
      </c>
      <c r="Q989" s="127">
        <v>58</v>
      </c>
      <c r="R989" s="127">
        <v>28</v>
      </c>
      <c r="S989" s="127">
        <v>0</v>
      </c>
      <c r="T989" s="127">
        <v>0</v>
      </c>
      <c r="U989" s="127">
        <v>0</v>
      </c>
      <c r="V989" s="127">
        <v>0</v>
      </c>
      <c r="W989" s="127">
        <v>0</v>
      </c>
      <c r="X989" s="127">
        <v>0</v>
      </c>
    </row>
    <row r="990" spans="1:24">
      <c r="A990" s="113">
        <v>3</v>
      </c>
      <c r="B990" s="116">
        <v>3</v>
      </c>
      <c r="C990" s="138">
        <v>3510</v>
      </c>
      <c r="D990" s="132">
        <v>80</v>
      </c>
      <c r="E990" s="142" t="s">
        <v>945</v>
      </c>
      <c r="F990" s="143" t="s">
        <v>947</v>
      </c>
      <c r="G990" s="128">
        <v>70</v>
      </c>
      <c r="H990" s="128">
        <v>585</v>
      </c>
      <c r="I990" s="128">
        <v>3</v>
      </c>
      <c r="J990" s="128">
        <v>10</v>
      </c>
      <c r="K990" s="128">
        <v>33</v>
      </c>
      <c r="L990" s="128">
        <v>54</v>
      </c>
      <c r="M990" s="128">
        <v>70</v>
      </c>
      <c r="N990" s="128">
        <v>577</v>
      </c>
      <c r="O990" s="128">
        <v>14</v>
      </c>
      <c r="P990" s="128">
        <v>16</v>
      </c>
      <c r="Q990" s="128">
        <v>36</v>
      </c>
      <c r="R990" s="128">
        <v>34</v>
      </c>
      <c r="S990" s="128">
        <v>0</v>
      </c>
      <c r="T990" s="128">
        <v>0</v>
      </c>
      <c r="U990" s="128">
        <v>0</v>
      </c>
      <c r="V990" s="128">
        <v>0</v>
      </c>
      <c r="W990" s="128">
        <v>0</v>
      </c>
      <c r="X990" s="128">
        <v>0</v>
      </c>
    </row>
    <row r="991" spans="1:24">
      <c r="A991" s="118">
        <v>4</v>
      </c>
      <c r="B991" s="122">
        <v>3</v>
      </c>
      <c r="C991" s="137">
        <v>3510</v>
      </c>
      <c r="D991" s="131">
        <v>80</v>
      </c>
      <c r="E991" s="144" t="s">
        <v>945</v>
      </c>
      <c r="F991" s="144" t="s">
        <v>947</v>
      </c>
      <c r="G991" s="127">
        <v>66</v>
      </c>
      <c r="H991" s="127">
        <v>625</v>
      </c>
      <c r="I991" s="127">
        <v>8</v>
      </c>
      <c r="J991" s="127">
        <v>12</v>
      </c>
      <c r="K991" s="127">
        <v>35</v>
      </c>
      <c r="L991" s="127">
        <v>45</v>
      </c>
      <c r="M991" s="127">
        <v>66</v>
      </c>
      <c r="N991" s="127">
        <v>670</v>
      </c>
      <c r="O991" s="127">
        <v>2</v>
      </c>
      <c r="P991" s="127">
        <v>18</v>
      </c>
      <c r="Q991" s="127">
        <v>53</v>
      </c>
      <c r="R991" s="127">
        <v>27</v>
      </c>
      <c r="S991" s="127">
        <v>0</v>
      </c>
      <c r="T991" s="127">
        <v>0</v>
      </c>
      <c r="U991" s="127">
        <v>0</v>
      </c>
      <c r="V991" s="127">
        <v>0</v>
      </c>
      <c r="W991" s="127">
        <v>0</v>
      </c>
      <c r="X991" s="127">
        <v>0</v>
      </c>
    </row>
    <row r="992" spans="1:24">
      <c r="A992" s="118">
        <v>5</v>
      </c>
      <c r="B992" s="122">
        <v>3</v>
      </c>
      <c r="C992" s="137">
        <v>3510</v>
      </c>
      <c r="D992" s="131">
        <v>80</v>
      </c>
      <c r="E992" s="144" t="s">
        <v>945</v>
      </c>
      <c r="F992" s="144" t="s">
        <v>947</v>
      </c>
      <c r="G992" s="127">
        <v>69</v>
      </c>
      <c r="H992" s="127">
        <v>624</v>
      </c>
      <c r="I992" s="127">
        <v>13</v>
      </c>
      <c r="J992" s="127">
        <v>33</v>
      </c>
      <c r="K992" s="127">
        <v>39</v>
      </c>
      <c r="L992" s="127">
        <v>14</v>
      </c>
      <c r="M992" s="127">
        <v>69</v>
      </c>
      <c r="N992" s="127">
        <v>696</v>
      </c>
      <c r="O992" s="127">
        <v>1</v>
      </c>
      <c r="P992" s="127">
        <v>23</v>
      </c>
      <c r="Q992" s="127">
        <v>49</v>
      </c>
      <c r="R992" s="127">
        <v>26</v>
      </c>
      <c r="S992" s="127">
        <v>69</v>
      </c>
      <c r="T992" s="127">
        <v>187</v>
      </c>
      <c r="U992" s="127">
        <v>10</v>
      </c>
      <c r="V992" s="127">
        <v>57</v>
      </c>
      <c r="W992" s="127">
        <v>33</v>
      </c>
      <c r="X992" s="127">
        <v>0</v>
      </c>
    </row>
    <row r="993" spans="1:24">
      <c r="A993" s="118">
        <v>6</v>
      </c>
      <c r="B993" s="122">
        <v>3</v>
      </c>
      <c r="C993" s="137">
        <v>3510</v>
      </c>
      <c r="D993" s="131">
        <v>80</v>
      </c>
      <c r="E993" s="144" t="s">
        <v>945</v>
      </c>
      <c r="F993" s="144" t="s">
        <v>947</v>
      </c>
      <c r="G993" s="127">
        <v>70</v>
      </c>
      <c r="H993" s="127">
        <v>728</v>
      </c>
      <c r="I993" s="127">
        <v>3</v>
      </c>
      <c r="J993" s="127">
        <v>13</v>
      </c>
      <c r="K993" s="127">
        <v>37</v>
      </c>
      <c r="L993" s="127">
        <v>47</v>
      </c>
      <c r="M993" s="127">
        <v>70</v>
      </c>
      <c r="N993" s="127">
        <v>757</v>
      </c>
      <c r="O993" s="127">
        <v>1</v>
      </c>
      <c r="P993" s="127">
        <v>17</v>
      </c>
      <c r="Q993" s="127">
        <v>50</v>
      </c>
      <c r="R993" s="127">
        <v>31</v>
      </c>
      <c r="S993" s="127">
        <v>0</v>
      </c>
      <c r="T993" s="127">
        <v>0</v>
      </c>
      <c r="U993" s="127">
        <v>0</v>
      </c>
      <c r="V993" s="127">
        <v>0</v>
      </c>
      <c r="W993" s="127">
        <v>0</v>
      </c>
      <c r="X993" s="127">
        <v>0</v>
      </c>
    </row>
    <row r="994" spans="1:24">
      <c r="A994" s="118">
        <v>7</v>
      </c>
      <c r="B994" s="122">
        <v>3</v>
      </c>
      <c r="C994" s="137">
        <v>3510</v>
      </c>
      <c r="D994" s="131">
        <v>81</v>
      </c>
      <c r="E994" s="144" t="s">
        <v>945</v>
      </c>
      <c r="F994" s="144" t="s">
        <v>1602</v>
      </c>
      <c r="G994" s="127">
        <v>206</v>
      </c>
      <c r="H994" s="127">
        <v>776</v>
      </c>
      <c r="I994" s="127">
        <v>6</v>
      </c>
      <c r="J994" s="127">
        <v>10</v>
      </c>
      <c r="K994" s="127">
        <v>29</v>
      </c>
      <c r="L994" s="127">
        <v>54</v>
      </c>
      <c r="M994" s="127">
        <v>206</v>
      </c>
      <c r="N994" s="127">
        <v>790</v>
      </c>
      <c r="O994" s="127">
        <v>1</v>
      </c>
      <c r="P994" s="127">
        <v>20</v>
      </c>
      <c r="Q994" s="127">
        <v>42</v>
      </c>
      <c r="R994" s="127">
        <v>37</v>
      </c>
      <c r="S994" s="127">
        <v>206</v>
      </c>
      <c r="T994" s="127">
        <v>186</v>
      </c>
      <c r="U994" s="127">
        <v>16</v>
      </c>
      <c r="V994" s="127">
        <v>42</v>
      </c>
      <c r="W994" s="127">
        <v>39</v>
      </c>
      <c r="X994" s="127">
        <v>3</v>
      </c>
    </row>
    <row r="995" spans="1:24">
      <c r="A995" s="118">
        <v>8</v>
      </c>
      <c r="B995" s="122">
        <v>3</v>
      </c>
      <c r="C995" s="137">
        <v>3510</v>
      </c>
      <c r="D995" s="131">
        <v>81</v>
      </c>
      <c r="E995" s="144" t="s">
        <v>945</v>
      </c>
      <c r="F995" s="144" t="s">
        <v>1602</v>
      </c>
      <c r="G995" s="127">
        <v>184</v>
      </c>
      <c r="H995" s="127">
        <v>732</v>
      </c>
      <c r="I995" s="127">
        <v>17</v>
      </c>
      <c r="J995" s="127">
        <v>18</v>
      </c>
      <c r="K995" s="127">
        <v>42</v>
      </c>
      <c r="L995" s="127">
        <v>22</v>
      </c>
      <c r="M995" s="127">
        <v>184</v>
      </c>
      <c r="N995" s="127">
        <v>775</v>
      </c>
      <c r="O995" s="127">
        <v>4</v>
      </c>
      <c r="P995" s="127">
        <v>25</v>
      </c>
      <c r="Q995" s="127">
        <v>50</v>
      </c>
      <c r="R995" s="127">
        <v>21</v>
      </c>
      <c r="S995" s="127">
        <v>0</v>
      </c>
      <c r="T995" s="127">
        <v>0</v>
      </c>
      <c r="U995" s="127">
        <v>0</v>
      </c>
      <c r="V995" s="127">
        <v>0</v>
      </c>
      <c r="W995" s="127">
        <v>0</v>
      </c>
      <c r="X995" s="127">
        <v>0</v>
      </c>
    </row>
    <row r="996" spans="1:24">
      <c r="A996" s="113">
        <v>3</v>
      </c>
      <c r="B996" s="116">
        <v>3</v>
      </c>
      <c r="C996" s="138">
        <v>3510</v>
      </c>
      <c r="D996" s="132">
        <v>84</v>
      </c>
      <c r="E996" s="142" t="s">
        <v>945</v>
      </c>
      <c r="F996" s="143" t="s">
        <v>946</v>
      </c>
      <c r="G996" s="128">
        <v>55</v>
      </c>
      <c r="H996" s="128">
        <v>619</v>
      </c>
      <c r="I996" s="128">
        <v>4</v>
      </c>
      <c r="J996" s="128">
        <v>2</v>
      </c>
      <c r="K996" s="128">
        <v>27</v>
      </c>
      <c r="L996" s="128">
        <v>67</v>
      </c>
      <c r="M996" s="128">
        <v>55</v>
      </c>
      <c r="N996" s="128">
        <v>610</v>
      </c>
      <c r="O996" s="128">
        <v>7</v>
      </c>
      <c r="P996" s="128">
        <v>9</v>
      </c>
      <c r="Q996" s="128">
        <v>42</v>
      </c>
      <c r="R996" s="128">
        <v>42</v>
      </c>
      <c r="S996" s="128">
        <v>0</v>
      </c>
      <c r="T996" s="128">
        <v>0</v>
      </c>
      <c r="U996" s="128">
        <v>0</v>
      </c>
      <c r="V996" s="128">
        <v>0</v>
      </c>
      <c r="W996" s="128">
        <v>0</v>
      </c>
      <c r="X996" s="128">
        <v>0</v>
      </c>
    </row>
    <row r="997" spans="1:24">
      <c r="A997" s="118">
        <v>4</v>
      </c>
      <c r="B997" s="122">
        <v>3</v>
      </c>
      <c r="C997" s="137">
        <v>3510</v>
      </c>
      <c r="D997" s="131">
        <v>84</v>
      </c>
      <c r="E997" s="144" t="s">
        <v>945</v>
      </c>
      <c r="F997" s="144" t="s">
        <v>946</v>
      </c>
      <c r="G997" s="127">
        <v>68</v>
      </c>
      <c r="H997" s="127">
        <v>653</v>
      </c>
      <c r="I997" s="127">
        <v>6</v>
      </c>
      <c r="J997" s="127">
        <v>15</v>
      </c>
      <c r="K997" s="127">
        <v>28</v>
      </c>
      <c r="L997" s="127">
        <v>51</v>
      </c>
      <c r="M997" s="127">
        <v>68</v>
      </c>
      <c r="N997" s="127">
        <v>710</v>
      </c>
      <c r="O997" s="127">
        <v>1</v>
      </c>
      <c r="P997" s="127">
        <v>12</v>
      </c>
      <c r="Q997" s="127">
        <v>43</v>
      </c>
      <c r="R997" s="127">
        <v>44</v>
      </c>
      <c r="S997" s="127">
        <v>0</v>
      </c>
      <c r="T997" s="127">
        <v>0</v>
      </c>
      <c r="U997" s="127">
        <v>0</v>
      </c>
      <c r="V997" s="127">
        <v>0</v>
      </c>
      <c r="W997" s="127">
        <v>0</v>
      </c>
      <c r="X997" s="127">
        <v>0</v>
      </c>
    </row>
    <row r="998" spans="1:24">
      <c r="A998" s="118">
        <v>5</v>
      </c>
      <c r="B998" s="122">
        <v>3</v>
      </c>
      <c r="C998" s="137">
        <v>3510</v>
      </c>
      <c r="D998" s="131">
        <v>84</v>
      </c>
      <c r="E998" s="144" t="s">
        <v>945</v>
      </c>
      <c r="F998" s="144" t="s">
        <v>946</v>
      </c>
      <c r="G998" s="127">
        <v>62</v>
      </c>
      <c r="H998" s="127">
        <v>679</v>
      </c>
      <c r="I998" s="127">
        <v>3</v>
      </c>
      <c r="J998" s="127">
        <v>6</v>
      </c>
      <c r="K998" s="127">
        <v>53</v>
      </c>
      <c r="L998" s="127">
        <v>37</v>
      </c>
      <c r="M998" s="127">
        <v>62</v>
      </c>
      <c r="N998" s="127">
        <v>713</v>
      </c>
      <c r="O998" s="127">
        <v>2</v>
      </c>
      <c r="P998" s="127">
        <v>16</v>
      </c>
      <c r="Q998" s="127">
        <v>48</v>
      </c>
      <c r="R998" s="127">
        <v>34</v>
      </c>
      <c r="S998" s="127">
        <v>62</v>
      </c>
      <c r="T998" s="127">
        <v>212</v>
      </c>
      <c r="U998" s="127">
        <v>5</v>
      </c>
      <c r="V998" s="127">
        <v>23</v>
      </c>
      <c r="W998" s="127">
        <v>61</v>
      </c>
      <c r="X998" s="127">
        <v>11</v>
      </c>
    </row>
    <row r="999" spans="1:24">
      <c r="A999" s="118">
        <v>6</v>
      </c>
      <c r="B999" s="122">
        <v>3</v>
      </c>
      <c r="C999" s="137">
        <v>3510</v>
      </c>
      <c r="D999" s="131">
        <v>84</v>
      </c>
      <c r="E999" s="144" t="s">
        <v>945</v>
      </c>
      <c r="F999" s="144" t="s">
        <v>946</v>
      </c>
      <c r="G999" s="127">
        <v>52</v>
      </c>
      <c r="H999" s="127">
        <v>724</v>
      </c>
      <c r="I999" s="127">
        <v>6</v>
      </c>
      <c r="J999" s="127">
        <v>4</v>
      </c>
      <c r="K999" s="127">
        <v>42</v>
      </c>
      <c r="L999" s="127">
        <v>48</v>
      </c>
      <c r="M999" s="127">
        <v>52</v>
      </c>
      <c r="N999" s="127">
        <v>740</v>
      </c>
      <c r="O999" s="127">
        <v>0</v>
      </c>
      <c r="P999" s="127">
        <v>17</v>
      </c>
      <c r="Q999" s="127">
        <v>54</v>
      </c>
      <c r="R999" s="127">
        <v>29</v>
      </c>
      <c r="S999" s="127">
        <v>0</v>
      </c>
      <c r="T999" s="127">
        <v>0</v>
      </c>
      <c r="U999" s="127">
        <v>0</v>
      </c>
      <c r="V999" s="127">
        <v>0</v>
      </c>
      <c r="W999" s="127">
        <v>0</v>
      </c>
      <c r="X999" s="127">
        <v>0</v>
      </c>
    </row>
    <row r="1000" spans="1:24">
      <c r="A1000" s="118">
        <v>5</v>
      </c>
      <c r="B1000" s="122">
        <v>3</v>
      </c>
      <c r="C1000" s="137">
        <v>3540</v>
      </c>
      <c r="D1000" s="131">
        <v>702</v>
      </c>
      <c r="E1000" s="144" t="s">
        <v>1417</v>
      </c>
      <c r="F1000" s="144" t="s">
        <v>1418</v>
      </c>
      <c r="G1000" s="127">
        <v>17</v>
      </c>
      <c r="H1000" s="127">
        <v>520</v>
      </c>
      <c r="I1000" s="127">
        <v>53</v>
      </c>
      <c r="J1000" s="127">
        <v>29</v>
      </c>
      <c r="K1000" s="127">
        <v>18</v>
      </c>
      <c r="L1000" s="127">
        <v>0</v>
      </c>
      <c r="M1000" s="127">
        <v>17</v>
      </c>
      <c r="N1000" s="127">
        <v>490</v>
      </c>
      <c r="O1000" s="127">
        <v>24</v>
      </c>
      <c r="P1000" s="127">
        <v>41</v>
      </c>
      <c r="Q1000" s="127">
        <v>35</v>
      </c>
      <c r="R1000" s="127">
        <v>0</v>
      </c>
      <c r="S1000" s="127">
        <v>17</v>
      </c>
      <c r="T1000" s="127">
        <v>141</v>
      </c>
      <c r="U1000" s="127">
        <v>71</v>
      </c>
      <c r="V1000" s="127">
        <v>29</v>
      </c>
      <c r="W1000" s="127">
        <v>0</v>
      </c>
      <c r="X1000" s="127">
        <v>0</v>
      </c>
    </row>
    <row r="1001" spans="1:24">
      <c r="A1001" s="118">
        <v>6</v>
      </c>
      <c r="B1001" s="122">
        <v>3</v>
      </c>
      <c r="C1001" s="137">
        <v>3540</v>
      </c>
      <c r="D1001" s="131">
        <v>702</v>
      </c>
      <c r="E1001" s="144" t="s">
        <v>1417</v>
      </c>
      <c r="F1001" s="144" t="s">
        <v>1418</v>
      </c>
      <c r="G1001" s="127">
        <v>30</v>
      </c>
      <c r="H1001" s="127">
        <v>576</v>
      </c>
      <c r="I1001" s="127">
        <v>53</v>
      </c>
      <c r="J1001" s="127">
        <v>27</v>
      </c>
      <c r="K1001" s="127">
        <v>17</v>
      </c>
      <c r="L1001" s="127">
        <v>3</v>
      </c>
      <c r="M1001" s="127">
        <v>30</v>
      </c>
      <c r="N1001" s="127">
        <v>503</v>
      </c>
      <c r="O1001" s="127">
        <v>33</v>
      </c>
      <c r="P1001" s="127">
        <v>40</v>
      </c>
      <c r="Q1001" s="127">
        <v>27</v>
      </c>
      <c r="R1001" s="127">
        <v>0</v>
      </c>
      <c r="S1001" s="127">
        <v>0</v>
      </c>
      <c r="T1001" s="127">
        <v>0</v>
      </c>
      <c r="U1001" s="127">
        <v>0</v>
      </c>
      <c r="V1001" s="127">
        <v>0</v>
      </c>
      <c r="W1001" s="127">
        <v>0</v>
      </c>
      <c r="X1001" s="127">
        <v>0</v>
      </c>
    </row>
    <row r="1002" spans="1:24">
      <c r="A1002" s="118">
        <v>7</v>
      </c>
      <c r="B1002" s="122">
        <v>3</v>
      </c>
      <c r="C1002" s="137">
        <v>3540</v>
      </c>
      <c r="D1002" s="131">
        <v>702</v>
      </c>
      <c r="E1002" s="144" t="s">
        <v>1417</v>
      </c>
      <c r="F1002" s="144" t="s">
        <v>1418</v>
      </c>
      <c r="G1002" s="127">
        <v>39</v>
      </c>
      <c r="H1002" s="127">
        <v>598</v>
      </c>
      <c r="I1002" s="127">
        <v>69</v>
      </c>
      <c r="J1002" s="127">
        <v>21</v>
      </c>
      <c r="K1002" s="127">
        <v>10</v>
      </c>
      <c r="L1002" s="127">
        <v>0</v>
      </c>
      <c r="M1002" s="127">
        <v>39</v>
      </c>
      <c r="N1002" s="127">
        <v>528</v>
      </c>
      <c r="O1002" s="127">
        <v>26</v>
      </c>
      <c r="P1002" s="127">
        <v>49</v>
      </c>
      <c r="Q1002" s="127">
        <v>23</v>
      </c>
      <c r="R1002" s="127">
        <v>3</v>
      </c>
      <c r="S1002" s="127">
        <v>39</v>
      </c>
      <c r="T1002" s="127">
        <v>108</v>
      </c>
      <c r="U1002" s="127">
        <v>87</v>
      </c>
      <c r="V1002" s="127">
        <v>13</v>
      </c>
      <c r="W1002" s="127">
        <v>0</v>
      </c>
      <c r="X1002" s="127">
        <v>0</v>
      </c>
    </row>
    <row r="1003" spans="1:24">
      <c r="A1003" s="118">
        <v>8</v>
      </c>
      <c r="B1003" s="122">
        <v>3</v>
      </c>
      <c r="C1003" s="137">
        <v>3540</v>
      </c>
      <c r="D1003" s="131">
        <v>702</v>
      </c>
      <c r="E1003" s="144" t="s">
        <v>1417</v>
      </c>
      <c r="F1003" s="144" t="s">
        <v>1418</v>
      </c>
      <c r="G1003" s="127">
        <v>35</v>
      </c>
      <c r="H1003" s="127">
        <v>622</v>
      </c>
      <c r="I1003" s="127">
        <v>74</v>
      </c>
      <c r="J1003" s="127">
        <v>11</v>
      </c>
      <c r="K1003" s="127">
        <v>14</v>
      </c>
      <c r="L1003" s="127">
        <v>0</v>
      </c>
      <c r="M1003" s="127">
        <v>35</v>
      </c>
      <c r="N1003" s="127">
        <v>639</v>
      </c>
      <c r="O1003" s="127">
        <v>29</v>
      </c>
      <c r="P1003" s="127">
        <v>31</v>
      </c>
      <c r="Q1003" s="127">
        <v>31</v>
      </c>
      <c r="R1003" s="127">
        <v>9</v>
      </c>
      <c r="S1003" s="127">
        <v>0</v>
      </c>
      <c r="T1003" s="127">
        <v>0</v>
      </c>
      <c r="U1003" s="127">
        <v>0</v>
      </c>
      <c r="V1003" s="127">
        <v>0</v>
      </c>
      <c r="W1003" s="127">
        <v>0</v>
      </c>
      <c r="X1003" s="127">
        <v>0</v>
      </c>
    </row>
    <row r="1004" spans="1:24">
      <c r="A1004" s="113">
        <v>3</v>
      </c>
      <c r="B1004" s="116">
        <v>1</v>
      </c>
      <c r="C1004" s="138">
        <v>3601</v>
      </c>
      <c r="D1004" s="132">
        <v>1</v>
      </c>
      <c r="E1004" s="142" t="s">
        <v>950</v>
      </c>
      <c r="F1004" s="143" t="s">
        <v>951</v>
      </c>
      <c r="G1004" s="128">
        <v>215</v>
      </c>
      <c r="H1004" s="128">
        <v>611</v>
      </c>
      <c r="I1004" s="128">
        <v>2</v>
      </c>
      <c r="J1004" s="128">
        <v>6</v>
      </c>
      <c r="K1004" s="128">
        <v>27</v>
      </c>
      <c r="L1004" s="128">
        <v>66</v>
      </c>
      <c r="M1004" s="128">
        <v>215</v>
      </c>
      <c r="N1004" s="128">
        <v>642</v>
      </c>
      <c r="O1004" s="128">
        <v>7</v>
      </c>
      <c r="P1004" s="128">
        <v>7</v>
      </c>
      <c r="Q1004" s="128">
        <v>34</v>
      </c>
      <c r="R1004" s="128">
        <v>52</v>
      </c>
      <c r="S1004" s="128">
        <v>0</v>
      </c>
      <c r="T1004" s="128">
        <v>0</v>
      </c>
      <c r="U1004" s="128">
        <v>0</v>
      </c>
      <c r="V1004" s="128">
        <v>0</v>
      </c>
      <c r="W1004" s="128">
        <v>0</v>
      </c>
      <c r="X1004" s="128">
        <v>0</v>
      </c>
    </row>
    <row r="1005" spans="1:24">
      <c r="A1005" s="118">
        <v>4</v>
      </c>
      <c r="B1005" s="122">
        <v>1</v>
      </c>
      <c r="C1005" s="137">
        <v>3601</v>
      </c>
      <c r="D1005" s="131">
        <v>1</v>
      </c>
      <c r="E1005" s="144" t="s">
        <v>950</v>
      </c>
      <c r="F1005" s="144" t="s">
        <v>951</v>
      </c>
      <c r="G1005" s="127">
        <v>209</v>
      </c>
      <c r="H1005" s="127">
        <v>636</v>
      </c>
      <c r="I1005" s="127">
        <v>5</v>
      </c>
      <c r="J1005" s="127">
        <v>9</v>
      </c>
      <c r="K1005" s="127">
        <v>30</v>
      </c>
      <c r="L1005" s="127">
        <v>56</v>
      </c>
      <c r="M1005" s="127">
        <v>209</v>
      </c>
      <c r="N1005" s="127">
        <v>686</v>
      </c>
      <c r="O1005" s="127">
        <v>4</v>
      </c>
      <c r="P1005" s="127">
        <v>14</v>
      </c>
      <c r="Q1005" s="127">
        <v>45</v>
      </c>
      <c r="R1005" s="127">
        <v>37</v>
      </c>
      <c r="S1005" s="127">
        <v>0</v>
      </c>
      <c r="T1005" s="127">
        <v>0</v>
      </c>
      <c r="U1005" s="127">
        <v>0</v>
      </c>
      <c r="V1005" s="127">
        <v>0</v>
      </c>
      <c r="W1005" s="127">
        <v>0</v>
      </c>
      <c r="X1005" s="127">
        <v>0</v>
      </c>
    </row>
    <row r="1006" spans="1:24">
      <c r="A1006" s="118">
        <v>5</v>
      </c>
      <c r="B1006" s="122">
        <v>1</v>
      </c>
      <c r="C1006" s="137">
        <v>3601</v>
      </c>
      <c r="D1006" s="131">
        <v>2</v>
      </c>
      <c r="E1006" s="144" t="s">
        <v>950</v>
      </c>
      <c r="F1006" s="144" t="s">
        <v>1419</v>
      </c>
      <c r="G1006" s="127">
        <v>194</v>
      </c>
      <c r="H1006" s="127">
        <v>668</v>
      </c>
      <c r="I1006" s="127">
        <v>6</v>
      </c>
      <c r="J1006" s="127">
        <v>17</v>
      </c>
      <c r="K1006" s="127">
        <v>40</v>
      </c>
      <c r="L1006" s="127">
        <v>37</v>
      </c>
      <c r="M1006" s="127">
        <v>194</v>
      </c>
      <c r="N1006" s="127">
        <v>742</v>
      </c>
      <c r="O1006" s="127">
        <v>1</v>
      </c>
      <c r="P1006" s="127">
        <v>15</v>
      </c>
      <c r="Q1006" s="127">
        <v>46</v>
      </c>
      <c r="R1006" s="127">
        <v>38</v>
      </c>
      <c r="S1006" s="127">
        <v>194</v>
      </c>
      <c r="T1006" s="127">
        <v>223</v>
      </c>
      <c r="U1006" s="127">
        <v>1</v>
      </c>
      <c r="V1006" s="127">
        <v>21</v>
      </c>
      <c r="W1006" s="127">
        <v>58</v>
      </c>
      <c r="X1006" s="127">
        <v>20</v>
      </c>
    </row>
    <row r="1007" spans="1:24">
      <c r="A1007" s="118">
        <v>6</v>
      </c>
      <c r="B1007" s="122">
        <v>1</v>
      </c>
      <c r="C1007" s="137">
        <v>3601</v>
      </c>
      <c r="D1007" s="131">
        <v>2</v>
      </c>
      <c r="E1007" s="144" t="s">
        <v>950</v>
      </c>
      <c r="F1007" s="144" t="s">
        <v>1419</v>
      </c>
      <c r="G1007" s="127">
        <v>180</v>
      </c>
      <c r="H1007" s="127">
        <v>750</v>
      </c>
      <c r="I1007" s="127">
        <v>4</v>
      </c>
      <c r="J1007" s="127">
        <v>9</v>
      </c>
      <c r="K1007" s="127">
        <v>23</v>
      </c>
      <c r="L1007" s="127">
        <v>63</v>
      </c>
      <c r="M1007" s="127">
        <v>180</v>
      </c>
      <c r="N1007" s="127">
        <v>793</v>
      </c>
      <c r="O1007" s="127">
        <v>3</v>
      </c>
      <c r="P1007" s="127">
        <v>12</v>
      </c>
      <c r="Q1007" s="127">
        <v>34</v>
      </c>
      <c r="R1007" s="127">
        <v>51</v>
      </c>
      <c r="S1007" s="127">
        <v>0</v>
      </c>
      <c r="T1007" s="127">
        <v>0</v>
      </c>
      <c r="U1007" s="127">
        <v>0</v>
      </c>
      <c r="V1007" s="127">
        <v>0</v>
      </c>
      <c r="W1007" s="127">
        <v>0</v>
      </c>
      <c r="X1007" s="127">
        <v>0</v>
      </c>
    </row>
    <row r="1008" spans="1:24">
      <c r="A1008" s="118">
        <v>7</v>
      </c>
      <c r="B1008" s="122">
        <v>1</v>
      </c>
      <c r="C1008" s="137">
        <v>3601</v>
      </c>
      <c r="D1008" s="131">
        <v>4</v>
      </c>
      <c r="E1008" s="144" t="s">
        <v>950</v>
      </c>
      <c r="F1008" s="144" t="s">
        <v>1604</v>
      </c>
      <c r="G1008" s="127">
        <v>194</v>
      </c>
      <c r="H1008" s="127">
        <v>766</v>
      </c>
      <c r="I1008" s="127">
        <v>5</v>
      </c>
      <c r="J1008" s="127">
        <v>6</v>
      </c>
      <c r="K1008" s="127">
        <v>36</v>
      </c>
      <c r="L1008" s="127">
        <v>54</v>
      </c>
      <c r="M1008" s="127">
        <v>194</v>
      </c>
      <c r="N1008" s="127">
        <v>792</v>
      </c>
      <c r="O1008" s="127">
        <v>2</v>
      </c>
      <c r="P1008" s="127">
        <v>15</v>
      </c>
      <c r="Q1008" s="127">
        <v>41</v>
      </c>
      <c r="R1008" s="127">
        <v>42</v>
      </c>
      <c r="S1008" s="127">
        <v>194</v>
      </c>
      <c r="T1008" s="127">
        <v>186</v>
      </c>
      <c r="U1008" s="127">
        <v>16</v>
      </c>
      <c r="V1008" s="127">
        <v>44</v>
      </c>
      <c r="W1008" s="127">
        <v>35</v>
      </c>
      <c r="X1008" s="127">
        <v>4</v>
      </c>
    </row>
    <row r="1009" spans="1:24">
      <c r="A1009" s="118">
        <v>8</v>
      </c>
      <c r="B1009" s="122">
        <v>1</v>
      </c>
      <c r="C1009" s="137">
        <v>3601</v>
      </c>
      <c r="D1009" s="131">
        <v>4</v>
      </c>
      <c r="E1009" s="144" t="s">
        <v>950</v>
      </c>
      <c r="F1009" s="144" t="s">
        <v>1604</v>
      </c>
      <c r="G1009" s="127">
        <v>167</v>
      </c>
      <c r="H1009" s="127">
        <v>750</v>
      </c>
      <c r="I1009" s="127">
        <v>14</v>
      </c>
      <c r="J1009" s="127">
        <v>18</v>
      </c>
      <c r="K1009" s="127">
        <v>40</v>
      </c>
      <c r="L1009" s="127">
        <v>28</v>
      </c>
      <c r="M1009" s="127">
        <v>167</v>
      </c>
      <c r="N1009" s="127">
        <v>828</v>
      </c>
      <c r="O1009" s="127">
        <v>6</v>
      </c>
      <c r="P1009" s="127">
        <v>13</v>
      </c>
      <c r="Q1009" s="127">
        <v>41</v>
      </c>
      <c r="R1009" s="127">
        <v>40</v>
      </c>
      <c r="S1009" s="127">
        <v>0</v>
      </c>
      <c r="T1009" s="127">
        <v>0</v>
      </c>
      <c r="U1009" s="127">
        <v>0</v>
      </c>
      <c r="V1009" s="127">
        <v>0</v>
      </c>
      <c r="W1009" s="127">
        <v>0</v>
      </c>
      <c r="X1009" s="127">
        <v>0</v>
      </c>
    </row>
    <row r="1010" spans="1:24">
      <c r="A1010" s="113">
        <v>3</v>
      </c>
      <c r="B1010" s="116">
        <v>1</v>
      </c>
      <c r="C1010" s="138">
        <v>3604</v>
      </c>
      <c r="D1010" s="132">
        <v>18</v>
      </c>
      <c r="E1010" s="142" t="s">
        <v>952</v>
      </c>
      <c r="F1010" s="143" t="s">
        <v>953</v>
      </c>
      <c r="G1010" s="128">
        <v>84</v>
      </c>
      <c r="H1010" s="128">
        <v>567</v>
      </c>
      <c r="I1010" s="128">
        <v>4</v>
      </c>
      <c r="J1010" s="128">
        <v>12</v>
      </c>
      <c r="K1010" s="128">
        <v>39</v>
      </c>
      <c r="L1010" s="128">
        <v>45</v>
      </c>
      <c r="M1010" s="128">
        <v>84</v>
      </c>
      <c r="N1010" s="128">
        <v>569</v>
      </c>
      <c r="O1010" s="128">
        <v>14</v>
      </c>
      <c r="P1010" s="128">
        <v>15</v>
      </c>
      <c r="Q1010" s="128">
        <v>33</v>
      </c>
      <c r="R1010" s="128">
        <v>37</v>
      </c>
      <c r="S1010" s="128">
        <v>0</v>
      </c>
      <c r="T1010" s="128">
        <v>0</v>
      </c>
      <c r="U1010" s="128">
        <v>0</v>
      </c>
      <c r="V1010" s="128">
        <v>0</v>
      </c>
      <c r="W1010" s="128">
        <v>0</v>
      </c>
      <c r="X1010" s="128">
        <v>0</v>
      </c>
    </row>
    <row r="1011" spans="1:24">
      <c r="A1011" s="118">
        <v>4</v>
      </c>
      <c r="B1011" s="122">
        <v>1</v>
      </c>
      <c r="C1011" s="137">
        <v>3604</v>
      </c>
      <c r="D1011" s="131">
        <v>18</v>
      </c>
      <c r="E1011" s="144" t="s">
        <v>952</v>
      </c>
      <c r="F1011" s="144" t="s">
        <v>953</v>
      </c>
      <c r="G1011" s="127">
        <v>74</v>
      </c>
      <c r="H1011" s="127">
        <v>646</v>
      </c>
      <c r="I1011" s="127">
        <v>3</v>
      </c>
      <c r="J1011" s="127">
        <v>14</v>
      </c>
      <c r="K1011" s="127">
        <v>30</v>
      </c>
      <c r="L1011" s="127">
        <v>54</v>
      </c>
      <c r="M1011" s="127">
        <v>74</v>
      </c>
      <c r="N1011" s="127">
        <v>697</v>
      </c>
      <c r="O1011" s="127">
        <v>1</v>
      </c>
      <c r="P1011" s="127">
        <v>11</v>
      </c>
      <c r="Q1011" s="127">
        <v>47</v>
      </c>
      <c r="R1011" s="127">
        <v>41</v>
      </c>
      <c r="S1011" s="127">
        <v>0</v>
      </c>
      <c r="T1011" s="127">
        <v>0</v>
      </c>
      <c r="U1011" s="127">
        <v>0</v>
      </c>
      <c r="V1011" s="127">
        <v>0</v>
      </c>
      <c r="W1011" s="127">
        <v>0</v>
      </c>
      <c r="X1011" s="127">
        <v>0</v>
      </c>
    </row>
    <row r="1012" spans="1:24">
      <c r="A1012" s="118">
        <v>5</v>
      </c>
      <c r="B1012" s="122">
        <v>1</v>
      </c>
      <c r="C1012" s="137">
        <v>3604</v>
      </c>
      <c r="D1012" s="131">
        <v>20</v>
      </c>
      <c r="E1012" s="144" t="s">
        <v>952</v>
      </c>
      <c r="F1012" s="144" t="s">
        <v>1420</v>
      </c>
      <c r="G1012" s="127">
        <v>74</v>
      </c>
      <c r="H1012" s="127">
        <v>664</v>
      </c>
      <c r="I1012" s="127">
        <v>5</v>
      </c>
      <c r="J1012" s="127">
        <v>18</v>
      </c>
      <c r="K1012" s="127">
        <v>41</v>
      </c>
      <c r="L1012" s="127">
        <v>36</v>
      </c>
      <c r="M1012" s="127">
        <v>74</v>
      </c>
      <c r="N1012" s="127">
        <v>674</v>
      </c>
      <c r="O1012" s="127">
        <v>4</v>
      </c>
      <c r="P1012" s="127">
        <v>24</v>
      </c>
      <c r="Q1012" s="127">
        <v>50</v>
      </c>
      <c r="R1012" s="127">
        <v>22</v>
      </c>
      <c r="S1012" s="127">
        <v>74</v>
      </c>
      <c r="T1012" s="127">
        <v>201</v>
      </c>
      <c r="U1012" s="127">
        <v>8</v>
      </c>
      <c r="V1012" s="127">
        <v>38</v>
      </c>
      <c r="W1012" s="127">
        <v>45</v>
      </c>
      <c r="X1012" s="127">
        <v>9</v>
      </c>
    </row>
    <row r="1013" spans="1:24">
      <c r="A1013" s="118">
        <v>6</v>
      </c>
      <c r="B1013" s="122">
        <v>1</v>
      </c>
      <c r="C1013" s="137">
        <v>3604</v>
      </c>
      <c r="D1013" s="131">
        <v>20</v>
      </c>
      <c r="E1013" s="144" t="s">
        <v>952</v>
      </c>
      <c r="F1013" s="144" t="s">
        <v>1420</v>
      </c>
      <c r="G1013" s="127">
        <v>79</v>
      </c>
      <c r="H1013" s="127">
        <v>694</v>
      </c>
      <c r="I1013" s="127">
        <v>10</v>
      </c>
      <c r="J1013" s="127">
        <v>19</v>
      </c>
      <c r="K1013" s="127">
        <v>30</v>
      </c>
      <c r="L1013" s="127">
        <v>41</v>
      </c>
      <c r="M1013" s="127">
        <v>79</v>
      </c>
      <c r="N1013" s="127">
        <v>731</v>
      </c>
      <c r="O1013" s="127">
        <v>5</v>
      </c>
      <c r="P1013" s="127">
        <v>16</v>
      </c>
      <c r="Q1013" s="127">
        <v>52</v>
      </c>
      <c r="R1013" s="127">
        <v>27</v>
      </c>
      <c r="S1013" s="127">
        <v>0</v>
      </c>
      <c r="T1013" s="127">
        <v>0</v>
      </c>
      <c r="U1013" s="127">
        <v>0</v>
      </c>
      <c r="V1013" s="127">
        <v>0</v>
      </c>
      <c r="W1013" s="127">
        <v>0</v>
      </c>
      <c r="X1013" s="127">
        <v>0</v>
      </c>
    </row>
    <row r="1014" spans="1:24">
      <c r="A1014" s="118">
        <v>7</v>
      </c>
      <c r="B1014" s="122">
        <v>1</v>
      </c>
      <c r="C1014" s="137">
        <v>3604</v>
      </c>
      <c r="D1014" s="131">
        <v>20</v>
      </c>
      <c r="E1014" s="144" t="s">
        <v>952</v>
      </c>
      <c r="F1014" s="144" t="s">
        <v>1420</v>
      </c>
      <c r="G1014" s="127">
        <v>84</v>
      </c>
      <c r="H1014" s="127">
        <v>710</v>
      </c>
      <c r="I1014" s="127">
        <v>10</v>
      </c>
      <c r="J1014" s="127">
        <v>18</v>
      </c>
      <c r="K1014" s="127">
        <v>51</v>
      </c>
      <c r="L1014" s="127">
        <v>21</v>
      </c>
      <c r="M1014" s="127">
        <v>84</v>
      </c>
      <c r="N1014" s="127">
        <v>724</v>
      </c>
      <c r="O1014" s="127">
        <v>4</v>
      </c>
      <c r="P1014" s="127">
        <v>33</v>
      </c>
      <c r="Q1014" s="127">
        <v>42</v>
      </c>
      <c r="R1014" s="127">
        <v>21</v>
      </c>
      <c r="S1014" s="127">
        <v>84</v>
      </c>
      <c r="T1014" s="127">
        <v>177</v>
      </c>
      <c r="U1014" s="127">
        <v>20</v>
      </c>
      <c r="V1014" s="127">
        <v>48</v>
      </c>
      <c r="W1014" s="127">
        <v>31</v>
      </c>
      <c r="X1014" s="127">
        <v>1</v>
      </c>
    </row>
    <row r="1015" spans="1:24">
      <c r="A1015" s="118">
        <v>8</v>
      </c>
      <c r="B1015" s="122">
        <v>1</v>
      </c>
      <c r="C1015" s="137">
        <v>3604</v>
      </c>
      <c r="D1015" s="131">
        <v>20</v>
      </c>
      <c r="E1015" s="144" t="s">
        <v>952</v>
      </c>
      <c r="F1015" s="144" t="s">
        <v>1420</v>
      </c>
      <c r="G1015" s="127">
        <v>74</v>
      </c>
      <c r="H1015" s="127">
        <v>716</v>
      </c>
      <c r="I1015" s="127">
        <v>23</v>
      </c>
      <c r="J1015" s="127">
        <v>22</v>
      </c>
      <c r="K1015" s="127">
        <v>39</v>
      </c>
      <c r="L1015" s="127">
        <v>16</v>
      </c>
      <c r="M1015" s="127">
        <v>74</v>
      </c>
      <c r="N1015" s="127">
        <v>772</v>
      </c>
      <c r="O1015" s="127">
        <v>5</v>
      </c>
      <c r="P1015" s="127">
        <v>23</v>
      </c>
      <c r="Q1015" s="127">
        <v>54</v>
      </c>
      <c r="R1015" s="127">
        <v>18</v>
      </c>
      <c r="S1015" s="127">
        <v>0</v>
      </c>
      <c r="T1015" s="127">
        <v>0</v>
      </c>
      <c r="U1015" s="127">
        <v>0</v>
      </c>
      <c r="V1015" s="127">
        <v>0</v>
      </c>
      <c r="W1015" s="127">
        <v>0</v>
      </c>
      <c r="X1015" s="127">
        <v>0</v>
      </c>
    </row>
    <row r="1016" spans="1:24">
      <c r="A1016" s="113">
        <v>3</v>
      </c>
      <c r="B1016" s="116">
        <v>1</v>
      </c>
      <c r="C1016" s="138">
        <v>3606</v>
      </c>
      <c r="D1016" s="132">
        <v>25</v>
      </c>
      <c r="E1016" s="142" t="s">
        <v>954</v>
      </c>
      <c r="F1016" s="143" t="s">
        <v>677</v>
      </c>
      <c r="G1016" s="128">
        <v>56</v>
      </c>
      <c r="H1016" s="128">
        <v>540</v>
      </c>
      <c r="I1016" s="128">
        <v>5</v>
      </c>
      <c r="J1016" s="128">
        <v>25</v>
      </c>
      <c r="K1016" s="128">
        <v>43</v>
      </c>
      <c r="L1016" s="128">
        <v>27</v>
      </c>
      <c r="M1016" s="128">
        <v>56</v>
      </c>
      <c r="N1016" s="128">
        <v>514</v>
      </c>
      <c r="O1016" s="128">
        <v>18</v>
      </c>
      <c r="P1016" s="128">
        <v>34</v>
      </c>
      <c r="Q1016" s="128">
        <v>21</v>
      </c>
      <c r="R1016" s="128">
        <v>27</v>
      </c>
      <c r="S1016" s="128">
        <v>0</v>
      </c>
      <c r="T1016" s="128">
        <v>0</v>
      </c>
      <c r="U1016" s="128">
        <v>0</v>
      </c>
      <c r="V1016" s="128">
        <v>0</v>
      </c>
      <c r="W1016" s="128">
        <v>0</v>
      </c>
      <c r="X1016" s="128">
        <v>0</v>
      </c>
    </row>
    <row r="1017" spans="1:24">
      <c r="A1017" s="118">
        <v>4</v>
      </c>
      <c r="B1017" s="122">
        <v>1</v>
      </c>
      <c r="C1017" s="137">
        <v>3606</v>
      </c>
      <c r="D1017" s="131">
        <v>25</v>
      </c>
      <c r="E1017" s="144" t="s">
        <v>954</v>
      </c>
      <c r="F1017" s="144" t="s">
        <v>677</v>
      </c>
      <c r="G1017" s="127">
        <v>52</v>
      </c>
      <c r="H1017" s="127">
        <v>603</v>
      </c>
      <c r="I1017" s="127">
        <v>15</v>
      </c>
      <c r="J1017" s="127">
        <v>19</v>
      </c>
      <c r="K1017" s="127">
        <v>27</v>
      </c>
      <c r="L1017" s="127">
        <v>38</v>
      </c>
      <c r="M1017" s="127">
        <v>52</v>
      </c>
      <c r="N1017" s="127">
        <v>613</v>
      </c>
      <c r="O1017" s="127">
        <v>6</v>
      </c>
      <c r="P1017" s="127">
        <v>37</v>
      </c>
      <c r="Q1017" s="127">
        <v>37</v>
      </c>
      <c r="R1017" s="127">
        <v>21</v>
      </c>
      <c r="S1017" s="127">
        <v>0</v>
      </c>
      <c r="T1017" s="127">
        <v>0</v>
      </c>
      <c r="U1017" s="127">
        <v>0</v>
      </c>
      <c r="V1017" s="127">
        <v>0</v>
      </c>
      <c r="W1017" s="127">
        <v>0</v>
      </c>
      <c r="X1017" s="127">
        <v>0</v>
      </c>
    </row>
    <row r="1018" spans="1:24">
      <c r="A1018" s="118">
        <v>5</v>
      </c>
      <c r="B1018" s="122">
        <v>1</v>
      </c>
      <c r="C1018" s="137">
        <v>3606</v>
      </c>
      <c r="D1018" s="131">
        <v>25</v>
      </c>
      <c r="E1018" s="144" t="s">
        <v>954</v>
      </c>
      <c r="F1018" s="144" t="s">
        <v>677</v>
      </c>
      <c r="G1018" s="127">
        <v>44</v>
      </c>
      <c r="H1018" s="127">
        <v>635</v>
      </c>
      <c r="I1018" s="127">
        <v>14</v>
      </c>
      <c r="J1018" s="127">
        <v>14</v>
      </c>
      <c r="K1018" s="127">
        <v>55</v>
      </c>
      <c r="L1018" s="127">
        <v>18</v>
      </c>
      <c r="M1018" s="127">
        <v>44</v>
      </c>
      <c r="N1018" s="127">
        <v>707</v>
      </c>
      <c r="O1018" s="127">
        <v>2</v>
      </c>
      <c r="P1018" s="127">
        <v>16</v>
      </c>
      <c r="Q1018" s="127">
        <v>57</v>
      </c>
      <c r="R1018" s="127">
        <v>25</v>
      </c>
      <c r="S1018" s="127">
        <v>44</v>
      </c>
      <c r="T1018" s="127">
        <v>187</v>
      </c>
      <c r="U1018" s="127">
        <v>18</v>
      </c>
      <c r="V1018" s="127">
        <v>45</v>
      </c>
      <c r="W1018" s="127">
        <v>36</v>
      </c>
      <c r="X1018" s="127">
        <v>0</v>
      </c>
    </row>
    <row r="1019" spans="1:24">
      <c r="A1019" s="118">
        <v>6</v>
      </c>
      <c r="B1019" s="122">
        <v>1</v>
      </c>
      <c r="C1019" s="137">
        <v>3606</v>
      </c>
      <c r="D1019" s="131">
        <v>25</v>
      </c>
      <c r="E1019" s="144" t="s">
        <v>954</v>
      </c>
      <c r="F1019" s="144" t="s">
        <v>677</v>
      </c>
      <c r="G1019" s="127">
        <v>42</v>
      </c>
      <c r="H1019" s="127">
        <v>698</v>
      </c>
      <c r="I1019" s="127">
        <v>5</v>
      </c>
      <c r="J1019" s="127">
        <v>24</v>
      </c>
      <c r="K1019" s="127">
        <v>31</v>
      </c>
      <c r="L1019" s="127">
        <v>40</v>
      </c>
      <c r="M1019" s="127">
        <v>42</v>
      </c>
      <c r="N1019" s="127">
        <v>705</v>
      </c>
      <c r="O1019" s="127">
        <v>5</v>
      </c>
      <c r="P1019" s="127">
        <v>31</v>
      </c>
      <c r="Q1019" s="127">
        <v>43</v>
      </c>
      <c r="R1019" s="127">
        <v>21</v>
      </c>
      <c r="S1019" s="127">
        <v>0</v>
      </c>
      <c r="T1019" s="127">
        <v>0</v>
      </c>
      <c r="U1019" s="127">
        <v>0</v>
      </c>
      <c r="V1019" s="127">
        <v>0</v>
      </c>
      <c r="W1019" s="127">
        <v>0</v>
      </c>
      <c r="X1019" s="127">
        <v>0</v>
      </c>
    </row>
    <row r="1020" spans="1:24">
      <c r="A1020" s="118">
        <v>7</v>
      </c>
      <c r="B1020" s="122">
        <v>1</v>
      </c>
      <c r="C1020" s="137">
        <v>3606</v>
      </c>
      <c r="D1020" s="131">
        <v>26</v>
      </c>
      <c r="E1020" s="144" t="s">
        <v>954</v>
      </c>
      <c r="F1020" s="144" t="s">
        <v>1605</v>
      </c>
      <c r="G1020" s="127">
        <v>51</v>
      </c>
      <c r="H1020" s="127">
        <v>710</v>
      </c>
      <c r="I1020" s="127">
        <v>10</v>
      </c>
      <c r="J1020" s="127">
        <v>16</v>
      </c>
      <c r="K1020" s="127">
        <v>51</v>
      </c>
      <c r="L1020" s="127">
        <v>24</v>
      </c>
      <c r="M1020" s="127">
        <v>51</v>
      </c>
      <c r="N1020" s="127">
        <v>705</v>
      </c>
      <c r="O1020" s="127">
        <v>8</v>
      </c>
      <c r="P1020" s="127">
        <v>27</v>
      </c>
      <c r="Q1020" s="127">
        <v>45</v>
      </c>
      <c r="R1020" s="127">
        <v>20</v>
      </c>
      <c r="S1020" s="127">
        <v>51</v>
      </c>
      <c r="T1020" s="127">
        <v>167</v>
      </c>
      <c r="U1020" s="127">
        <v>31</v>
      </c>
      <c r="V1020" s="127">
        <v>47</v>
      </c>
      <c r="W1020" s="127">
        <v>22</v>
      </c>
      <c r="X1020" s="127">
        <v>0</v>
      </c>
    </row>
    <row r="1021" spans="1:24">
      <c r="A1021" s="118">
        <v>8</v>
      </c>
      <c r="B1021" s="122">
        <v>1</v>
      </c>
      <c r="C1021" s="137">
        <v>3606</v>
      </c>
      <c r="D1021" s="131">
        <v>26</v>
      </c>
      <c r="E1021" s="144" t="s">
        <v>954</v>
      </c>
      <c r="F1021" s="144" t="s">
        <v>1605</v>
      </c>
      <c r="G1021" s="127">
        <v>37</v>
      </c>
      <c r="H1021" s="127">
        <v>741</v>
      </c>
      <c r="I1021" s="127">
        <v>19</v>
      </c>
      <c r="J1021" s="127">
        <v>22</v>
      </c>
      <c r="K1021" s="127">
        <v>27</v>
      </c>
      <c r="L1021" s="127">
        <v>32</v>
      </c>
      <c r="M1021" s="127">
        <v>37</v>
      </c>
      <c r="N1021" s="127">
        <v>788</v>
      </c>
      <c r="O1021" s="127">
        <v>11</v>
      </c>
      <c r="P1021" s="127">
        <v>11</v>
      </c>
      <c r="Q1021" s="127">
        <v>51</v>
      </c>
      <c r="R1021" s="127">
        <v>27</v>
      </c>
      <c r="S1021" s="127">
        <v>0</v>
      </c>
      <c r="T1021" s="127">
        <v>0</v>
      </c>
      <c r="U1021" s="127">
        <v>0</v>
      </c>
      <c r="V1021" s="127">
        <v>0</v>
      </c>
      <c r="W1021" s="127">
        <v>0</v>
      </c>
      <c r="X1021" s="127">
        <v>0</v>
      </c>
    </row>
    <row r="1022" spans="1:24">
      <c r="A1022" s="113">
        <v>3</v>
      </c>
      <c r="B1022" s="116">
        <v>4</v>
      </c>
      <c r="C1022" s="138">
        <v>3701</v>
      </c>
      <c r="D1022" s="132">
        <v>1</v>
      </c>
      <c r="E1022" s="142" t="s">
        <v>955</v>
      </c>
      <c r="F1022" s="143" t="s">
        <v>956</v>
      </c>
      <c r="G1022" s="128">
        <v>25</v>
      </c>
      <c r="H1022" s="128">
        <v>632</v>
      </c>
      <c r="I1022" s="128">
        <v>0</v>
      </c>
      <c r="J1022" s="128">
        <v>16</v>
      </c>
      <c r="K1022" s="128">
        <v>8</v>
      </c>
      <c r="L1022" s="128">
        <v>76</v>
      </c>
      <c r="M1022" s="128">
        <v>25</v>
      </c>
      <c r="N1022" s="128">
        <v>651</v>
      </c>
      <c r="O1022" s="128">
        <v>8</v>
      </c>
      <c r="P1022" s="128">
        <v>8</v>
      </c>
      <c r="Q1022" s="128">
        <v>28</v>
      </c>
      <c r="R1022" s="128">
        <v>56</v>
      </c>
      <c r="S1022" s="128">
        <v>0</v>
      </c>
      <c r="T1022" s="128">
        <v>0</v>
      </c>
      <c r="U1022" s="128">
        <v>0</v>
      </c>
      <c r="V1022" s="128">
        <v>0</v>
      </c>
      <c r="W1022" s="128">
        <v>0</v>
      </c>
      <c r="X1022" s="128">
        <v>0</v>
      </c>
    </row>
    <row r="1023" spans="1:24">
      <c r="A1023" s="118">
        <v>4</v>
      </c>
      <c r="B1023" s="122">
        <v>4</v>
      </c>
      <c r="C1023" s="137">
        <v>3701</v>
      </c>
      <c r="D1023" s="131">
        <v>1</v>
      </c>
      <c r="E1023" s="144" t="s">
        <v>955</v>
      </c>
      <c r="F1023" s="144" t="s">
        <v>956</v>
      </c>
      <c r="G1023" s="127">
        <v>32</v>
      </c>
      <c r="H1023" s="127">
        <v>613</v>
      </c>
      <c r="I1023" s="127">
        <v>6</v>
      </c>
      <c r="J1023" s="127">
        <v>9</v>
      </c>
      <c r="K1023" s="127">
        <v>44</v>
      </c>
      <c r="L1023" s="127">
        <v>41</v>
      </c>
      <c r="M1023" s="127">
        <v>32</v>
      </c>
      <c r="N1023" s="127">
        <v>653</v>
      </c>
      <c r="O1023" s="127">
        <v>3</v>
      </c>
      <c r="P1023" s="127">
        <v>22</v>
      </c>
      <c r="Q1023" s="127">
        <v>50</v>
      </c>
      <c r="R1023" s="127">
        <v>25</v>
      </c>
      <c r="S1023" s="127">
        <v>0</v>
      </c>
      <c r="T1023" s="127">
        <v>0</v>
      </c>
      <c r="U1023" s="127">
        <v>0</v>
      </c>
      <c r="V1023" s="127">
        <v>0</v>
      </c>
      <c r="W1023" s="127">
        <v>0</v>
      </c>
      <c r="X1023" s="127">
        <v>0</v>
      </c>
    </row>
    <row r="1024" spans="1:24">
      <c r="A1024" s="118">
        <v>5</v>
      </c>
      <c r="B1024" s="122">
        <v>4</v>
      </c>
      <c r="C1024" s="137">
        <v>3701</v>
      </c>
      <c r="D1024" s="131">
        <v>1</v>
      </c>
      <c r="E1024" s="144" t="s">
        <v>955</v>
      </c>
      <c r="F1024" s="144" t="s">
        <v>956</v>
      </c>
      <c r="G1024" s="127">
        <v>33</v>
      </c>
      <c r="H1024" s="127">
        <v>622</v>
      </c>
      <c r="I1024" s="127">
        <v>21</v>
      </c>
      <c r="J1024" s="127">
        <v>15</v>
      </c>
      <c r="K1024" s="127">
        <v>42</v>
      </c>
      <c r="L1024" s="127">
        <v>21</v>
      </c>
      <c r="M1024" s="127">
        <v>33</v>
      </c>
      <c r="N1024" s="127">
        <v>598</v>
      </c>
      <c r="O1024" s="127">
        <v>6</v>
      </c>
      <c r="P1024" s="127">
        <v>42</v>
      </c>
      <c r="Q1024" s="127">
        <v>36</v>
      </c>
      <c r="R1024" s="127">
        <v>15</v>
      </c>
      <c r="S1024" s="127">
        <v>33</v>
      </c>
      <c r="T1024" s="127">
        <v>186</v>
      </c>
      <c r="U1024" s="127">
        <v>18</v>
      </c>
      <c r="V1024" s="127">
        <v>45</v>
      </c>
      <c r="W1024" s="127">
        <v>30</v>
      </c>
      <c r="X1024" s="127">
        <v>6</v>
      </c>
    </row>
    <row r="1025" spans="1:24">
      <c r="A1025" s="118">
        <v>6</v>
      </c>
      <c r="B1025" s="122">
        <v>4</v>
      </c>
      <c r="C1025" s="137">
        <v>3701</v>
      </c>
      <c r="D1025" s="131">
        <v>1</v>
      </c>
      <c r="E1025" s="144" t="s">
        <v>955</v>
      </c>
      <c r="F1025" s="144" t="s">
        <v>956</v>
      </c>
      <c r="G1025" s="127">
        <v>30</v>
      </c>
      <c r="H1025" s="127">
        <v>703</v>
      </c>
      <c r="I1025" s="127">
        <v>0</v>
      </c>
      <c r="J1025" s="127">
        <v>23</v>
      </c>
      <c r="K1025" s="127">
        <v>40</v>
      </c>
      <c r="L1025" s="127">
        <v>37</v>
      </c>
      <c r="M1025" s="127">
        <v>30</v>
      </c>
      <c r="N1025" s="127">
        <v>704</v>
      </c>
      <c r="O1025" s="127">
        <v>0</v>
      </c>
      <c r="P1025" s="127">
        <v>37</v>
      </c>
      <c r="Q1025" s="127">
        <v>47</v>
      </c>
      <c r="R1025" s="127">
        <v>17</v>
      </c>
      <c r="S1025" s="127">
        <v>0</v>
      </c>
      <c r="T1025" s="127">
        <v>0</v>
      </c>
      <c r="U1025" s="127">
        <v>0</v>
      </c>
      <c r="V1025" s="127">
        <v>0</v>
      </c>
      <c r="W1025" s="127">
        <v>0</v>
      </c>
      <c r="X1025" s="127">
        <v>0</v>
      </c>
    </row>
    <row r="1026" spans="1:24">
      <c r="A1026" s="118">
        <v>7</v>
      </c>
      <c r="B1026" s="122">
        <v>4</v>
      </c>
      <c r="C1026" s="137">
        <v>3701</v>
      </c>
      <c r="D1026" s="131">
        <v>2</v>
      </c>
      <c r="E1026" s="144" t="s">
        <v>955</v>
      </c>
      <c r="F1026" s="144" t="s">
        <v>1606</v>
      </c>
      <c r="G1026" s="127">
        <v>33</v>
      </c>
      <c r="H1026" s="127">
        <v>684</v>
      </c>
      <c r="I1026" s="127">
        <v>18</v>
      </c>
      <c r="J1026" s="127">
        <v>15</v>
      </c>
      <c r="K1026" s="127">
        <v>48</v>
      </c>
      <c r="L1026" s="127">
        <v>18</v>
      </c>
      <c r="M1026" s="127">
        <v>33</v>
      </c>
      <c r="N1026" s="127">
        <v>683</v>
      </c>
      <c r="O1026" s="127">
        <v>9</v>
      </c>
      <c r="P1026" s="127">
        <v>30</v>
      </c>
      <c r="Q1026" s="127">
        <v>42</v>
      </c>
      <c r="R1026" s="127">
        <v>18</v>
      </c>
      <c r="S1026" s="127">
        <v>33</v>
      </c>
      <c r="T1026" s="127">
        <v>168</v>
      </c>
      <c r="U1026" s="127">
        <v>36</v>
      </c>
      <c r="V1026" s="127">
        <v>36</v>
      </c>
      <c r="W1026" s="127">
        <v>24</v>
      </c>
      <c r="X1026" s="127">
        <v>3</v>
      </c>
    </row>
    <row r="1027" spans="1:24">
      <c r="A1027" s="118">
        <v>8</v>
      </c>
      <c r="B1027" s="122">
        <v>4</v>
      </c>
      <c r="C1027" s="137">
        <v>3701</v>
      </c>
      <c r="D1027" s="131">
        <v>2</v>
      </c>
      <c r="E1027" s="144" t="s">
        <v>955</v>
      </c>
      <c r="F1027" s="144" t="s">
        <v>1606</v>
      </c>
      <c r="G1027" s="127">
        <v>34</v>
      </c>
      <c r="H1027" s="127">
        <v>708</v>
      </c>
      <c r="I1027" s="127">
        <v>24</v>
      </c>
      <c r="J1027" s="127">
        <v>12</v>
      </c>
      <c r="K1027" s="127">
        <v>59</v>
      </c>
      <c r="L1027" s="127">
        <v>6</v>
      </c>
      <c r="M1027" s="127">
        <v>34</v>
      </c>
      <c r="N1027" s="127">
        <v>785</v>
      </c>
      <c r="O1027" s="127">
        <v>9</v>
      </c>
      <c r="P1027" s="127">
        <v>18</v>
      </c>
      <c r="Q1027" s="127">
        <v>53</v>
      </c>
      <c r="R1027" s="127">
        <v>21</v>
      </c>
      <c r="S1027" s="127">
        <v>0</v>
      </c>
      <c r="T1027" s="127">
        <v>0</v>
      </c>
      <c r="U1027" s="127">
        <v>0</v>
      </c>
      <c r="V1027" s="127">
        <v>0</v>
      </c>
      <c r="W1027" s="127">
        <v>0</v>
      </c>
      <c r="X1027" s="127">
        <v>0</v>
      </c>
    </row>
    <row r="1028" spans="1:24">
      <c r="A1028" s="113">
        <v>3</v>
      </c>
      <c r="B1028" s="116">
        <v>4</v>
      </c>
      <c r="C1028" s="138">
        <v>3704</v>
      </c>
      <c r="D1028" s="132">
        <v>7</v>
      </c>
      <c r="E1028" s="142" t="s">
        <v>957</v>
      </c>
      <c r="F1028" s="143" t="s">
        <v>958</v>
      </c>
      <c r="G1028" s="128">
        <v>58</v>
      </c>
      <c r="H1028" s="128">
        <v>555</v>
      </c>
      <c r="I1028" s="128">
        <v>3</v>
      </c>
      <c r="J1028" s="128">
        <v>24</v>
      </c>
      <c r="K1028" s="128">
        <v>33</v>
      </c>
      <c r="L1028" s="128">
        <v>40</v>
      </c>
      <c r="M1028" s="128">
        <v>58</v>
      </c>
      <c r="N1028" s="128">
        <v>491</v>
      </c>
      <c r="O1028" s="128">
        <v>24</v>
      </c>
      <c r="P1028" s="128">
        <v>22</v>
      </c>
      <c r="Q1028" s="128">
        <v>33</v>
      </c>
      <c r="R1028" s="128">
        <v>21</v>
      </c>
      <c r="S1028" s="128">
        <v>0</v>
      </c>
      <c r="T1028" s="128">
        <v>0</v>
      </c>
      <c r="U1028" s="128">
        <v>0</v>
      </c>
      <c r="V1028" s="128">
        <v>0</v>
      </c>
      <c r="W1028" s="128">
        <v>0</v>
      </c>
      <c r="X1028" s="128">
        <v>0</v>
      </c>
    </row>
    <row r="1029" spans="1:24">
      <c r="A1029" s="118">
        <v>4</v>
      </c>
      <c r="B1029" s="122">
        <v>4</v>
      </c>
      <c r="C1029" s="137">
        <v>3704</v>
      </c>
      <c r="D1029" s="131">
        <v>7</v>
      </c>
      <c r="E1029" s="144" t="s">
        <v>957</v>
      </c>
      <c r="F1029" s="144" t="s">
        <v>958</v>
      </c>
      <c r="G1029" s="127">
        <v>49</v>
      </c>
      <c r="H1029" s="127">
        <v>623</v>
      </c>
      <c r="I1029" s="127">
        <v>6</v>
      </c>
      <c r="J1029" s="127">
        <v>14</v>
      </c>
      <c r="K1029" s="127">
        <v>39</v>
      </c>
      <c r="L1029" s="127">
        <v>41</v>
      </c>
      <c r="M1029" s="127">
        <v>49</v>
      </c>
      <c r="N1029" s="127">
        <v>593</v>
      </c>
      <c r="O1029" s="127">
        <v>4</v>
      </c>
      <c r="P1029" s="127">
        <v>41</v>
      </c>
      <c r="Q1029" s="127">
        <v>39</v>
      </c>
      <c r="R1029" s="127">
        <v>16</v>
      </c>
      <c r="S1029" s="127">
        <v>0</v>
      </c>
      <c r="T1029" s="127">
        <v>0</v>
      </c>
      <c r="U1029" s="127">
        <v>0</v>
      </c>
      <c r="V1029" s="127">
        <v>0</v>
      </c>
      <c r="W1029" s="127">
        <v>0</v>
      </c>
      <c r="X1029" s="127">
        <v>0</v>
      </c>
    </row>
    <row r="1030" spans="1:24">
      <c r="A1030" s="118">
        <v>5</v>
      </c>
      <c r="B1030" s="122">
        <v>4</v>
      </c>
      <c r="C1030" s="137">
        <v>3704</v>
      </c>
      <c r="D1030" s="131">
        <v>7</v>
      </c>
      <c r="E1030" s="144" t="s">
        <v>957</v>
      </c>
      <c r="F1030" s="144" t="s">
        <v>958</v>
      </c>
      <c r="G1030" s="127">
        <v>57</v>
      </c>
      <c r="H1030" s="127">
        <v>675</v>
      </c>
      <c r="I1030" s="127">
        <v>4</v>
      </c>
      <c r="J1030" s="127">
        <v>14</v>
      </c>
      <c r="K1030" s="127">
        <v>46</v>
      </c>
      <c r="L1030" s="127">
        <v>37</v>
      </c>
      <c r="M1030" s="127">
        <v>57</v>
      </c>
      <c r="N1030" s="127">
        <v>678</v>
      </c>
      <c r="O1030" s="127">
        <v>4</v>
      </c>
      <c r="P1030" s="127">
        <v>25</v>
      </c>
      <c r="Q1030" s="127">
        <v>51</v>
      </c>
      <c r="R1030" s="127">
        <v>21</v>
      </c>
      <c r="S1030" s="127">
        <v>57</v>
      </c>
      <c r="T1030" s="127">
        <v>192</v>
      </c>
      <c r="U1030" s="127">
        <v>14</v>
      </c>
      <c r="V1030" s="127">
        <v>44</v>
      </c>
      <c r="W1030" s="127">
        <v>42</v>
      </c>
      <c r="X1030" s="127">
        <v>0</v>
      </c>
    </row>
    <row r="1031" spans="1:24">
      <c r="A1031" s="118">
        <v>6</v>
      </c>
      <c r="B1031" s="122">
        <v>4</v>
      </c>
      <c r="C1031" s="137">
        <v>3704</v>
      </c>
      <c r="D1031" s="131">
        <v>7</v>
      </c>
      <c r="E1031" s="144" t="s">
        <v>957</v>
      </c>
      <c r="F1031" s="144" t="s">
        <v>958</v>
      </c>
      <c r="G1031" s="127">
        <v>64</v>
      </c>
      <c r="H1031" s="127">
        <v>667</v>
      </c>
      <c r="I1031" s="127">
        <v>11</v>
      </c>
      <c r="J1031" s="127">
        <v>28</v>
      </c>
      <c r="K1031" s="127">
        <v>36</v>
      </c>
      <c r="L1031" s="127">
        <v>25</v>
      </c>
      <c r="M1031" s="127">
        <v>64</v>
      </c>
      <c r="N1031" s="127">
        <v>660</v>
      </c>
      <c r="O1031" s="127">
        <v>5</v>
      </c>
      <c r="P1031" s="127">
        <v>36</v>
      </c>
      <c r="Q1031" s="127">
        <v>45</v>
      </c>
      <c r="R1031" s="127">
        <v>14</v>
      </c>
      <c r="S1031" s="127">
        <v>0</v>
      </c>
      <c r="T1031" s="127">
        <v>0</v>
      </c>
      <c r="U1031" s="127">
        <v>0</v>
      </c>
      <c r="V1031" s="127">
        <v>0</v>
      </c>
      <c r="W1031" s="127">
        <v>0</v>
      </c>
      <c r="X1031" s="127">
        <v>0</v>
      </c>
    </row>
    <row r="1032" spans="1:24">
      <c r="A1032" s="118">
        <v>7</v>
      </c>
      <c r="B1032" s="122">
        <v>4</v>
      </c>
      <c r="C1032" s="137">
        <v>3704</v>
      </c>
      <c r="D1032" s="131">
        <v>13</v>
      </c>
      <c r="E1032" s="144" t="s">
        <v>957</v>
      </c>
      <c r="F1032" s="144" t="s">
        <v>1607</v>
      </c>
      <c r="G1032" s="127">
        <v>70</v>
      </c>
      <c r="H1032" s="127">
        <v>701</v>
      </c>
      <c r="I1032" s="127">
        <v>16</v>
      </c>
      <c r="J1032" s="127">
        <v>24</v>
      </c>
      <c r="K1032" s="127">
        <v>33</v>
      </c>
      <c r="L1032" s="127">
        <v>27</v>
      </c>
      <c r="M1032" s="127">
        <v>70</v>
      </c>
      <c r="N1032" s="127">
        <v>640</v>
      </c>
      <c r="O1032" s="127">
        <v>9</v>
      </c>
      <c r="P1032" s="127">
        <v>43</v>
      </c>
      <c r="Q1032" s="127">
        <v>39</v>
      </c>
      <c r="R1032" s="127">
        <v>10</v>
      </c>
      <c r="S1032" s="127">
        <v>70</v>
      </c>
      <c r="T1032" s="127">
        <v>155</v>
      </c>
      <c r="U1032" s="127">
        <v>49</v>
      </c>
      <c r="V1032" s="127">
        <v>34</v>
      </c>
      <c r="W1032" s="127">
        <v>16</v>
      </c>
      <c r="X1032" s="127">
        <v>1</v>
      </c>
    </row>
    <row r="1033" spans="1:24">
      <c r="A1033" s="118">
        <v>8</v>
      </c>
      <c r="B1033" s="122">
        <v>4</v>
      </c>
      <c r="C1033" s="137">
        <v>3704</v>
      </c>
      <c r="D1033" s="131">
        <v>13</v>
      </c>
      <c r="E1033" s="144" t="s">
        <v>957</v>
      </c>
      <c r="F1033" s="144" t="s">
        <v>1607</v>
      </c>
      <c r="G1033" s="127">
        <v>47</v>
      </c>
      <c r="H1033" s="127">
        <v>673</v>
      </c>
      <c r="I1033" s="127">
        <v>36</v>
      </c>
      <c r="J1033" s="127">
        <v>19</v>
      </c>
      <c r="K1033" s="127">
        <v>38</v>
      </c>
      <c r="L1033" s="127">
        <v>6</v>
      </c>
      <c r="M1033" s="127">
        <v>47</v>
      </c>
      <c r="N1033" s="127">
        <v>674</v>
      </c>
      <c r="O1033" s="127">
        <v>17</v>
      </c>
      <c r="P1033" s="127">
        <v>28</v>
      </c>
      <c r="Q1033" s="127">
        <v>40</v>
      </c>
      <c r="R1033" s="127">
        <v>15</v>
      </c>
      <c r="S1033" s="127">
        <v>0</v>
      </c>
      <c r="T1033" s="127">
        <v>0</v>
      </c>
      <c r="U1033" s="127">
        <v>0</v>
      </c>
      <c r="V1033" s="127">
        <v>0</v>
      </c>
      <c r="W1033" s="127">
        <v>0</v>
      </c>
      <c r="X1033" s="127">
        <v>0</v>
      </c>
    </row>
    <row r="1034" spans="1:24">
      <c r="A1034" s="113">
        <v>3</v>
      </c>
      <c r="B1034" s="116">
        <v>2</v>
      </c>
      <c r="C1034" s="138">
        <v>3804</v>
      </c>
      <c r="D1034" s="132">
        <v>9</v>
      </c>
      <c r="E1034" s="142" t="s">
        <v>959</v>
      </c>
      <c r="F1034" s="143" t="s">
        <v>960</v>
      </c>
      <c r="G1034" s="128">
        <v>87</v>
      </c>
      <c r="H1034" s="128">
        <v>616</v>
      </c>
      <c r="I1034" s="128">
        <v>5</v>
      </c>
      <c r="J1034" s="128">
        <v>7</v>
      </c>
      <c r="K1034" s="128">
        <v>20</v>
      </c>
      <c r="L1034" s="128">
        <v>69</v>
      </c>
      <c r="M1034" s="128">
        <v>87</v>
      </c>
      <c r="N1034" s="128">
        <v>597</v>
      </c>
      <c r="O1034" s="128">
        <v>7</v>
      </c>
      <c r="P1034" s="128">
        <v>11</v>
      </c>
      <c r="Q1034" s="128">
        <v>45</v>
      </c>
      <c r="R1034" s="128">
        <v>37</v>
      </c>
      <c r="S1034" s="128">
        <v>0</v>
      </c>
      <c r="T1034" s="128">
        <v>0</v>
      </c>
      <c r="U1034" s="128">
        <v>0</v>
      </c>
      <c r="V1034" s="128">
        <v>0</v>
      </c>
      <c r="W1034" s="128">
        <v>0</v>
      </c>
      <c r="X1034" s="128">
        <v>0</v>
      </c>
    </row>
    <row r="1035" spans="1:24">
      <c r="A1035" s="118">
        <v>4</v>
      </c>
      <c r="B1035" s="122">
        <v>2</v>
      </c>
      <c r="C1035" s="137">
        <v>3804</v>
      </c>
      <c r="D1035" s="131">
        <v>9</v>
      </c>
      <c r="E1035" s="144" t="s">
        <v>959</v>
      </c>
      <c r="F1035" s="144" t="s">
        <v>960</v>
      </c>
      <c r="G1035" s="127">
        <v>70</v>
      </c>
      <c r="H1035" s="127">
        <v>598</v>
      </c>
      <c r="I1035" s="127">
        <v>17</v>
      </c>
      <c r="J1035" s="127">
        <v>17</v>
      </c>
      <c r="K1035" s="127">
        <v>29</v>
      </c>
      <c r="L1035" s="127">
        <v>37</v>
      </c>
      <c r="M1035" s="127">
        <v>70</v>
      </c>
      <c r="N1035" s="127">
        <v>619</v>
      </c>
      <c r="O1035" s="127">
        <v>9</v>
      </c>
      <c r="P1035" s="127">
        <v>16</v>
      </c>
      <c r="Q1035" s="127">
        <v>53</v>
      </c>
      <c r="R1035" s="127">
        <v>23</v>
      </c>
      <c r="S1035" s="127">
        <v>0</v>
      </c>
      <c r="T1035" s="127">
        <v>0</v>
      </c>
      <c r="U1035" s="127">
        <v>0</v>
      </c>
      <c r="V1035" s="127">
        <v>0</v>
      </c>
      <c r="W1035" s="127">
        <v>0</v>
      </c>
      <c r="X1035" s="127">
        <v>0</v>
      </c>
    </row>
    <row r="1036" spans="1:24">
      <c r="A1036" s="118">
        <v>5</v>
      </c>
      <c r="B1036" s="122">
        <v>2</v>
      </c>
      <c r="C1036" s="137">
        <v>3804</v>
      </c>
      <c r="D1036" s="131">
        <v>9</v>
      </c>
      <c r="E1036" s="144" t="s">
        <v>959</v>
      </c>
      <c r="F1036" s="144" t="s">
        <v>960</v>
      </c>
      <c r="G1036" s="127">
        <v>78</v>
      </c>
      <c r="H1036" s="127">
        <v>648</v>
      </c>
      <c r="I1036" s="127">
        <v>8</v>
      </c>
      <c r="J1036" s="127">
        <v>23</v>
      </c>
      <c r="K1036" s="127">
        <v>38</v>
      </c>
      <c r="L1036" s="127">
        <v>31</v>
      </c>
      <c r="M1036" s="127">
        <v>78</v>
      </c>
      <c r="N1036" s="127">
        <v>715</v>
      </c>
      <c r="O1036" s="127">
        <v>1</v>
      </c>
      <c r="P1036" s="127">
        <v>17</v>
      </c>
      <c r="Q1036" s="127">
        <v>53</v>
      </c>
      <c r="R1036" s="127">
        <v>29</v>
      </c>
      <c r="S1036" s="127">
        <v>78</v>
      </c>
      <c r="T1036" s="127">
        <v>206</v>
      </c>
      <c r="U1036" s="127">
        <v>3</v>
      </c>
      <c r="V1036" s="127">
        <v>41</v>
      </c>
      <c r="W1036" s="127">
        <v>47</v>
      </c>
      <c r="X1036" s="127">
        <v>9</v>
      </c>
    </row>
    <row r="1037" spans="1:24">
      <c r="A1037" s="118">
        <v>8</v>
      </c>
      <c r="B1037" s="122">
        <v>2</v>
      </c>
      <c r="C1037" s="137">
        <v>3804</v>
      </c>
      <c r="D1037" s="131">
        <v>10</v>
      </c>
      <c r="E1037" s="144" t="s">
        <v>959</v>
      </c>
      <c r="F1037" s="144" t="s">
        <v>1724</v>
      </c>
      <c r="G1037" s="127">
        <v>85</v>
      </c>
      <c r="H1037" s="127">
        <v>731</v>
      </c>
      <c r="I1037" s="127">
        <v>16</v>
      </c>
      <c r="J1037" s="127">
        <v>18</v>
      </c>
      <c r="K1037" s="127">
        <v>44</v>
      </c>
      <c r="L1037" s="127">
        <v>22</v>
      </c>
      <c r="M1037" s="127">
        <v>85</v>
      </c>
      <c r="N1037" s="127">
        <v>773</v>
      </c>
      <c r="O1037" s="127">
        <v>5</v>
      </c>
      <c r="P1037" s="127">
        <v>27</v>
      </c>
      <c r="Q1037" s="127">
        <v>51</v>
      </c>
      <c r="R1037" s="127">
        <v>18</v>
      </c>
      <c r="S1037" s="127">
        <v>0</v>
      </c>
      <c r="T1037" s="127">
        <v>0</v>
      </c>
      <c r="U1037" s="127">
        <v>0</v>
      </c>
      <c r="V1037" s="127">
        <v>0</v>
      </c>
      <c r="W1037" s="127">
        <v>0</v>
      </c>
      <c r="X1037" s="127">
        <v>0</v>
      </c>
    </row>
    <row r="1038" spans="1:24">
      <c r="A1038" s="118">
        <v>6</v>
      </c>
      <c r="B1038" s="122">
        <v>2</v>
      </c>
      <c r="C1038" s="137">
        <v>3804</v>
      </c>
      <c r="D1038" s="131">
        <v>13</v>
      </c>
      <c r="E1038" s="144" t="s">
        <v>959</v>
      </c>
      <c r="F1038" s="144" t="s">
        <v>1486</v>
      </c>
      <c r="G1038" s="127">
        <v>71</v>
      </c>
      <c r="H1038" s="127">
        <v>672</v>
      </c>
      <c r="I1038" s="127">
        <v>17</v>
      </c>
      <c r="J1038" s="127">
        <v>17</v>
      </c>
      <c r="K1038" s="127">
        <v>38</v>
      </c>
      <c r="L1038" s="127">
        <v>28</v>
      </c>
      <c r="M1038" s="127">
        <v>71</v>
      </c>
      <c r="N1038" s="127">
        <v>700</v>
      </c>
      <c r="O1038" s="127">
        <v>11</v>
      </c>
      <c r="P1038" s="127">
        <v>15</v>
      </c>
      <c r="Q1038" s="127">
        <v>39</v>
      </c>
      <c r="R1038" s="127">
        <v>34</v>
      </c>
      <c r="S1038" s="127">
        <v>0</v>
      </c>
      <c r="T1038" s="127">
        <v>0</v>
      </c>
      <c r="U1038" s="127">
        <v>0</v>
      </c>
      <c r="V1038" s="127">
        <v>0</v>
      </c>
      <c r="W1038" s="127">
        <v>0</v>
      </c>
      <c r="X1038" s="127">
        <v>0</v>
      </c>
    </row>
    <row r="1039" spans="1:24">
      <c r="A1039" s="118">
        <v>7</v>
      </c>
      <c r="B1039" s="122">
        <v>2</v>
      </c>
      <c r="C1039" s="137">
        <v>3804</v>
      </c>
      <c r="D1039" s="131">
        <v>13</v>
      </c>
      <c r="E1039" s="144" t="s">
        <v>959</v>
      </c>
      <c r="F1039" s="144" t="s">
        <v>1486</v>
      </c>
      <c r="G1039" s="127">
        <v>76</v>
      </c>
      <c r="H1039" s="127">
        <v>749</v>
      </c>
      <c r="I1039" s="127">
        <v>8</v>
      </c>
      <c r="J1039" s="127">
        <v>9</v>
      </c>
      <c r="K1039" s="127">
        <v>39</v>
      </c>
      <c r="L1039" s="127">
        <v>43</v>
      </c>
      <c r="M1039" s="127">
        <v>76</v>
      </c>
      <c r="N1039" s="127">
        <v>733</v>
      </c>
      <c r="O1039" s="127">
        <v>1</v>
      </c>
      <c r="P1039" s="127">
        <v>36</v>
      </c>
      <c r="Q1039" s="127">
        <v>43</v>
      </c>
      <c r="R1039" s="127">
        <v>20</v>
      </c>
      <c r="S1039" s="127">
        <v>76</v>
      </c>
      <c r="T1039" s="127">
        <v>166</v>
      </c>
      <c r="U1039" s="127">
        <v>32</v>
      </c>
      <c r="V1039" s="127">
        <v>45</v>
      </c>
      <c r="W1039" s="127">
        <v>21</v>
      </c>
      <c r="X1039" s="127">
        <v>3</v>
      </c>
    </row>
    <row r="1040" spans="1:24">
      <c r="A1040" s="113">
        <v>3</v>
      </c>
      <c r="B1040" s="116">
        <v>2</v>
      </c>
      <c r="C1040" s="138">
        <v>3806</v>
      </c>
      <c r="D1040" s="132">
        <v>18</v>
      </c>
      <c r="E1040" s="142" t="s">
        <v>961</v>
      </c>
      <c r="F1040" s="143" t="s">
        <v>962</v>
      </c>
      <c r="G1040" s="128">
        <v>32</v>
      </c>
      <c r="H1040" s="128">
        <v>594</v>
      </c>
      <c r="I1040" s="128">
        <v>0</v>
      </c>
      <c r="J1040" s="128">
        <v>13</v>
      </c>
      <c r="K1040" s="128">
        <v>28</v>
      </c>
      <c r="L1040" s="128">
        <v>59</v>
      </c>
      <c r="M1040" s="128">
        <v>32</v>
      </c>
      <c r="N1040" s="128">
        <v>564</v>
      </c>
      <c r="O1040" s="128">
        <v>0</v>
      </c>
      <c r="P1040" s="128">
        <v>41</v>
      </c>
      <c r="Q1040" s="128">
        <v>34</v>
      </c>
      <c r="R1040" s="128">
        <v>25</v>
      </c>
      <c r="S1040" s="128">
        <v>0</v>
      </c>
      <c r="T1040" s="128">
        <v>0</v>
      </c>
      <c r="U1040" s="128">
        <v>0</v>
      </c>
      <c r="V1040" s="128">
        <v>0</v>
      </c>
      <c r="W1040" s="128">
        <v>0</v>
      </c>
      <c r="X1040" s="128">
        <v>0</v>
      </c>
    </row>
    <row r="1041" spans="1:24">
      <c r="A1041" s="118">
        <v>4</v>
      </c>
      <c r="B1041" s="122">
        <v>2</v>
      </c>
      <c r="C1041" s="137">
        <v>3806</v>
      </c>
      <c r="D1041" s="131">
        <v>18</v>
      </c>
      <c r="E1041" s="144" t="s">
        <v>961</v>
      </c>
      <c r="F1041" s="144" t="s">
        <v>962</v>
      </c>
      <c r="G1041" s="127">
        <v>48</v>
      </c>
      <c r="H1041" s="127">
        <v>619</v>
      </c>
      <c r="I1041" s="127">
        <v>8</v>
      </c>
      <c r="J1041" s="127">
        <v>17</v>
      </c>
      <c r="K1041" s="127">
        <v>23</v>
      </c>
      <c r="L1041" s="127">
        <v>52</v>
      </c>
      <c r="M1041" s="127">
        <v>48</v>
      </c>
      <c r="N1041" s="127">
        <v>629</v>
      </c>
      <c r="O1041" s="127">
        <v>4</v>
      </c>
      <c r="P1041" s="127">
        <v>19</v>
      </c>
      <c r="Q1041" s="127">
        <v>52</v>
      </c>
      <c r="R1041" s="127">
        <v>25</v>
      </c>
      <c r="S1041" s="127">
        <v>0</v>
      </c>
      <c r="T1041" s="127">
        <v>0</v>
      </c>
      <c r="U1041" s="127">
        <v>0</v>
      </c>
      <c r="V1041" s="127">
        <v>0</v>
      </c>
      <c r="W1041" s="127">
        <v>0</v>
      </c>
      <c r="X1041" s="127">
        <v>0</v>
      </c>
    </row>
    <row r="1042" spans="1:24">
      <c r="A1042" s="118">
        <v>8</v>
      </c>
      <c r="B1042" s="122">
        <v>2</v>
      </c>
      <c r="C1042" s="137">
        <v>3806</v>
      </c>
      <c r="D1042" s="131">
        <v>19</v>
      </c>
      <c r="E1042" s="144" t="s">
        <v>961</v>
      </c>
      <c r="F1042" s="144" t="s">
        <v>1725</v>
      </c>
      <c r="G1042" s="127">
        <v>39</v>
      </c>
      <c r="H1042" s="127">
        <v>732</v>
      </c>
      <c r="I1042" s="127">
        <v>23</v>
      </c>
      <c r="J1042" s="127">
        <v>15</v>
      </c>
      <c r="K1042" s="127">
        <v>36</v>
      </c>
      <c r="L1042" s="127">
        <v>26</v>
      </c>
      <c r="M1042" s="127">
        <v>39</v>
      </c>
      <c r="N1042" s="127">
        <v>749</v>
      </c>
      <c r="O1042" s="127">
        <v>10</v>
      </c>
      <c r="P1042" s="127">
        <v>21</v>
      </c>
      <c r="Q1042" s="127">
        <v>51</v>
      </c>
      <c r="R1042" s="127">
        <v>18</v>
      </c>
      <c r="S1042" s="127">
        <v>0</v>
      </c>
      <c r="T1042" s="127">
        <v>0</v>
      </c>
      <c r="U1042" s="127">
        <v>0</v>
      </c>
      <c r="V1042" s="127">
        <v>0</v>
      </c>
      <c r="W1042" s="127">
        <v>0</v>
      </c>
      <c r="X1042" s="127">
        <v>0</v>
      </c>
    </row>
    <row r="1043" spans="1:24">
      <c r="A1043" s="118">
        <v>5</v>
      </c>
      <c r="B1043" s="122">
        <v>2</v>
      </c>
      <c r="C1043" s="137">
        <v>3806</v>
      </c>
      <c r="D1043" s="131">
        <v>20</v>
      </c>
      <c r="E1043" s="144" t="s">
        <v>961</v>
      </c>
      <c r="F1043" s="144" t="s">
        <v>1421</v>
      </c>
      <c r="G1043" s="127">
        <v>39</v>
      </c>
      <c r="H1043" s="127">
        <v>670</v>
      </c>
      <c r="I1043" s="127">
        <v>8</v>
      </c>
      <c r="J1043" s="127">
        <v>10</v>
      </c>
      <c r="K1043" s="127">
        <v>41</v>
      </c>
      <c r="L1043" s="127">
        <v>41</v>
      </c>
      <c r="M1043" s="127">
        <v>39</v>
      </c>
      <c r="N1043" s="127">
        <v>712</v>
      </c>
      <c r="O1043" s="127">
        <v>3</v>
      </c>
      <c r="P1043" s="127">
        <v>15</v>
      </c>
      <c r="Q1043" s="127">
        <v>44</v>
      </c>
      <c r="R1043" s="127">
        <v>38</v>
      </c>
      <c r="S1043" s="127">
        <v>39</v>
      </c>
      <c r="T1043" s="127">
        <v>206</v>
      </c>
      <c r="U1043" s="127">
        <v>5</v>
      </c>
      <c r="V1043" s="127">
        <v>28</v>
      </c>
      <c r="W1043" s="127">
        <v>64</v>
      </c>
      <c r="X1043" s="127">
        <v>3</v>
      </c>
    </row>
    <row r="1044" spans="1:24">
      <c r="A1044" s="118">
        <v>6</v>
      </c>
      <c r="B1044" s="122">
        <v>2</v>
      </c>
      <c r="C1044" s="137">
        <v>3806</v>
      </c>
      <c r="D1044" s="131">
        <v>20</v>
      </c>
      <c r="E1044" s="144" t="s">
        <v>961</v>
      </c>
      <c r="F1044" s="144" t="s">
        <v>1421</v>
      </c>
      <c r="G1044" s="127">
        <v>37</v>
      </c>
      <c r="H1044" s="127">
        <v>713</v>
      </c>
      <c r="I1044" s="127">
        <v>3</v>
      </c>
      <c r="J1044" s="127">
        <v>19</v>
      </c>
      <c r="K1044" s="127">
        <v>27</v>
      </c>
      <c r="L1044" s="127">
        <v>51</v>
      </c>
      <c r="M1044" s="127">
        <v>37</v>
      </c>
      <c r="N1044" s="127">
        <v>738</v>
      </c>
      <c r="O1044" s="127">
        <v>8</v>
      </c>
      <c r="P1044" s="127">
        <v>19</v>
      </c>
      <c r="Q1044" s="127">
        <v>27</v>
      </c>
      <c r="R1044" s="127">
        <v>46</v>
      </c>
      <c r="S1044" s="127">
        <v>0</v>
      </c>
      <c r="T1044" s="127">
        <v>0</v>
      </c>
      <c r="U1044" s="127">
        <v>0</v>
      </c>
      <c r="V1044" s="127">
        <v>0</v>
      </c>
      <c r="W1044" s="127">
        <v>0</v>
      </c>
      <c r="X1044" s="127">
        <v>0</v>
      </c>
    </row>
    <row r="1045" spans="1:24">
      <c r="A1045" s="118">
        <v>7</v>
      </c>
      <c r="B1045" s="122">
        <v>2</v>
      </c>
      <c r="C1045" s="137">
        <v>3806</v>
      </c>
      <c r="D1045" s="131">
        <v>20</v>
      </c>
      <c r="E1045" s="144" t="s">
        <v>961</v>
      </c>
      <c r="F1045" s="144" t="s">
        <v>1421</v>
      </c>
      <c r="G1045" s="127">
        <v>38</v>
      </c>
      <c r="H1045" s="127">
        <v>725</v>
      </c>
      <c r="I1045" s="127">
        <v>11</v>
      </c>
      <c r="J1045" s="127">
        <v>13</v>
      </c>
      <c r="K1045" s="127">
        <v>42</v>
      </c>
      <c r="L1045" s="127">
        <v>34</v>
      </c>
      <c r="M1045" s="127">
        <v>38</v>
      </c>
      <c r="N1045" s="127">
        <v>726</v>
      </c>
      <c r="O1045" s="127">
        <v>3</v>
      </c>
      <c r="P1045" s="127">
        <v>32</v>
      </c>
      <c r="Q1045" s="127">
        <v>47</v>
      </c>
      <c r="R1045" s="127">
        <v>18</v>
      </c>
      <c r="S1045" s="127">
        <v>38</v>
      </c>
      <c r="T1045" s="127">
        <v>163</v>
      </c>
      <c r="U1045" s="127">
        <v>39</v>
      </c>
      <c r="V1045" s="127">
        <v>39</v>
      </c>
      <c r="W1045" s="127">
        <v>21</v>
      </c>
      <c r="X1045" s="127">
        <v>0</v>
      </c>
    </row>
    <row r="1046" spans="1:24">
      <c r="A1046" s="113">
        <v>3</v>
      </c>
      <c r="B1046" s="116">
        <v>2</v>
      </c>
      <c r="C1046" s="138">
        <v>3809</v>
      </c>
      <c r="D1046" s="132">
        <v>14</v>
      </c>
      <c r="E1046" s="142" t="s">
        <v>963</v>
      </c>
      <c r="F1046" s="143" t="s">
        <v>964</v>
      </c>
      <c r="G1046" s="128">
        <v>26</v>
      </c>
      <c r="H1046" s="128">
        <v>645</v>
      </c>
      <c r="I1046" s="128">
        <v>0</v>
      </c>
      <c r="J1046" s="128">
        <v>0</v>
      </c>
      <c r="K1046" s="128">
        <v>27</v>
      </c>
      <c r="L1046" s="128">
        <v>73</v>
      </c>
      <c r="M1046" s="128">
        <v>26</v>
      </c>
      <c r="N1046" s="128">
        <v>643</v>
      </c>
      <c r="O1046" s="128">
        <v>8</v>
      </c>
      <c r="P1046" s="128">
        <v>12</v>
      </c>
      <c r="Q1046" s="128">
        <v>31</v>
      </c>
      <c r="R1046" s="128">
        <v>50</v>
      </c>
      <c r="S1046" s="128">
        <v>0</v>
      </c>
      <c r="T1046" s="128">
        <v>0</v>
      </c>
      <c r="U1046" s="128">
        <v>0</v>
      </c>
      <c r="V1046" s="128">
        <v>0</v>
      </c>
      <c r="W1046" s="128">
        <v>0</v>
      </c>
      <c r="X1046" s="128">
        <v>0</v>
      </c>
    </row>
    <row r="1047" spans="1:24">
      <c r="A1047" s="118">
        <v>4</v>
      </c>
      <c r="B1047" s="122">
        <v>2</v>
      </c>
      <c r="C1047" s="137">
        <v>3809</v>
      </c>
      <c r="D1047" s="131">
        <v>14</v>
      </c>
      <c r="E1047" s="144" t="s">
        <v>963</v>
      </c>
      <c r="F1047" s="144" t="s">
        <v>964</v>
      </c>
      <c r="G1047" s="127">
        <v>31</v>
      </c>
      <c r="H1047" s="127">
        <v>605</v>
      </c>
      <c r="I1047" s="127">
        <v>16</v>
      </c>
      <c r="J1047" s="127">
        <v>16</v>
      </c>
      <c r="K1047" s="127">
        <v>19</v>
      </c>
      <c r="L1047" s="127">
        <v>48</v>
      </c>
      <c r="M1047" s="127">
        <v>31</v>
      </c>
      <c r="N1047" s="127">
        <v>643</v>
      </c>
      <c r="O1047" s="127">
        <v>10</v>
      </c>
      <c r="P1047" s="127">
        <v>16</v>
      </c>
      <c r="Q1047" s="127">
        <v>39</v>
      </c>
      <c r="R1047" s="127">
        <v>35</v>
      </c>
      <c r="S1047" s="127">
        <v>0</v>
      </c>
      <c r="T1047" s="127">
        <v>0</v>
      </c>
      <c r="U1047" s="127">
        <v>0</v>
      </c>
      <c r="V1047" s="127">
        <v>0</v>
      </c>
      <c r="W1047" s="127">
        <v>0</v>
      </c>
      <c r="X1047" s="127">
        <v>0</v>
      </c>
    </row>
    <row r="1048" spans="1:24">
      <c r="A1048" s="118">
        <v>5</v>
      </c>
      <c r="B1048" s="122">
        <v>2</v>
      </c>
      <c r="C1048" s="137">
        <v>3809</v>
      </c>
      <c r="D1048" s="131">
        <v>14</v>
      </c>
      <c r="E1048" s="144" t="s">
        <v>963</v>
      </c>
      <c r="F1048" s="144" t="s">
        <v>964</v>
      </c>
      <c r="G1048" s="127">
        <v>36</v>
      </c>
      <c r="H1048" s="127">
        <v>650</v>
      </c>
      <c r="I1048" s="127">
        <v>14</v>
      </c>
      <c r="J1048" s="127">
        <v>19</v>
      </c>
      <c r="K1048" s="127">
        <v>39</v>
      </c>
      <c r="L1048" s="127">
        <v>28</v>
      </c>
      <c r="M1048" s="127">
        <v>36</v>
      </c>
      <c r="N1048" s="127">
        <v>720</v>
      </c>
      <c r="O1048" s="127">
        <v>8</v>
      </c>
      <c r="P1048" s="127">
        <v>6</v>
      </c>
      <c r="Q1048" s="127">
        <v>53</v>
      </c>
      <c r="R1048" s="127">
        <v>33</v>
      </c>
      <c r="S1048" s="127">
        <v>36</v>
      </c>
      <c r="T1048" s="127">
        <v>190</v>
      </c>
      <c r="U1048" s="127">
        <v>14</v>
      </c>
      <c r="V1048" s="127">
        <v>47</v>
      </c>
      <c r="W1048" s="127">
        <v>39</v>
      </c>
      <c r="X1048" s="127">
        <v>0</v>
      </c>
    </row>
    <row r="1049" spans="1:24">
      <c r="A1049" s="118">
        <v>6</v>
      </c>
      <c r="B1049" s="122">
        <v>2</v>
      </c>
      <c r="C1049" s="137">
        <v>3809</v>
      </c>
      <c r="D1049" s="131">
        <v>14</v>
      </c>
      <c r="E1049" s="144" t="s">
        <v>963</v>
      </c>
      <c r="F1049" s="144" t="s">
        <v>964</v>
      </c>
      <c r="G1049" s="127">
        <v>28</v>
      </c>
      <c r="H1049" s="127">
        <v>714</v>
      </c>
      <c r="I1049" s="127">
        <v>7</v>
      </c>
      <c r="J1049" s="127">
        <v>18</v>
      </c>
      <c r="K1049" s="127">
        <v>18</v>
      </c>
      <c r="L1049" s="127">
        <v>57</v>
      </c>
      <c r="M1049" s="127">
        <v>28</v>
      </c>
      <c r="N1049" s="127">
        <v>728</v>
      </c>
      <c r="O1049" s="127">
        <v>0</v>
      </c>
      <c r="P1049" s="127">
        <v>25</v>
      </c>
      <c r="Q1049" s="127">
        <v>54</v>
      </c>
      <c r="R1049" s="127">
        <v>21</v>
      </c>
      <c r="S1049" s="127">
        <v>0</v>
      </c>
      <c r="T1049" s="127">
        <v>0</v>
      </c>
      <c r="U1049" s="127">
        <v>0</v>
      </c>
      <c r="V1049" s="127">
        <v>0</v>
      </c>
      <c r="W1049" s="127">
        <v>0</v>
      </c>
      <c r="X1049" s="127">
        <v>0</v>
      </c>
    </row>
    <row r="1050" spans="1:24">
      <c r="A1050" s="118">
        <v>7</v>
      </c>
      <c r="B1050" s="122">
        <v>2</v>
      </c>
      <c r="C1050" s="137">
        <v>3809</v>
      </c>
      <c r="D1050" s="131">
        <v>23</v>
      </c>
      <c r="E1050" s="144" t="s">
        <v>963</v>
      </c>
      <c r="F1050" s="144" t="s">
        <v>1608</v>
      </c>
      <c r="G1050" s="127">
        <v>40</v>
      </c>
      <c r="H1050" s="127">
        <v>715</v>
      </c>
      <c r="I1050" s="127">
        <v>13</v>
      </c>
      <c r="J1050" s="127">
        <v>15</v>
      </c>
      <c r="K1050" s="127">
        <v>43</v>
      </c>
      <c r="L1050" s="127">
        <v>30</v>
      </c>
      <c r="M1050" s="127">
        <v>40</v>
      </c>
      <c r="N1050" s="127">
        <v>717</v>
      </c>
      <c r="O1050" s="127">
        <v>3</v>
      </c>
      <c r="P1050" s="127">
        <v>33</v>
      </c>
      <c r="Q1050" s="127">
        <v>45</v>
      </c>
      <c r="R1050" s="127">
        <v>20</v>
      </c>
      <c r="S1050" s="127">
        <v>40</v>
      </c>
      <c r="T1050" s="127">
        <v>183</v>
      </c>
      <c r="U1050" s="127">
        <v>25</v>
      </c>
      <c r="V1050" s="127">
        <v>28</v>
      </c>
      <c r="W1050" s="127">
        <v>43</v>
      </c>
      <c r="X1050" s="127">
        <v>5</v>
      </c>
    </row>
    <row r="1051" spans="1:24">
      <c r="A1051" s="118">
        <v>8</v>
      </c>
      <c r="B1051" s="122">
        <v>2</v>
      </c>
      <c r="C1051" s="137">
        <v>3809</v>
      </c>
      <c r="D1051" s="131">
        <v>23</v>
      </c>
      <c r="E1051" s="144" t="s">
        <v>963</v>
      </c>
      <c r="F1051" s="144" t="s">
        <v>1608</v>
      </c>
      <c r="G1051" s="127">
        <v>33</v>
      </c>
      <c r="H1051" s="127">
        <v>709</v>
      </c>
      <c r="I1051" s="127">
        <v>21</v>
      </c>
      <c r="J1051" s="127">
        <v>18</v>
      </c>
      <c r="K1051" s="127">
        <v>48</v>
      </c>
      <c r="L1051" s="127">
        <v>12</v>
      </c>
      <c r="M1051" s="127">
        <v>33</v>
      </c>
      <c r="N1051" s="127">
        <v>757</v>
      </c>
      <c r="O1051" s="127">
        <v>6</v>
      </c>
      <c r="P1051" s="127">
        <v>27</v>
      </c>
      <c r="Q1051" s="127">
        <v>42</v>
      </c>
      <c r="R1051" s="127">
        <v>24</v>
      </c>
      <c r="S1051" s="127">
        <v>0</v>
      </c>
      <c r="T1051" s="127">
        <v>0</v>
      </c>
      <c r="U1051" s="127">
        <v>0</v>
      </c>
      <c r="V1051" s="127">
        <v>0</v>
      </c>
      <c r="W1051" s="127">
        <v>0</v>
      </c>
      <c r="X1051" s="127">
        <v>0</v>
      </c>
    </row>
    <row r="1052" spans="1:24">
      <c r="A1052" s="113">
        <v>3</v>
      </c>
      <c r="B1052" s="116">
        <v>2</v>
      </c>
      <c r="C1052" s="138">
        <v>3810</v>
      </c>
      <c r="D1052" s="132">
        <v>1</v>
      </c>
      <c r="E1052" s="142" t="s">
        <v>965</v>
      </c>
      <c r="F1052" s="143" t="s">
        <v>967</v>
      </c>
      <c r="G1052" s="128">
        <v>20</v>
      </c>
      <c r="H1052" s="128">
        <v>584</v>
      </c>
      <c r="I1052" s="128">
        <v>5</v>
      </c>
      <c r="J1052" s="128">
        <v>10</v>
      </c>
      <c r="K1052" s="128">
        <v>20</v>
      </c>
      <c r="L1052" s="128">
        <v>65</v>
      </c>
      <c r="M1052" s="128">
        <v>20</v>
      </c>
      <c r="N1052" s="128">
        <v>637</v>
      </c>
      <c r="O1052" s="128">
        <v>5</v>
      </c>
      <c r="P1052" s="128">
        <v>5</v>
      </c>
      <c r="Q1052" s="128">
        <v>45</v>
      </c>
      <c r="R1052" s="128">
        <v>45</v>
      </c>
      <c r="S1052" s="128">
        <v>0</v>
      </c>
      <c r="T1052" s="128">
        <v>0</v>
      </c>
      <c r="U1052" s="128">
        <v>0</v>
      </c>
      <c r="V1052" s="128">
        <v>0</v>
      </c>
      <c r="W1052" s="128">
        <v>0</v>
      </c>
      <c r="X1052" s="128">
        <v>0</v>
      </c>
    </row>
    <row r="1053" spans="1:24">
      <c r="A1053" s="118">
        <v>4</v>
      </c>
      <c r="B1053" s="122">
        <v>2</v>
      </c>
      <c r="C1053" s="137">
        <v>3810</v>
      </c>
      <c r="D1053" s="131">
        <v>1</v>
      </c>
      <c r="E1053" s="144" t="s">
        <v>965</v>
      </c>
      <c r="F1053" s="144" t="s">
        <v>967</v>
      </c>
      <c r="G1053" s="127">
        <v>28</v>
      </c>
      <c r="H1053" s="127">
        <v>599</v>
      </c>
      <c r="I1053" s="127">
        <v>11</v>
      </c>
      <c r="J1053" s="127">
        <v>29</v>
      </c>
      <c r="K1053" s="127">
        <v>18</v>
      </c>
      <c r="L1053" s="127">
        <v>43</v>
      </c>
      <c r="M1053" s="127">
        <v>28</v>
      </c>
      <c r="N1053" s="127">
        <v>653</v>
      </c>
      <c r="O1053" s="127">
        <v>7</v>
      </c>
      <c r="P1053" s="127">
        <v>18</v>
      </c>
      <c r="Q1053" s="127">
        <v>50</v>
      </c>
      <c r="R1053" s="127">
        <v>25</v>
      </c>
      <c r="S1053" s="127">
        <v>0</v>
      </c>
      <c r="T1053" s="127">
        <v>0</v>
      </c>
      <c r="U1053" s="127">
        <v>0</v>
      </c>
      <c r="V1053" s="127">
        <v>0</v>
      </c>
      <c r="W1053" s="127">
        <v>0</v>
      </c>
      <c r="X1053" s="127">
        <v>0</v>
      </c>
    </row>
    <row r="1054" spans="1:24">
      <c r="A1054" s="118">
        <v>5</v>
      </c>
      <c r="B1054" s="122">
        <v>2</v>
      </c>
      <c r="C1054" s="137">
        <v>3810</v>
      </c>
      <c r="D1054" s="131">
        <v>1</v>
      </c>
      <c r="E1054" s="144" t="s">
        <v>965</v>
      </c>
      <c r="F1054" s="144" t="s">
        <v>967</v>
      </c>
      <c r="G1054" s="127">
        <v>23</v>
      </c>
      <c r="H1054" s="127">
        <v>633</v>
      </c>
      <c r="I1054" s="127">
        <v>17</v>
      </c>
      <c r="J1054" s="127">
        <v>13</v>
      </c>
      <c r="K1054" s="127">
        <v>52</v>
      </c>
      <c r="L1054" s="127">
        <v>17</v>
      </c>
      <c r="M1054" s="127">
        <v>23</v>
      </c>
      <c r="N1054" s="127">
        <v>636</v>
      </c>
      <c r="O1054" s="127">
        <v>4</v>
      </c>
      <c r="P1054" s="127">
        <v>35</v>
      </c>
      <c r="Q1054" s="127">
        <v>48</v>
      </c>
      <c r="R1054" s="127">
        <v>13</v>
      </c>
      <c r="S1054" s="127">
        <v>23</v>
      </c>
      <c r="T1054" s="127">
        <v>184</v>
      </c>
      <c r="U1054" s="127">
        <v>17</v>
      </c>
      <c r="V1054" s="127">
        <v>52</v>
      </c>
      <c r="W1054" s="127">
        <v>30</v>
      </c>
      <c r="X1054" s="127">
        <v>0</v>
      </c>
    </row>
    <row r="1055" spans="1:24">
      <c r="A1055" s="118">
        <v>6</v>
      </c>
      <c r="B1055" s="122">
        <v>2</v>
      </c>
      <c r="C1055" s="137">
        <v>3810</v>
      </c>
      <c r="D1055" s="131">
        <v>1</v>
      </c>
      <c r="E1055" s="144" t="s">
        <v>965</v>
      </c>
      <c r="F1055" s="144" t="s">
        <v>967</v>
      </c>
      <c r="G1055" s="127">
        <v>15</v>
      </c>
      <c r="H1055" s="127">
        <v>621</v>
      </c>
      <c r="I1055" s="127">
        <v>20</v>
      </c>
      <c r="J1055" s="127">
        <v>33</v>
      </c>
      <c r="K1055" s="127">
        <v>33</v>
      </c>
      <c r="L1055" s="127">
        <v>13</v>
      </c>
      <c r="M1055" s="127">
        <v>15</v>
      </c>
      <c r="N1055" s="127">
        <v>642</v>
      </c>
      <c r="O1055" s="127">
        <v>20</v>
      </c>
      <c r="P1055" s="127">
        <v>7</v>
      </c>
      <c r="Q1055" s="127">
        <v>53</v>
      </c>
      <c r="R1055" s="127">
        <v>20</v>
      </c>
      <c r="S1055" s="127">
        <v>0</v>
      </c>
      <c r="T1055" s="127">
        <v>0</v>
      </c>
      <c r="U1055" s="127">
        <v>0</v>
      </c>
      <c r="V1055" s="127">
        <v>0</v>
      </c>
      <c r="W1055" s="127">
        <v>0</v>
      </c>
      <c r="X1055" s="127">
        <v>0</v>
      </c>
    </row>
    <row r="1056" spans="1:24">
      <c r="A1056" s="118">
        <v>7</v>
      </c>
      <c r="B1056" s="122">
        <v>2</v>
      </c>
      <c r="C1056" s="137">
        <v>3810</v>
      </c>
      <c r="D1056" s="131">
        <v>2</v>
      </c>
      <c r="E1056" s="144" t="s">
        <v>965</v>
      </c>
      <c r="F1056" s="144" t="s">
        <v>1610</v>
      </c>
      <c r="G1056" s="127">
        <v>23</v>
      </c>
      <c r="H1056" s="127">
        <v>694</v>
      </c>
      <c r="I1056" s="127">
        <v>4</v>
      </c>
      <c r="J1056" s="127">
        <v>35</v>
      </c>
      <c r="K1056" s="127">
        <v>43</v>
      </c>
      <c r="L1056" s="127">
        <v>17</v>
      </c>
      <c r="M1056" s="127">
        <v>23</v>
      </c>
      <c r="N1056" s="127">
        <v>746</v>
      </c>
      <c r="O1056" s="127">
        <v>0</v>
      </c>
      <c r="P1056" s="127">
        <v>22</v>
      </c>
      <c r="Q1056" s="127">
        <v>57</v>
      </c>
      <c r="R1056" s="127">
        <v>22</v>
      </c>
      <c r="S1056" s="127">
        <v>23</v>
      </c>
      <c r="T1056" s="127">
        <v>184</v>
      </c>
      <c r="U1056" s="127">
        <v>13</v>
      </c>
      <c r="V1056" s="127">
        <v>43</v>
      </c>
      <c r="W1056" s="127">
        <v>43</v>
      </c>
      <c r="X1056" s="127">
        <v>0</v>
      </c>
    </row>
    <row r="1057" spans="1:24">
      <c r="A1057" s="118">
        <v>8</v>
      </c>
      <c r="B1057" s="122">
        <v>2</v>
      </c>
      <c r="C1057" s="137">
        <v>3810</v>
      </c>
      <c r="D1057" s="131">
        <v>2</v>
      </c>
      <c r="E1057" s="144" t="s">
        <v>965</v>
      </c>
      <c r="F1057" s="144" t="s">
        <v>1610</v>
      </c>
      <c r="G1057" s="127">
        <v>25</v>
      </c>
      <c r="H1057" s="127">
        <v>733</v>
      </c>
      <c r="I1057" s="127">
        <v>20</v>
      </c>
      <c r="J1057" s="127">
        <v>16</v>
      </c>
      <c r="K1057" s="127">
        <v>36</v>
      </c>
      <c r="L1057" s="127">
        <v>28</v>
      </c>
      <c r="M1057" s="127">
        <v>25</v>
      </c>
      <c r="N1057" s="127">
        <v>836</v>
      </c>
      <c r="O1057" s="127">
        <v>0</v>
      </c>
      <c r="P1057" s="127">
        <v>16</v>
      </c>
      <c r="Q1057" s="127">
        <v>32</v>
      </c>
      <c r="R1057" s="127">
        <v>52</v>
      </c>
      <c r="S1057" s="127">
        <v>0</v>
      </c>
      <c r="T1057" s="127">
        <v>0</v>
      </c>
      <c r="U1057" s="127">
        <v>0</v>
      </c>
      <c r="V1057" s="127">
        <v>0</v>
      </c>
      <c r="W1057" s="127">
        <v>0</v>
      </c>
      <c r="X1057" s="127">
        <v>0</v>
      </c>
    </row>
    <row r="1058" spans="1:24">
      <c r="A1058" s="113">
        <v>3</v>
      </c>
      <c r="B1058" s="116">
        <v>2</v>
      </c>
      <c r="C1058" s="138">
        <v>3810</v>
      </c>
      <c r="D1058" s="132">
        <v>26</v>
      </c>
      <c r="E1058" s="142" t="s">
        <v>965</v>
      </c>
      <c r="F1058" s="143" t="s">
        <v>966</v>
      </c>
      <c r="G1058" s="128">
        <v>60</v>
      </c>
      <c r="H1058" s="128">
        <v>548</v>
      </c>
      <c r="I1058" s="128">
        <v>15</v>
      </c>
      <c r="J1058" s="128">
        <v>15</v>
      </c>
      <c r="K1058" s="128">
        <v>40</v>
      </c>
      <c r="L1058" s="128">
        <v>30</v>
      </c>
      <c r="M1058" s="128">
        <v>60</v>
      </c>
      <c r="N1058" s="128">
        <v>576</v>
      </c>
      <c r="O1058" s="128">
        <v>15</v>
      </c>
      <c r="P1058" s="128">
        <v>12</v>
      </c>
      <c r="Q1058" s="128">
        <v>37</v>
      </c>
      <c r="R1058" s="128">
        <v>37</v>
      </c>
      <c r="S1058" s="128">
        <v>0</v>
      </c>
      <c r="T1058" s="128">
        <v>0</v>
      </c>
      <c r="U1058" s="128">
        <v>0</v>
      </c>
      <c r="V1058" s="128">
        <v>0</v>
      </c>
      <c r="W1058" s="128">
        <v>0</v>
      </c>
      <c r="X1058" s="128">
        <v>0</v>
      </c>
    </row>
    <row r="1059" spans="1:24">
      <c r="A1059" s="118">
        <v>4</v>
      </c>
      <c r="B1059" s="122">
        <v>2</v>
      </c>
      <c r="C1059" s="137">
        <v>3810</v>
      </c>
      <c r="D1059" s="131">
        <v>26</v>
      </c>
      <c r="E1059" s="144" t="s">
        <v>965</v>
      </c>
      <c r="F1059" s="144" t="s">
        <v>966</v>
      </c>
      <c r="G1059" s="127">
        <v>56</v>
      </c>
      <c r="H1059" s="127">
        <v>657</v>
      </c>
      <c r="I1059" s="127">
        <v>4</v>
      </c>
      <c r="J1059" s="127">
        <v>11</v>
      </c>
      <c r="K1059" s="127">
        <v>29</v>
      </c>
      <c r="L1059" s="127">
        <v>57</v>
      </c>
      <c r="M1059" s="127">
        <v>56</v>
      </c>
      <c r="N1059" s="127">
        <v>678</v>
      </c>
      <c r="O1059" s="127">
        <v>4</v>
      </c>
      <c r="P1059" s="127">
        <v>23</v>
      </c>
      <c r="Q1059" s="127">
        <v>36</v>
      </c>
      <c r="R1059" s="127">
        <v>38</v>
      </c>
      <c r="S1059" s="127">
        <v>0</v>
      </c>
      <c r="T1059" s="127">
        <v>0</v>
      </c>
      <c r="U1059" s="127">
        <v>0</v>
      </c>
      <c r="V1059" s="127">
        <v>0</v>
      </c>
      <c r="W1059" s="127">
        <v>0</v>
      </c>
      <c r="X1059" s="127">
        <v>0</v>
      </c>
    </row>
    <row r="1060" spans="1:24">
      <c r="A1060" s="118">
        <v>5</v>
      </c>
      <c r="B1060" s="122">
        <v>2</v>
      </c>
      <c r="C1060" s="137">
        <v>3810</v>
      </c>
      <c r="D1060" s="131">
        <v>26</v>
      </c>
      <c r="E1060" s="144" t="s">
        <v>965</v>
      </c>
      <c r="F1060" s="144" t="s">
        <v>966</v>
      </c>
      <c r="G1060" s="127">
        <v>70</v>
      </c>
      <c r="H1060" s="127">
        <v>677</v>
      </c>
      <c r="I1060" s="127">
        <v>4</v>
      </c>
      <c r="J1060" s="127">
        <v>13</v>
      </c>
      <c r="K1060" s="127">
        <v>40</v>
      </c>
      <c r="L1060" s="127">
        <v>43</v>
      </c>
      <c r="M1060" s="127">
        <v>70</v>
      </c>
      <c r="N1060" s="127">
        <v>676</v>
      </c>
      <c r="O1060" s="127">
        <v>1</v>
      </c>
      <c r="P1060" s="127">
        <v>26</v>
      </c>
      <c r="Q1060" s="127">
        <v>59</v>
      </c>
      <c r="R1060" s="127">
        <v>14</v>
      </c>
      <c r="S1060" s="127">
        <v>70</v>
      </c>
      <c r="T1060" s="127">
        <v>193</v>
      </c>
      <c r="U1060" s="127">
        <v>14</v>
      </c>
      <c r="V1060" s="127">
        <v>43</v>
      </c>
      <c r="W1060" s="127">
        <v>37</v>
      </c>
      <c r="X1060" s="127">
        <v>6</v>
      </c>
    </row>
    <row r="1061" spans="1:24">
      <c r="A1061" s="118">
        <v>6</v>
      </c>
      <c r="B1061" s="122">
        <v>2</v>
      </c>
      <c r="C1061" s="137">
        <v>3810</v>
      </c>
      <c r="D1061" s="131">
        <v>26</v>
      </c>
      <c r="E1061" s="144" t="s">
        <v>965</v>
      </c>
      <c r="F1061" s="144" t="s">
        <v>966</v>
      </c>
      <c r="G1061" s="127">
        <v>55</v>
      </c>
      <c r="H1061" s="127">
        <v>739</v>
      </c>
      <c r="I1061" s="127">
        <v>7</v>
      </c>
      <c r="J1061" s="127">
        <v>11</v>
      </c>
      <c r="K1061" s="127">
        <v>20</v>
      </c>
      <c r="L1061" s="127">
        <v>62</v>
      </c>
      <c r="M1061" s="127">
        <v>55</v>
      </c>
      <c r="N1061" s="127">
        <v>660</v>
      </c>
      <c r="O1061" s="127">
        <v>9</v>
      </c>
      <c r="P1061" s="127">
        <v>31</v>
      </c>
      <c r="Q1061" s="127">
        <v>45</v>
      </c>
      <c r="R1061" s="127">
        <v>15</v>
      </c>
      <c r="S1061" s="127">
        <v>0</v>
      </c>
      <c r="T1061" s="127">
        <v>0</v>
      </c>
      <c r="U1061" s="127">
        <v>0</v>
      </c>
      <c r="V1061" s="127">
        <v>0</v>
      </c>
      <c r="W1061" s="127">
        <v>0</v>
      </c>
      <c r="X1061" s="127">
        <v>0</v>
      </c>
    </row>
    <row r="1062" spans="1:24">
      <c r="A1062" s="118">
        <v>7</v>
      </c>
      <c r="B1062" s="122">
        <v>2</v>
      </c>
      <c r="C1062" s="137">
        <v>3810</v>
      </c>
      <c r="D1062" s="131">
        <v>27</v>
      </c>
      <c r="E1062" s="144" t="s">
        <v>965</v>
      </c>
      <c r="F1062" s="144" t="s">
        <v>1609</v>
      </c>
      <c r="G1062" s="127">
        <v>51</v>
      </c>
      <c r="H1062" s="127">
        <v>765</v>
      </c>
      <c r="I1062" s="127">
        <v>0</v>
      </c>
      <c r="J1062" s="127">
        <v>10</v>
      </c>
      <c r="K1062" s="127">
        <v>41</v>
      </c>
      <c r="L1062" s="127">
        <v>49</v>
      </c>
      <c r="M1062" s="127">
        <v>51</v>
      </c>
      <c r="N1062" s="127">
        <v>689</v>
      </c>
      <c r="O1062" s="127">
        <v>0</v>
      </c>
      <c r="P1062" s="127">
        <v>47</v>
      </c>
      <c r="Q1062" s="127">
        <v>41</v>
      </c>
      <c r="R1062" s="127">
        <v>12</v>
      </c>
      <c r="S1062" s="127">
        <v>51</v>
      </c>
      <c r="T1062" s="127">
        <v>179</v>
      </c>
      <c r="U1062" s="127">
        <v>16</v>
      </c>
      <c r="V1062" s="127">
        <v>57</v>
      </c>
      <c r="W1062" s="127">
        <v>27</v>
      </c>
      <c r="X1062" s="127">
        <v>0</v>
      </c>
    </row>
    <row r="1063" spans="1:24">
      <c r="A1063" s="118">
        <v>8</v>
      </c>
      <c r="B1063" s="122">
        <v>2</v>
      </c>
      <c r="C1063" s="137">
        <v>3810</v>
      </c>
      <c r="D1063" s="131">
        <v>27</v>
      </c>
      <c r="E1063" s="144" t="s">
        <v>965</v>
      </c>
      <c r="F1063" s="144" t="s">
        <v>1609</v>
      </c>
      <c r="G1063" s="127">
        <v>75</v>
      </c>
      <c r="H1063" s="127">
        <v>760</v>
      </c>
      <c r="I1063" s="127">
        <v>11</v>
      </c>
      <c r="J1063" s="127">
        <v>5</v>
      </c>
      <c r="K1063" s="127">
        <v>57</v>
      </c>
      <c r="L1063" s="127">
        <v>27</v>
      </c>
      <c r="M1063" s="127">
        <v>75</v>
      </c>
      <c r="N1063" s="127">
        <v>792</v>
      </c>
      <c r="O1063" s="127">
        <v>1</v>
      </c>
      <c r="P1063" s="127">
        <v>27</v>
      </c>
      <c r="Q1063" s="127">
        <v>41</v>
      </c>
      <c r="R1063" s="127">
        <v>31</v>
      </c>
      <c r="S1063" s="127">
        <v>0</v>
      </c>
      <c r="T1063" s="127">
        <v>0</v>
      </c>
      <c r="U1063" s="127">
        <v>0</v>
      </c>
      <c r="V1063" s="127">
        <v>0</v>
      </c>
      <c r="W1063" s="127">
        <v>0</v>
      </c>
      <c r="X1063" s="127">
        <v>0</v>
      </c>
    </row>
    <row r="1064" spans="1:24">
      <c r="A1064" s="113">
        <v>3</v>
      </c>
      <c r="B1064" s="116">
        <v>2</v>
      </c>
      <c r="C1064" s="138">
        <v>3840</v>
      </c>
      <c r="D1064" s="132">
        <v>701</v>
      </c>
      <c r="E1064" s="142" t="s">
        <v>9</v>
      </c>
      <c r="F1064" s="143" t="s">
        <v>9</v>
      </c>
      <c r="G1064" s="128">
        <v>11</v>
      </c>
      <c r="H1064" s="128">
        <v>581</v>
      </c>
      <c r="I1064" s="128">
        <v>0</v>
      </c>
      <c r="J1064" s="128">
        <v>9</v>
      </c>
      <c r="K1064" s="128">
        <v>45</v>
      </c>
      <c r="L1064" s="128">
        <v>45</v>
      </c>
      <c r="M1064" s="128">
        <v>11</v>
      </c>
      <c r="N1064" s="128">
        <v>532</v>
      </c>
      <c r="O1064" s="128">
        <v>9</v>
      </c>
      <c r="P1064" s="128">
        <v>27</v>
      </c>
      <c r="Q1064" s="128">
        <v>45</v>
      </c>
      <c r="R1064" s="128">
        <v>18</v>
      </c>
      <c r="S1064" s="128">
        <v>0</v>
      </c>
      <c r="T1064" s="128">
        <v>0</v>
      </c>
      <c r="U1064" s="128">
        <v>0</v>
      </c>
      <c r="V1064" s="128">
        <v>0</v>
      </c>
      <c r="W1064" s="128">
        <v>0</v>
      </c>
      <c r="X1064" s="128">
        <v>0</v>
      </c>
    </row>
    <row r="1065" spans="1:24">
      <c r="A1065" s="118">
        <v>4</v>
      </c>
      <c r="B1065" s="122">
        <v>2</v>
      </c>
      <c r="C1065" s="137">
        <v>3840</v>
      </c>
      <c r="D1065" s="131">
        <v>701</v>
      </c>
      <c r="E1065" s="144" t="s">
        <v>9</v>
      </c>
      <c r="F1065" s="144" t="s">
        <v>9</v>
      </c>
      <c r="G1065" s="127" t="s">
        <v>1</v>
      </c>
      <c r="H1065" s="127" t="s">
        <v>1</v>
      </c>
      <c r="I1065" s="127" t="s">
        <v>1</v>
      </c>
      <c r="J1065" s="127" t="s">
        <v>1</v>
      </c>
      <c r="K1065" s="127" t="s">
        <v>1</v>
      </c>
      <c r="L1065" s="127" t="s">
        <v>1</v>
      </c>
      <c r="M1065" s="127" t="s">
        <v>1</v>
      </c>
      <c r="N1065" s="127" t="s">
        <v>1</v>
      </c>
      <c r="O1065" s="127" t="s">
        <v>1</v>
      </c>
      <c r="P1065" s="127" t="s">
        <v>1</v>
      </c>
      <c r="Q1065" s="127" t="s">
        <v>1</v>
      </c>
      <c r="R1065" s="127" t="s">
        <v>1</v>
      </c>
      <c r="S1065" s="127">
        <v>0</v>
      </c>
      <c r="T1065" s="127">
        <v>0</v>
      </c>
      <c r="U1065" s="127">
        <v>0</v>
      </c>
      <c r="V1065" s="127">
        <v>0</v>
      </c>
      <c r="W1065" s="127">
        <v>0</v>
      </c>
      <c r="X1065" s="127">
        <v>0</v>
      </c>
    </row>
    <row r="1066" spans="1:24">
      <c r="A1066" s="118">
        <v>5</v>
      </c>
      <c r="B1066" s="122">
        <v>2</v>
      </c>
      <c r="C1066" s="137">
        <v>3840</v>
      </c>
      <c r="D1066" s="131">
        <v>701</v>
      </c>
      <c r="E1066" s="144" t="s">
        <v>9</v>
      </c>
      <c r="F1066" s="144" t="s">
        <v>9</v>
      </c>
      <c r="G1066" s="127">
        <v>11</v>
      </c>
      <c r="H1066" s="127">
        <v>692</v>
      </c>
      <c r="I1066" s="127">
        <v>9</v>
      </c>
      <c r="J1066" s="127">
        <v>0</v>
      </c>
      <c r="K1066" s="127">
        <v>27</v>
      </c>
      <c r="L1066" s="127">
        <v>64</v>
      </c>
      <c r="M1066" s="127">
        <v>11</v>
      </c>
      <c r="N1066" s="127">
        <v>665</v>
      </c>
      <c r="O1066" s="127">
        <v>0</v>
      </c>
      <c r="P1066" s="127">
        <v>27</v>
      </c>
      <c r="Q1066" s="127">
        <v>64</v>
      </c>
      <c r="R1066" s="127">
        <v>9</v>
      </c>
      <c r="S1066" s="127">
        <v>11</v>
      </c>
      <c r="T1066" s="127">
        <v>204</v>
      </c>
      <c r="U1066" s="127">
        <v>0</v>
      </c>
      <c r="V1066" s="127">
        <v>55</v>
      </c>
      <c r="W1066" s="127">
        <v>45</v>
      </c>
      <c r="X1066" s="127">
        <v>0</v>
      </c>
    </row>
    <row r="1067" spans="1:24">
      <c r="A1067" s="118">
        <v>6</v>
      </c>
      <c r="B1067" s="122">
        <v>2</v>
      </c>
      <c r="C1067" s="137">
        <v>3840</v>
      </c>
      <c r="D1067" s="131">
        <v>701</v>
      </c>
      <c r="E1067" s="144" t="s">
        <v>9</v>
      </c>
      <c r="F1067" s="144" t="s">
        <v>9</v>
      </c>
      <c r="G1067" s="127" t="s">
        <v>1</v>
      </c>
      <c r="H1067" s="127" t="s">
        <v>1</v>
      </c>
      <c r="I1067" s="127" t="s">
        <v>1</v>
      </c>
      <c r="J1067" s="127" t="s">
        <v>1</v>
      </c>
      <c r="K1067" s="127" t="s">
        <v>1</v>
      </c>
      <c r="L1067" s="127" t="s">
        <v>1</v>
      </c>
      <c r="M1067" s="127" t="s">
        <v>1</v>
      </c>
      <c r="N1067" s="127" t="s">
        <v>1</v>
      </c>
      <c r="O1067" s="127" t="s">
        <v>1</v>
      </c>
      <c r="P1067" s="127" t="s">
        <v>1</v>
      </c>
      <c r="Q1067" s="127" t="s">
        <v>1</v>
      </c>
      <c r="R1067" s="127" t="s">
        <v>1</v>
      </c>
      <c r="S1067" s="127">
        <v>0</v>
      </c>
      <c r="T1067" s="127">
        <v>0</v>
      </c>
      <c r="U1067" s="127">
        <v>0</v>
      </c>
      <c r="V1067" s="127">
        <v>0</v>
      </c>
      <c r="W1067" s="127">
        <v>0</v>
      </c>
      <c r="X1067" s="127">
        <v>0</v>
      </c>
    </row>
    <row r="1068" spans="1:24">
      <c r="A1068" s="118">
        <v>7</v>
      </c>
      <c r="B1068" s="122">
        <v>2</v>
      </c>
      <c r="C1068" s="137">
        <v>3840</v>
      </c>
      <c r="D1068" s="131">
        <v>701</v>
      </c>
      <c r="E1068" s="144" t="s">
        <v>9</v>
      </c>
      <c r="F1068" s="144" t="s">
        <v>9</v>
      </c>
      <c r="G1068" s="127" t="s">
        <v>1</v>
      </c>
      <c r="H1068" s="127" t="s">
        <v>1</v>
      </c>
      <c r="I1068" s="127" t="s">
        <v>1</v>
      </c>
      <c r="J1068" s="127" t="s">
        <v>1</v>
      </c>
      <c r="K1068" s="127" t="s">
        <v>1</v>
      </c>
      <c r="L1068" s="127" t="s">
        <v>1</v>
      </c>
      <c r="M1068" s="127" t="s">
        <v>1</v>
      </c>
      <c r="N1068" s="127" t="s">
        <v>1</v>
      </c>
      <c r="O1068" s="127" t="s">
        <v>1</v>
      </c>
      <c r="P1068" s="127" t="s">
        <v>1</v>
      </c>
      <c r="Q1068" s="127" t="s">
        <v>1</v>
      </c>
      <c r="R1068" s="127" t="s">
        <v>1</v>
      </c>
      <c r="S1068" s="127" t="s">
        <v>1</v>
      </c>
      <c r="T1068" s="127" t="s">
        <v>1</v>
      </c>
      <c r="U1068" s="127" t="s">
        <v>1</v>
      </c>
      <c r="V1068" s="127" t="s">
        <v>1</v>
      </c>
      <c r="W1068" s="127" t="s">
        <v>1</v>
      </c>
      <c r="X1068" s="127" t="s">
        <v>1</v>
      </c>
    </row>
    <row r="1069" spans="1:24">
      <c r="A1069" s="118">
        <v>8</v>
      </c>
      <c r="B1069" s="122">
        <v>2</v>
      </c>
      <c r="C1069" s="137">
        <v>3840</v>
      </c>
      <c r="D1069" s="131">
        <v>701</v>
      </c>
      <c r="E1069" s="144" t="s">
        <v>9</v>
      </c>
      <c r="F1069" s="144" t="s">
        <v>9</v>
      </c>
      <c r="G1069" s="127" t="s">
        <v>1</v>
      </c>
      <c r="H1069" s="127" t="s">
        <v>1</v>
      </c>
      <c r="I1069" s="127" t="s">
        <v>1</v>
      </c>
      <c r="J1069" s="127" t="s">
        <v>1</v>
      </c>
      <c r="K1069" s="127" t="s">
        <v>1</v>
      </c>
      <c r="L1069" s="127" t="s">
        <v>1</v>
      </c>
      <c r="M1069" s="127" t="s">
        <v>1</v>
      </c>
      <c r="N1069" s="127" t="s">
        <v>1</v>
      </c>
      <c r="O1069" s="127" t="s">
        <v>1</v>
      </c>
      <c r="P1069" s="127" t="s">
        <v>1</v>
      </c>
      <c r="Q1069" s="127" t="s">
        <v>1</v>
      </c>
      <c r="R1069" s="127" t="s">
        <v>1</v>
      </c>
      <c r="S1069" s="127">
        <v>0</v>
      </c>
      <c r="T1069" s="127">
        <v>0</v>
      </c>
      <c r="U1069" s="127">
        <v>0</v>
      </c>
      <c r="V1069" s="127">
        <v>0</v>
      </c>
      <c r="W1069" s="127">
        <v>0</v>
      </c>
      <c r="X1069" s="127">
        <v>0</v>
      </c>
    </row>
    <row r="1070" spans="1:24">
      <c r="A1070" s="113">
        <v>3</v>
      </c>
      <c r="B1070" s="116">
        <v>5</v>
      </c>
      <c r="C1070" s="138">
        <v>3904</v>
      </c>
      <c r="D1070" s="132">
        <v>5</v>
      </c>
      <c r="E1070" s="142" t="s">
        <v>968</v>
      </c>
      <c r="F1070" s="143" t="s">
        <v>969</v>
      </c>
      <c r="G1070" s="128">
        <v>80</v>
      </c>
      <c r="H1070" s="128">
        <v>504</v>
      </c>
      <c r="I1070" s="128">
        <v>11</v>
      </c>
      <c r="J1070" s="128">
        <v>29</v>
      </c>
      <c r="K1070" s="128">
        <v>48</v>
      </c>
      <c r="L1070" s="128">
        <v>13</v>
      </c>
      <c r="M1070" s="128">
        <v>80</v>
      </c>
      <c r="N1070" s="128">
        <v>434</v>
      </c>
      <c r="O1070" s="128">
        <v>30</v>
      </c>
      <c r="P1070" s="128">
        <v>35</v>
      </c>
      <c r="Q1070" s="128">
        <v>24</v>
      </c>
      <c r="R1070" s="128">
        <v>11</v>
      </c>
      <c r="S1070" s="128">
        <v>0</v>
      </c>
      <c r="T1070" s="128">
        <v>0</v>
      </c>
      <c r="U1070" s="128">
        <v>0</v>
      </c>
      <c r="V1070" s="128">
        <v>0</v>
      </c>
      <c r="W1070" s="128">
        <v>0</v>
      </c>
      <c r="X1070" s="128">
        <v>0</v>
      </c>
    </row>
    <row r="1071" spans="1:24">
      <c r="A1071" s="118">
        <v>4</v>
      </c>
      <c r="B1071" s="122">
        <v>5</v>
      </c>
      <c r="C1071" s="137">
        <v>3904</v>
      </c>
      <c r="D1071" s="131">
        <v>5</v>
      </c>
      <c r="E1071" s="144" t="s">
        <v>968</v>
      </c>
      <c r="F1071" s="144" t="s">
        <v>969</v>
      </c>
      <c r="G1071" s="127">
        <v>89</v>
      </c>
      <c r="H1071" s="127">
        <v>560</v>
      </c>
      <c r="I1071" s="127">
        <v>31</v>
      </c>
      <c r="J1071" s="127">
        <v>18</v>
      </c>
      <c r="K1071" s="127">
        <v>26</v>
      </c>
      <c r="L1071" s="127">
        <v>25</v>
      </c>
      <c r="M1071" s="127">
        <v>89</v>
      </c>
      <c r="N1071" s="127">
        <v>554</v>
      </c>
      <c r="O1071" s="127">
        <v>12</v>
      </c>
      <c r="P1071" s="127">
        <v>37</v>
      </c>
      <c r="Q1071" s="127">
        <v>39</v>
      </c>
      <c r="R1071" s="127">
        <v>11</v>
      </c>
      <c r="S1071" s="127">
        <v>0</v>
      </c>
      <c r="T1071" s="127">
        <v>0</v>
      </c>
      <c r="U1071" s="127">
        <v>0</v>
      </c>
      <c r="V1071" s="127">
        <v>0</v>
      </c>
      <c r="W1071" s="127">
        <v>0</v>
      </c>
      <c r="X1071" s="127">
        <v>0</v>
      </c>
    </row>
    <row r="1072" spans="1:24">
      <c r="A1072" s="118">
        <v>5</v>
      </c>
      <c r="B1072" s="122">
        <v>5</v>
      </c>
      <c r="C1072" s="137">
        <v>3904</v>
      </c>
      <c r="D1072" s="131">
        <v>6</v>
      </c>
      <c r="E1072" s="144" t="s">
        <v>968</v>
      </c>
      <c r="F1072" s="144" t="s">
        <v>1422</v>
      </c>
      <c r="G1072" s="127">
        <v>77</v>
      </c>
      <c r="H1072" s="127">
        <v>591</v>
      </c>
      <c r="I1072" s="127">
        <v>29</v>
      </c>
      <c r="J1072" s="127">
        <v>31</v>
      </c>
      <c r="K1072" s="127">
        <v>29</v>
      </c>
      <c r="L1072" s="127">
        <v>12</v>
      </c>
      <c r="M1072" s="127">
        <v>77</v>
      </c>
      <c r="N1072" s="127">
        <v>558</v>
      </c>
      <c r="O1072" s="127">
        <v>9</v>
      </c>
      <c r="P1072" s="127">
        <v>56</v>
      </c>
      <c r="Q1072" s="127">
        <v>29</v>
      </c>
      <c r="R1072" s="127">
        <v>6</v>
      </c>
      <c r="S1072" s="127">
        <v>77</v>
      </c>
      <c r="T1072" s="127">
        <v>142</v>
      </c>
      <c r="U1072" s="127">
        <v>66</v>
      </c>
      <c r="V1072" s="127">
        <v>30</v>
      </c>
      <c r="W1072" s="127">
        <v>3</v>
      </c>
      <c r="X1072" s="127">
        <v>1</v>
      </c>
    </row>
    <row r="1073" spans="1:24">
      <c r="A1073" s="118">
        <v>6</v>
      </c>
      <c r="B1073" s="122">
        <v>5</v>
      </c>
      <c r="C1073" s="137">
        <v>3904</v>
      </c>
      <c r="D1073" s="131">
        <v>6</v>
      </c>
      <c r="E1073" s="144" t="s">
        <v>968</v>
      </c>
      <c r="F1073" s="144" t="s">
        <v>1422</v>
      </c>
      <c r="G1073" s="127">
        <v>64</v>
      </c>
      <c r="H1073" s="127">
        <v>631</v>
      </c>
      <c r="I1073" s="127">
        <v>19</v>
      </c>
      <c r="J1073" s="127">
        <v>31</v>
      </c>
      <c r="K1073" s="127">
        <v>36</v>
      </c>
      <c r="L1073" s="127">
        <v>14</v>
      </c>
      <c r="M1073" s="127">
        <v>64</v>
      </c>
      <c r="N1073" s="127">
        <v>579</v>
      </c>
      <c r="O1073" s="127">
        <v>16</v>
      </c>
      <c r="P1073" s="127">
        <v>45</v>
      </c>
      <c r="Q1073" s="127">
        <v>33</v>
      </c>
      <c r="R1073" s="127">
        <v>6</v>
      </c>
      <c r="S1073" s="127">
        <v>0</v>
      </c>
      <c r="T1073" s="127">
        <v>0</v>
      </c>
      <c r="U1073" s="127">
        <v>0</v>
      </c>
      <c r="V1073" s="127">
        <v>0</v>
      </c>
      <c r="W1073" s="127">
        <v>0</v>
      </c>
      <c r="X1073" s="127">
        <v>0</v>
      </c>
    </row>
    <row r="1074" spans="1:24">
      <c r="A1074" s="118">
        <v>7</v>
      </c>
      <c r="B1074" s="122">
        <v>5</v>
      </c>
      <c r="C1074" s="137">
        <v>3904</v>
      </c>
      <c r="D1074" s="131">
        <v>6</v>
      </c>
      <c r="E1074" s="144" t="s">
        <v>968</v>
      </c>
      <c r="F1074" s="144" t="s">
        <v>1422</v>
      </c>
      <c r="G1074" s="127">
        <v>71</v>
      </c>
      <c r="H1074" s="127">
        <v>671</v>
      </c>
      <c r="I1074" s="127">
        <v>25</v>
      </c>
      <c r="J1074" s="127">
        <v>23</v>
      </c>
      <c r="K1074" s="127">
        <v>34</v>
      </c>
      <c r="L1074" s="127">
        <v>18</v>
      </c>
      <c r="M1074" s="127">
        <v>71</v>
      </c>
      <c r="N1074" s="127">
        <v>612</v>
      </c>
      <c r="O1074" s="127">
        <v>21</v>
      </c>
      <c r="P1074" s="127">
        <v>32</v>
      </c>
      <c r="Q1074" s="127">
        <v>32</v>
      </c>
      <c r="R1074" s="127">
        <v>14</v>
      </c>
      <c r="S1074" s="127">
        <v>71</v>
      </c>
      <c r="T1074" s="127">
        <v>131</v>
      </c>
      <c r="U1074" s="127">
        <v>68</v>
      </c>
      <c r="V1074" s="127">
        <v>24</v>
      </c>
      <c r="W1074" s="127">
        <v>8</v>
      </c>
      <c r="X1074" s="127">
        <v>0</v>
      </c>
    </row>
    <row r="1075" spans="1:24">
      <c r="A1075" s="118">
        <v>8</v>
      </c>
      <c r="B1075" s="122">
        <v>5</v>
      </c>
      <c r="C1075" s="137">
        <v>3904</v>
      </c>
      <c r="D1075" s="131">
        <v>6</v>
      </c>
      <c r="E1075" s="144" t="s">
        <v>968</v>
      </c>
      <c r="F1075" s="144" t="s">
        <v>1422</v>
      </c>
      <c r="G1075" s="127">
        <v>90</v>
      </c>
      <c r="H1075" s="127">
        <v>681</v>
      </c>
      <c r="I1075" s="127">
        <v>38</v>
      </c>
      <c r="J1075" s="127">
        <v>18</v>
      </c>
      <c r="K1075" s="127">
        <v>36</v>
      </c>
      <c r="L1075" s="127">
        <v>9</v>
      </c>
      <c r="M1075" s="127">
        <v>90</v>
      </c>
      <c r="N1075" s="127">
        <v>733</v>
      </c>
      <c r="O1075" s="127">
        <v>10</v>
      </c>
      <c r="P1075" s="127">
        <v>23</v>
      </c>
      <c r="Q1075" s="127">
        <v>56</v>
      </c>
      <c r="R1075" s="127">
        <v>11</v>
      </c>
      <c r="S1075" s="127">
        <v>0</v>
      </c>
      <c r="T1075" s="127">
        <v>0</v>
      </c>
      <c r="U1075" s="127">
        <v>0</v>
      </c>
      <c r="V1075" s="127">
        <v>0</v>
      </c>
      <c r="W1075" s="127">
        <v>0</v>
      </c>
      <c r="X1075" s="127">
        <v>0</v>
      </c>
    </row>
    <row r="1076" spans="1:24">
      <c r="A1076" s="113">
        <v>3</v>
      </c>
      <c r="B1076" s="116">
        <v>5</v>
      </c>
      <c r="C1076" s="138">
        <v>4003</v>
      </c>
      <c r="D1076" s="132">
        <v>14</v>
      </c>
      <c r="E1076" s="142" t="s">
        <v>970</v>
      </c>
      <c r="F1076" s="143" t="s">
        <v>971</v>
      </c>
      <c r="G1076" s="128">
        <v>138</v>
      </c>
      <c r="H1076" s="128">
        <v>578</v>
      </c>
      <c r="I1076" s="128">
        <v>3</v>
      </c>
      <c r="J1076" s="128">
        <v>15</v>
      </c>
      <c r="K1076" s="128">
        <v>33</v>
      </c>
      <c r="L1076" s="128">
        <v>49</v>
      </c>
      <c r="M1076" s="128">
        <v>138</v>
      </c>
      <c r="N1076" s="128">
        <v>577</v>
      </c>
      <c r="O1076" s="128">
        <v>12</v>
      </c>
      <c r="P1076" s="128">
        <v>19</v>
      </c>
      <c r="Q1076" s="128">
        <v>31</v>
      </c>
      <c r="R1076" s="128">
        <v>38</v>
      </c>
      <c r="S1076" s="128">
        <v>0</v>
      </c>
      <c r="T1076" s="128">
        <v>0</v>
      </c>
      <c r="U1076" s="128">
        <v>0</v>
      </c>
      <c r="V1076" s="128">
        <v>0</v>
      </c>
      <c r="W1076" s="128">
        <v>0</v>
      </c>
      <c r="X1076" s="128">
        <v>0</v>
      </c>
    </row>
    <row r="1077" spans="1:24">
      <c r="A1077" s="118">
        <v>4</v>
      </c>
      <c r="B1077" s="122">
        <v>5</v>
      </c>
      <c r="C1077" s="137">
        <v>4003</v>
      </c>
      <c r="D1077" s="131">
        <v>14</v>
      </c>
      <c r="E1077" s="144" t="s">
        <v>970</v>
      </c>
      <c r="F1077" s="144" t="s">
        <v>971</v>
      </c>
      <c r="G1077" s="127">
        <v>114</v>
      </c>
      <c r="H1077" s="127">
        <v>617</v>
      </c>
      <c r="I1077" s="127">
        <v>10</v>
      </c>
      <c r="J1077" s="127">
        <v>11</v>
      </c>
      <c r="K1077" s="127">
        <v>34</v>
      </c>
      <c r="L1077" s="127">
        <v>46</v>
      </c>
      <c r="M1077" s="127">
        <v>114</v>
      </c>
      <c r="N1077" s="127">
        <v>652</v>
      </c>
      <c r="O1077" s="127">
        <v>4</v>
      </c>
      <c r="P1077" s="127">
        <v>23</v>
      </c>
      <c r="Q1077" s="127">
        <v>42</v>
      </c>
      <c r="R1077" s="127">
        <v>31</v>
      </c>
      <c r="S1077" s="127">
        <v>0</v>
      </c>
      <c r="T1077" s="127">
        <v>0</v>
      </c>
      <c r="U1077" s="127">
        <v>0</v>
      </c>
      <c r="V1077" s="127">
        <v>0</v>
      </c>
      <c r="W1077" s="127">
        <v>0</v>
      </c>
      <c r="X1077" s="127">
        <v>0</v>
      </c>
    </row>
    <row r="1078" spans="1:24">
      <c r="A1078" s="118">
        <v>5</v>
      </c>
      <c r="B1078" s="122">
        <v>5</v>
      </c>
      <c r="C1078" s="137">
        <v>4003</v>
      </c>
      <c r="D1078" s="131">
        <v>14</v>
      </c>
      <c r="E1078" s="144" t="s">
        <v>970</v>
      </c>
      <c r="F1078" s="144" t="s">
        <v>971</v>
      </c>
      <c r="G1078" s="127">
        <v>126</v>
      </c>
      <c r="H1078" s="127">
        <v>653</v>
      </c>
      <c r="I1078" s="127">
        <v>15</v>
      </c>
      <c r="J1078" s="127">
        <v>17</v>
      </c>
      <c r="K1078" s="127">
        <v>33</v>
      </c>
      <c r="L1078" s="127">
        <v>36</v>
      </c>
      <c r="M1078" s="127">
        <v>126</v>
      </c>
      <c r="N1078" s="127">
        <v>630</v>
      </c>
      <c r="O1078" s="127">
        <v>10</v>
      </c>
      <c r="P1078" s="127">
        <v>32</v>
      </c>
      <c r="Q1078" s="127">
        <v>41</v>
      </c>
      <c r="R1078" s="127">
        <v>17</v>
      </c>
      <c r="S1078" s="127">
        <v>126</v>
      </c>
      <c r="T1078" s="127">
        <v>208</v>
      </c>
      <c r="U1078" s="127">
        <v>8</v>
      </c>
      <c r="V1078" s="127">
        <v>34</v>
      </c>
      <c r="W1078" s="127">
        <v>41</v>
      </c>
      <c r="X1078" s="127">
        <v>17</v>
      </c>
    </row>
    <row r="1079" spans="1:24">
      <c r="A1079" s="118">
        <v>6</v>
      </c>
      <c r="B1079" s="122">
        <v>5</v>
      </c>
      <c r="C1079" s="137">
        <v>4003</v>
      </c>
      <c r="D1079" s="131">
        <v>15</v>
      </c>
      <c r="E1079" s="144" t="s">
        <v>970</v>
      </c>
      <c r="F1079" s="144" t="s">
        <v>1487</v>
      </c>
      <c r="G1079" s="127">
        <v>137</v>
      </c>
      <c r="H1079" s="127">
        <v>742</v>
      </c>
      <c r="I1079" s="127">
        <v>4</v>
      </c>
      <c r="J1079" s="127">
        <v>11</v>
      </c>
      <c r="K1079" s="127">
        <v>28</v>
      </c>
      <c r="L1079" s="127">
        <v>58</v>
      </c>
      <c r="M1079" s="127">
        <v>137</v>
      </c>
      <c r="N1079" s="127">
        <v>748</v>
      </c>
      <c r="O1079" s="127">
        <v>3</v>
      </c>
      <c r="P1079" s="127">
        <v>20</v>
      </c>
      <c r="Q1079" s="127">
        <v>43</v>
      </c>
      <c r="R1079" s="127">
        <v>34</v>
      </c>
      <c r="S1079" s="127">
        <v>0</v>
      </c>
      <c r="T1079" s="127">
        <v>0</v>
      </c>
      <c r="U1079" s="127">
        <v>0</v>
      </c>
      <c r="V1079" s="127">
        <v>0</v>
      </c>
      <c r="W1079" s="127">
        <v>0</v>
      </c>
      <c r="X1079" s="127">
        <v>0</v>
      </c>
    </row>
    <row r="1080" spans="1:24">
      <c r="A1080" s="118">
        <v>7</v>
      </c>
      <c r="B1080" s="122">
        <v>5</v>
      </c>
      <c r="C1080" s="137">
        <v>4003</v>
      </c>
      <c r="D1080" s="131">
        <v>15</v>
      </c>
      <c r="E1080" s="144" t="s">
        <v>970</v>
      </c>
      <c r="F1080" s="144" t="s">
        <v>1487</v>
      </c>
      <c r="G1080" s="127">
        <v>120</v>
      </c>
      <c r="H1080" s="127">
        <v>752</v>
      </c>
      <c r="I1080" s="127">
        <v>5</v>
      </c>
      <c r="J1080" s="127">
        <v>9</v>
      </c>
      <c r="K1080" s="127">
        <v>38</v>
      </c>
      <c r="L1080" s="127">
        <v>48</v>
      </c>
      <c r="M1080" s="127">
        <v>120</v>
      </c>
      <c r="N1080" s="127">
        <v>738</v>
      </c>
      <c r="O1080" s="127">
        <v>6</v>
      </c>
      <c r="P1080" s="127">
        <v>22</v>
      </c>
      <c r="Q1080" s="127">
        <v>51</v>
      </c>
      <c r="R1080" s="127">
        <v>22</v>
      </c>
      <c r="S1080" s="127">
        <v>120</v>
      </c>
      <c r="T1080" s="127">
        <v>170</v>
      </c>
      <c r="U1080" s="127">
        <v>31</v>
      </c>
      <c r="V1080" s="127">
        <v>42</v>
      </c>
      <c r="W1080" s="127">
        <v>26</v>
      </c>
      <c r="X1080" s="127">
        <v>2</v>
      </c>
    </row>
    <row r="1081" spans="1:24">
      <c r="A1081" s="118">
        <v>8</v>
      </c>
      <c r="B1081" s="122">
        <v>5</v>
      </c>
      <c r="C1081" s="137">
        <v>4003</v>
      </c>
      <c r="D1081" s="131">
        <v>15</v>
      </c>
      <c r="E1081" s="144" t="s">
        <v>970</v>
      </c>
      <c r="F1081" s="144" t="s">
        <v>1487</v>
      </c>
      <c r="G1081" s="127">
        <v>118</v>
      </c>
      <c r="H1081" s="127">
        <v>764</v>
      </c>
      <c r="I1081" s="127">
        <v>8</v>
      </c>
      <c r="J1081" s="127">
        <v>8</v>
      </c>
      <c r="K1081" s="127">
        <v>56</v>
      </c>
      <c r="L1081" s="127">
        <v>29</v>
      </c>
      <c r="M1081" s="127">
        <v>118</v>
      </c>
      <c r="N1081" s="127">
        <v>823</v>
      </c>
      <c r="O1081" s="127">
        <v>4</v>
      </c>
      <c r="P1081" s="127">
        <v>15</v>
      </c>
      <c r="Q1081" s="127">
        <v>45</v>
      </c>
      <c r="R1081" s="127">
        <v>36</v>
      </c>
      <c r="S1081" s="127">
        <v>0</v>
      </c>
      <c r="T1081" s="127">
        <v>0</v>
      </c>
      <c r="U1081" s="127">
        <v>0</v>
      </c>
      <c r="V1081" s="127">
        <v>0</v>
      </c>
      <c r="W1081" s="127">
        <v>0</v>
      </c>
      <c r="X1081" s="127">
        <v>0</v>
      </c>
    </row>
    <row r="1082" spans="1:24">
      <c r="A1082" s="118">
        <v>4</v>
      </c>
      <c r="B1082" s="122">
        <v>4</v>
      </c>
      <c r="C1082" s="137">
        <v>4101</v>
      </c>
      <c r="D1082" s="131">
        <v>1</v>
      </c>
      <c r="E1082" s="144" t="s">
        <v>972</v>
      </c>
      <c r="F1082" s="144" t="s">
        <v>1375</v>
      </c>
      <c r="G1082" s="127">
        <v>111</v>
      </c>
      <c r="H1082" s="127">
        <v>618</v>
      </c>
      <c r="I1082" s="127">
        <v>19</v>
      </c>
      <c r="J1082" s="127">
        <v>9</v>
      </c>
      <c r="K1082" s="127">
        <v>24</v>
      </c>
      <c r="L1082" s="127">
        <v>48</v>
      </c>
      <c r="M1082" s="127">
        <v>111</v>
      </c>
      <c r="N1082" s="127">
        <v>583</v>
      </c>
      <c r="O1082" s="127">
        <v>10</v>
      </c>
      <c r="P1082" s="127">
        <v>34</v>
      </c>
      <c r="Q1082" s="127">
        <v>37</v>
      </c>
      <c r="R1082" s="127">
        <v>19</v>
      </c>
      <c r="S1082" s="127">
        <v>0</v>
      </c>
      <c r="T1082" s="127">
        <v>0</v>
      </c>
      <c r="U1082" s="127">
        <v>0</v>
      </c>
      <c r="V1082" s="127">
        <v>0</v>
      </c>
      <c r="W1082" s="127">
        <v>0</v>
      </c>
      <c r="X1082" s="127">
        <v>0</v>
      </c>
    </row>
    <row r="1083" spans="1:24">
      <c r="A1083" s="118">
        <v>5</v>
      </c>
      <c r="B1083" s="122">
        <v>4</v>
      </c>
      <c r="C1083" s="137">
        <v>4101</v>
      </c>
      <c r="D1083" s="131">
        <v>1</v>
      </c>
      <c r="E1083" s="144" t="s">
        <v>972</v>
      </c>
      <c r="F1083" s="144" t="s">
        <v>1375</v>
      </c>
      <c r="G1083" s="127">
        <v>105</v>
      </c>
      <c r="H1083" s="127">
        <v>630</v>
      </c>
      <c r="I1083" s="127">
        <v>17</v>
      </c>
      <c r="J1083" s="127">
        <v>21</v>
      </c>
      <c r="K1083" s="127">
        <v>39</v>
      </c>
      <c r="L1083" s="127">
        <v>23</v>
      </c>
      <c r="M1083" s="127">
        <v>105</v>
      </c>
      <c r="N1083" s="127">
        <v>644</v>
      </c>
      <c r="O1083" s="127">
        <v>6</v>
      </c>
      <c r="P1083" s="127">
        <v>30</v>
      </c>
      <c r="Q1083" s="127">
        <v>47</v>
      </c>
      <c r="R1083" s="127">
        <v>17</v>
      </c>
      <c r="S1083" s="127">
        <v>105</v>
      </c>
      <c r="T1083" s="127">
        <v>184</v>
      </c>
      <c r="U1083" s="127">
        <v>18</v>
      </c>
      <c r="V1083" s="127">
        <v>47</v>
      </c>
      <c r="W1083" s="127">
        <v>33</v>
      </c>
      <c r="X1083" s="127">
        <v>2</v>
      </c>
    </row>
    <row r="1084" spans="1:24">
      <c r="A1084" s="113">
        <v>3</v>
      </c>
      <c r="B1084" s="116">
        <v>4</v>
      </c>
      <c r="C1084" s="138">
        <v>4101</v>
      </c>
      <c r="D1084" s="132">
        <v>2</v>
      </c>
      <c r="E1084" s="142" t="s">
        <v>972</v>
      </c>
      <c r="F1084" s="143" t="s">
        <v>973</v>
      </c>
      <c r="G1084" s="128">
        <v>100</v>
      </c>
      <c r="H1084" s="128">
        <v>625</v>
      </c>
      <c r="I1084" s="128">
        <v>3</v>
      </c>
      <c r="J1084" s="128">
        <v>5</v>
      </c>
      <c r="K1084" s="128">
        <v>27</v>
      </c>
      <c r="L1084" s="128">
        <v>65</v>
      </c>
      <c r="M1084" s="128">
        <v>100</v>
      </c>
      <c r="N1084" s="128">
        <v>629</v>
      </c>
      <c r="O1084" s="128">
        <v>7</v>
      </c>
      <c r="P1084" s="128">
        <v>12</v>
      </c>
      <c r="Q1084" s="128">
        <v>35</v>
      </c>
      <c r="R1084" s="128">
        <v>46</v>
      </c>
      <c r="S1084" s="128">
        <v>0</v>
      </c>
      <c r="T1084" s="128">
        <v>0</v>
      </c>
      <c r="U1084" s="128">
        <v>0</v>
      </c>
      <c r="V1084" s="128">
        <v>0</v>
      </c>
      <c r="W1084" s="128">
        <v>0</v>
      </c>
      <c r="X1084" s="128">
        <v>0</v>
      </c>
    </row>
    <row r="1085" spans="1:24">
      <c r="A1085" s="118">
        <v>6</v>
      </c>
      <c r="B1085" s="122">
        <v>4</v>
      </c>
      <c r="C1085" s="137">
        <v>4101</v>
      </c>
      <c r="D1085" s="131">
        <v>3</v>
      </c>
      <c r="E1085" s="144" t="s">
        <v>972</v>
      </c>
      <c r="F1085" s="144" t="s">
        <v>1488</v>
      </c>
      <c r="G1085" s="127">
        <v>128</v>
      </c>
      <c r="H1085" s="127">
        <v>686</v>
      </c>
      <c r="I1085" s="127">
        <v>10</v>
      </c>
      <c r="J1085" s="127">
        <v>27</v>
      </c>
      <c r="K1085" s="127">
        <v>25</v>
      </c>
      <c r="L1085" s="127">
        <v>38</v>
      </c>
      <c r="M1085" s="127">
        <v>128</v>
      </c>
      <c r="N1085" s="127">
        <v>662</v>
      </c>
      <c r="O1085" s="127">
        <v>6</v>
      </c>
      <c r="P1085" s="127">
        <v>30</v>
      </c>
      <c r="Q1085" s="127">
        <v>51</v>
      </c>
      <c r="R1085" s="127">
        <v>13</v>
      </c>
      <c r="S1085" s="127">
        <v>0</v>
      </c>
      <c r="T1085" s="127">
        <v>0</v>
      </c>
      <c r="U1085" s="127">
        <v>0</v>
      </c>
      <c r="V1085" s="127">
        <v>0</v>
      </c>
      <c r="W1085" s="127">
        <v>0</v>
      </c>
      <c r="X1085" s="127">
        <v>0</v>
      </c>
    </row>
    <row r="1086" spans="1:24">
      <c r="A1086" s="118">
        <v>7</v>
      </c>
      <c r="B1086" s="122">
        <v>4</v>
      </c>
      <c r="C1086" s="137">
        <v>4101</v>
      </c>
      <c r="D1086" s="131">
        <v>3</v>
      </c>
      <c r="E1086" s="144" t="s">
        <v>972</v>
      </c>
      <c r="F1086" s="144" t="s">
        <v>1488</v>
      </c>
      <c r="G1086" s="127">
        <v>127</v>
      </c>
      <c r="H1086" s="127">
        <v>704</v>
      </c>
      <c r="I1086" s="127">
        <v>17</v>
      </c>
      <c r="J1086" s="127">
        <v>21</v>
      </c>
      <c r="K1086" s="127">
        <v>36</v>
      </c>
      <c r="L1086" s="127">
        <v>26</v>
      </c>
      <c r="M1086" s="127">
        <v>127</v>
      </c>
      <c r="N1086" s="127">
        <v>659</v>
      </c>
      <c r="O1086" s="127">
        <v>11</v>
      </c>
      <c r="P1086" s="127">
        <v>42</v>
      </c>
      <c r="Q1086" s="127">
        <v>34</v>
      </c>
      <c r="R1086" s="127">
        <v>13</v>
      </c>
      <c r="S1086" s="127">
        <v>127</v>
      </c>
      <c r="T1086" s="127">
        <v>158</v>
      </c>
      <c r="U1086" s="127">
        <v>36</v>
      </c>
      <c r="V1086" s="127">
        <v>49</v>
      </c>
      <c r="W1086" s="127">
        <v>13</v>
      </c>
      <c r="X1086" s="127">
        <v>2</v>
      </c>
    </row>
    <row r="1087" spans="1:24">
      <c r="A1087" s="118">
        <v>8</v>
      </c>
      <c r="B1087" s="122">
        <v>4</v>
      </c>
      <c r="C1087" s="137">
        <v>4101</v>
      </c>
      <c r="D1087" s="131">
        <v>3</v>
      </c>
      <c r="E1087" s="144" t="s">
        <v>972</v>
      </c>
      <c r="F1087" s="144" t="s">
        <v>1488</v>
      </c>
      <c r="G1087" s="127">
        <v>131</v>
      </c>
      <c r="H1087" s="127">
        <v>703</v>
      </c>
      <c r="I1087" s="127">
        <v>36</v>
      </c>
      <c r="J1087" s="127">
        <v>13</v>
      </c>
      <c r="K1087" s="127">
        <v>36</v>
      </c>
      <c r="L1087" s="127">
        <v>15</v>
      </c>
      <c r="M1087" s="127">
        <v>131</v>
      </c>
      <c r="N1087" s="127">
        <v>725</v>
      </c>
      <c r="O1087" s="127">
        <v>17</v>
      </c>
      <c r="P1087" s="127">
        <v>23</v>
      </c>
      <c r="Q1087" s="127">
        <v>39</v>
      </c>
      <c r="R1087" s="127">
        <v>21</v>
      </c>
      <c r="S1087" s="127">
        <v>0</v>
      </c>
      <c r="T1087" s="127">
        <v>0</v>
      </c>
      <c r="U1087" s="127">
        <v>0</v>
      </c>
      <c r="V1087" s="127">
        <v>0</v>
      </c>
      <c r="W1087" s="127">
        <v>0</v>
      </c>
      <c r="X1087" s="127">
        <v>0</v>
      </c>
    </row>
    <row r="1088" spans="1:24">
      <c r="A1088" s="113">
        <v>3</v>
      </c>
      <c r="B1088" s="116">
        <v>4</v>
      </c>
      <c r="C1088" s="138">
        <v>4102</v>
      </c>
      <c r="D1088" s="132">
        <v>8</v>
      </c>
      <c r="E1088" s="142" t="s">
        <v>974</v>
      </c>
      <c r="F1088" s="143" t="s">
        <v>975</v>
      </c>
      <c r="G1088" s="128">
        <v>45</v>
      </c>
      <c r="H1088" s="128">
        <v>553</v>
      </c>
      <c r="I1088" s="128">
        <v>2</v>
      </c>
      <c r="J1088" s="128">
        <v>20</v>
      </c>
      <c r="K1088" s="128">
        <v>33</v>
      </c>
      <c r="L1088" s="128">
        <v>44</v>
      </c>
      <c r="M1088" s="128">
        <v>45</v>
      </c>
      <c r="N1088" s="128">
        <v>571</v>
      </c>
      <c r="O1088" s="128">
        <v>13</v>
      </c>
      <c r="P1088" s="128">
        <v>13</v>
      </c>
      <c r="Q1088" s="128">
        <v>42</v>
      </c>
      <c r="R1088" s="128">
        <v>31</v>
      </c>
      <c r="S1088" s="128">
        <v>0</v>
      </c>
      <c r="T1088" s="128">
        <v>0</v>
      </c>
      <c r="U1088" s="128">
        <v>0</v>
      </c>
      <c r="V1088" s="128">
        <v>0</v>
      </c>
      <c r="W1088" s="128">
        <v>0</v>
      </c>
      <c r="X1088" s="128">
        <v>0</v>
      </c>
    </row>
    <row r="1089" spans="1:24">
      <c r="A1089" s="118">
        <v>4</v>
      </c>
      <c r="B1089" s="122">
        <v>4</v>
      </c>
      <c r="C1089" s="137">
        <v>4102</v>
      </c>
      <c r="D1089" s="131">
        <v>8</v>
      </c>
      <c r="E1089" s="144" t="s">
        <v>974</v>
      </c>
      <c r="F1089" s="144" t="s">
        <v>975</v>
      </c>
      <c r="G1089" s="127">
        <v>42</v>
      </c>
      <c r="H1089" s="127">
        <v>649</v>
      </c>
      <c r="I1089" s="127">
        <v>7</v>
      </c>
      <c r="J1089" s="127">
        <v>7</v>
      </c>
      <c r="K1089" s="127">
        <v>29</v>
      </c>
      <c r="L1089" s="127">
        <v>57</v>
      </c>
      <c r="M1089" s="127">
        <v>42</v>
      </c>
      <c r="N1089" s="127">
        <v>678</v>
      </c>
      <c r="O1089" s="127">
        <v>2</v>
      </c>
      <c r="P1089" s="127">
        <v>24</v>
      </c>
      <c r="Q1089" s="127">
        <v>33</v>
      </c>
      <c r="R1089" s="127">
        <v>40</v>
      </c>
      <c r="S1089" s="127">
        <v>0</v>
      </c>
      <c r="T1089" s="127">
        <v>0</v>
      </c>
      <c r="U1089" s="127">
        <v>0</v>
      </c>
      <c r="V1089" s="127">
        <v>0</v>
      </c>
      <c r="W1089" s="127">
        <v>0</v>
      </c>
      <c r="X1089" s="127">
        <v>0</v>
      </c>
    </row>
    <row r="1090" spans="1:24">
      <c r="A1090" s="118">
        <v>5</v>
      </c>
      <c r="B1090" s="122">
        <v>4</v>
      </c>
      <c r="C1090" s="137">
        <v>4102</v>
      </c>
      <c r="D1090" s="131">
        <v>8</v>
      </c>
      <c r="E1090" s="144" t="s">
        <v>974</v>
      </c>
      <c r="F1090" s="144" t="s">
        <v>975</v>
      </c>
      <c r="G1090" s="127">
        <v>42</v>
      </c>
      <c r="H1090" s="127">
        <v>659</v>
      </c>
      <c r="I1090" s="127">
        <v>10</v>
      </c>
      <c r="J1090" s="127">
        <v>21</v>
      </c>
      <c r="K1090" s="127">
        <v>33</v>
      </c>
      <c r="L1090" s="127">
        <v>36</v>
      </c>
      <c r="M1090" s="127">
        <v>42</v>
      </c>
      <c r="N1090" s="127">
        <v>687</v>
      </c>
      <c r="O1090" s="127">
        <v>7</v>
      </c>
      <c r="P1090" s="127">
        <v>19</v>
      </c>
      <c r="Q1090" s="127">
        <v>45</v>
      </c>
      <c r="R1090" s="127">
        <v>29</v>
      </c>
      <c r="S1090" s="127">
        <v>42</v>
      </c>
      <c r="T1090" s="127">
        <v>197</v>
      </c>
      <c r="U1090" s="127">
        <v>10</v>
      </c>
      <c r="V1090" s="127">
        <v>48</v>
      </c>
      <c r="W1090" s="127">
        <v>38</v>
      </c>
      <c r="X1090" s="127">
        <v>5</v>
      </c>
    </row>
    <row r="1091" spans="1:24">
      <c r="A1091" s="118">
        <v>6</v>
      </c>
      <c r="B1091" s="122">
        <v>4</v>
      </c>
      <c r="C1091" s="137">
        <v>4102</v>
      </c>
      <c r="D1091" s="131">
        <v>8</v>
      </c>
      <c r="E1091" s="144" t="s">
        <v>974</v>
      </c>
      <c r="F1091" s="144" t="s">
        <v>975</v>
      </c>
      <c r="G1091" s="127">
        <v>45</v>
      </c>
      <c r="H1091" s="127">
        <v>677</v>
      </c>
      <c r="I1091" s="127">
        <v>7</v>
      </c>
      <c r="J1091" s="127">
        <v>31</v>
      </c>
      <c r="K1091" s="127">
        <v>29</v>
      </c>
      <c r="L1091" s="127">
        <v>33</v>
      </c>
      <c r="M1091" s="127">
        <v>45</v>
      </c>
      <c r="N1091" s="127">
        <v>725</v>
      </c>
      <c r="O1091" s="127">
        <v>2</v>
      </c>
      <c r="P1091" s="127">
        <v>29</v>
      </c>
      <c r="Q1091" s="127">
        <v>36</v>
      </c>
      <c r="R1091" s="127">
        <v>33</v>
      </c>
      <c r="S1091" s="127">
        <v>0</v>
      </c>
      <c r="T1091" s="127">
        <v>0</v>
      </c>
      <c r="U1091" s="127">
        <v>0</v>
      </c>
      <c r="V1091" s="127">
        <v>0</v>
      </c>
      <c r="W1091" s="127">
        <v>0</v>
      </c>
      <c r="X1091" s="127">
        <v>0</v>
      </c>
    </row>
    <row r="1092" spans="1:24">
      <c r="A1092" s="118">
        <v>7</v>
      </c>
      <c r="B1092" s="122">
        <v>4</v>
      </c>
      <c r="C1092" s="137">
        <v>4102</v>
      </c>
      <c r="D1092" s="131">
        <v>10</v>
      </c>
      <c r="E1092" s="144" t="s">
        <v>974</v>
      </c>
      <c r="F1092" s="144" t="s">
        <v>1611</v>
      </c>
      <c r="G1092" s="127">
        <v>40</v>
      </c>
      <c r="H1092" s="127">
        <v>705</v>
      </c>
      <c r="I1092" s="127">
        <v>10</v>
      </c>
      <c r="J1092" s="127">
        <v>28</v>
      </c>
      <c r="K1092" s="127">
        <v>40</v>
      </c>
      <c r="L1092" s="127">
        <v>23</v>
      </c>
      <c r="M1092" s="127">
        <v>40</v>
      </c>
      <c r="N1092" s="127">
        <v>713</v>
      </c>
      <c r="O1092" s="127">
        <v>3</v>
      </c>
      <c r="P1092" s="127">
        <v>43</v>
      </c>
      <c r="Q1092" s="127">
        <v>28</v>
      </c>
      <c r="R1092" s="127">
        <v>28</v>
      </c>
      <c r="S1092" s="127">
        <v>40</v>
      </c>
      <c r="T1092" s="127">
        <v>176</v>
      </c>
      <c r="U1092" s="127">
        <v>28</v>
      </c>
      <c r="V1092" s="127">
        <v>48</v>
      </c>
      <c r="W1092" s="127">
        <v>20</v>
      </c>
      <c r="X1092" s="127">
        <v>5</v>
      </c>
    </row>
    <row r="1093" spans="1:24">
      <c r="A1093" s="118">
        <v>8</v>
      </c>
      <c r="B1093" s="122">
        <v>4</v>
      </c>
      <c r="C1093" s="137">
        <v>4102</v>
      </c>
      <c r="D1093" s="131">
        <v>10</v>
      </c>
      <c r="E1093" s="144" t="s">
        <v>974</v>
      </c>
      <c r="F1093" s="144" t="s">
        <v>1611</v>
      </c>
      <c r="G1093" s="127">
        <v>45</v>
      </c>
      <c r="H1093" s="127">
        <v>704</v>
      </c>
      <c r="I1093" s="127">
        <v>36</v>
      </c>
      <c r="J1093" s="127">
        <v>18</v>
      </c>
      <c r="K1093" s="127">
        <v>33</v>
      </c>
      <c r="L1093" s="127">
        <v>13</v>
      </c>
      <c r="M1093" s="127">
        <v>45</v>
      </c>
      <c r="N1093" s="127">
        <v>754</v>
      </c>
      <c r="O1093" s="127">
        <v>11</v>
      </c>
      <c r="P1093" s="127">
        <v>27</v>
      </c>
      <c r="Q1093" s="127">
        <v>31</v>
      </c>
      <c r="R1093" s="127">
        <v>31</v>
      </c>
      <c r="S1093" s="127">
        <v>0</v>
      </c>
      <c r="T1093" s="127">
        <v>0</v>
      </c>
      <c r="U1093" s="127">
        <v>0</v>
      </c>
      <c r="V1093" s="127">
        <v>0</v>
      </c>
      <c r="W1093" s="127">
        <v>0</v>
      </c>
      <c r="X1093" s="127">
        <v>0</v>
      </c>
    </row>
    <row r="1094" spans="1:24">
      <c r="A1094" s="113">
        <v>3</v>
      </c>
      <c r="B1094" s="116">
        <v>1</v>
      </c>
      <c r="C1094" s="138">
        <v>4201</v>
      </c>
      <c r="D1094" s="132">
        <v>1</v>
      </c>
      <c r="E1094" s="142" t="s">
        <v>976</v>
      </c>
      <c r="F1094" s="143" t="s">
        <v>977</v>
      </c>
      <c r="G1094" s="128">
        <v>117</v>
      </c>
      <c r="H1094" s="128">
        <v>561</v>
      </c>
      <c r="I1094" s="128">
        <v>5</v>
      </c>
      <c r="J1094" s="128">
        <v>19</v>
      </c>
      <c r="K1094" s="128">
        <v>38</v>
      </c>
      <c r="L1094" s="128">
        <v>38</v>
      </c>
      <c r="M1094" s="128">
        <v>117</v>
      </c>
      <c r="N1094" s="128">
        <v>524</v>
      </c>
      <c r="O1094" s="128">
        <v>14</v>
      </c>
      <c r="P1094" s="128">
        <v>26</v>
      </c>
      <c r="Q1094" s="128">
        <v>38</v>
      </c>
      <c r="R1094" s="128">
        <v>22</v>
      </c>
      <c r="S1094" s="128">
        <v>0</v>
      </c>
      <c r="T1094" s="128">
        <v>0</v>
      </c>
      <c r="U1094" s="128">
        <v>0</v>
      </c>
      <c r="V1094" s="128">
        <v>0</v>
      </c>
      <c r="W1094" s="128">
        <v>0</v>
      </c>
      <c r="X1094" s="128">
        <v>0</v>
      </c>
    </row>
    <row r="1095" spans="1:24">
      <c r="A1095" s="118">
        <v>4</v>
      </c>
      <c r="B1095" s="122">
        <v>1</v>
      </c>
      <c r="C1095" s="137">
        <v>4201</v>
      </c>
      <c r="D1095" s="131">
        <v>1</v>
      </c>
      <c r="E1095" s="144" t="s">
        <v>976</v>
      </c>
      <c r="F1095" s="144" t="s">
        <v>977</v>
      </c>
      <c r="G1095" s="127">
        <v>115</v>
      </c>
      <c r="H1095" s="127">
        <v>640</v>
      </c>
      <c r="I1095" s="127">
        <v>3</v>
      </c>
      <c r="J1095" s="127">
        <v>10</v>
      </c>
      <c r="K1095" s="127">
        <v>30</v>
      </c>
      <c r="L1095" s="127">
        <v>57</v>
      </c>
      <c r="M1095" s="127">
        <v>115</v>
      </c>
      <c r="N1095" s="127">
        <v>716</v>
      </c>
      <c r="O1095" s="127">
        <v>1</v>
      </c>
      <c r="P1095" s="127">
        <v>16</v>
      </c>
      <c r="Q1095" s="127">
        <v>38</v>
      </c>
      <c r="R1095" s="127">
        <v>45</v>
      </c>
      <c r="S1095" s="127">
        <v>0</v>
      </c>
      <c r="T1095" s="127">
        <v>0</v>
      </c>
      <c r="U1095" s="127">
        <v>0</v>
      </c>
      <c r="V1095" s="127">
        <v>0</v>
      </c>
      <c r="W1095" s="127">
        <v>0</v>
      </c>
      <c r="X1095" s="127">
        <v>0</v>
      </c>
    </row>
    <row r="1096" spans="1:24">
      <c r="A1096" s="118">
        <v>5</v>
      </c>
      <c r="B1096" s="122">
        <v>1</v>
      </c>
      <c r="C1096" s="137">
        <v>4201</v>
      </c>
      <c r="D1096" s="131">
        <v>1</v>
      </c>
      <c r="E1096" s="144" t="s">
        <v>976</v>
      </c>
      <c r="F1096" s="144" t="s">
        <v>977</v>
      </c>
      <c r="G1096" s="127">
        <v>106</v>
      </c>
      <c r="H1096" s="127">
        <v>669</v>
      </c>
      <c r="I1096" s="127">
        <v>5</v>
      </c>
      <c r="J1096" s="127">
        <v>16</v>
      </c>
      <c r="K1096" s="127">
        <v>42</v>
      </c>
      <c r="L1096" s="127">
        <v>38</v>
      </c>
      <c r="M1096" s="127">
        <v>106</v>
      </c>
      <c r="N1096" s="127">
        <v>700</v>
      </c>
      <c r="O1096" s="127">
        <v>3</v>
      </c>
      <c r="P1096" s="127">
        <v>23</v>
      </c>
      <c r="Q1096" s="127">
        <v>48</v>
      </c>
      <c r="R1096" s="127">
        <v>26</v>
      </c>
      <c r="S1096" s="127">
        <v>106</v>
      </c>
      <c r="T1096" s="127">
        <v>198</v>
      </c>
      <c r="U1096" s="127">
        <v>8</v>
      </c>
      <c r="V1096" s="127">
        <v>40</v>
      </c>
      <c r="W1096" s="127">
        <v>50</v>
      </c>
      <c r="X1096" s="127">
        <v>3</v>
      </c>
    </row>
    <row r="1097" spans="1:24">
      <c r="A1097" s="118">
        <v>6</v>
      </c>
      <c r="B1097" s="122">
        <v>1</v>
      </c>
      <c r="C1097" s="137">
        <v>4201</v>
      </c>
      <c r="D1097" s="131">
        <v>1</v>
      </c>
      <c r="E1097" s="144" t="s">
        <v>976</v>
      </c>
      <c r="F1097" s="144" t="s">
        <v>977</v>
      </c>
      <c r="G1097" s="127">
        <v>108</v>
      </c>
      <c r="H1097" s="127">
        <v>716</v>
      </c>
      <c r="I1097" s="127">
        <v>2</v>
      </c>
      <c r="J1097" s="127">
        <v>14</v>
      </c>
      <c r="K1097" s="127">
        <v>35</v>
      </c>
      <c r="L1097" s="127">
        <v>49</v>
      </c>
      <c r="M1097" s="127">
        <v>108</v>
      </c>
      <c r="N1097" s="127">
        <v>723</v>
      </c>
      <c r="O1097" s="127">
        <v>5</v>
      </c>
      <c r="P1097" s="127">
        <v>21</v>
      </c>
      <c r="Q1097" s="127">
        <v>48</v>
      </c>
      <c r="R1097" s="127">
        <v>26</v>
      </c>
      <c r="S1097" s="127">
        <v>0</v>
      </c>
      <c r="T1097" s="127">
        <v>0</v>
      </c>
      <c r="U1097" s="127">
        <v>0</v>
      </c>
      <c r="V1097" s="127">
        <v>0</v>
      </c>
      <c r="W1097" s="127">
        <v>0</v>
      </c>
      <c r="X1097" s="127">
        <v>0</v>
      </c>
    </row>
    <row r="1098" spans="1:24">
      <c r="A1098" s="118">
        <v>7</v>
      </c>
      <c r="B1098" s="122">
        <v>1</v>
      </c>
      <c r="C1098" s="137">
        <v>4201</v>
      </c>
      <c r="D1098" s="131">
        <v>3</v>
      </c>
      <c r="E1098" s="144" t="s">
        <v>976</v>
      </c>
      <c r="F1098" s="144" t="s">
        <v>1612</v>
      </c>
      <c r="G1098" s="127">
        <v>93</v>
      </c>
      <c r="H1098" s="127">
        <v>758</v>
      </c>
      <c r="I1098" s="127">
        <v>9</v>
      </c>
      <c r="J1098" s="127">
        <v>6</v>
      </c>
      <c r="K1098" s="127">
        <v>34</v>
      </c>
      <c r="L1098" s="127">
        <v>51</v>
      </c>
      <c r="M1098" s="127">
        <v>93</v>
      </c>
      <c r="N1098" s="127">
        <v>767</v>
      </c>
      <c r="O1098" s="127">
        <v>2</v>
      </c>
      <c r="P1098" s="127">
        <v>25</v>
      </c>
      <c r="Q1098" s="127">
        <v>34</v>
      </c>
      <c r="R1098" s="127">
        <v>39</v>
      </c>
      <c r="S1098" s="127">
        <v>93</v>
      </c>
      <c r="T1098" s="127">
        <v>186</v>
      </c>
      <c r="U1098" s="127">
        <v>19</v>
      </c>
      <c r="V1098" s="127">
        <v>39</v>
      </c>
      <c r="W1098" s="127">
        <v>38</v>
      </c>
      <c r="X1098" s="127">
        <v>4</v>
      </c>
    </row>
    <row r="1099" spans="1:24">
      <c r="A1099" s="118">
        <v>8</v>
      </c>
      <c r="B1099" s="122">
        <v>1</v>
      </c>
      <c r="C1099" s="137">
        <v>4201</v>
      </c>
      <c r="D1099" s="131">
        <v>3</v>
      </c>
      <c r="E1099" s="144" t="s">
        <v>976</v>
      </c>
      <c r="F1099" s="144" t="s">
        <v>1612</v>
      </c>
      <c r="G1099" s="127">
        <v>105</v>
      </c>
      <c r="H1099" s="127">
        <v>722</v>
      </c>
      <c r="I1099" s="127">
        <v>21</v>
      </c>
      <c r="J1099" s="127">
        <v>19</v>
      </c>
      <c r="K1099" s="127">
        <v>38</v>
      </c>
      <c r="L1099" s="127">
        <v>22</v>
      </c>
      <c r="M1099" s="127">
        <v>105</v>
      </c>
      <c r="N1099" s="127">
        <v>786</v>
      </c>
      <c r="O1099" s="127">
        <v>5</v>
      </c>
      <c r="P1099" s="127">
        <v>21</v>
      </c>
      <c r="Q1099" s="127">
        <v>50</v>
      </c>
      <c r="R1099" s="127">
        <v>25</v>
      </c>
      <c r="S1099" s="127">
        <v>0</v>
      </c>
      <c r="T1099" s="127">
        <v>0</v>
      </c>
      <c r="U1099" s="127">
        <v>0</v>
      </c>
      <c r="V1099" s="127">
        <v>0</v>
      </c>
      <c r="W1099" s="127">
        <v>0</v>
      </c>
      <c r="X1099" s="127">
        <v>0</v>
      </c>
    </row>
    <row r="1100" spans="1:24">
      <c r="A1100" s="113">
        <v>3</v>
      </c>
      <c r="B1100" s="116">
        <v>1</v>
      </c>
      <c r="C1100" s="138">
        <v>4202</v>
      </c>
      <c r="D1100" s="132">
        <v>7</v>
      </c>
      <c r="E1100" s="142" t="s">
        <v>978</v>
      </c>
      <c r="F1100" s="143" t="s">
        <v>979</v>
      </c>
      <c r="G1100" s="128">
        <v>43</v>
      </c>
      <c r="H1100" s="128">
        <v>597</v>
      </c>
      <c r="I1100" s="128">
        <v>2</v>
      </c>
      <c r="J1100" s="128">
        <v>12</v>
      </c>
      <c r="K1100" s="128">
        <v>33</v>
      </c>
      <c r="L1100" s="128">
        <v>53</v>
      </c>
      <c r="M1100" s="128">
        <v>43</v>
      </c>
      <c r="N1100" s="128">
        <v>585</v>
      </c>
      <c r="O1100" s="128">
        <v>12</v>
      </c>
      <c r="P1100" s="128">
        <v>12</v>
      </c>
      <c r="Q1100" s="128">
        <v>37</v>
      </c>
      <c r="R1100" s="128">
        <v>40</v>
      </c>
      <c r="S1100" s="128">
        <v>0</v>
      </c>
      <c r="T1100" s="128">
        <v>0</v>
      </c>
      <c r="U1100" s="128">
        <v>0</v>
      </c>
      <c r="V1100" s="128">
        <v>0</v>
      </c>
      <c r="W1100" s="128">
        <v>0</v>
      </c>
      <c r="X1100" s="128">
        <v>0</v>
      </c>
    </row>
    <row r="1101" spans="1:24">
      <c r="A1101" s="118">
        <v>4</v>
      </c>
      <c r="B1101" s="122">
        <v>1</v>
      </c>
      <c r="C1101" s="137">
        <v>4202</v>
      </c>
      <c r="D1101" s="131">
        <v>7</v>
      </c>
      <c r="E1101" s="144" t="s">
        <v>978</v>
      </c>
      <c r="F1101" s="144" t="s">
        <v>979</v>
      </c>
      <c r="G1101" s="127">
        <v>32</v>
      </c>
      <c r="H1101" s="127">
        <v>660</v>
      </c>
      <c r="I1101" s="127">
        <v>6</v>
      </c>
      <c r="J1101" s="127">
        <v>6</v>
      </c>
      <c r="K1101" s="127">
        <v>34</v>
      </c>
      <c r="L1101" s="127">
        <v>53</v>
      </c>
      <c r="M1101" s="127">
        <v>32</v>
      </c>
      <c r="N1101" s="127">
        <v>683</v>
      </c>
      <c r="O1101" s="127">
        <v>9</v>
      </c>
      <c r="P1101" s="127">
        <v>9</v>
      </c>
      <c r="Q1101" s="127">
        <v>47</v>
      </c>
      <c r="R1101" s="127">
        <v>34</v>
      </c>
      <c r="S1101" s="127">
        <v>0</v>
      </c>
      <c r="T1101" s="127">
        <v>0</v>
      </c>
      <c r="U1101" s="127">
        <v>0</v>
      </c>
      <c r="V1101" s="127">
        <v>0</v>
      </c>
      <c r="W1101" s="127">
        <v>0</v>
      </c>
      <c r="X1101" s="127">
        <v>0</v>
      </c>
    </row>
    <row r="1102" spans="1:24">
      <c r="A1102" s="118">
        <v>5</v>
      </c>
      <c r="B1102" s="122">
        <v>1</v>
      </c>
      <c r="C1102" s="137">
        <v>4202</v>
      </c>
      <c r="D1102" s="131">
        <v>7</v>
      </c>
      <c r="E1102" s="144" t="s">
        <v>978</v>
      </c>
      <c r="F1102" s="144" t="s">
        <v>979</v>
      </c>
      <c r="G1102" s="127">
        <v>41</v>
      </c>
      <c r="H1102" s="127">
        <v>660</v>
      </c>
      <c r="I1102" s="127">
        <v>10</v>
      </c>
      <c r="J1102" s="127">
        <v>17</v>
      </c>
      <c r="K1102" s="127">
        <v>37</v>
      </c>
      <c r="L1102" s="127">
        <v>37</v>
      </c>
      <c r="M1102" s="127">
        <v>41</v>
      </c>
      <c r="N1102" s="127">
        <v>689</v>
      </c>
      <c r="O1102" s="127">
        <v>5</v>
      </c>
      <c r="P1102" s="127">
        <v>24</v>
      </c>
      <c r="Q1102" s="127">
        <v>41</v>
      </c>
      <c r="R1102" s="127">
        <v>29</v>
      </c>
      <c r="S1102" s="127">
        <v>41</v>
      </c>
      <c r="T1102" s="127">
        <v>223</v>
      </c>
      <c r="U1102" s="127">
        <v>0</v>
      </c>
      <c r="V1102" s="127">
        <v>29</v>
      </c>
      <c r="W1102" s="127">
        <v>41</v>
      </c>
      <c r="X1102" s="127">
        <v>29</v>
      </c>
    </row>
    <row r="1103" spans="1:24">
      <c r="A1103" s="118">
        <v>6</v>
      </c>
      <c r="B1103" s="122">
        <v>1</v>
      </c>
      <c r="C1103" s="137">
        <v>4202</v>
      </c>
      <c r="D1103" s="131">
        <v>7</v>
      </c>
      <c r="E1103" s="144" t="s">
        <v>978</v>
      </c>
      <c r="F1103" s="144" t="s">
        <v>979</v>
      </c>
      <c r="G1103" s="127">
        <v>46</v>
      </c>
      <c r="H1103" s="127">
        <v>692</v>
      </c>
      <c r="I1103" s="127">
        <v>9</v>
      </c>
      <c r="J1103" s="127">
        <v>17</v>
      </c>
      <c r="K1103" s="127">
        <v>39</v>
      </c>
      <c r="L1103" s="127">
        <v>35</v>
      </c>
      <c r="M1103" s="127">
        <v>46</v>
      </c>
      <c r="N1103" s="127">
        <v>689</v>
      </c>
      <c r="O1103" s="127">
        <v>9</v>
      </c>
      <c r="P1103" s="127">
        <v>28</v>
      </c>
      <c r="Q1103" s="127">
        <v>41</v>
      </c>
      <c r="R1103" s="127">
        <v>22</v>
      </c>
      <c r="S1103" s="127">
        <v>0</v>
      </c>
      <c r="T1103" s="127">
        <v>0</v>
      </c>
      <c r="U1103" s="127">
        <v>0</v>
      </c>
      <c r="V1103" s="127">
        <v>0</v>
      </c>
      <c r="W1103" s="127">
        <v>0</v>
      </c>
      <c r="X1103" s="127">
        <v>0</v>
      </c>
    </row>
    <row r="1104" spans="1:24">
      <c r="A1104" s="118">
        <v>7</v>
      </c>
      <c r="B1104" s="122">
        <v>1</v>
      </c>
      <c r="C1104" s="137">
        <v>4202</v>
      </c>
      <c r="D1104" s="131">
        <v>8</v>
      </c>
      <c r="E1104" s="144" t="s">
        <v>978</v>
      </c>
      <c r="F1104" s="144" t="s">
        <v>1613</v>
      </c>
      <c r="G1104" s="127">
        <v>37</v>
      </c>
      <c r="H1104" s="127">
        <v>732</v>
      </c>
      <c r="I1104" s="127">
        <v>8</v>
      </c>
      <c r="J1104" s="127">
        <v>14</v>
      </c>
      <c r="K1104" s="127">
        <v>43</v>
      </c>
      <c r="L1104" s="127">
        <v>35</v>
      </c>
      <c r="M1104" s="127">
        <v>37</v>
      </c>
      <c r="N1104" s="127">
        <v>707</v>
      </c>
      <c r="O1104" s="127">
        <v>3</v>
      </c>
      <c r="P1104" s="127">
        <v>32</v>
      </c>
      <c r="Q1104" s="127">
        <v>54</v>
      </c>
      <c r="R1104" s="127">
        <v>11</v>
      </c>
      <c r="S1104" s="127">
        <v>37</v>
      </c>
      <c r="T1104" s="127">
        <v>174</v>
      </c>
      <c r="U1104" s="127">
        <v>30</v>
      </c>
      <c r="V1104" s="127">
        <v>43</v>
      </c>
      <c r="W1104" s="127">
        <v>19</v>
      </c>
      <c r="X1104" s="127">
        <v>8</v>
      </c>
    </row>
    <row r="1105" spans="1:24">
      <c r="A1105" s="118">
        <v>8</v>
      </c>
      <c r="B1105" s="122">
        <v>1</v>
      </c>
      <c r="C1105" s="137">
        <v>4202</v>
      </c>
      <c r="D1105" s="131">
        <v>8</v>
      </c>
      <c r="E1105" s="144" t="s">
        <v>978</v>
      </c>
      <c r="F1105" s="144" t="s">
        <v>1613</v>
      </c>
      <c r="G1105" s="127">
        <v>38</v>
      </c>
      <c r="H1105" s="127">
        <v>767</v>
      </c>
      <c r="I1105" s="127">
        <v>3</v>
      </c>
      <c r="J1105" s="127">
        <v>11</v>
      </c>
      <c r="K1105" s="127">
        <v>61</v>
      </c>
      <c r="L1105" s="127">
        <v>26</v>
      </c>
      <c r="M1105" s="127">
        <v>38</v>
      </c>
      <c r="N1105" s="127">
        <v>824</v>
      </c>
      <c r="O1105" s="127">
        <v>5</v>
      </c>
      <c r="P1105" s="127">
        <v>16</v>
      </c>
      <c r="Q1105" s="127">
        <v>45</v>
      </c>
      <c r="R1105" s="127">
        <v>34</v>
      </c>
      <c r="S1105" s="127">
        <v>0</v>
      </c>
      <c r="T1105" s="127">
        <v>0</v>
      </c>
      <c r="U1105" s="127">
        <v>0</v>
      </c>
      <c r="V1105" s="127">
        <v>0</v>
      </c>
      <c r="W1105" s="127">
        <v>0</v>
      </c>
      <c r="X1105" s="127">
        <v>0</v>
      </c>
    </row>
    <row r="1106" spans="1:24">
      <c r="A1106" s="113">
        <v>3</v>
      </c>
      <c r="B1106" s="116">
        <v>1</v>
      </c>
      <c r="C1106" s="138">
        <v>4203</v>
      </c>
      <c r="D1106" s="132">
        <v>11</v>
      </c>
      <c r="E1106" s="142" t="s">
        <v>980</v>
      </c>
      <c r="F1106" s="143" t="s">
        <v>981</v>
      </c>
      <c r="G1106" s="128">
        <v>89</v>
      </c>
      <c r="H1106" s="128">
        <v>587</v>
      </c>
      <c r="I1106" s="128">
        <v>2</v>
      </c>
      <c r="J1106" s="128">
        <v>12</v>
      </c>
      <c r="K1106" s="128">
        <v>31</v>
      </c>
      <c r="L1106" s="128">
        <v>54</v>
      </c>
      <c r="M1106" s="128">
        <v>89</v>
      </c>
      <c r="N1106" s="128">
        <v>602</v>
      </c>
      <c r="O1106" s="128">
        <v>11</v>
      </c>
      <c r="P1106" s="128">
        <v>16</v>
      </c>
      <c r="Q1106" s="128">
        <v>33</v>
      </c>
      <c r="R1106" s="128">
        <v>40</v>
      </c>
      <c r="S1106" s="128">
        <v>0</v>
      </c>
      <c r="T1106" s="128">
        <v>0</v>
      </c>
      <c r="U1106" s="128">
        <v>0</v>
      </c>
      <c r="V1106" s="128">
        <v>0</v>
      </c>
      <c r="W1106" s="128">
        <v>0</v>
      </c>
      <c r="X1106" s="128">
        <v>0</v>
      </c>
    </row>
    <row r="1107" spans="1:24">
      <c r="A1107" s="118">
        <v>4</v>
      </c>
      <c r="B1107" s="122">
        <v>1</v>
      </c>
      <c r="C1107" s="137">
        <v>4203</v>
      </c>
      <c r="D1107" s="131">
        <v>11</v>
      </c>
      <c r="E1107" s="144" t="s">
        <v>980</v>
      </c>
      <c r="F1107" s="144" t="s">
        <v>981</v>
      </c>
      <c r="G1107" s="127">
        <v>76</v>
      </c>
      <c r="H1107" s="127">
        <v>650</v>
      </c>
      <c r="I1107" s="127">
        <v>7</v>
      </c>
      <c r="J1107" s="127">
        <v>9</v>
      </c>
      <c r="K1107" s="127">
        <v>21</v>
      </c>
      <c r="L1107" s="127">
        <v>63</v>
      </c>
      <c r="M1107" s="127">
        <v>76</v>
      </c>
      <c r="N1107" s="127">
        <v>725</v>
      </c>
      <c r="O1107" s="127">
        <v>1</v>
      </c>
      <c r="P1107" s="127">
        <v>13</v>
      </c>
      <c r="Q1107" s="127">
        <v>37</v>
      </c>
      <c r="R1107" s="127">
        <v>49</v>
      </c>
      <c r="S1107" s="127">
        <v>0</v>
      </c>
      <c r="T1107" s="127">
        <v>0</v>
      </c>
      <c r="U1107" s="127">
        <v>0</v>
      </c>
      <c r="V1107" s="127">
        <v>0</v>
      </c>
      <c r="W1107" s="127">
        <v>0</v>
      </c>
      <c r="X1107" s="127">
        <v>0</v>
      </c>
    </row>
    <row r="1108" spans="1:24">
      <c r="A1108" s="118">
        <v>5</v>
      </c>
      <c r="B1108" s="122">
        <v>1</v>
      </c>
      <c r="C1108" s="137">
        <v>4203</v>
      </c>
      <c r="D1108" s="131">
        <v>13</v>
      </c>
      <c r="E1108" s="144" t="s">
        <v>980</v>
      </c>
      <c r="F1108" s="144" t="s">
        <v>1423</v>
      </c>
      <c r="G1108" s="127">
        <v>105</v>
      </c>
      <c r="H1108" s="127">
        <v>668</v>
      </c>
      <c r="I1108" s="127">
        <v>7</v>
      </c>
      <c r="J1108" s="127">
        <v>16</v>
      </c>
      <c r="K1108" s="127">
        <v>37</v>
      </c>
      <c r="L1108" s="127">
        <v>40</v>
      </c>
      <c r="M1108" s="127">
        <v>105</v>
      </c>
      <c r="N1108" s="127">
        <v>700</v>
      </c>
      <c r="O1108" s="127">
        <v>4</v>
      </c>
      <c r="P1108" s="127">
        <v>19</v>
      </c>
      <c r="Q1108" s="127">
        <v>49</v>
      </c>
      <c r="R1108" s="127">
        <v>29</v>
      </c>
      <c r="S1108" s="127">
        <v>105</v>
      </c>
      <c r="T1108" s="127">
        <v>209</v>
      </c>
      <c r="U1108" s="127">
        <v>6</v>
      </c>
      <c r="V1108" s="127">
        <v>34</v>
      </c>
      <c r="W1108" s="127">
        <v>50</v>
      </c>
      <c r="X1108" s="127">
        <v>10</v>
      </c>
    </row>
    <row r="1109" spans="1:24">
      <c r="A1109" s="118">
        <v>6</v>
      </c>
      <c r="B1109" s="122">
        <v>1</v>
      </c>
      <c r="C1109" s="137">
        <v>4203</v>
      </c>
      <c r="D1109" s="131">
        <v>13</v>
      </c>
      <c r="E1109" s="144" t="s">
        <v>980</v>
      </c>
      <c r="F1109" s="144" t="s">
        <v>1423</v>
      </c>
      <c r="G1109" s="127">
        <v>85</v>
      </c>
      <c r="H1109" s="127">
        <v>698</v>
      </c>
      <c r="I1109" s="127">
        <v>7</v>
      </c>
      <c r="J1109" s="127">
        <v>16</v>
      </c>
      <c r="K1109" s="127">
        <v>32</v>
      </c>
      <c r="L1109" s="127">
        <v>45</v>
      </c>
      <c r="M1109" s="127">
        <v>85</v>
      </c>
      <c r="N1109" s="127">
        <v>701</v>
      </c>
      <c r="O1109" s="127">
        <v>8</v>
      </c>
      <c r="P1109" s="127">
        <v>24</v>
      </c>
      <c r="Q1109" s="127">
        <v>41</v>
      </c>
      <c r="R1109" s="127">
        <v>27</v>
      </c>
      <c r="S1109" s="127">
        <v>0</v>
      </c>
      <c r="T1109" s="127">
        <v>0</v>
      </c>
      <c r="U1109" s="127">
        <v>0</v>
      </c>
      <c r="V1109" s="127">
        <v>0</v>
      </c>
      <c r="W1109" s="127">
        <v>0</v>
      </c>
      <c r="X1109" s="127">
        <v>0</v>
      </c>
    </row>
    <row r="1110" spans="1:24">
      <c r="A1110" s="118">
        <v>7</v>
      </c>
      <c r="B1110" s="122">
        <v>1</v>
      </c>
      <c r="C1110" s="137">
        <v>4203</v>
      </c>
      <c r="D1110" s="131">
        <v>13</v>
      </c>
      <c r="E1110" s="144" t="s">
        <v>980</v>
      </c>
      <c r="F1110" s="144" t="s">
        <v>1423</v>
      </c>
      <c r="G1110" s="127">
        <v>86</v>
      </c>
      <c r="H1110" s="127">
        <v>747</v>
      </c>
      <c r="I1110" s="127">
        <v>2</v>
      </c>
      <c r="J1110" s="127">
        <v>10</v>
      </c>
      <c r="K1110" s="127">
        <v>49</v>
      </c>
      <c r="L1110" s="127">
        <v>38</v>
      </c>
      <c r="M1110" s="127">
        <v>86</v>
      </c>
      <c r="N1110" s="127">
        <v>715</v>
      </c>
      <c r="O1110" s="127">
        <v>5</v>
      </c>
      <c r="P1110" s="127">
        <v>40</v>
      </c>
      <c r="Q1110" s="127">
        <v>30</v>
      </c>
      <c r="R1110" s="127">
        <v>26</v>
      </c>
      <c r="S1110" s="127">
        <v>86</v>
      </c>
      <c r="T1110" s="127">
        <v>173</v>
      </c>
      <c r="U1110" s="127">
        <v>30</v>
      </c>
      <c r="V1110" s="127">
        <v>41</v>
      </c>
      <c r="W1110" s="127">
        <v>26</v>
      </c>
      <c r="X1110" s="127">
        <v>3</v>
      </c>
    </row>
    <row r="1111" spans="1:24">
      <c r="A1111" s="118">
        <v>8</v>
      </c>
      <c r="B1111" s="122">
        <v>1</v>
      </c>
      <c r="C1111" s="137">
        <v>4203</v>
      </c>
      <c r="D1111" s="131">
        <v>13</v>
      </c>
      <c r="E1111" s="144" t="s">
        <v>980</v>
      </c>
      <c r="F1111" s="144" t="s">
        <v>1423</v>
      </c>
      <c r="G1111" s="127">
        <v>80</v>
      </c>
      <c r="H1111" s="127">
        <v>773</v>
      </c>
      <c r="I1111" s="127">
        <v>5</v>
      </c>
      <c r="J1111" s="127">
        <v>11</v>
      </c>
      <c r="K1111" s="127">
        <v>43</v>
      </c>
      <c r="L1111" s="127">
        <v>41</v>
      </c>
      <c r="M1111" s="127">
        <v>80</v>
      </c>
      <c r="N1111" s="127">
        <v>804</v>
      </c>
      <c r="O1111" s="127">
        <v>3</v>
      </c>
      <c r="P1111" s="127">
        <v>14</v>
      </c>
      <c r="Q1111" s="127">
        <v>54</v>
      </c>
      <c r="R1111" s="127">
        <v>30</v>
      </c>
      <c r="S1111" s="127">
        <v>0</v>
      </c>
      <c r="T1111" s="127">
        <v>0</v>
      </c>
      <c r="U1111" s="127">
        <v>0</v>
      </c>
      <c r="V1111" s="127">
        <v>0</v>
      </c>
      <c r="W1111" s="127">
        <v>0</v>
      </c>
      <c r="X1111" s="127">
        <v>0</v>
      </c>
    </row>
    <row r="1112" spans="1:24">
      <c r="A1112" s="113">
        <v>3</v>
      </c>
      <c r="B1112" s="116">
        <v>1</v>
      </c>
      <c r="C1112" s="138">
        <v>4204</v>
      </c>
      <c r="D1112" s="132">
        <v>16</v>
      </c>
      <c r="E1112" s="142" t="s">
        <v>982</v>
      </c>
      <c r="F1112" s="143" t="s">
        <v>983</v>
      </c>
      <c r="G1112" s="128">
        <v>31</v>
      </c>
      <c r="H1112" s="128">
        <v>611</v>
      </c>
      <c r="I1112" s="128">
        <v>0</v>
      </c>
      <c r="J1112" s="128">
        <v>6</v>
      </c>
      <c r="K1112" s="128">
        <v>29</v>
      </c>
      <c r="L1112" s="128">
        <v>65</v>
      </c>
      <c r="M1112" s="128">
        <v>31</v>
      </c>
      <c r="N1112" s="128">
        <v>636</v>
      </c>
      <c r="O1112" s="128">
        <v>6</v>
      </c>
      <c r="P1112" s="128">
        <v>10</v>
      </c>
      <c r="Q1112" s="128">
        <v>35</v>
      </c>
      <c r="R1112" s="128">
        <v>48</v>
      </c>
      <c r="S1112" s="128">
        <v>0</v>
      </c>
      <c r="T1112" s="128">
        <v>0</v>
      </c>
      <c r="U1112" s="128">
        <v>0</v>
      </c>
      <c r="V1112" s="128">
        <v>0</v>
      </c>
      <c r="W1112" s="128">
        <v>0</v>
      </c>
      <c r="X1112" s="128">
        <v>0</v>
      </c>
    </row>
    <row r="1113" spans="1:24">
      <c r="A1113" s="118">
        <v>4</v>
      </c>
      <c r="B1113" s="122">
        <v>1</v>
      </c>
      <c r="C1113" s="137">
        <v>4204</v>
      </c>
      <c r="D1113" s="131">
        <v>16</v>
      </c>
      <c r="E1113" s="144" t="s">
        <v>982</v>
      </c>
      <c r="F1113" s="144" t="s">
        <v>983</v>
      </c>
      <c r="G1113" s="127">
        <v>31</v>
      </c>
      <c r="H1113" s="127">
        <v>637</v>
      </c>
      <c r="I1113" s="127">
        <v>6</v>
      </c>
      <c r="J1113" s="127">
        <v>13</v>
      </c>
      <c r="K1113" s="127">
        <v>19</v>
      </c>
      <c r="L1113" s="127">
        <v>61</v>
      </c>
      <c r="M1113" s="127">
        <v>31</v>
      </c>
      <c r="N1113" s="127">
        <v>657</v>
      </c>
      <c r="O1113" s="127">
        <v>3</v>
      </c>
      <c r="P1113" s="127">
        <v>19</v>
      </c>
      <c r="Q1113" s="127">
        <v>52</v>
      </c>
      <c r="R1113" s="127">
        <v>26</v>
      </c>
      <c r="S1113" s="127">
        <v>0</v>
      </c>
      <c r="T1113" s="127">
        <v>0</v>
      </c>
      <c r="U1113" s="127">
        <v>0</v>
      </c>
      <c r="V1113" s="127">
        <v>0</v>
      </c>
      <c r="W1113" s="127">
        <v>0</v>
      </c>
      <c r="X1113" s="127">
        <v>0</v>
      </c>
    </row>
    <row r="1114" spans="1:24">
      <c r="A1114" s="118">
        <v>5</v>
      </c>
      <c r="B1114" s="122">
        <v>1</v>
      </c>
      <c r="C1114" s="137">
        <v>4204</v>
      </c>
      <c r="D1114" s="131">
        <v>16</v>
      </c>
      <c r="E1114" s="144" t="s">
        <v>982</v>
      </c>
      <c r="F1114" s="144" t="s">
        <v>983</v>
      </c>
      <c r="G1114" s="127">
        <v>34</v>
      </c>
      <c r="H1114" s="127">
        <v>685</v>
      </c>
      <c r="I1114" s="127">
        <v>6</v>
      </c>
      <c r="J1114" s="127">
        <v>12</v>
      </c>
      <c r="K1114" s="127">
        <v>38</v>
      </c>
      <c r="L1114" s="127">
        <v>44</v>
      </c>
      <c r="M1114" s="127">
        <v>34</v>
      </c>
      <c r="N1114" s="127">
        <v>688</v>
      </c>
      <c r="O1114" s="127">
        <v>6</v>
      </c>
      <c r="P1114" s="127">
        <v>29</v>
      </c>
      <c r="Q1114" s="127">
        <v>32</v>
      </c>
      <c r="R1114" s="127">
        <v>32</v>
      </c>
      <c r="S1114" s="127">
        <v>34</v>
      </c>
      <c r="T1114" s="127">
        <v>214</v>
      </c>
      <c r="U1114" s="127">
        <v>6</v>
      </c>
      <c r="V1114" s="127">
        <v>26</v>
      </c>
      <c r="W1114" s="127">
        <v>56</v>
      </c>
      <c r="X1114" s="127">
        <v>12</v>
      </c>
    </row>
    <row r="1115" spans="1:24">
      <c r="A1115" s="118">
        <v>6</v>
      </c>
      <c r="B1115" s="122">
        <v>1</v>
      </c>
      <c r="C1115" s="137">
        <v>4204</v>
      </c>
      <c r="D1115" s="131">
        <v>16</v>
      </c>
      <c r="E1115" s="144" t="s">
        <v>982</v>
      </c>
      <c r="F1115" s="144" t="s">
        <v>983</v>
      </c>
      <c r="G1115" s="127">
        <v>26</v>
      </c>
      <c r="H1115" s="127">
        <v>722</v>
      </c>
      <c r="I1115" s="127">
        <v>4</v>
      </c>
      <c r="J1115" s="127">
        <v>12</v>
      </c>
      <c r="K1115" s="127">
        <v>31</v>
      </c>
      <c r="L1115" s="127">
        <v>54</v>
      </c>
      <c r="M1115" s="127">
        <v>26</v>
      </c>
      <c r="N1115" s="127">
        <v>738</v>
      </c>
      <c r="O1115" s="127">
        <v>0</v>
      </c>
      <c r="P1115" s="127">
        <v>27</v>
      </c>
      <c r="Q1115" s="127">
        <v>46</v>
      </c>
      <c r="R1115" s="127">
        <v>27</v>
      </c>
      <c r="S1115" s="127">
        <v>0</v>
      </c>
      <c r="T1115" s="127">
        <v>0</v>
      </c>
      <c r="U1115" s="127">
        <v>0</v>
      </c>
      <c r="V1115" s="127">
        <v>0</v>
      </c>
      <c r="W1115" s="127">
        <v>0</v>
      </c>
      <c r="X1115" s="127">
        <v>0</v>
      </c>
    </row>
    <row r="1116" spans="1:24">
      <c r="A1116" s="118">
        <v>7</v>
      </c>
      <c r="B1116" s="122">
        <v>1</v>
      </c>
      <c r="C1116" s="137">
        <v>4204</v>
      </c>
      <c r="D1116" s="131">
        <v>19</v>
      </c>
      <c r="E1116" s="144" t="s">
        <v>982</v>
      </c>
      <c r="F1116" s="144" t="s">
        <v>1614</v>
      </c>
      <c r="G1116" s="127">
        <v>32</v>
      </c>
      <c r="H1116" s="127">
        <v>741</v>
      </c>
      <c r="I1116" s="127">
        <v>3</v>
      </c>
      <c r="J1116" s="127">
        <v>13</v>
      </c>
      <c r="K1116" s="127">
        <v>38</v>
      </c>
      <c r="L1116" s="127">
        <v>47</v>
      </c>
      <c r="M1116" s="127">
        <v>32</v>
      </c>
      <c r="N1116" s="127">
        <v>776</v>
      </c>
      <c r="O1116" s="127">
        <v>0</v>
      </c>
      <c r="P1116" s="127">
        <v>25</v>
      </c>
      <c r="Q1116" s="127">
        <v>41</v>
      </c>
      <c r="R1116" s="127">
        <v>34</v>
      </c>
      <c r="S1116" s="127">
        <v>32</v>
      </c>
      <c r="T1116" s="127">
        <v>190</v>
      </c>
      <c r="U1116" s="127">
        <v>16</v>
      </c>
      <c r="V1116" s="127">
        <v>28</v>
      </c>
      <c r="W1116" s="127">
        <v>56</v>
      </c>
      <c r="X1116" s="127">
        <v>0</v>
      </c>
    </row>
    <row r="1117" spans="1:24">
      <c r="A1117" s="118">
        <v>8</v>
      </c>
      <c r="B1117" s="122">
        <v>1</v>
      </c>
      <c r="C1117" s="137">
        <v>4204</v>
      </c>
      <c r="D1117" s="131">
        <v>19</v>
      </c>
      <c r="E1117" s="144" t="s">
        <v>982</v>
      </c>
      <c r="F1117" s="144" t="s">
        <v>1614</v>
      </c>
      <c r="G1117" s="127">
        <v>36</v>
      </c>
      <c r="H1117" s="127">
        <v>772</v>
      </c>
      <c r="I1117" s="127">
        <v>8</v>
      </c>
      <c r="J1117" s="127">
        <v>11</v>
      </c>
      <c r="K1117" s="127">
        <v>39</v>
      </c>
      <c r="L1117" s="127">
        <v>42</v>
      </c>
      <c r="M1117" s="127">
        <v>36</v>
      </c>
      <c r="N1117" s="127">
        <v>846</v>
      </c>
      <c r="O1117" s="127">
        <v>0</v>
      </c>
      <c r="P1117" s="127">
        <v>17</v>
      </c>
      <c r="Q1117" s="127">
        <v>39</v>
      </c>
      <c r="R1117" s="127">
        <v>44</v>
      </c>
      <c r="S1117" s="127">
        <v>0</v>
      </c>
      <c r="T1117" s="127">
        <v>0</v>
      </c>
      <c r="U1117" s="127">
        <v>0</v>
      </c>
      <c r="V1117" s="127">
        <v>0</v>
      </c>
      <c r="W1117" s="127">
        <v>0</v>
      </c>
      <c r="X1117" s="127">
        <v>0</v>
      </c>
    </row>
    <row r="1118" spans="1:24">
      <c r="A1118" s="113">
        <v>3</v>
      </c>
      <c r="B1118" s="116">
        <v>3</v>
      </c>
      <c r="C1118" s="138">
        <v>4301</v>
      </c>
      <c r="D1118" s="132">
        <v>27</v>
      </c>
      <c r="E1118" s="142" t="s">
        <v>984</v>
      </c>
      <c r="F1118" s="143" t="s">
        <v>985</v>
      </c>
      <c r="G1118" s="128">
        <v>140</v>
      </c>
      <c r="H1118" s="128">
        <v>569</v>
      </c>
      <c r="I1118" s="128">
        <v>2</v>
      </c>
      <c r="J1118" s="128">
        <v>16</v>
      </c>
      <c r="K1118" s="128">
        <v>38</v>
      </c>
      <c r="L1118" s="128">
        <v>44</v>
      </c>
      <c r="M1118" s="128">
        <v>140</v>
      </c>
      <c r="N1118" s="128">
        <v>524</v>
      </c>
      <c r="O1118" s="128">
        <v>17</v>
      </c>
      <c r="P1118" s="128">
        <v>21</v>
      </c>
      <c r="Q1118" s="128">
        <v>34</v>
      </c>
      <c r="R1118" s="128">
        <v>28</v>
      </c>
      <c r="S1118" s="128">
        <v>0</v>
      </c>
      <c r="T1118" s="128">
        <v>0</v>
      </c>
      <c r="U1118" s="128">
        <v>0</v>
      </c>
      <c r="V1118" s="128">
        <v>0</v>
      </c>
      <c r="W1118" s="128">
        <v>0</v>
      </c>
      <c r="X1118" s="128">
        <v>0</v>
      </c>
    </row>
    <row r="1119" spans="1:24">
      <c r="A1119" s="118">
        <v>4</v>
      </c>
      <c r="B1119" s="122">
        <v>3</v>
      </c>
      <c r="C1119" s="137">
        <v>4301</v>
      </c>
      <c r="D1119" s="131">
        <v>27</v>
      </c>
      <c r="E1119" s="144" t="s">
        <v>984</v>
      </c>
      <c r="F1119" s="144" t="s">
        <v>985</v>
      </c>
      <c r="G1119" s="127">
        <v>140</v>
      </c>
      <c r="H1119" s="127">
        <v>628</v>
      </c>
      <c r="I1119" s="127">
        <v>8</v>
      </c>
      <c r="J1119" s="127">
        <v>15</v>
      </c>
      <c r="K1119" s="127">
        <v>29</v>
      </c>
      <c r="L1119" s="127">
        <v>48</v>
      </c>
      <c r="M1119" s="127">
        <v>140</v>
      </c>
      <c r="N1119" s="127">
        <v>661</v>
      </c>
      <c r="O1119" s="127">
        <v>4</v>
      </c>
      <c r="P1119" s="127">
        <v>19</v>
      </c>
      <c r="Q1119" s="127">
        <v>45</v>
      </c>
      <c r="R1119" s="127">
        <v>32</v>
      </c>
      <c r="S1119" s="127">
        <v>0</v>
      </c>
      <c r="T1119" s="127">
        <v>0</v>
      </c>
      <c r="U1119" s="127">
        <v>0</v>
      </c>
      <c r="V1119" s="127">
        <v>0</v>
      </c>
      <c r="W1119" s="127">
        <v>0</v>
      </c>
      <c r="X1119" s="127">
        <v>0</v>
      </c>
    </row>
    <row r="1120" spans="1:24">
      <c r="A1120" s="118">
        <v>5</v>
      </c>
      <c r="B1120" s="122">
        <v>3</v>
      </c>
      <c r="C1120" s="137">
        <v>4301</v>
      </c>
      <c r="D1120" s="131">
        <v>27</v>
      </c>
      <c r="E1120" s="144" t="s">
        <v>984</v>
      </c>
      <c r="F1120" s="144" t="s">
        <v>985</v>
      </c>
      <c r="G1120" s="127">
        <v>140</v>
      </c>
      <c r="H1120" s="127">
        <v>673</v>
      </c>
      <c r="I1120" s="127">
        <v>7</v>
      </c>
      <c r="J1120" s="127">
        <v>16</v>
      </c>
      <c r="K1120" s="127">
        <v>36</v>
      </c>
      <c r="L1120" s="127">
        <v>41</v>
      </c>
      <c r="M1120" s="127">
        <v>140</v>
      </c>
      <c r="N1120" s="127">
        <v>736</v>
      </c>
      <c r="O1120" s="127">
        <v>1</v>
      </c>
      <c r="P1120" s="127">
        <v>14</v>
      </c>
      <c r="Q1120" s="127">
        <v>48</v>
      </c>
      <c r="R1120" s="127">
        <v>36</v>
      </c>
      <c r="S1120" s="127">
        <v>140</v>
      </c>
      <c r="T1120" s="127">
        <v>208</v>
      </c>
      <c r="U1120" s="127">
        <v>4</v>
      </c>
      <c r="V1120" s="127">
        <v>31</v>
      </c>
      <c r="W1120" s="127">
        <v>57</v>
      </c>
      <c r="X1120" s="127">
        <v>7</v>
      </c>
    </row>
    <row r="1121" spans="1:24">
      <c r="A1121" s="118">
        <v>6</v>
      </c>
      <c r="B1121" s="122">
        <v>3</v>
      </c>
      <c r="C1121" s="137">
        <v>4301</v>
      </c>
      <c r="D1121" s="131">
        <v>28</v>
      </c>
      <c r="E1121" s="144" t="s">
        <v>984</v>
      </c>
      <c r="F1121" s="144" t="s">
        <v>1489</v>
      </c>
      <c r="G1121" s="127">
        <v>161</v>
      </c>
      <c r="H1121" s="127">
        <v>712</v>
      </c>
      <c r="I1121" s="127">
        <v>7</v>
      </c>
      <c r="J1121" s="127">
        <v>14</v>
      </c>
      <c r="K1121" s="127">
        <v>34</v>
      </c>
      <c r="L1121" s="127">
        <v>45</v>
      </c>
      <c r="M1121" s="127">
        <v>161</v>
      </c>
      <c r="N1121" s="127">
        <v>722</v>
      </c>
      <c r="O1121" s="127">
        <v>4</v>
      </c>
      <c r="P1121" s="127">
        <v>24</v>
      </c>
      <c r="Q1121" s="127">
        <v>47</v>
      </c>
      <c r="R1121" s="127">
        <v>25</v>
      </c>
      <c r="S1121" s="127">
        <v>0</v>
      </c>
      <c r="T1121" s="127">
        <v>0</v>
      </c>
      <c r="U1121" s="127">
        <v>0</v>
      </c>
      <c r="V1121" s="127">
        <v>0</v>
      </c>
      <c r="W1121" s="127">
        <v>0</v>
      </c>
      <c r="X1121" s="127">
        <v>0</v>
      </c>
    </row>
    <row r="1122" spans="1:24">
      <c r="A1122" s="118">
        <v>7</v>
      </c>
      <c r="B1122" s="122">
        <v>3</v>
      </c>
      <c r="C1122" s="137">
        <v>4301</v>
      </c>
      <c r="D1122" s="131">
        <v>28</v>
      </c>
      <c r="E1122" s="144" t="s">
        <v>984</v>
      </c>
      <c r="F1122" s="144" t="s">
        <v>1489</v>
      </c>
      <c r="G1122" s="127">
        <v>153</v>
      </c>
      <c r="H1122" s="127">
        <v>748</v>
      </c>
      <c r="I1122" s="127">
        <v>9</v>
      </c>
      <c r="J1122" s="127">
        <v>15</v>
      </c>
      <c r="K1122" s="127">
        <v>27</v>
      </c>
      <c r="L1122" s="127">
        <v>48</v>
      </c>
      <c r="M1122" s="127">
        <v>153</v>
      </c>
      <c r="N1122" s="127">
        <v>742</v>
      </c>
      <c r="O1122" s="127">
        <v>5</v>
      </c>
      <c r="P1122" s="127">
        <v>22</v>
      </c>
      <c r="Q1122" s="127">
        <v>50</v>
      </c>
      <c r="R1122" s="127">
        <v>23</v>
      </c>
      <c r="S1122" s="127">
        <v>153</v>
      </c>
      <c r="T1122" s="127">
        <v>170</v>
      </c>
      <c r="U1122" s="127">
        <v>34</v>
      </c>
      <c r="V1122" s="127">
        <v>36</v>
      </c>
      <c r="W1122" s="127">
        <v>29</v>
      </c>
      <c r="X1122" s="127">
        <v>1</v>
      </c>
    </row>
    <row r="1123" spans="1:24">
      <c r="A1123" s="118">
        <v>8</v>
      </c>
      <c r="B1123" s="122">
        <v>3</v>
      </c>
      <c r="C1123" s="137">
        <v>4301</v>
      </c>
      <c r="D1123" s="131">
        <v>28</v>
      </c>
      <c r="E1123" s="144" t="s">
        <v>984</v>
      </c>
      <c r="F1123" s="144" t="s">
        <v>1489</v>
      </c>
      <c r="G1123" s="127">
        <v>134</v>
      </c>
      <c r="H1123" s="127">
        <v>744</v>
      </c>
      <c r="I1123" s="127">
        <v>16</v>
      </c>
      <c r="J1123" s="127">
        <v>16</v>
      </c>
      <c r="K1123" s="127">
        <v>43</v>
      </c>
      <c r="L1123" s="127">
        <v>25</v>
      </c>
      <c r="M1123" s="127">
        <v>134</v>
      </c>
      <c r="N1123" s="127">
        <v>801</v>
      </c>
      <c r="O1123" s="127">
        <v>0</v>
      </c>
      <c r="P1123" s="127">
        <v>21</v>
      </c>
      <c r="Q1123" s="127">
        <v>54</v>
      </c>
      <c r="R1123" s="127">
        <v>25</v>
      </c>
      <c r="S1123" s="127">
        <v>0</v>
      </c>
      <c r="T1123" s="127">
        <v>0</v>
      </c>
      <c r="U1123" s="127">
        <v>0</v>
      </c>
      <c r="V1123" s="127">
        <v>0</v>
      </c>
      <c r="W1123" s="127">
        <v>0</v>
      </c>
      <c r="X1123" s="127">
        <v>0</v>
      </c>
    </row>
    <row r="1124" spans="1:24">
      <c r="A1124" s="113">
        <v>3</v>
      </c>
      <c r="B1124" s="116">
        <v>3</v>
      </c>
      <c r="C1124" s="138">
        <v>4302</v>
      </c>
      <c r="D1124" s="132">
        <v>17</v>
      </c>
      <c r="E1124" s="142" t="s">
        <v>986</v>
      </c>
      <c r="F1124" s="143" t="s">
        <v>987</v>
      </c>
      <c r="G1124" s="128">
        <v>75</v>
      </c>
      <c r="H1124" s="128">
        <v>578</v>
      </c>
      <c r="I1124" s="128">
        <v>4</v>
      </c>
      <c r="J1124" s="128">
        <v>11</v>
      </c>
      <c r="K1124" s="128">
        <v>28</v>
      </c>
      <c r="L1124" s="128">
        <v>57</v>
      </c>
      <c r="M1124" s="128">
        <v>75</v>
      </c>
      <c r="N1124" s="128">
        <v>570</v>
      </c>
      <c r="O1124" s="128">
        <v>12</v>
      </c>
      <c r="P1124" s="128">
        <v>21</v>
      </c>
      <c r="Q1124" s="128">
        <v>31</v>
      </c>
      <c r="R1124" s="128">
        <v>36</v>
      </c>
      <c r="S1124" s="128">
        <v>0</v>
      </c>
      <c r="T1124" s="128">
        <v>0</v>
      </c>
      <c r="U1124" s="128">
        <v>0</v>
      </c>
      <c r="V1124" s="128">
        <v>0</v>
      </c>
      <c r="W1124" s="128">
        <v>0</v>
      </c>
      <c r="X1124" s="128">
        <v>0</v>
      </c>
    </row>
    <row r="1125" spans="1:24">
      <c r="A1125" s="118">
        <v>4</v>
      </c>
      <c r="B1125" s="122">
        <v>3</v>
      </c>
      <c r="C1125" s="137">
        <v>4302</v>
      </c>
      <c r="D1125" s="131">
        <v>17</v>
      </c>
      <c r="E1125" s="144" t="s">
        <v>986</v>
      </c>
      <c r="F1125" s="144" t="s">
        <v>987</v>
      </c>
      <c r="G1125" s="127">
        <v>50</v>
      </c>
      <c r="H1125" s="127">
        <v>640</v>
      </c>
      <c r="I1125" s="127">
        <v>6</v>
      </c>
      <c r="J1125" s="127">
        <v>10</v>
      </c>
      <c r="K1125" s="127">
        <v>22</v>
      </c>
      <c r="L1125" s="127">
        <v>62</v>
      </c>
      <c r="M1125" s="127">
        <v>50</v>
      </c>
      <c r="N1125" s="127">
        <v>656</v>
      </c>
      <c r="O1125" s="127">
        <v>6</v>
      </c>
      <c r="P1125" s="127">
        <v>14</v>
      </c>
      <c r="Q1125" s="127">
        <v>52</v>
      </c>
      <c r="R1125" s="127">
        <v>28</v>
      </c>
      <c r="S1125" s="127">
        <v>0</v>
      </c>
      <c r="T1125" s="127">
        <v>0</v>
      </c>
      <c r="U1125" s="127">
        <v>0</v>
      </c>
      <c r="V1125" s="127">
        <v>0</v>
      </c>
      <c r="W1125" s="127">
        <v>0</v>
      </c>
      <c r="X1125" s="127">
        <v>0</v>
      </c>
    </row>
    <row r="1126" spans="1:24">
      <c r="A1126" s="118">
        <v>5</v>
      </c>
      <c r="B1126" s="122">
        <v>3</v>
      </c>
      <c r="C1126" s="137">
        <v>4302</v>
      </c>
      <c r="D1126" s="131">
        <v>17</v>
      </c>
      <c r="E1126" s="144" t="s">
        <v>986</v>
      </c>
      <c r="F1126" s="144" t="s">
        <v>987</v>
      </c>
      <c r="G1126" s="127">
        <v>61</v>
      </c>
      <c r="H1126" s="127">
        <v>641</v>
      </c>
      <c r="I1126" s="127">
        <v>11</v>
      </c>
      <c r="J1126" s="127">
        <v>16</v>
      </c>
      <c r="K1126" s="127">
        <v>46</v>
      </c>
      <c r="L1126" s="127">
        <v>26</v>
      </c>
      <c r="M1126" s="127">
        <v>61</v>
      </c>
      <c r="N1126" s="127">
        <v>685</v>
      </c>
      <c r="O1126" s="127">
        <v>3</v>
      </c>
      <c r="P1126" s="127">
        <v>23</v>
      </c>
      <c r="Q1126" s="127">
        <v>56</v>
      </c>
      <c r="R1126" s="127">
        <v>18</v>
      </c>
      <c r="S1126" s="127">
        <v>61</v>
      </c>
      <c r="T1126" s="127">
        <v>200</v>
      </c>
      <c r="U1126" s="127">
        <v>11</v>
      </c>
      <c r="V1126" s="127">
        <v>31</v>
      </c>
      <c r="W1126" s="127">
        <v>49</v>
      </c>
      <c r="X1126" s="127">
        <v>8</v>
      </c>
    </row>
    <row r="1127" spans="1:24">
      <c r="A1127" s="118">
        <v>6</v>
      </c>
      <c r="B1127" s="122">
        <v>3</v>
      </c>
      <c r="C1127" s="137">
        <v>4302</v>
      </c>
      <c r="D1127" s="131">
        <v>17</v>
      </c>
      <c r="E1127" s="144" t="s">
        <v>986</v>
      </c>
      <c r="F1127" s="144" t="s">
        <v>987</v>
      </c>
      <c r="G1127" s="127">
        <v>48</v>
      </c>
      <c r="H1127" s="127">
        <v>676</v>
      </c>
      <c r="I1127" s="127">
        <v>19</v>
      </c>
      <c r="J1127" s="127">
        <v>17</v>
      </c>
      <c r="K1127" s="127">
        <v>23</v>
      </c>
      <c r="L1127" s="127">
        <v>42</v>
      </c>
      <c r="M1127" s="127">
        <v>48</v>
      </c>
      <c r="N1127" s="127">
        <v>683</v>
      </c>
      <c r="O1127" s="127">
        <v>13</v>
      </c>
      <c r="P1127" s="127">
        <v>23</v>
      </c>
      <c r="Q1127" s="127">
        <v>33</v>
      </c>
      <c r="R1127" s="127">
        <v>31</v>
      </c>
      <c r="S1127" s="127">
        <v>0</v>
      </c>
      <c r="T1127" s="127">
        <v>0</v>
      </c>
      <c r="U1127" s="127">
        <v>0</v>
      </c>
      <c r="V1127" s="127">
        <v>0</v>
      </c>
      <c r="W1127" s="127">
        <v>0</v>
      </c>
      <c r="X1127" s="127">
        <v>0</v>
      </c>
    </row>
    <row r="1128" spans="1:24">
      <c r="A1128" s="118">
        <v>7</v>
      </c>
      <c r="B1128" s="122">
        <v>3</v>
      </c>
      <c r="C1128" s="137">
        <v>4302</v>
      </c>
      <c r="D1128" s="131">
        <v>18</v>
      </c>
      <c r="E1128" s="144" t="s">
        <v>986</v>
      </c>
      <c r="F1128" s="144" t="s">
        <v>1615</v>
      </c>
      <c r="G1128" s="127">
        <v>54</v>
      </c>
      <c r="H1128" s="127">
        <v>655</v>
      </c>
      <c r="I1128" s="127">
        <v>39</v>
      </c>
      <c r="J1128" s="127">
        <v>17</v>
      </c>
      <c r="K1128" s="127">
        <v>37</v>
      </c>
      <c r="L1128" s="127">
        <v>7</v>
      </c>
      <c r="M1128" s="127">
        <v>54</v>
      </c>
      <c r="N1128" s="127">
        <v>689</v>
      </c>
      <c r="O1128" s="127">
        <v>17</v>
      </c>
      <c r="P1128" s="127">
        <v>20</v>
      </c>
      <c r="Q1128" s="127">
        <v>43</v>
      </c>
      <c r="R1128" s="127">
        <v>20</v>
      </c>
      <c r="S1128" s="127">
        <v>54</v>
      </c>
      <c r="T1128" s="127">
        <v>154</v>
      </c>
      <c r="U1128" s="127">
        <v>44</v>
      </c>
      <c r="V1128" s="127">
        <v>35</v>
      </c>
      <c r="W1128" s="127">
        <v>20</v>
      </c>
      <c r="X1128" s="127">
        <v>0</v>
      </c>
    </row>
    <row r="1129" spans="1:24">
      <c r="A1129" s="118">
        <v>8</v>
      </c>
      <c r="B1129" s="122">
        <v>3</v>
      </c>
      <c r="C1129" s="137">
        <v>4302</v>
      </c>
      <c r="D1129" s="131">
        <v>18</v>
      </c>
      <c r="E1129" s="144" t="s">
        <v>986</v>
      </c>
      <c r="F1129" s="144" t="s">
        <v>1615</v>
      </c>
      <c r="G1129" s="127">
        <v>65</v>
      </c>
      <c r="H1129" s="127">
        <v>681</v>
      </c>
      <c r="I1129" s="127">
        <v>43</v>
      </c>
      <c r="J1129" s="127">
        <v>20</v>
      </c>
      <c r="K1129" s="127">
        <v>25</v>
      </c>
      <c r="L1129" s="127">
        <v>12</v>
      </c>
      <c r="M1129" s="127">
        <v>65</v>
      </c>
      <c r="N1129" s="127">
        <v>709</v>
      </c>
      <c r="O1129" s="127">
        <v>17</v>
      </c>
      <c r="P1129" s="127">
        <v>25</v>
      </c>
      <c r="Q1129" s="127">
        <v>38</v>
      </c>
      <c r="R1129" s="127">
        <v>20</v>
      </c>
      <c r="S1129" s="127">
        <v>0</v>
      </c>
      <c r="T1129" s="127">
        <v>0</v>
      </c>
      <c r="U1129" s="127">
        <v>0</v>
      </c>
      <c r="V1129" s="127">
        <v>0</v>
      </c>
      <c r="W1129" s="127">
        <v>0</v>
      </c>
      <c r="X1129" s="127">
        <v>0</v>
      </c>
    </row>
    <row r="1130" spans="1:24">
      <c r="A1130" s="113">
        <v>3</v>
      </c>
      <c r="B1130" s="116">
        <v>3</v>
      </c>
      <c r="C1130" s="138">
        <v>4303</v>
      </c>
      <c r="D1130" s="132">
        <v>12</v>
      </c>
      <c r="E1130" s="142" t="s">
        <v>988</v>
      </c>
      <c r="F1130" s="143" t="s">
        <v>989</v>
      </c>
      <c r="G1130" s="128">
        <v>53</v>
      </c>
      <c r="H1130" s="128">
        <v>552</v>
      </c>
      <c r="I1130" s="128">
        <v>6</v>
      </c>
      <c r="J1130" s="128">
        <v>17</v>
      </c>
      <c r="K1130" s="128">
        <v>36</v>
      </c>
      <c r="L1130" s="128">
        <v>42</v>
      </c>
      <c r="M1130" s="128">
        <v>53</v>
      </c>
      <c r="N1130" s="128">
        <v>574</v>
      </c>
      <c r="O1130" s="128">
        <v>11</v>
      </c>
      <c r="P1130" s="128">
        <v>19</v>
      </c>
      <c r="Q1130" s="128">
        <v>34</v>
      </c>
      <c r="R1130" s="128">
        <v>36</v>
      </c>
      <c r="S1130" s="128">
        <v>0</v>
      </c>
      <c r="T1130" s="128">
        <v>0</v>
      </c>
      <c r="U1130" s="128">
        <v>0</v>
      </c>
      <c r="V1130" s="128">
        <v>0</v>
      </c>
      <c r="W1130" s="128">
        <v>0</v>
      </c>
      <c r="X1130" s="128">
        <v>0</v>
      </c>
    </row>
    <row r="1131" spans="1:24">
      <c r="A1131" s="118">
        <v>4</v>
      </c>
      <c r="B1131" s="122">
        <v>3</v>
      </c>
      <c r="C1131" s="137">
        <v>4303</v>
      </c>
      <c r="D1131" s="131">
        <v>12</v>
      </c>
      <c r="E1131" s="144" t="s">
        <v>988</v>
      </c>
      <c r="F1131" s="144" t="s">
        <v>989</v>
      </c>
      <c r="G1131" s="127">
        <v>53</v>
      </c>
      <c r="H1131" s="127">
        <v>639</v>
      </c>
      <c r="I1131" s="127">
        <v>9</v>
      </c>
      <c r="J1131" s="127">
        <v>4</v>
      </c>
      <c r="K1131" s="127">
        <v>21</v>
      </c>
      <c r="L1131" s="127">
        <v>66</v>
      </c>
      <c r="M1131" s="127">
        <v>53</v>
      </c>
      <c r="N1131" s="127">
        <v>678</v>
      </c>
      <c r="O1131" s="127">
        <v>2</v>
      </c>
      <c r="P1131" s="127">
        <v>11</v>
      </c>
      <c r="Q1131" s="127">
        <v>51</v>
      </c>
      <c r="R1131" s="127">
        <v>36</v>
      </c>
      <c r="S1131" s="127">
        <v>0</v>
      </c>
      <c r="T1131" s="127">
        <v>0</v>
      </c>
      <c r="U1131" s="127">
        <v>0</v>
      </c>
      <c r="V1131" s="127">
        <v>0</v>
      </c>
      <c r="W1131" s="127">
        <v>0</v>
      </c>
      <c r="X1131" s="127">
        <v>0</v>
      </c>
    </row>
    <row r="1132" spans="1:24">
      <c r="A1132" s="118">
        <v>5</v>
      </c>
      <c r="B1132" s="122">
        <v>3</v>
      </c>
      <c r="C1132" s="137">
        <v>4303</v>
      </c>
      <c r="D1132" s="131">
        <v>12</v>
      </c>
      <c r="E1132" s="144" t="s">
        <v>988</v>
      </c>
      <c r="F1132" s="144" t="s">
        <v>989</v>
      </c>
      <c r="G1132" s="127">
        <v>56</v>
      </c>
      <c r="H1132" s="127">
        <v>659</v>
      </c>
      <c r="I1132" s="127">
        <v>5</v>
      </c>
      <c r="J1132" s="127">
        <v>11</v>
      </c>
      <c r="K1132" s="127">
        <v>55</v>
      </c>
      <c r="L1132" s="127">
        <v>29</v>
      </c>
      <c r="M1132" s="127">
        <v>56</v>
      </c>
      <c r="N1132" s="127">
        <v>729</v>
      </c>
      <c r="O1132" s="127">
        <v>2</v>
      </c>
      <c r="P1132" s="127">
        <v>14</v>
      </c>
      <c r="Q1132" s="127">
        <v>50</v>
      </c>
      <c r="R1132" s="127">
        <v>34</v>
      </c>
      <c r="S1132" s="127">
        <v>56</v>
      </c>
      <c r="T1132" s="127">
        <v>218</v>
      </c>
      <c r="U1132" s="127">
        <v>0</v>
      </c>
      <c r="V1132" s="127">
        <v>29</v>
      </c>
      <c r="W1132" s="127">
        <v>52</v>
      </c>
      <c r="X1132" s="127">
        <v>20</v>
      </c>
    </row>
    <row r="1133" spans="1:24">
      <c r="A1133" s="118">
        <v>6</v>
      </c>
      <c r="B1133" s="122">
        <v>3</v>
      </c>
      <c r="C1133" s="137">
        <v>4303</v>
      </c>
      <c r="D1133" s="131">
        <v>12</v>
      </c>
      <c r="E1133" s="144" t="s">
        <v>988</v>
      </c>
      <c r="F1133" s="144" t="s">
        <v>989</v>
      </c>
      <c r="G1133" s="127">
        <v>58</v>
      </c>
      <c r="H1133" s="127">
        <v>714</v>
      </c>
      <c r="I1133" s="127">
        <v>2</v>
      </c>
      <c r="J1133" s="127">
        <v>19</v>
      </c>
      <c r="K1133" s="127">
        <v>33</v>
      </c>
      <c r="L1133" s="127">
        <v>47</v>
      </c>
      <c r="M1133" s="127">
        <v>58</v>
      </c>
      <c r="N1133" s="127">
        <v>757</v>
      </c>
      <c r="O1133" s="127">
        <v>2</v>
      </c>
      <c r="P1133" s="127">
        <v>19</v>
      </c>
      <c r="Q1133" s="127">
        <v>38</v>
      </c>
      <c r="R1133" s="127">
        <v>41</v>
      </c>
      <c r="S1133" s="127">
        <v>0</v>
      </c>
      <c r="T1133" s="127">
        <v>0</v>
      </c>
      <c r="U1133" s="127">
        <v>0</v>
      </c>
      <c r="V1133" s="127">
        <v>0</v>
      </c>
      <c r="W1133" s="127">
        <v>0</v>
      </c>
      <c r="X1133" s="127">
        <v>0</v>
      </c>
    </row>
    <row r="1134" spans="1:24">
      <c r="A1134" s="118">
        <v>7</v>
      </c>
      <c r="B1134" s="122">
        <v>3</v>
      </c>
      <c r="C1134" s="137">
        <v>4303</v>
      </c>
      <c r="D1134" s="131">
        <v>13</v>
      </c>
      <c r="E1134" s="144" t="s">
        <v>988</v>
      </c>
      <c r="F1134" s="144" t="s">
        <v>1616</v>
      </c>
      <c r="G1134" s="127">
        <v>59</v>
      </c>
      <c r="H1134" s="127">
        <v>688</v>
      </c>
      <c r="I1134" s="127">
        <v>20</v>
      </c>
      <c r="J1134" s="127">
        <v>12</v>
      </c>
      <c r="K1134" s="127">
        <v>34</v>
      </c>
      <c r="L1134" s="127">
        <v>34</v>
      </c>
      <c r="M1134" s="127">
        <v>59</v>
      </c>
      <c r="N1134" s="127">
        <v>672</v>
      </c>
      <c r="O1134" s="127">
        <v>14</v>
      </c>
      <c r="P1134" s="127">
        <v>27</v>
      </c>
      <c r="Q1134" s="127">
        <v>34</v>
      </c>
      <c r="R1134" s="127">
        <v>25</v>
      </c>
      <c r="S1134" s="127">
        <v>59</v>
      </c>
      <c r="T1134" s="127">
        <v>192</v>
      </c>
      <c r="U1134" s="127">
        <v>19</v>
      </c>
      <c r="V1134" s="127">
        <v>27</v>
      </c>
      <c r="W1134" s="127">
        <v>29</v>
      </c>
      <c r="X1134" s="127">
        <v>25</v>
      </c>
    </row>
    <row r="1135" spans="1:24">
      <c r="A1135" s="118">
        <v>8</v>
      </c>
      <c r="B1135" s="122">
        <v>3</v>
      </c>
      <c r="C1135" s="137">
        <v>4303</v>
      </c>
      <c r="D1135" s="131">
        <v>13</v>
      </c>
      <c r="E1135" s="144" t="s">
        <v>988</v>
      </c>
      <c r="F1135" s="144" t="s">
        <v>1616</v>
      </c>
      <c r="G1135" s="127">
        <v>66</v>
      </c>
      <c r="H1135" s="127">
        <v>710</v>
      </c>
      <c r="I1135" s="127">
        <v>27</v>
      </c>
      <c r="J1135" s="127">
        <v>11</v>
      </c>
      <c r="K1135" s="127">
        <v>47</v>
      </c>
      <c r="L1135" s="127">
        <v>15</v>
      </c>
      <c r="M1135" s="127">
        <v>66</v>
      </c>
      <c r="N1135" s="127">
        <v>764</v>
      </c>
      <c r="O1135" s="127">
        <v>11</v>
      </c>
      <c r="P1135" s="127">
        <v>26</v>
      </c>
      <c r="Q1135" s="127">
        <v>30</v>
      </c>
      <c r="R1135" s="127">
        <v>33</v>
      </c>
      <c r="S1135" s="127">
        <v>0</v>
      </c>
      <c r="T1135" s="127">
        <v>0</v>
      </c>
      <c r="U1135" s="127">
        <v>0</v>
      </c>
      <c r="V1135" s="127">
        <v>0</v>
      </c>
      <c r="W1135" s="127">
        <v>0</v>
      </c>
      <c r="X1135" s="127">
        <v>0</v>
      </c>
    </row>
    <row r="1136" spans="1:24">
      <c r="A1136" s="113">
        <v>3</v>
      </c>
      <c r="B1136" s="116">
        <v>3</v>
      </c>
      <c r="C1136" s="138">
        <v>4304</v>
      </c>
      <c r="D1136" s="132">
        <v>1</v>
      </c>
      <c r="E1136" s="142" t="s">
        <v>990</v>
      </c>
      <c r="F1136" s="143" t="s">
        <v>681</v>
      </c>
      <c r="G1136" s="128">
        <v>97</v>
      </c>
      <c r="H1136" s="128">
        <v>612</v>
      </c>
      <c r="I1136" s="128">
        <v>0</v>
      </c>
      <c r="J1136" s="128">
        <v>13</v>
      </c>
      <c r="K1136" s="128">
        <v>24</v>
      </c>
      <c r="L1136" s="128">
        <v>63</v>
      </c>
      <c r="M1136" s="128">
        <v>97</v>
      </c>
      <c r="N1136" s="128">
        <v>642</v>
      </c>
      <c r="O1136" s="128">
        <v>6</v>
      </c>
      <c r="P1136" s="128">
        <v>12</v>
      </c>
      <c r="Q1136" s="128">
        <v>29</v>
      </c>
      <c r="R1136" s="128">
        <v>53</v>
      </c>
      <c r="S1136" s="128">
        <v>0</v>
      </c>
      <c r="T1136" s="128">
        <v>0</v>
      </c>
      <c r="U1136" s="128">
        <v>0</v>
      </c>
      <c r="V1136" s="128">
        <v>0</v>
      </c>
      <c r="W1136" s="128">
        <v>0</v>
      </c>
      <c r="X1136" s="128">
        <v>0</v>
      </c>
    </row>
    <row r="1137" spans="1:24">
      <c r="A1137" s="118">
        <v>4</v>
      </c>
      <c r="B1137" s="122">
        <v>3</v>
      </c>
      <c r="C1137" s="137">
        <v>4304</v>
      </c>
      <c r="D1137" s="131">
        <v>1</v>
      </c>
      <c r="E1137" s="144" t="s">
        <v>990</v>
      </c>
      <c r="F1137" s="144" t="s">
        <v>681</v>
      </c>
      <c r="G1137" s="127">
        <v>100</v>
      </c>
      <c r="H1137" s="127">
        <v>662</v>
      </c>
      <c r="I1137" s="127">
        <v>4</v>
      </c>
      <c r="J1137" s="127">
        <v>10</v>
      </c>
      <c r="K1137" s="127">
        <v>22</v>
      </c>
      <c r="L1137" s="127">
        <v>64</v>
      </c>
      <c r="M1137" s="127">
        <v>100</v>
      </c>
      <c r="N1137" s="127">
        <v>694</v>
      </c>
      <c r="O1137" s="127">
        <v>0</v>
      </c>
      <c r="P1137" s="127">
        <v>20</v>
      </c>
      <c r="Q1137" s="127">
        <v>43</v>
      </c>
      <c r="R1137" s="127">
        <v>37</v>
      </c>
      <c r="S1137" s="127">
        <v>0</v>
      </c>
      <c r="T1137" s="127">
        <v>0</v>
      </c>
      <c r="U1137" s="127">
        <v>0</v>
      </c>
      <c r="V1137" s="127">
        <v>0</v>
      </c>
      <c r="W1137" s="127">
        <v>0</v>
      </c>
      <c r="X1137" s="127">
        <v>0</v>
      </c>
    </row>
    <row r="1138" spans="1:24">
      <c r="A1138" s="113">
        <v>3</v>
      </c>
      <c r="B1138" s="116">
        <v>3</v>
      </c>
      <c r="C1138" s="138">
        <v>4304</v>
      </c>
      <c r="D1138" s="132">
        <v>2</v>
      </c>
      <c r="E1138" s="142" t="s">
        <v>990</v>
      </c>
      <c r="F1138" s="143" t="s">
        <v>915</v>
      </c>
      <c r="G1138" s="128">
        <v>70</v>
      </c>
      <c r="H1138" s="128">
        <v>618</v>
      </c>
      <c r="I1138" s="128">
        <v>3</v>
      </c>
      <c r="J1138" s="128">
        <v>7</v>
      </c>
      <c r="K1138" s="128">
        <v>26</v>
      </c>
      <c r="L1138" s="128">
        <v>64</v>
      </c>
      <c r="M1138" s="128">
        <v>70</v>
      </c>
      <c r="N1138" s="128">
        <v>652</v>
      </c>
      <c r="O1138" s="128">
        <v>3</v>
      </c>
      <c r="P1138" s="128">
        <v>11</v>
      </c>
      <c r="Q1138" s="128">
        <v>29</v>
      </c>
      <c r="R1138" s="128">
        <v>57</v>
      </c>
      <c r="S1138" s="128">
        <v>0</v>
      </c>
      <c r="T1138" s="128">
        <v>0</v>
      </c>
      <c r="U1138" s="128">
        <v>0</v>
      </c>
      <c r="V1138" s="128">
        <v>0</v>
      </c>
      <c r="W1138" s="128">
        <v>0</v>
      </c>
      <c r="X1138" s="128">
        <v>0</v>
      </c>
    </row>
    <row r="1139" spans="1:24">
      <c r="A1139" s="118">
        <v>4</v>
      </c>
      <c r="B1139" s="122">
        <v>3</v>
      </c>
      <c r="C1139" s="137">
        <v>4304</v>
      </c>
      <c r="D1139" s="131">
        <v>2</v>
      </c>
      <c r="E1139" s="144" t="s">
        <v>990</v>
      </c>
      <c r="F1139" s="144" t="s">
        <v>915</v>
      </c>
      <c r="G1139" s="127">
        <v>69</v>
      </c>
      <c r="H1139" s="127">
        <v>613</v>
      </c>
      <c r="I1139" s="127">
        <v>7</v>
      </c>
      <c r="J1139" s="127">
        <v>12</v>
      </c>
      <c r="K1139" s="127">
        <v>42</v>
      </c>
      <c r="L1139" s="127">
        <v>39</v>
      </c>
      <c r="M1139" s="127">
        <v>69</v>
      </c>
      <c r="N1139" s="127">
        <v>664</v>
      </c>
      <c r="O1139" s="127">
        <v>0</v>
      </c>
      <c r="P1139" s="127">
        <v>20</v>
      </c>
      <c r="Q1139" s="127">
        <v>49</v>
      </c>
      <c r="R1139" s="127">
        <v>30</v>
      </c>
      <c r="S1139" s="127">
        <v>0</v>
      </c>
      <c r="T1139" s="127">
        <v>0</v>
      </c>
      <c r="U1139" s="127">
        <v>0</v>
      </c>
      <c r="V1139" s="127">
        <v>0</v>
      </c>
      <c r="W1139" s="127">
        <v>0</v>
      </c>
      <c r="X1139" s="127">
        <v>0</v>
      </c>
    </row>
    <row r="1140" spans="1:24">
      <c r="A1140" s="118">
        <v>7</v>
      </c>
      <c r="B1140" s="122">
        <v>3</v>
      </c>
      <c r="C1140" s="137">
        <v>4304</v>
      </c>
      <c r="D1140" s="131">
        <v>4</v>
      </c>
      <c r="E1140" s="144" t="s">
        <v>990</v>
      </c>
      <c r="F1140" s="144" t="s">
        <v>1619</v>
      </c>
      <c r="G1140" s="127">
        <v>368</v>
      </c>
      <c r="H1140" s="127">
        <v>751</v>
      </c>
      <c r="I1140" s="127">
        <v>4</v>
      </c>
      <c r="J1140" s="127">
        <v>13</v>
      </c>
      <c r="K1140" s="127">
        <v>41</v>
      </c>
      <c r="L1140" s="127">
        <v>42</v>
      </c>
      <c r="M1140" s="127">
        <v>368</v>
      </c>
      <c r="N1140" s="127">
        <v>766</v>
      </c>
      <c r="O1140" s="127">
        <v>2</v>
      </c>
      <c r="P1140" s="127">
        <v>22</v>
      </c>
      <c r="Q1140" s="127">
        <v>47</v>
      </c>
      <c r="R1140" s="127">
        <v>29</v>
      </c>
      <c r="S1140" s="127">
        <v>368</v>
      </c>
      <c r="T1140" s="127">
        <v>193</v>
      </c>
      <c r="U1140" s="127">
        <v>15</v>
      </c>
      <c r="V1140" s="127">
        <v>40</v>
      </c>
      <c r="W1140" s="127">
        <v>37</v>
      </c>
      <c r="X1140" s="127">
        <v>9</v>
      </c>
    </row>
    <row r="1141" spans="1:24">
      <c r="A1141" s="118">
        <v>8</v>
      </c>
      <c r="B1141" s="122">
        <v>3</v>
      </c>
      <c r="C1141" s="137">
        <v>4304</v>
      </c>
      <c r="D1141" s="131">
        <v>4</v>
      </c>
      <c r="E1141" s="144" t="s">
        <v>990</v>
      </c>
      <c r="F1141" s="144" t="s">
        <v>1619</v>
      </c>
      <c r="G1141" s="127">
        <v>345</v>
      </c>
      <c r="H1141" s="127">
        <v>763</v>
      </c>
      <c r="I1141" s="127">
        <v>14</v>
      </c>
      <c r="J1141" s="127">
        <v>12</v>
      </c>
      <c r="K1141" s="127">
        <v>40</v>
      </c>
      <c r="L1141" s="127">
        <v>34</v>
      </c>
      <c r="M1141" s="127">
        <v>345</v>
      </c>
      <c r="N1141" s="127">
        <v>850</v>
      </c>
      <c r="O1141" s="127">
        <v>2</v>
      </c>
      <c r="P1141" s="127">
        <v>9</v>
      </c>
      <c r="Q1141" s="127">
        <v>46</v>
      </c>
      <c r="R1141" s="127">
        <v>43</v>
      </c>
      <c r="S1141" s="127">
        <v>0</v>
      </c>
      <c r="T1141" s="127">
        <v>0</v>
      </c>
      <c r="U1141" s="127">
        <v>0</v>
      </c>
      <c r="V1141" s="127">
        <v>0</v>
      </c>
      <c r="W1141" s="127">
        <v>0</v>
      </c>
      <c r="X1141" s="127">
        <v>0</v>
      </c>
    </row>
    <row r="1142" spans="1:24">
      <c r="A1142" s="113">
        <v>3</v>
      </c>
      <c r="B1142" s="116">
        <v>3</v>
      </c>
      <c r="C1142" s="138">
        <v>4304</v>
      </c>
      <c r="D1142" s="132">
        <v>6</v>
      </c>
      <c r="E1142" s="142" t="s">
        <v>990</v>
      </c>
      <c r="F1142" s="143" t="s">
        <v>677</v>
      </c>
      <c r="G1142" s="128">
        <v>87</v>
      </c>
      <c r="H1142" s="128">
        <v>598</v>
      </c>
      <c r="I1142" s="128">
        <v>0</v>
      </c>
      <c r="J1142" s="128">
        <v>16</v>
      </c>
      <c r="K1142" s="128">
        <v>31</v>
      </c>
      <c r="L1142" s="128">
        <v>53</v>
      </c>
      <c r="M1142" s="128">
        <v>87</v>
      </c>
      <c r="N1142" s="128">
        <v>580</v>
      </c>
      <c r="O1142" s="128">
        <v>14</v>
      </c>
      <c r="P1142" s="128">
        <v>16</v>
      </c>
      <c r="Q1142" s="128">
        <v>38</v>
      </c>
      <c r="R1142" s="128">
        <v>32</v>
      </c>
      <c r="S1142" s="128">
        <v>0</v>
      </c>
      <c r="T1142" s="128">
        <v>0</v>
      </c>
      <c r="U1142" s="128">
        <v>0</v>
      </c>
      <c r="V1142" s="128">
        <v>0</v>
      </c>
      <c r="W1142" s="128">
        <v>0</v>
      </c>
      <c r="X1142" s="128">
        <v>0</v>
      </c>
    </row>
    <row r="1143" spans="1:24">
      <c r="A1143" s="118">
        <v>4</v>
      </c>
      <c r="B1143" s="122">
        <v>3</v>
      </c>
      <c r="C1143" s="137">
        <v>4304</v>
      </c>
      <c r="D1143" s="131">
        <v>6</v>
      </c>
      <c r="E1143" s="144" t="s">
        <v>990</v>
      </c>
      <c r="F1143" s="144" t="s">
        <v>677</v>
      </c>
      <c r="G1143" s="127">
        <v>79</v>
      </c>
      <c r="H1143" s="127">
        <v>651</v>
      </c>
      <c r="I1143" s="127">
        <v>9</v>
      </c>
      <c r="J1143" s="127">
        <v>6</v>
      </c>
      <c r="K1143" s="127">
        <v>18</v>
      </c>
      <c r="L1143" s="127">
        <v>67</v>
      </c>
      <c r="M1143" s="127">
        <v>79</v>
      </c>
      <c r="N1143" s="127">
        <v>713</v>
      </c>
      <c r="O1143" s="127">
        <v>4</v>
      </c>
      <c r="P1143" s="127">
        <v>10</v>
      </c>
      <c r="Q1143" s="127">
        <v>39</v>
      </c>
      <c r="R1143" s="127">
        <v>47</v>
      </c>
      <c r="S1143" s="127">
        <v>0</v>
      </c>
      <c r="T1143" s="127">
        <v>0</v>
      </c>
      <c r="U1143" s="127">
        <v>0</v>
      </c>
      <c r="V1143" s="127">
        <v>0</v>
      </c>
      <c r="W1143" s="127">
        <v>0</v>
      </c>
      <c r="X1143" s="127">
        <v>0</v>
      </c>
    </row>
    <row r="1144" spans="1:24">
      <c r="A1144" s="113">
        <v>3</v>
      </c>
      <c r="B1144" s="116">
        <v>3</v>
      </c>
      <c r="C1144" s="138">
        <v>4304</v>
      </c>
      <c r="D1144" s="132">
        <v>7</v>
      </c>
      <c r="E1144" s="142" t="s">
        <v>990</v>
      </c>
      <c r="F1144" s="143" t="s">
        <v>683</v>
      </c>
      <c r="G1144" s="128">
        <v>99</v>
      </c>
      <c r="H1144" s="128">
        <v>623</v>
      </c>
      <c r="I1144" s="128">
        <v>0</v>
      </c>
      <c r="J1144" s="128">
        <v>6</v>
      </c>
      <c r="K1144" s="128">
        <v>19</v>
      </c>
      <c r="L1144" s="128">
        <v>75</v>
      </c>
      <c r="M1144" s="128">
        <v>99</v>
      </c>
      <c r="N1144" s="128">
        <v>623</v>
      </c>
      <c r="O1144" s="128">
        <v>8</v>
      </c>
      <c r="P1144" s="128">
        <v>8</v>
      </c>
      <c r="Q1144" s="128">
        <v>36</v>
      </c>
      <c r="R1144" s="128">
        <v>47</v>
      </c>
      <c r="S1144" s="128">
        <v>0</v>
      </c>
      <c r="T1144" s="128">
        <v>0</v>
      </c>
      <c r="U1144" s="128">
        <v>0</v>
      </c>
      <c r="V1144" s="128">
        <v>0</v>
      </c>
      <c r="W1144" s="128">
        <v>0</v>
      </c>
      <c r="X1144" s="128">
        <v>0</v>
      </c>
    </row>
    <row r="1145" spans="1:24">
      <c r="A1145" s="118">
        <v>4</v>
      </c>
      <c r="B1145" s="122">
        <v>3</v>
      </c>
      <c r="C1145" s="137">
        <v>4304</v>
      </c>
      <c r="D1145" s="131">
        <v>7</v>
      </c>
      <c r="E1145" s="144" t="s">
        <v>990</v>
      </c>
      <c r="F1145" s="144" t="s">
        <v>683</v>
      </c>
      <c r="G1145" s="127">
        <v>98</v>
      </c>
      <c r="H1145" s="127">
        <v>666</v>
      </c>
      <c r="I1145" s="127">
        <v>5</v>
      </c>
      <c r="J1145" s="127">
        <v>6</v>
      </c>
      <c r="K1145" s="127">
        <v>19</v>
      </c>
      <c r="L1145" s="127">
        <v>69</v>
      </c>
      <c r="M1145" s="127">
        <v>98</v>
      </c>
      <c r="N1145" s="127">
        <v>718</v>
      </c>
      <c r="O1145" s="127">
        <v>2</v>
      </c>
      <c r="P1145" s="127">
        <v>10</v>
      </c>
      <c r="Q1145" s="127">
        <v>43</v>
      </c>
      <c r="R1145" s="127">
        <v>45</v>
      </c>
      <c r="S1145" s="127">
        <v>0</v>
      </c>
      <c r="T1145" s="127">
        <v>0</v>
      </c>
      <c r="U1145" s="127">
        <v>0</v>
      </c>
      <c r="V1145" s="127">
        <v>0</v>
      </c>
      <c r="W1145" s="127">
        <v>0</v>
      </c>
      <c r="X1145" s="127">
        <v>0</v>
      </c>
    </row>
    <row r="1146" spans="1:24">
      <c r="A1146" s="113">
        <v>3</v>
      </c>
      <c r="B1146" s="116">
        <v>3</v>
      </c>
      <c r="C1146" s="138">
        <v>4304</v>
      </c>
      <c r="D1146" s="132">
        <v>8</v>
      </c>
      <c r="E1146" s="142" t="s">
        <v>990</v>
      </c>
      <c r="F1146" s="143" t="s">
        <v>678</v>
      </c>
      <c r="G1146" s="128">
        <v>94</v>
      </c>
      <c r="H1146" s="128">
        <v>600</v>
      </c>
      <c r="I1146" s="128">
        <v>2</v>
      </c>
      <c r="J1146" s="128">
        <v>9</v>
      </c>
      <c r="K1146" s="128">
        <v>30</v>
      </c>
      <c r="L1146" s="128">
        <v>60</v>
      </c>
      <c r="M1146" s="128">
        <v>94</v>
      </c>
      <c r="N1146" s="128">
        <v>592</v>
      </c>
      <c r="O1146" s="128">
        <v>13</v>
      </c>
      <c r="P1146" s="128">
        <v>16</v>
      </c>
      <c r="Q1146" s="128">
        <v>28</v>
      </c>
      <c r="R1146" s="128">
        <v>44</v>
      </c>
      <c r="S1146" s="128">
        <v>0</v>
      </c>
      <c r="T1146" s="128">
        <v>0</v>
      </c>
      <c r="U1146" s="128">
        <v>0</v>
      </c>
      <c r="V1146" s="128">
        <v>0</v>
      </c>
      <c r="W1146" s="128">
        <v>0</v>
      </c>
      <c r="X1146" s="128">
        <v>0</v>
      </c>
    </row>
    <row r="1147" spans="1:24">
      <c r="A1147" s="118">
        <v>4</v>
      </c>
      <c r="B1147" s="122">
        <v>3</v>
      </c>
      <c r="C1147" s="137">
        <v>4304</v>
      </c>
      <c r="D1147" s="131">
        <v>8</v>
      </c>
      <c r="E1147" s="144" t="s">
        <v>990</v>
      </c>
      <c r="F1147" s="144" t="s">
        <v>678</v>
      </c>
      <c r="G1147" s="127">
        <v>101</v>
      </c>
      <c r="H1147" s="127">
        <v>671</v>
      </c>
      <c r="I1147" s="127">
        <v>2</v>
      </c>
      <c r="J1147" s="127">
        <v>7</v>
      </c>
      <c r="K1147" s="127">
        <v>25</v>
      </c>
      <c r="L1147" s="127">
        <v>66</v>
      </c>
      <c r="M1147" s="127">
        <v>101</v>
      </c>
      <c r="N1147" s="127">
        <v>713</v>
      </c>
      <c r="O1147" s="127">
        <v>1</v>
      </c>
      <c r="P1147" s="127">
        <v>12</v>
      </c>
      <c r="Q1147" s="127">
        <v>44</v>
      </c>
      <c r="R1147" s="127">
        <v>44</v>
      </c>
      <c r="S1147" s="127">
        <v>0</v>
      </c>
      <c r="T1147" s="127">
        <v>0</v>
      </c>
      <c r="U1147" s="127">
        <v>0</v>
      </c>
      <c r="V1147" s="127">
        <v>0</v>
      </c>
      <c r="W1147" s="127">
        <v>0</v>
      </c>
      <c r="X1147" s="127">
        <v>0</v>
      </c>
    </row>
    <row r="1148" spans="1:24">
      <c r="A1148" s="113">
        <v>3</v>
      </c>
      <c r="B1148" s="116">
        <v>3</v>
      </c>
      <c r="C1148" s="138">
        <v>4304</v>
      </c>
      <c r="D1148" s="132">
        <v>9</v>
      </c>
      <c r="E1148" s="142" t="s">
        <v>990</v>
      </c>
      <c r="F1148" s="143" t="s">
        <v>993</v>
      </c>
      <c r="G1148" s="128">
        <v>135</v>
      </c>
      <c r="H1148" s="128">
        <v>579</v>
      </c>
      <c r="I1148" s="128">
        <v>2</v>
      </c>
      <c r="J1148" s="128">
        <v>12</v>
      </c>
      <c r="K1148" s="128">
        <v>36</v>
      </c>
      <c r="L1148" s="128">
        <v>50</v>
      </c>
      <c r="M1148" s="128">
        <v>135</v>
      </c>
      <c r="N1148" s="128">
        <v>541</v>
      </c>
      <c r="O1148" s="128">
        <v>16</v>
      </c>
      <c r="P1148" s="128">
        <v>19</v>
      </c>
      <c r="Q1148" s="128">
        <v>38</v>
      </c>
      <c r="R1148" s="128">
        <v>27</v>
      </c>
      <c r="S1148" s="128">
        <v>0</v>
      </c>
      <c r="T1148" s="128">
        <v>0</v>
      </c>
      <c r="U1148" s="128">
        <v>0</v>
      </c>
      <c r="V1148" s="128">
        <v>0</v>
      </c>
      <c r="W1148" s="128">
        <v>0</v>
      </c>
      <c r="X1148" s="128">
        <v>0</v>
      </c>
    </row>
    <row r="1149" spans="1:24">
      <c r="A1149" s="118">
        <v>4</v>
      </c>
      <c r="B1149" s="122">
        <v>3</v>
      </c>
      <c r="C1149" s="137">
        <v>4304</v>
      </c>
      <c r="D1149" s="131">
        <v>9</v>
      </c>
      <c r="E1149" s="144" t="s">
        <v>990</v>
      </c>
      <c r="F1149" s="144" t="s">
        <v>993</v>
      </c>
      <c r="G1149" s="127">
        <v>92</v>
      </c>
      <c r="H1149" s="127">
        <v>628</v>
      </c>
      <c r="I1149" s="127">
        <v>11</v>
      </c>
      <c r="J1149" s="127">
        <v>13</v>
      </c>
      <c r="K1149" s="127">
        <v>23</v>
      </c>
      <c r="L1149" s="127">
        <v>53</v>
      </c>
      <c r="M1149" s="127">
        <v>92</v>
      </c>
      <c r="N1149" s="127">
        <v>671</v>
      </c>
      <c r="O1149" s="127">
        <v>2</v>
      </c>
      <c r="P1149" s="127">
        <v>20</v>
      </c>
      <c r="Q1149" s="127">
        <v>40</v>
      </c>
      <c r="R1149" s="127">
        <v>38</v>
      </c>
      <c r="S1149" s="127">
        <v>0</v>
      </c>
      <c r="T1149" s="127">
        <v>0</v>
      </c>
      <c r="U1149" s="127">
        <v>0</v>
      </c>
      <c r="V1149" s="127">
        <v>0</v>
      </c>
      <c r="W1149" s="127">
        <v>0</v>
      </c>
      <c r="X1149" s="127">
        <v>0</v>
      </c>
    </row>
    <row r="1150" spans="1:24">
      <c r="A1150" s="118">
        <v>5</v>
      </c>
      <c r="B1150" s="122">
        <v>3</v>
      </c>
      <c r="C1150" s="137">
        <v>4304</v>
      </c>
      <c r="D1150" s="131">
        <v>10</v>
      </c>
      <c r="E1150" s="144" t="s">
        <v>990</v>
      </c>
      <c r="F1150" s="144" t="s">
        <v>1425</v>
      </c>
      <c r="G1150" s="127">
        <v>351</v>
      </c>
      <c r="H1150" s="127">
        <v>682</v>
      </c>
      <c r="I1150" s="127">
        <v>8</v>
      </c>
      <c r="J1150" s="127">
        <v>11</v>
      </c>
      <c r="K1150" s="127">
        <v>33</v>
      </c>
      <c r="L1150" s="127">
        <v>48</v>
      </c>
      <c r="M1150" s="127">
        <v>351</v>
      </c>
      <c r="N1150" s="127">
        <v>738</v>
      </c>
      <c r="O1150" s="127">
        <v>3</v>
      </c>
      <c r="P1150" s="127">
        <v>15</v>
      </c>
      <c r="Q1150" s="127">
        <v>43</v>
      </c>
      <c r="R1150" s="127">
        <v>39</v>
      </c>
      <c r="S1150" s="127">
        <v>351</v>
      </c>
      <c r="T1150" s="127">
        <v>206</v>
      </c>
      <c r="U1150" s="127">
        <v>5</v>
      </c>
      <c r="V1150" s="127">
        <v>34</v>
      </c>
      <c r="W1150" s="127">
        <v>52</v>
      </c>
      <c r="X1150" s="127">
        <v>9</v>
      </c>
    </row>
    <row r="1151" spans="1:24">
      <c r="A1151" s="118">
        <v>6</v>
      </c>
      <c r="B1151" s="122">
        <v>3</v>
      </c>
      <c r="C1151" s="137">
        <v>4304</v>
      </c>
      <c r="D1151" s="131">
        <v>10</v>
      </c>
      <c r="E1151" s="144" t="s">
        <v>990</v>
      </c>
      <c r="F1151" s="144" t="s">
        <v>1425</v>
      </c>
      <c r="G1151" s="127">
        <v>354</v>
      </c>
      <c r="H1151" s="127">
        <v>727</v>
      </c>
      <c r="I1151" s="127">
        <v>3</v>
      </c>
      <c r="J1151" s="127">
        <v>11</v>
      </c>
      <c r="K1151" s="127">
        <v>33</v>
      </c>
      <c r="L1151" s="127">
        <v>52</v>
      </c>
      <c r="M1151" s="127">
        <v>354</v>
      </c>
      <c r="N1151" s="127">
        <v>767</v>
      </c>
      <c r="O1151" s="127">
        <v>3</v>
      </c>
      <c r="P1151" s="127">
        <v>13</v>
      </c>
      <c r="Q1151" s="127">
        <v>45</v>
      </c>
      <c r="R1151" s="127">
        <v>40</v>
      </c>
      <c r="S1151" s="127">
        <v>0</v>
      </c>
      <c r="T1151" s="127">
        <v>0</v>
      </c>
      <c r="U1151" s="127">
        <v>0</v>
      </c>
      <c r="V1151" s="127">
        <v>0</v>
      </c>
      <c r="W1151" s="127">
        <v>0</v>
      </c>
      <c r="X1151" s="127">
        <v>0</v>
      </c>
    </row>
    <row r="1152" spans="1:24">
      <c r="A1152" s="118">
        <v>7</v>
      </c>
      <c r="B1152" s="122">
        <v>3</v>
      </c>
      <c r="C1152" s="137">
        <v>4304</v>
      </c>
      <c r="D1152" s="131">
        <v>11</v>
      </c>
      <c r="E1152" s="144" t="s">
        <v>990</v>
      </c>
      <c r="F1152" s="144" t="s">
        <v>1618</v>
      </c>
      <c r="G1152" s="127">
        <v>382</v>
      </c>
      <c r="H1152" s="127">
        <v>736</v>
      </c>
      <c r="I1152" s="127">
        <v>9</v>
      </c>
      <c r="J1152" s="127">
        <v>14</v>
      </c>
      <c r="K1152" s="127">
        <v>40</v>
      </c>
      <c r="L1152" s="127">
        <v>38</v>
      </c>
      <c r="M1152" s="127">
        <v>382</v>
      </c>
      <c r="N1152" s="127">
        <v>784</v>
      </c>
      <c r="O1152" s="127">
        <v>3</v>
      </c>
      <c r="P1152" s="127">
        <v>18</v>
      </c>
      <c r="Q1152" s="127">
        <v>41</v>
      </c>
      <c r="R1152" s="127">
        <v>38</v>
      </c>
      <c r="S1152" s="127">
        <v>382</v>
      </c>
      <c r="T1152" s="127">
        <v>187</v>
      </c>
      <c r="U1152" s="127">
        <v>14</v>
      </c>
      <c r="V1152" s="127">
        <v>41</v>
      </c>
      <c r="W1152" s="127">
        <v>43</v>
      </c>
      <c r="X1152" s="127">
        <v>3</v>
      </c>
    </row>
    <row r="1153" spans="1:24">
      <c r="A1153" s="118">
        <v>8</v>
      </c>
      <c r="B1153" s="122">
        <v>3</v>
      </c>
      <c r="C1153" s="137">
        <v>4304</v>
      </c>
      <c r="D1153" s="131">
        <v>11</v>
      </c>
      <c r="E1153" s="144" t="s">
        <v>990</v>
      </c>
      <c r="F1153" s="144" t="s">
        <v>1618</v>
      </c>
      <c r="G1153" s="127">
        <v>350</v>
      </c>
      <c r="H1153" s="127">
        <v>755</v>
      </c>
      <c r="I1153" s="127">
        <v>9</v>
      </c>
      <c r="J1153" s="127">
        <v>13</v>
      </c>
      <c r="K1153" s="127">
        <v>51</v>
      </c>
      <c r="L1153" s="127">
        <v>27</v>
      </c>
      <c r="M1153" s="127">
        <v>350</v>
      </c>
      <c r="N1153" s="127">
        <v>846</v>
      </c>
      <c r="O1153" s="127">
        <v>1</v>
      </c>
      <c r="P1153" s="127">
        <v>10</v>
      </c>
      <c r="Q1153" s="127">
        <v>50</v>
      </c>
      <c r="R1153" s="127">
        <v>39</v>
      </c>
      <c r="S1153" s="127">
        <v>0</v>
      </c>
      <c r="T1153" s="127">
        <v>0</v>
      </c>
      <c r="U1153" s="127">
        <v>0</v>
      </c>
      <c r="V1153" s="127">
        <v>0</v>
      </c>
      <c r="W1153" s="127">
        <v>0</v>
      </c>
      <c r="X1153" s="127">
        <v>0</v>
      </c>
    </row>
    <row r="1154" spans="1:24">
      <c r="A1154" s="118">
        <v>5</v>
      </c>
      <c r="B1154" s="122">
        <v>3</v>
      </c>
      <c r="C1154" s="137">
        <v>4304</v>
      </c>
      <c r="D1154" s="131">
        <v>12</v>
      </c>
      <c r="E1154" s="144" t="s">
        <v>990</v>
      </c>
      <c r="F1154" s="144" t="s">
        <v>1424</v>
      </c>
      <c r="G1154" s="127">
        <v>401</v>
      </c>
      <c r="H1154" s="127">
        <v>689</v>
      </c>
      <c r="I1154" s="127">
        <v>5</v>
      </c>
      <c r="J1154" s="127">
        <v>10</v>
      </c>
      <c r="K1154" s="127">
        <v>38</v>
      </c>
      <c r="L1154" s="127">
        <v>47</v>
      </c>
      <c r="M1154" s="127">
        <v>401</v>
      </c>
      <c r="N1154" s="127">
        <v>754</v>
      </c>
      <c r="O1154" s="127">
        <v>1</v>
      </c>
      <c r="P1154" s="127">
        <v>12</v>
      </c>
      <c r="Q1154" s="127">
        <v>45</v>
      </c>
      <c r="R1154" s="127">
        <v>41</v>
      </c>
      <c r="S1154" s="127">
        <v>401</v>
      </c>
      <c r="T1154" s="127">
        <v>217</v>
      </c>
      <c r="U1154" s="127">
        <v>3</v>
      </c>
      <c r="V1154" s="127">
        <v>23</v>
      </c>
      <c r="W1154" s="127">
        <v>62</v>
      </c>
      <c r="X1154" s="127">
        <v>12</v>
      </c>
    </row>
    <row r="1155" spans="1:24">
      <c r="A1155" s="118">
        <v>6</v>
      </c>
      <c r="B1155" s="122">
        <v>3</v>
      </c>
      <c r="C1155" s="137">
        <v>4304</v>
      </c>
      <c r="D1155" s="131">
        <v>12</v>
      </c>
      <c r="E1155" s="144" t="s">
        <v>990</v>
      </c>
      <c r="F1155" s="144" t="s">
        <v>1424</v>
      </c>
      <c r="G1155" s="127">
        <v>370</v>
      </c>
      <c r="H1155" s="127">
        <v>743</v>
      </c>
      <c r="I1155" s="127">
        <v>4</v>
      </c>
      <c r="J1155" s="127">
        <v>8</v>
      </c>
      <c r="K1155" s="127">
        <v>29</v>
      </c>
      <c r="L1155" s="127">
        <v>59</v>
      </c>
      <c r="M1155" s="127">
        <v>370</v>
      </c>
      <c r="N1155" s="127">
        <v>772</v>
      </c>
      <c r="O1155" s="127">
        <v>3</v>
      </c>
      <c r="P1155" s="127">
        <v>15</v>
      </c>
      <c r="Q1155" s="127">
        <v>41</v>
      </c>
      <c r="R1155" s="127">
        <v>41</v>
      </c>
      <c r="S1155" s="127">
        <v>0</v>
      </c>
      <c r="T1155" s="127">
        <v>0</v>
      </c>
      <c r="U1155" s="127">
        <v>0</v>
      </c>
      <c r="V1155" s="127">
        <v>0</v>
      </c>
      <c r="W1155" s="127">
        <v>0</v>
      </c>
      <c r="X1155" s="127">
        <v>0</v>
      </c>
    </row>
    <row r="1156" spans="1:24">
      <c r="A1156" s="113">
        <v>3</v>
      </c>
      <c r="B1156" s="116">
        <v>3</v>
      </c>
      <c r="C1156" s="138">
        <v>4304</v>
      </c>
      <c r="D1156" s="132">
        <v>13</v>
      </c>
      <c r="E1156" s="142" t="s">
        <v>990</v>
      </c>
      <c r="F1156" s="143" t="s">
        <v>992</v>
      </c>
      <c r="G1156" s="128">
        <v>136</v>
      </c>
      <c r="H1156" s="128">
        <v>642</v>
      </c>
      <c r="I1156" s="128">
        <v>1</v>
      </c>
      <c r="J1156" s="128">
        <v>3</v>
      </c>
      <c r="K1156" s="128">
        <v>17</v>
      </c>
      <c r="L1156" s="128">
        <v>79</v>
      </c>
      <c r="M1156" s="128">
        <v>136</v>
      </c>
      <c r="N1156" s="128">
        <v>692</v>
      </c>
      <c r="O1156" s="128">
        <v>2</v>
      </c>
      <c r="P1156" s="128">
        <v>8</v>
      </c>
      <c r="Q1156" s="128">
        <v>30</v>
      </c>
      <c r="R1156" s="128">
        <v>60</v>
      </c>
      <c r="S1156" s="128">
        <v>0</v>
      </c>
      <c r="T1156" s="128">
        <v>0</v>
      </c>
      <c r="U1156" s="128">
        <v>0</v>
      </c>
      <c r="V1156" s="128">
        <v>0</v>
      </c>
      <c r="W1156" s="128">
        <v>0</v>
      </c>
      <c r="X1156" s="128">
        <v>0</v>
      </c>
    </row>
    <row r="1157" spans="1:24">
      <c r="A1157" s="118">
        <v>4</v>
      </c>
      <c r="B1157" s="122">
        <v>3</v>
      </c>
      <c r="C1157" s="137">
        <v>4304</v>
      </c>
      <c r="D1157" s="131">
        <v>13</v>
      </c>
      <c r="E1157" s="144" t="s">
        <v>990</v>
      </c>
      <c r="F1157" s="144" t="s">
        <v>992</v>
      </c>
      <c r="G1157" s="127">
        <v>115</v>
      </c>
      <c r="H1157" s="127">
        <v>702</v>
      </c>
      <c r="I1157" s="127">
        <v>1</v>
      </c>
      <c r="J1157" s="127">
        <v>5</v>
      </c>
      <c r="K1157" s="127">
        <v>11</v>
      </c>
      <c r="L1157" s="127">
        <v>83</v>
      </c>
      <c r="M1157" s="127">
        <v>115</v>
      </c>
      <c r="N1157" s="127">
        <v>748</v>
      </c>
      <c r="O1157" s="127">
        <v>1</v>
      </c>
      <c r="P1157" s="127">
        <v>10</v>
      </c>
      <c r="Q1157" s="127">
        <v>36</v>
      </c>
      <c r="R1157" s="127">
        <v>54</v>
      </c>
      <c r="S1157" s="127">
        <v>0</v>
      </c>
      <c r="T1157" s="127">
        <v>0</v>
      </c>
      <c r="U1157" s="127">
        <v>0</v>
      </c>
      <c r="V1157" s="127">
        <v>0</v>
      </c>
      <c r="W1157" s="127">
        <v>0</v>
      </c>
      <c r="X1157" s="127">
        <v>0</v>
      </c>
    </row>
    <row r="1158" spans="1:24">
      <c r="A1158" s="113">
        <v>3</v>
      </c>
      <c r="B1158" s="116">
        <v>3</v>
      </c>
      <c r="C1158" s="138">
        <v>4304</v>
      </c>
      <c r="D1158" s="132">
        <v>14</v>
      </c>
      <c r="E1158" s="142" t="s">
        <v>990</v>
      </c>
      <c r="F1158" s="143" t="s">
        <v>991</v>
      </c>
      <c r="G1158" s="128">
        <v>123</v>
      </c>
      <c r="H1158" s="128">
        <v>623</v>
      </c>
      <c r="I1158" s="128">
        <v>0</v>
      </c>
      <c r="J1158" s="128">
        <v>6</v>
      </c>
      <c r="K1158" s="128">
        <v>24</v>
      </c>
      <c r="L1158" s="128">
        <v>71</v>
      </c>
      <c r="M1158" s="128">
        <v>123</v>
      </c>
      <c r="N1158" s="128">
        <v>632</v>
      </c>
      <c r="O1158" s="128">
        <v>4</v>
      </c>
      <c r="P1158" s="128">
        <v>12</v>
      </c>
      <c r="Q1158" s="128">
        <v>38</v>
      </c>
      <c r="R1158" s="128">
        <v>46</v>
      </c>
      <c r="S1158" s="128">
        <v>0</v>
      </c>
      <c r="T1158" s="128">
        <v>0</v>
      </c>
      <c r="U1158" s="128">
        <v>0</v>
      </c>
      <c r="V1158" s="128">
        <v>0</v>
      </c>
      <c r="W1158" s="128">
        <v>0</v>
      </c>
      <c r="X1158" s="128">
        <v>0</v>
      </c>
    </row>
    <row r="1159" spans="1:24">
      <c r="A1159" s="118">
        <v>4</v>
      </c>
      <c r="B1159" s="122">
        <v>3</v>
      </c>
      <c r="C1159" s="137">
        <v>4304</v>
      </c>
      <c r="D1159" s="131">
        <v>14</v>
      </c>
      <c r="E1159" s="144" t="s">
        <v>990</v>
      </c>
      <c r="F1159" s="144" t="s">
        <v>991</v>
      </c>
      <c r="G1159" s="127">
        <v>94</v>
      </c>
      <c r="H1159" s="127">
        <v>712</v>
      </c>
      <c r="I1159" s="127">
        <v>0</v>
      </c>
      <c r="J1159" s="127">
        <v>3</v>
      </c>
      <c r="K1159" s="127">
        <v>16</v>
      </c>
      <c r="L1159" s="127">
        <v>81</v>
      </c>
      <c r="M1159" s="127">
        <v>94</v>
      </c>
      <c r="N1159" s="127">
        <v>734</v>
      </c>
      <c r="O1159" s="127">
        <v>0</v>
      </c>
      <c r="P1159" s="127">
        <v>5</v>
      </c>
      <c r="Q1159" s="127">
        <v>41</v>
      </c>
      <c r="R1159" s="127">
        <v>53</v>
      </c>
      <c r="S1159" s="127">
        <v>0</v>
      </c>
      <c r="T1159" s="127">
        <v>0</v>
      </c>
      <c r="U1159" s="127">
        <v>0</v>
      </c>
      <c r="V1159" s="127">
        <v>0</v>
      </c>
      <c r="W1159" s="127">
        <v>0</v>
      </c>
      <c r="X1159" s="127">
        <v>0</v>
      </c>
    </row>
    <row r="1160" spans="1:24">
      <c r="A1160" s="118">
        <v>7</v>
      </c>
      <c r="B1160" s="122">
        <v>3</v>
      </c>
      <c r="C1160" s="137">
        <v>4304</v>
      </c>
      <c r="D1160" s="131">
        <v>703</v>
      </c>
      <c r="E1160" s="144" t="s">
        <v>990</v>
      </c>
      <c r="F1160" s="144" t="s">
        <v>1617</v>
      </c>
      <c r="G1160" s="127">
        <v>11</v>
      </c>
      <c r="H1160" s="127">
        <v>698</v>
      </c>
      <c r="I1160" s="127">
        <v>18</v>
      </c>
      <c r="J1160" s="127">
        <v>9</v>
      </c>
      <c r="K1160" s="127">
        <v>55</v>
      </c>
      <c r="L1160" s="127">
        <v>18</v>
      </c>
      <c r="M1160" s="127">
        <v>11</v>
      </c>
      <c r="N1160" s="127">
        <v>721</v>
      </c>
      <c r="O1160" s="127">
        <v>9</v>
      </c>
      <c r="P1160" s="127">
        <v>36</v>
      </c>
      <c r="Q1160" s="127">
        <v>18</v>
      </c>
      <c r="R1160" s="127">
        <v>36</v>
      </c>
      <c r="S1160" s="127">
        <v>11</v>
      </c>
      <c r="T1160" s="127">
        <v>159</v>
      </c>
      <c r="U1160" s="127">
        <v>45</v>
      </c>
      <c r="V1160" s="127">
        <v>45</v>
      </c>
      <c r="W1160" s="127">
        <v>9</v>
      </c>
      <c r="X1160" s="127">
        <v>0</v>
      </c>
    </row>
    <row r="1161" spans="1:24">
      <c r="A1161" s="118">
        <v>8</v>
      </c>
      <c r="B1161" s="122">
        <v>3</v>
      </c>
      <c r="C1161" s="137">
        <v>4304</v>
      </c>
      <c r="D1161" s="131">
        <v>703</v>
      </c>
      <c r="E1161" s="144" t="s">
        <v>990</v>
      </c>
      <c r="F1161" s="144" t="s">
        <v>1617</v>
      </c>
      <c r="G1161" s="127" t="s">
        <v>1</v>
      </c>
      <c r="H1161" s="127" t="s">
        <v>1</v>
      </c>
      <c r="I1161" s="127" t="s">
        <v>1</v>
      </c>
      <c r="J1161" s="127" t="s">
        <v>1</v>
      </c>
      <c r="K1161" s="127" t="s">
        <v>1</v>
      </c>
      <c r="L1161" s="127" t="s">
        <v>1</v>
      </c>
      <c r="M1161" s="127" t="s">
        <v>1</v>
      </c>
      <c r="N1161" s="127" t="s">
        <v>1</v>
      </c>
      <c r="O1161" s="127" t="s">
        <v>1</v>
      </c>
      <c r="P1161" s="127" t="s">
        <v>1</v>
      </c>
      <c r="Q1161" s="127" t="s">
        <v>1</v>
      </c>
      <c r="R1161" s="127" t="s">
        <v>1</v>
      </c>
      <c r="S1161" s="127">
        <v>0</v>
      </c>
      <c r="T1161" s="127">
        <v>0</v>
      </c>
      <c r="U1161" s="127">
        <v>0</v>
      </c>
      <c r="V1161" s="127">
        <v>0</v>
      </c>
      <c r="W1161" s="127">
        <v>0</v>
      </c>
      <c r="X1161" s="127">
        <v>0</v>
      </c>
    </row>
    <row r="1162" spans="1:24">
      <c r="A1162" s="118">
        <v>6</v>
      </c>
      <c r="B1162" s="122">
        <v>1</v>
      </c>
      <c r="C1162" s="137">
        <v>4401</v>
      </c>
      <c r="D1162" s="131">
        <v>2</v>
      </c>
      <c r="E1162" s="144" t="s">
        <v>994</v>
      </c>
      <c r="F1162" s="144" t="s">
        <v>1490</v>
      </c>
      <c r="G1162" s="127">
        <v>151</v>
      </c>
      <c r="H1162" s="127">
        <v>704</v>
      </c>
      <c r="I1162" s="127">
        <v>5</v>
      </c>
      <c r="J1162" s="127">
        <v>19</v>
      </c>
      <c r="K1162" s="127">
        <v>36</v>
      </c>
      <c r="L1162" s="127">
        <v>40</v>
      </c>
      <c r="M1162" s="127">
        <v>151</v>
      </c>
      <c r="N1162" s="127">
        <v>730</v>
      </c>
      <c r="O1162" s="127">
        <v>3</v>
      </c>
      <c r="P1162" s="127">
        <v>23</v>
      </c>
      <c r="Q1162" s="127">
        <v>44</v>
      </c>
      <c r="R1162" s="127">
        <v>30</v>
      </c>
      <c r="S1162" s="127">
        <v>0</v>
      </c>
      <c r="T1162" s="127">
        <v>0</v>
      </c>
      <c r="U1162" s="127">
        <v>0</v>
      </c>
      <c r="V1162" s="127">
        <v>0</v>
      </c>
      <c r="W1162" s="127">
        <v>0</v>
      </c>
      <c r="X1162" s="127">
        <v>0</v>
      </c>
    </row>
    <row r="1163" spans="1:24">
      <c r="A1163" s="118">
        <v>7</v>
      </c>
      <c r="B1163" s="122">
        <v>1</v>
      </c>
      <c r="C1163" s="137">
        <v>4401</v>
      </c>
      <c r="D1163" s="131">
        <v>2</v>
      </c>
      <c r="E1163" s="144" t="s">
        <v>994</v>
      </c>
      <c r="F1163" s="144" t="s">
        <v>1490</v>
      </c>
      <c r="G1163" s="127">
        <v>162</v>
      </c>
      <c r="H1163" s="127">
        <v>749</v>
      </c>
      <c r="I1163" s="127">
        <v>5</v>
      </c>
      <c r="J1163" s="127">
        <v>12</v>
      </c>
      <c r="K1163" s="127">
        <v>40</v>
      </c>
      <c r="L1163" s="127">
        <v>43</v>
      </c>
      <c r="M1163" s="127">
        <v>162</v>
      </c>
      <c r="N1163" s="127">
        <v>757</v>
      </c>
      <c r="O1163" s="127">
        <v>3</v>
      </c>
      <c r="P1163" s="127">
        <v>24</v>
      </c>
      <c r="Q1163" s="127">
        <v>41</v>
      </c>
      <c r="R1163" s="127">
        <v>32</v>
      </c>
      <c r="S1163" s="127">
        <v>162</v>
      </c>
      <c r="T1163" s="127">
        <v>189</v>
      </c>
      <c r="U1163" s="127">
        <v>18</v>
      </c>
      <c r="V1163" s="127">
        <v>36</v>
      </c>
      <c r="W1163" s="127">
        <v>38</v>
      </c>
      <c r="X1163" s="127">
        <v>7</v>
      </c>
    </row>
    <row r="1164" spans="1:24">
      <c r="A1164" s="118">
        <v>8</v>
      </c>
      <c r="B1164" s="122">
        <v>1</v>
      </c>
      <c r="C1164" s="137">
        <v>4401</v>
      </c>
      <c r="D1164" s="131">
        <v>2</v>
      </c>
      <c r="E1164" s="144" t="s">
        <v>994</v>
      </c>
      <c r="F1164" s="144" t="s">
        <v>1490</v>
      </c>
      <c r="G1164" s="127">
        <v>167</v>
      </c>
      <c r="H1164" s="127">
        <v>747</v>
      </c>
      <c r="I1164" s="127">
        <v>10</v>
      </c>
      <c r="J1164" s="127">
        <v>16</v>
      </c>
      <c r="K1164" s="127">
        <v>49</v>
      </c>
      <c r="L1164" s="127">
        <v>25</v>
      </c>
      <c r="M1164" s="127">
        <v>167</v>
      </c>
      <c r="N1164" s="127">
        <v>825</v>
      </c>
      <c r="O1164" s="127">
        <v>4</v>
      </c>
      <c r="P1164" s="127">
        <v>13</v>
      </c>
      <c r="Q1164" s="127">
        <v>49</v>
      </c>
      <c r="R1164" s="127">
        <v>34</v>
      </c>
      <c r="S1164" s="127">
        <v>0</v>
      </c>
      <c r="T1164" s="127">
        <v>0</v>
      </c>
      <c r="U1164" s="127">
        <v>0</v>
      </c>
      <c r="V1164" s="127">
        <v>0</v>
      </c>
      <c r="W1164" s="127">
        <v>0</v>
      </c>
      <c r="X1164" s="127">
        <v>0</v>
      </c>
    </row>
    <row r="1165" spans="1:24">
      <c r="A1165" s="113">
        <v>3</v>
      </c>
      <c r="B1165" s="116">
        <v>1</v>
      </c>
      <c r="C1165" s="138">
        <v>4401</v>
      </c>
      <c r="D1165" s="132">
        <v>4</v>
      </c>
      <c r="E1165" s="142" t="s">
        <v>994</v>
      </c>
      <c r="F1165" s="143" t="s">
        <v>996</v>
      </c>
      <c r="G1165" s="128">
        <v>142</v>
      </c>
      <c r="H1165" s="128">
        <v>574</v>
      </c>
      <c r="I1165" s="128">
        <v>4</v>
      </c>
      <c r="J1165" s="128">
        <v>12</v>
      </c>
      <c r="K1165" s="128">
        <v>39</v>
      </c>
      <c r="L1165" s="128">
        <v>44</v>
      </c>
      <c r="M1165" s="128">
        <v>142</v>
      </c>
      <c r="N1165" s="128">
        <v>578</v>
      </c>
      <c r="O1165" s="128">
        <v>13</v>
      </c>
      <c r="P1165" s="128">
        <v>18</v>
      </c>
      <c r="Q1165" s="128">
        <v>32</v>
      </c>
      <c r="R1165" s="128">
        <v>37</v>
      </c>
      <c r="S1165" s="128">
        <v>0</v>
      </c>
      <c r="T1165" s="128">
        <v>0</v>
      </c>
      <c r="U1165" s="128">
        <v>0</v>
      </c>
      <c r="V1165" s="128">
        <v>0</v>
      </c>
      <c r="W1165" s="128">
        <v>0</v>
      </c>
      <c r="X1165" s="128">
        <v>0</v>
      </c>
    </row>
    <row r="1166" spans="1:24">
      <c r="A1166" s="118">
        <v>4</v>
      </c>
      <c r="B1166" s="122">
        <v>1</v>
      </c>
      <c r="C1166" s="137">
        <v>4401</v>
      </c>
      <c r="D1166" s="131">
        <v>4</v>
      </c>
      <c r="E1166" s="144" t="s">
        <v>994</v>
      </c>
      <c r="F1166" s="144" t="s">
        <v>996</v>
      </c>
      <c r="G1166" s="127">
        <v>174</v>
      </c>
      <c r="H1166" s="127">
        <v>625</v>
      </c>
      <c r="I1166" s="127">
        <v>7</v>
      </c>
      <c r="J1166" s="127">
        <v>11</v>
      </c>
      <c r="K1166" s="127">
        <v>33</v>
      </c>
      <c r="L1166" s="127">
        <v>49</v>
      </c>
      <c r="M1166" s="127">
        <v>174</v>
      </c>
      <c r="N1166" s="127">
        <v>667</v>
      </c>
      <c r="O1166" s="127">
        <v>3</v>
      </c>
      <c r="P1166" s="127">
        <v>17</v>
      </c>
      <c r="Q1166" s="127">
        <v>47</v>
      </c>
      <c r="R1166" s="127">
        <v>33</v>
      </c>
      <c r="S1166" s="127">
        <v>0</v>
      </c>
      <c r="T1166" s="127">
        <v>0</v>
      </c>
      <c r="U1166" s="127">
        <v>0</v>
      </c>
      <c r="V1166" s="127">
        <v>0</v>
      </c>
      <c r="W1166" s="127">
        <v>0</v>
      </c>
      <c r="X1166" s="127">
        <v>0</v>
      </c>
    </row>
    <row r="1167" spans="1:24">
      <c r="A1167" s="118">
        <v>5</v>
      </c>
      <c r="B1167" s="122">
        <v>1</v>
      </c>
      <c r="C1167" s="137">
        <v>4401</v>
      </c>
      <c r="D1167" s="131">
        <v>4</v>
      </c>
      <c r="E1167" s="144" t="s">
        <v>994</v>
      </c>
      <c r="F1167" s="144" t="s">
        <v>996</v>
      </c>
      <c r="G1167" s="127">
        <v>173</v>
      </c>
      <c r="H1167" s="127">
        <v>661</v>
      </c>
      <c r="I1167" s="127">
        <v>10</v>
      </c>
      <c r="J1167" s="127">
        <v>13</v>
      </c>
      <c r="K1167" s="127">
        <v>40</v>
      </c>
      <c r="L1167" s="127">
        <v>36</v>
      </c>
      <c r="M1167" s="127">
        <v>173</v>
      </c>
      <c r="N1167" s="127">
        <v>726</v>
      </c>
      <c r="O1167" s="127">
        <v>2</v>
      </c>
      <c r="P1167" s="127">
        <v>19</v>
      </c>
      <c r="Q1167" s="127">
        <v>45</v>
      </c>
      <c r="R1167" s="127">
        <v>34</v>
      </c>
      <c r="S1167" s="127">
        <v>173</v>
      </c>
      <c r="T1167" s="127">
        <v>206</v>
      </c>
      <c r="U1167" s="127">
        <v>7</v>
      </c>
      <c r="V1167" s="127">
        <v>35</v>
      </c>
      <c r="W1167" s="127">
        <v>49</v>
      </c>
      <c r="X1167" s="127">
        <v>9</v>
      </c>
    </row>
    <row r="1168" spans="1:24">
      <c r="A1168" s="113">
        <v>3</v>
      </c>
      <c r="B1168" s="116">
        <v>1</v>
      </c>
      <c r="C1168" s="138">
        <v>4401</v>
      </c>
      <c r="D1168" s="132">
        <v>11</v>
      </c>
      <c r="E1168" s="142" t="s">
        <v>994</v>
      </c>
      <c r="F1168" s="143" t="s">
        <v>995</v>
      </c>
      <c r="G1168" s="128">
        <v>19</v>
      </c>
      <c r="H1168" s="128">
        <v>556</v>
      </c>
      <c r="I1168" s="128">
        <v>5</v>
      </c>
      <c r="J1168" s="128">
        <v>11</v>
      </c>
      <c r="K1168" s="128">
        <v>37</v>
      </c>
      <c r="L1168" s="128">
        <v>47</v>
      </c>
      <c r="M1168" s="128">
        <v>19</v>
      </c>
      <c r="N1168" s="128">
        <v>504</v>
      </c>
      <c r="O1168" s="128">
        <v>16</v>
      </c>
      <c r="P1168" s="128">
        <v>21</v>
      </c>
      <c r="Q1168" s="128">
        <v>47</v>
      </c>
      <c r="R1168" s="128">
        <v>16</v>
      </c>
      <c r="S1168" s="128">
        <v>0</v>
      </c>
      <c r="T1168" s="128">
        <v>0</v>
      </c>
      <c r="U1168" s="128">
        <v>0</v>
      </c>
      <c r="V1168" s="128">
        <v>0</v>
      </c>
      <c r="W1168" s="128">
        <v>0</v>
      </c>
      <c r="X1168" s="128">
        <v>0</v>
      </c>
    </row>
    <row r="1169" spans="1:24">
      <c r="A1169" s="118">
        <v>4</v>
      </c>
      <c r="B1169" s="122">
        <v>1</v>
      </c>
      <c r="C1169" s="137">
        <v>4401</v>
      </c>
      <c r="D1169" s="131">
        <v>11</v>
      </c>
      <c r="E1169" s="144" t="s">
        <v>994</v>
      </c>
      <c r="F1169" s="144" t="s">
        <v>995</v>
      </c>
      <c r="G1169" s="127">
        <v>20</v>
      </c>
      <c r="H1169" s="127">
        <v>648</v>
      </c>
      <c r="I1169" s="127">
        <v>0</v>
      </c>
      <c r="J1169" s="127">
        <v>15</v>
      </c>
      <c r="K1169" s="127">
        <v>25</v>
      </c>
      <c r="L1169" s="127">
        <v>60</v>
      </c>
      <c r="M1169" s="127">
        <v>20</v>
      </c>
      <c r="N1169" s="127">
        <v>693</v>
      </c>
      <c r="O1169" s="127">
        <v>5</v>
      </c>
      <c r="P1169" s="127">
        <v>10</v>
      </c>
      <c r="Q1169" s="127">
        <v>50</v>
      </c>
      <c r="R1169" s="127">
        <v>35</v>
      </c>
      <c r="S1169" s="127">
        <v>0</v>
      </c>
      <c r="T1169" s="127">
        <v>0</v>
      </c>
      <c r="U1169" s="127">
        <v>0</v>
      </c>
      <c r="V1169" s="127">
        <v>0</v>
      </c>
      <c r="W1169" s="127">
        <v>0</v>
      </c>
      <c r="X1169" s="127">
        <v>0</v>
      </c>
    </row>
    <row r="1170" spans="1:24">
      <c r="A1170" s="118">
        <v>5</v>
      </c>
      <c r="B1170" s="122">
        <v>1</v>
      </c>
      <c r="C1170" s="137">
        <v>4401</v>
      </c>
      <c r="D1170" s="131">
        <v>11</v>
      </c>
      <c r="E1170" s="144" t="s">
        <v>994</v>
      </c>
      <c r="F1170" s="144" t="s">
        <v>995</v>
      </c>
      <c r="G1170" s="127">
        <v>15</v>
      </c>
      <c r="H1170" s="127">
        <v>622</v>
      </c>
      <c r="I1170" s="127">
        <v>20</v>
      </c>
      <c r="J1170" s="127">
        <v>20</v>
      </c>
      <c r="K1170" s="127">
        <v>40</v>
      </c>
      <c r="L1170" s="127">
        <v>20</v>
      </c>
      <c r="M1170" s="127">
        <v>15</v>
      </c>
      <c r="N1170" s="127">
        <v>583</v>
      </c>
      <c r="O1170" s="127">
        <v>13</v>
      </c>
      <c r="P1170" s="127">
        <v>47</v>
      </c>
      <c r="Q1170" s="127">
        <v>33</v>
      </c>
      <c r="R1170" s="127">
        <v>7</v>
      </c>
      <c r="S1170" s="127">
        <v>15</v>
      </c>
      <c r="T1170" s="127">
        <v>176</v>
      </c>
      <c r="U1170" s="127">
        <v>20</v>
      </c>
      <c r="V1170" s="127">
        <v>60</v>
      </c>
      <c r="W1170" s="127">
        <v>20</v>
      </c>
      <c r="X1170" s="127">
        <v>0</v>
      </c>
    </row>
    <row r="1171" spans="1:24">
      <c r="A1171" s="118">
        <v>6</v>
      </c>
      <c r="B1171" s="122">
        <v>1</v>
      </c>
      <c r="C1171" s="137">
        <v>4401</v>
      </c>
      <c r="D1171" s="131">
        <v>11</v>
      </c>
      <c r="E1171" s="144" t="s">
        <v>994</v>
      </c>
      <c r="F1171" s="144" t="s">
        <v>995</v>
      </c>
      <c r="G1171" s="127">
        <v>19</v>
      </c>
      <c r="H1171" s="127">
        <v>717</v>
      </c>
      <c r="I1171" s="127">
        <v>0</v>
      </c>
      <c r="J1171" s="127">
        <v>26</v>
      </c>
      <c r="K1171" s="127">
        <v>32</v>
      </c>
      <c r="L1171" s="127">
        <v>42</v>
      </c>
      <c r="M1171" s="127">
        <v>19</v>
      </c>
      <c r="N1171" s="127">
        <v>688</v>
      </c>
      <c r="O1171" s="127">
        <v>11</v>
      </c>
      <c r="P1171" s="127">
        <v>16</v>
      </c>
      <c r="Q1171" s="127">
        <v>68</v>
      </c>
      <c r="R1171" s="127">
        <v>5</v>
      </c>
      <c r="S1171" s="127">
        <v>0</v>
      </c>
      <c r="T1171" s="127">
        <v>0</v>
      </c>
      <c r="U1171" s="127">
        <v>0</v>
      </c>
      <c r="V1171" s="127">
        <v>0</v>
      </c>
      <c r="W1171" s="127">
        <v>0</v>
      </c>
      <c r="X1171" s="127">
        <v>0</v>
      </c>
    </row>
    <row r="1172" spans="1:24">
      <c r="A1172" s="118">
        <v>7</v>
      </c>
      <c r="B1172" s="122">
        <v>1</v>
      </c>
      <c r="C1172" s="137">
        <v>4401</v>
      </c>
      <c r="D1172" s="131">
        <v>12</v>
      </c>
      <c r="E1172" s="144" t="s">
        <v>994</v>
      </c>
      <c r="F1172" s="144" t="s">
        <v>1620</v>
      </c>
      <c r="G1172" s="127">
        <v>20</v>
      </c>
      <c r="H1172" s="127">
        <v>693</v>
      </c>
      <c r="I1172" s="127">
        <v>30</v>
      </c>
      <c r="J1172" s="127">
        <v>15</v>
      </c>
      <c r="K1172" s="127">
        <v>30</v>
      </c>
      <c r="L1172" s="127">
        <v>25</v>
      </c>
      <c r="M1172" s="127">
        <v>20</v>
      </c>
      <c r="N1172" s="127">
        <v>688</v>
      </c>
      <c r="O1172" s="127">
        <v>10</v>
      </c>
      <c r="P1172" s="127">
        <v>30</v>
      </c>
      <c r="Q1172" s="127">
        <v>45</v>
      </c>
      <c r="R1172" s="127">
        <v>15</v>
      </c>
      <c r="S1172" s="127">
        <v>20</v>
      </c>
      <c r="T1172" s="127">
        <v>150</v>
      </c>
      <c r="U1172" s="127">
        <v>40</v>
      </c>
      <c r="V1172" s="127">
        <v>55</v>
      </c>
      <c r="W1172" s="127">
        <v>5</v>
      </c>
      <c r="X1172" s="127">
        <v>0</v>
      </c>
    </row>
    <row r="1173" spans="1:24">
      <c r="A1173" s="118">
        <v>8</v>
      </c>
      <c r="B1173" s="122">
        <v>1</v>
      </c>
      <c r="C1173" s="137">
        <v>4401</v>
      </c>
      <c r="D1173" s="131">
        <v>12</v>
      </c>
      <c r="E1173" s="144" t="s">
        <v>994</v>
      </c>
      <c r="F1173" s="144" t="s">
        <v>1620</v>
      </c>
      <c r="G1173" s="127">
        <v>18</v>
      </c>
      <c r="H1173" s="127">
        <v>688</v>
      </c>
      <c r="I1173" s="127">
        <v>44</v>
      </c>
      <c r="J1173" s="127">
        <v>6</v>
      </c>
      <c r="K1173" s="127">
        <v>44</v>
      </c>
      <c r="L1173" s="127">
        <v>6</v>
      </c>
      <c r="M1173" s="127">
        <v>18</v>
      </c>
      <c r="N1173" s="127">
        <v>735</v>
      </c>
      <c r="O1173" s="127">
        <v>11</v>
      </c>
      <c r="P1173" s="127">
        <v>17</v>
      </c>
      <c r="Q1173" s="127">
        <v>67</v>
      </c>
      <c r="R1173" s="127">
        <v>6</v>
      </c>
      <c r="S1173" s="127">
        <v>0</v>
      </c>
      <c r="T1173" s="127">
        <v>0</v>
      </c>
      <c r="U1173" s="127">
        <v>0</v>
      </c>
      <c r="V1173" s="127">
        <v>0</v>
      </c>
      <c r="W1173" s="127">
        <v>0</v>
      </c>
      <c r="X1173" s="127">
        <v>0</v>
      </c>
    </row>
    <row r="1174" spans="1:24">
      <c r="A1174" s="113">
        <v>3</v>
      </c>
      <c r="B1174" s="116">
        <v>1</v>
      </c>
      <c r="C1174" s="138">
        <v>4501</v>
      </c>
      <c r="D1174" s="132">
        <v>1</v>
      </c>
      <c r="E1174" s="142" t="s">
        <v>997</v>
      </c>
      <c r="F1174" s="143" t="s">
        <v>998</v>
      </c>
      <c r="G1174" s="128">
        <v>47</v>
      </c>
      <c r="H1174" s="128">
        <v>579</v>
      </c>
      <c r="I1174" s="128">
        <v>0</v>
      </c>
      <c r="J1174" s="128">
        <v>23</v>
      </c>
      <c r="K1174" s="128">
        <v>34</v>
      </c>
      <c r="L1174" s="128">
        <v>43</v>
      </c>
      <c r="M1174" s="128">
        <v>47</v>
      </c>
      <c r="N1174" s="128">
        <v>571</v>
      </c>
      <c r="O1174" s="128">
        <v>11</v>
      </c>
      <c r="P1174" s="128">
        <v>19</v>
      </c>
      <c r="Q1174" s="128">
        <v>34</v>
      </c>
      <c r="R1174" s="128">
        <v>36</v>
      </c>
      <c r="S1174" s="128">
        <v>0</v>
      </c>
      <c r="T1174" s="128">
        <v>0</v>
      </c>
      <c r="U1174" s="128">
        <v>0</v>
      </c>
      <c r="V1174" s="128">
        <v>0</v>
      </c>
      <c r="W1174" s="128">
        <v>0</v>
      </c>
      <c r="X1174" s="128">
        <v>0</v>
      </c>
    </row>
    <row r="1175" spans="1:24">
      <c r="A1175" s="118">
        <v>4</v>
      </c>
      <c r="B1175" s="122">
        <v>1</v>
      </c>
      <c r="C1175" s="137">
        <v>4501</v>
      </c>
      <c r="D1175" s="131">
        <v>1</v>
      </c>
      <c r="E1175" s="144" t="s">
        <v>997</v>
      </c>
      <c r="F1175" s="144" t="s">
        <v>998</v>
      </c>
      <c r="G1175" s="127">
        <v>60</v>
      </c>
      <c r="H1175" s="127">
        <v>637</v>
      </c>
      <c r="I1175" s="127">
        <v>3</v>
      </c>
      <c r="J1175" s="127">
        <v>12</v>
      </c>
      <c r="K1175" s="127">
        <v>30</v>
      </c>
      <c r="L1175" s="127">
        <v>55</v>
      </c>
      <c r="M1175" s="127">
        <v>60</v>
      </c>
      <c r="N1175" s="127">
        <v>641</v>
      </c>
      <c r="O1175" s="127">
        <v>3</v>
      </c>
      <c r="P1175" s="127">
        <v>30</v>
      </c>
      <c r="Q1175" s="127">
        <v>45</v>
      </c>
      <c r="R1175" s="127">
        <v>22</v>
      </c>
      <c r="S1175" s="127">
        <v>0</v>
      </c>
      <c r="T1175" s="127">
        <v>0</v>
      </c>
      <c r="U1175" s="127">
        <v>0</v>
      </c>
      <c r="V1175" s="127">
        <v>0</v>
      </c>
      <c r="W1175" s="127">
        <v>0</v>
      </c>
      <c r="X1175" s="127">
        <v>0</v>
      </c>
    </row>
    <row r="1176" spans="1:24">
      <c r="A1176" s="118">
        <v>5</v>
      </c>
      <c r="B1176" s="122">
        <v>1</v>
      </c>
      <c r="C1176" s="137">
        <v>4501</v>
      </c>
      <c r="D1176" s="131">
        <v>1</v>
      </c>
      <c r="E1176" s="144" t="s">
        <v>997</v>
      </c>
      <c r="F1176" s="144" t="s">
        <v>998</v>
      </c>
      <c r="G1176" s="127">
        <v>56</v>
      </c>
      <c r="H1176" s="127">
        <v>660</v>
      </c>
      <c r="I1176" s="127">
        <v>7</v>
      </c>
      <c r="J1176" s="127">
        <v>25</v>
      </c>
      <c r="K1176" s="127">
        <v>32</v>
      </c>
      <c r="L1176" s="127">
        <v>36</v>
      </c>
      <c r="M1176" s="127">
        <v>56</v>
      </c>
      <c r="N1176" s="127">
        <v>696</v>
      </c>
      <c r="O1176" s="127">
        <v>5</v>
      </c>
      <c r="P1176" s="127">
        <v>21</v>
      </c>
      <c r="Q1176" s="127">
        <v>48</v>
      </c>
      <c r="R1176" s="127">
        <v>25</v>
      </c>
      <c r="S1176" s="127">
        <v>56</v>
      </c>
      <c r="T1176" s="127">
        <v>214</v>
      </c>
      <c r="U1176" s="127">
        <v>2</v>
      </c>
      <c r="V1176" s="127">
        <v>34</v>
      </c>
      <c r="W1176" s="127">
        <v>54</v>
      </c>
      <c r="X1176" s="127">
        <v>11</v>
      </c>
    </row>
    <row r="1177" spans="1:24">
      <c r="A1177" s="118">
        <v>6</v>
      </c>
      <c r="B1177" s="122">
        <v>1</v>
      </c>
      <c r="C1177" s="137">
        <v>4501</v>
      </c>
      <c r="D1177" s="131">
        <v>3</v>
      </c>
      <c r="E1177" s="144" t="s">
        <v>997</v>
      </c>
      <c r="F1177" s="144" t="s">
        <v>1491</v>
      </c>
      <c r="G1177" s="127">
        <v>68</v>
      </c>
      <c r="H1177" s="127">
        <v>689</v>
      </c>
      <c r="I1177" s="127">
        <v>6</v>
      </c>
      <c r="J1177" s="127">
        <v>15</v>
      </c>
      <c r="K1177" s="127">
        <v>49</v>
      </c>
      <c r="L1177" s="127">
        <v>31</v>
      </c>
      <c r="M1177" s="127">
        <v>68</v>
      </c>
      <c r="N1177" s="127">
        <v>714</v>
      </c>
      <c r="O1177" s="127">
        <v>4</v>
      </c>
      <c r="P1177" s="127">
        <v>22</v>
      </c>
      <c r="Q1177" s="127">
        <v>46</v>
      </c>
      <c r="R1177" s="127">
        <v>28</v>
      </c>
      <c r="S1177" s="127">
        <v>0</v>
      </c>
      <c r="T1177" s="127">
        <v>0</v>
      </c>
      <c r="U1177" s="127">
        <v>0</v>
      </c>
      <c r="V1177" s="127">
        <v>0</v>
      </c>
      <c r="W1177" s="127">
        <v>0</v>
      </c>
      <c r="X1177" s="127">
        <v>0</v>
      </c>
    </row>
    <row r="1178" spans="1:24">
      <c r="A1178" s="118">
        <v>7</v>
      </c>
      <c r="B1178" s="122">
        <v>1</v>
      </c>
      <c r="C1178" s="137">
        <v>4501</v>
      </c>
      <c r="D1178" s="131">
        <v>3</v>
      </c>
      <c r="E1178" s="144" t="s">
        <v>997</v>
      </c>
      <c r="F1178" s="144" t="s">
        <v>1491</v>
      </c>
      <c r="G1178" s="127">
        <v>58</v>
      </c>
      <c r="H1178" s="127">
        <v>735</v>
      </c>
      <c r="I1178" s="127">
        <v>12</v>
      </c>
      <c r="J1178" s="127">
        <v>9</v>
      </c>
      <c r="K1178" s="127">
        <v>36</v>
      </c>
      <c r="L1178" s="127">
        <v>43</v>
      </c>
      <c r="M1178" s="127">
        <v>58</v>
      </c>
      <c r="N1178" s="127">
        <v>747</v>
      </c>
      <c r="O1178" s="127">
        <v>5</v>
      </c>
      <c r="P1178" s="127">
        <v>19</v>
      </c>
      <c r="Q1178" s="127">
        <v>45</v>
      </c>
      <c r="R1178" s="127">
        <v>31</v>
      </c>
      <c r="S1178" s="127">
        <v>58</v>
      </c>
      <c r="T1178" s="127">
        <v>192</v>
      </c>
      <c r="U1178" s="127">
        <v>16</v>
      </c>
      <c r="V1178" s="127">
        <v>33</v>
      </c>
      <c r="W1178" s="127">
        <v>43</v>
      </c>
      <c r="X1178" s="127">
        <v>9</v>
      </c>
    </row>
    <row r="1179" spans="1:24">
      <c r="A1179" s="118">
        <v>8</v>
      </c>
      <c r="B1179" s="122">
        <v>1</v>
      </c>
      <c r="C1179" s="137">
        <v>4501</v>
      </c>
      <c r="D1179" s="131">
        <v>3</v>
      </c>
      <c r="E1179" s="144" t="s">
        <v>997</v>
      </c>
      <c r="F1179" s="144" t="s">
        <v>1491</v>
      </c>
      <c r="G1179" s="127">
        <v>68</v>
      </c>
      <c r="H1179" s="127">
        <v>705</v>
      </c>
      <c r="I1179" s="127">
        <v>28</v>
      </c>
      <c r="J1179" s="127">
        <v>22</v>
      </c>
      <c r="K1179" s="127">
        <v>40</v>
      </c>
      <c r="L1179" s="127">
        <v>10</v>
      </c>
      <c r="M1179" s="127">
        <v>68</v>
      </c>
      <c r="N1179" s="127">
        <v>824</v>
      </c>
      <c r="O1179" s="127">
        <v>3</v>
      </c>
      <c r="P1179" s="127">
        <v>12</v>
      </c>
      <c r="Q1179" s="127">
        <v>51</v>
      </c>
      <c r="R1179" s="127">
        <v>34</v>
      </c>
      <c r="S1179" s="127">
        <v>0</v>
      </c>
      <c r="T1179" s="127">
        <v>0</v>
      </c>
      <c r="U1179" s="127">
        <v>0</v>
      </c>
      <c r="V1179" s="127">
        <v>0</v>
      </c>
      <c r="W1179" s="127">
        <v>0</v>
      </c>
      <c r="X1179" s="127">
        <v>0</v>
      </c>
    </row>
    <row r="1180" spans="1:24">
      <c r="A1180" s="118">
        <v>5</v>
      </c>
      <c r="B1180" s="122">
        <v>1</v>
      </c>
      <c r="C1180" s="137">
        <v>4502</v>
      </c>
      <c r="D1180" s="131">
        <v>4</v>
      </c>
      <c r="E1180" s="144" t="s">
        <v>999</v>
      </c>
      <c r="F1180" s="144" t="s">
        <v>1426</v>
      </c>
      <c r="G1180" s="127">
        <v>60</v>
      </c>
      <c r="H1180" s="127">
        <v>641</v>
      </c>
      <c r="I1180" s="127">
        <v>15</v>
      </c>
      <c r="J1180" s="127">
        <v>17</v>
      </c>
      <c r="K1180" s="127">
        <v>43</v>
      </c>
      <c r="L1180" s="127">
        <v>25</v>
      </c>
      <c r="M1180" s="127">
        <v>60</v>
      </c>
      <c r="N1180" s="127">
        <v>712</v>
      </c>
      <c r="O1180" s="127">
        <v>3</v>
      </c>
      <c r="P1180" s="127">
        <v>23</v>
      </c>
      <c r="Q1180" s="127">
        <v>35</v>
      </c>
      <c r="R1180" s="127">
        <v>38</v>
      </c>
      <c r="S1180" s="127">
        <v>60</v>
      </c>
      <c r="T1180" s="127">
        <v>216</v>
      </c>
      <c r="U1180" s="127">
        <v>3</v>
      </c>
      <c r="V1180" s="127">
        <v>20</v>
      </c>
      <c r="W1180" s="127">
        <v>65</v>
      </c>
      <c r="X1180" s="127">
        <v>12</v>
      </c>
    </row>
    <row r="1181" spans="1:24">
      <c r="A1181" s="118">
        <v>6</v>
      </c>
      <c r="B1181" s="122">
        <v>1</v>
      </c>
      <c r="C1181" s="137">
        <v>4502</v>
      </c>
      <c r="D1181" s="131">
        <v>4</v>
      </c>
      <c r="E1181" s="144" t="s">
        <v>999</v>
      </c>
      <c r="F1181" s="144" t="s">
        <v>1426</v>
      </c>
      <c r="G1181" s="127">
        <v>61</v>
      </c>
      <c r="H1181" s="127">
        <v>697</v>
      </c>
      <c r="I1181" s="127">
        <v>8</v>
      </c>
      <c r="J1181" s="127">
        <v>25</v>
      </c>
      <c r="K1181" s="127">
        <v>28</v>
      </c>
      <c r="L1181" s="127">
        <v>39</v>
      </c>
      <c r="M1181" s="127">
        <v>61</v>
      </c>
      <c r="N1181" s="127">
        <v>741</v>
      </c>
      <c r="O1181" s="127">
        <v>5</v>
      </c>
      <c r="P1181" s="127">
        <v>20</v>
      </c>
      <c r="Q1181" s="127">
        <v>36</v>
      </c>
      <c r="R1181" s="127">
        <v>39</v>
      </c>
      <c r="S1181" s="127">
        <v>0</v>
      </c>
      <c r="T1181" s="127">
        <v>0</v>
      </c>
      <c r="U1181" s="127">
        <v>0</v>
      </c>
      <c r="V1181" s="127">
        <v>0</v>
      </c>
      <c r="W1181" s="127">
        <v>0</v>
      </c>
      <c r="X1181" s="127">
        <v>0</v>
      </c>
    </row>
    <row r="1182" spans="1:24">
      <c r="A1182" s="118">
        <v>7</v>
      </c>
      <c r="B1182" s="122">
        <v>1</v>
      </c>
      <c r="C1182" s="137">
        <v>4502</v>
      </c>
      <c r="D1182" s="131">
        <v>4</v>
      </c>
      <c r="E1182" s="144" t="s">
        <v>999</v>
      </c>
      <c r="F1182" s="144" t="s">
        <v>1426</v>
      </c>
      <c r="G1182" s="127">
        <v>71</v>
      </c>
      <c r="H1182" s="127">
        <v>732</v>
      </c>
      <c r="I1182" s="127">
        <v>8</v>
      </c>
      <c r="J1182" s="127">
        <v>7</v>
      </c>
      <c r="K1182" s="127">
        <v>54</v>
      </c>
      <c r="L1182" s="127">
        <v>31</v>
      </c>
      <c r="M1182" s="127">
        <v>71</v>
      </c>
      <c r="N1182" s="127">
        <v>783</v>
      </c>
      <c r="O1182" s="127">
        <v>0</v>
      </c>
      <c r="P1182" s="127">
        <v>25</v>
      </c>
      <c r="Q1182" s="127">
        <v>41</v>
      </c>
      <c r="R1182" s="127">
        <v>34</v>
      </c>
      <c r="S1182" s="127">
        <v>71</v>
      </c>
      <c r="T1182" s="127">
        <v>194</v>
      </c>
      <c r="U1182" s="127">
        <v>13</v>
      </c>
      <c r="V1182" s="127">
        <v>41</v>
      </c>
      <c r="W1182" s="127">
        <v>41</v>
      </c>
      <c r="X1182" s="127">
        <v>6</v>
      </c>
    </row>
    <row r="1183" spans="1:24">
      <c r="A1183" s="118">
        <v>8</v>
      </c>
      <c r="B1183" s="122">
        <v>1</v>
      </c>
      <c r="C1183" s="137">
        <v>4502</v>
      </c>
      <c r="D1183" s="131">
        <v>4</v>
      </c>
      <c r="E1183" s="144" t="s">
        <v>999</v>
      </c>
      <c r="F1183" s="144" t="s">
        <v>1426</v>
      </c>
      <c r="G1183" s="127">
        <v>75</v>
      </c>
      <c r="H1183" s="127">
        <v>742</v>
      </c>
      <c r="I1183" s="127">
        <v>11</v>
      </c>
      <c r="J1183" s="127">
        <v>17</v>
      </c>
      <c r="K1183" s="127">
        <v>55</v>
      </c>
      <c r="L1183" s="127">
        <v>17</v>
      </c>
      <c r="M1183" s="127">
        <v>75</v>
      </c>
      <c r="N1183" s="127">
        <v>842</v>
      </c>
      <c r="O1183" s="127">
        <v>1</v>
      </c>
      <c r="P1183" s="127">
        <v>8</v>
      </c>
      <c r="Q1183" s="127">
        <v>53</v>
      </c>
      <c r="R1183" s="127">
        <v>37</v>
      </c>
      <c r="S1183" s="127">
        <v>0</v>
      </c>
      <c r="T1183" s="127">
        <v>0</v>
      </c>
      <c r="U1183" s="127">
        <v>0</v>
      </c>
      <c r="V1183" s="127">
        <v>0</v>
      </c>
      <c r="W1183" s="127">
        <v>0</v>
      </c>
      <c r="X1183" s="127">
        <v>0</v>
      </c>
    </row>
    <row r="1184" spans="1:24">
      <c r="A1184" s="113">
        <v>3</v>
      </c>
      <c r="B1184" s="116">
        <v>1</v>
      </c>
      <c r="C1184" s="138">
        <v>4502</v>
      </c>
      <c r="D1184" s="132">
        <v>5</v>
      </c>
      <c r="E1184" s="142" t="s">
        <v>999</v>
      </c>
      <c r="F1184" s="143" t="s">
        <v>1000</v>
      </c>
      <c r="G1184" s="128">
        <v>57</v>
      </c>
      <c r="H1184" s="128">
        <v>577</v>
      </c>
      <c r="I1184" s="128">
        <v>0</v>
      </c>
      <c r="J1184" s="128">
        <v>18</v>
      </c>
      <c r="K1184" s="128">
        <v>37</v>
      </c>
      <c r="L1184" s="128">
        <v>46</v>
      </c>
      <c r="M1184" s="128">
        <v>57</v>
      </c>
      <c r="N1184" s="128">
        <v>612</v>
      </c>
      <c r="O1184" s="128">
        <v>4</v>
      </c>
      <c r="P1184" s="128">
        <v>16</v>
      </c>
      <c r="Q1184" s="128">
        <v>37</v>
      </c>
      <c r="R1184" s="128">
        <v>44</v>
      </c>
      <c r="S1184" s="128">
        <v>0</v>
      </c>
      <c r="T1184" s="128">
        <v>0</v>
      </c>
      <c r="U1184" s="128">
        <v>0</v>
      </c>
      <c r="V1184" s="128">
        <v>0</v>
      </c>
      <c r="W1184" s="128">
        <v>0</v>
      </c>
      <c r="X1184" s="128">
        <v>0</v>
      </c>
    </row>
    <row r="1185" spans="1:24">
      <c r="A1185" s="118">
        <v>4</v>
      </c>
      <c r="B1185" s="122">
        <v>1</v>
      </c>
      <c r="C1185" s="137">
        <v>4502</v>
      </c>
      <c r="D1185" s="131">
        <v>5</v>
      </c>
      <c r="E1185" s="144" t="s">
        <v>999</v>
      </c>
      <c r="F1185" s="144" t="s">
        <v>1000</v>
      </c>
      <c r="G1185" s="127">
        <v>57</v>
      </c>
      <c r="H1185" s="127">
        <v>633</v>
      </c>
      <c r="I1185" s="127">
        <v>7</v>
      </c>
      <c r="J1185" s="127">
        <v>14</v>
      </c>
      <c r="K1185" s="127">
        <v>30</v>
      </c>
      <c r="L1185" s="127">
        <v>49</v>
      </c>
      <c r="M1185" s="127">
        <v>57</v>
      </c>
      <c r="N1185" s="127">
        <v>705</v>
      </c>
      <c r="O1185" s="127">
        <v>2</v>
      </c>
      <c r="P1185" s="127">
        <v>11</v>
      </c>
      <c r="Q1185" s="127">
        <v>49</v>
      </c>
      <c r="R1185" s="127">
        <v>39</v>
      </c>
      <c r="S1185" s="127">
        <v>0</v>
      </c>
      <c r="T1185" s="127">
        <v>0</v>
      </c>
      <c r="U1185" s="127">
        <v>0</v>
      </c>
      <c r="V1185" s="127">
        <v>0</v>
      </c>
      <c r="W1185" s="127">
        <v>0</v>
      </c>
      <c r="X1185" s="127">
        <v>0</v>
      </c>
    </row>
    <row r="1186" spans="1:24">
      <c r="A1186" s="113">
        <v>3</v>
      </c>
      <c r="B1186" s="116">
        <v>4</v>
      </c>
      <c r="C1186" s="138">
        <v>4602</v>
      </c>
      <c r="D1186" s="132">
        <v>5</v>
      </c>
      <c r="E1186" s="142" t="s">
        <v>1001</v>
      </c>
      <c r="F1186" s="143" t="s">
        <v>1002</v>
      </c>
      <c r="G1186" s="128">
        <v>74</v>
      </c>
      <c r="H1186" s="128">
        <v>597</v>
      </c>
      <c r="I1186" s="128">
        <v>1</v>
      </c>
      <c r="J1186" s="128">
        <v>7</v>
      </c>
      <c r="K1186" s="128">
        <v>31</v>
      </c>
      <c r="L1186" s="128">
        <v>61</v>
      </c>
      <c r="M1186" s="128">
        <v>74</v>
      </c>
      <c r="N1186" s="128">
        <v>628</v>
      </c>
      <c r="O1186" s="128">
        <v>3</v>
      </c>
      <c r="P1186" s="128">
        <v>12</v>
      </c>
      <c r="Q1186" s="128">
        <v>41</v>
      </c>
      <c r="R1186" s="128">
        <v>45</v>
      </c>
      <c r="S1186" s="128">
        <v>0</v>
      </c>
      <c r="T1186" s="128">
        <v>0</v>
      </c>
      <c r="U1186" s="128">
        <v>0</v>
      </c>
      <c r="V1186" s="128">
        <v>0</v>
      </c>
      <c r="W1186" s="128">
        <v>0</v>
      </c>
      <c r="X1186" s="128">
        <v>0</v>
      </c>
    </row>
    <row r="1187" spans="1:24">
      <c r="A1187" s="118">
        <v>4</v>
      </c>
      <c r="B1187" s="122">
        <v>4</v>
      </c>
      <c r="C1187" s="137">
        <v>4602</v>
      </c>
      <c r="D1187" s="131">
        <v>5</v>
      </c>
      <c r="E1187" s="144" t="s">
        <v>1001</v>
      </c>
      <c r="F1187" s="144" t="s">
        <v>1002</v>
      </c>
      <c r="G1187" s="127">
        <v>77</v>
      </c>
      <c r="H1187" s="127">
        <v>672</v>
      </c>
      <c r="I1187" s="127">
        <v>1</v>
      </c>
      <c r="J1187" s="127">
        <v>8</v>
      </c>
      <c r="K1187" s="127">
        <v>25</v>
      </c>
      <c r="L1187" s="127">
        <v>66</v>
      </c>
      <c r="M1187" s="127">
        <v>77</v>
      </c>
      <c r="N1187" s="127">
        <v>709</v>
      </c>
      <c r="O1187" s="127">
        <v>4</v>
      </c>
      <c r="P1187" s="127">
        <v>9</v>
      </c>
      <c r="Q1187" s="127">
        <v>49</v>
      </c>
      <c r="R1187" s="127">
        <v>38</v>
      </c>
      <c r="S1187" s="127">
        <v>0</v>
      </c>
      <c r="T1187" s="127">
        <v>0</v>
      </c>
      <c r="U1187" s="127">
        <v>0</v>
      </c>
      <c r="V1187" s="127">
        <v>0</v>
      </c>
      <c r="W1187" s="127">
        <v>0</v>
      </c>
      <c r="X1187" s="127">
        <v>0</v>
      </c>
    </row>
    <row r="1188" spans="1:24">
      <c r="A1188" s="118">
        <v>5</v>
      </c>
      <c r="B1188" s="122">
        <v>4</v>
      </c>
      <c r="C1188" s="137">
        <v>4602</v>
      </c>
      <c r="D1188" s="131">
        <v>7</v>
      </c>
      <c r="E1188" s="144" t="s">
        <v>1001</v>
      </c>
      <c r="F1188" s="144" t="s">
        <v>1427</v>
      </c>
      <c r="G1188" s="127">
        <v>67</v>
      </c>
      <c r="H1188" s="127">
        <v>707</v>
      </c>
      <c r="I1188" s="127">
        <v>1</v>
      </c>
      <c r="J1188" s="127">
        <v>6</v>
      </c>
      <c r="K1188" s="127">
        <v>31</v>
      </c>
      <c r="L1188" s="127">
        <v>61</v>
      </c>
      <c r="M1188" s="127">
        <v>67</v>
      </c>
      <c r="N1188" s="127">
        <v>734</v>
      </c>
      <c r="O1188" s="127">
        <v>1</v>
      </c>
      <c r="P1188" s="127">
        <v>13</v>
      </c>
      <c r="Q1188" s="127">
        <v>48</v>
      </c>
      <c r="R1188" s="127">
        <v>37</v>
      </c>
      <c r="S1188" s="127">
        <v>67</v>
      </c>
      <c r="T1188" s="127">
        <v>219</v>
      </c>
      <c r="U1188" s="127">
        <v>1</v>
      </c>
      <c r="V1188" s="127">
        <v>16</v>
      </c>
      <c r="W1188" s="127">
        <v>70</v>
      </c>
      <c r="X1188" s="127">
        <v>12</v>
      </c>
    </row>
    <row r="1189" spans="1:24">
      <c r="A1189" s="118">
        <v>6</v>
      </c>
      <c r="B1189" s="122">
        <v>4</v>
      </c>
      <c r="C1189" s="137">
        <v>4602</v>
      </c>
      <c r="D1189" s="131">
        <v>7</v>
      </c>
      <c r="E1189" s="144" t="s">
        <v>1001</v>
      </c>
      <c r="F1189" s="144" t="s">
        <v>1427</v>
      </c>
      <c r="G1189" s="127">
        <v>70</v>
      </c>
      <c r="H1189" s="127">
        <v>738</v>
      </c>
      <c r="I1189" s="127">
        <v>3</v>
      </c>
      <c r="J1189" s="127">
        <v>7</v>
      </c>
      <c r="K1189" s="127">
        <v>31</v>
      </c>
      <c r="L1189" s="127">
        <v>59</v>
      </c>
      <c r="M1189" s="127">
        <v>70</v>
      </c>
      <c r="N1189" s="127">
        <v>756</v>
      </c>
      <c r="O1189" s="127">
        <v>3</v>
      </c>
      <c r="P1189" s="127">
        <v>17</v>
      </c>
      <c r="Q1189" s="127">
        <v>43</v>
      </c>
      <c r="R1189" s="127">
        <v>37</v>
      </c>
      <c r="S1189" s="127">
        <v>0</v>
      </c>
      <c r="T1189" s="127">
        <v>0</v>
      </c>
      <c r="U1189" s="127">
        <v>0</v>
      </c>
      <c r="V1189" s="127">
        <v>0</v>
      </c>
      <c r="W1189" s="127">
        <v>0</v>
      </c>
      <c r="X1189" s="127">
        <v>0</v>
      </c>
    </row>
    <row r="1190" spans="1:24">
      <c r="A1190" s="118">
        <v>7</v>
      </c>
      <c r="B1190" s="122">
        <v>4</v>
      </c>
      <c r="C1190" s="137">
        <v>4602</v>
      </c>
      <c r="D1190" s="131">
        <v>7</v>
      </c>
      <c r="E1190" s="144" t="s">
        <v>1001</v>
      </c>
      <c r="F1190" s="144" t="s">
        <v>1427</v>
      </c>
      <c r="G1190" s="127">
        <v>67</v>
      </c>
      <c r="H1190" s="127">
        <v>734</v>
      </c>
      <c r="I1190" s="127">
        <v>6</v>
      </c>
      <c r="J1190" s="127">
        <v>18</v>
      </c>
      <c r="K1190" s="127">
        <v>36</v>
      </c>
      <c r="L1190" s="127">
        <v>40</v>
      </c>
      <c r="M1190" s="127">
        <v>67</v>
      </c>
      <c r="N1190" s="127">
        <v>742</v>
      </c>
      <c r="O1190" s="127">
        <v>4</v>
      </c>
      <c r="P1190" s="127">
        <v>25</v>
      </c>
      <c r="Q1190" s="127">
        <v>46</v>
      </c>
      <c r="R1190" s="127">
        <v>24</v>
      </c>
      <c r="S1190" s="127">
        <v>67</v>
      </c>
      <c r="T1190" s="127">
        <v>177</v>
      </c>
      <c r="U1190" s="127">
        <v>21</v>
      </c>
      <c r="V1190" s="127">
        <v>55</v>
      </c>
      <c r="W1190" s="127">
        <v>24</v>
      </c>
      <c r="X1190" s="127">
        <v>0</v>
      </c>
    </row>
    <row r="1191" spans="1:24">
      <c r="A1191" s="118">
        <v>8</v>
      </c>
      <c r="B1191" s="122">
        <v>4</v>
      </c>
      <c r="C1191" s="137">
        <v>4602</v>
      </c>
      <c r="D1191" s="131">
        <v>7</v>
      </c>
      <c r="E1191" s="144" t="s">
        <v>1001</v>
      </c>
      <c r="F1191" s="144" t="s">
        <v>1427</v>
      </c>
      <c r="G1191" s="127">
        <v>90</v>
      </c>
      <c r="H1191" s="127">
        <v>732</v>
      </c>
      <c r="I1191" s="127">
        <v>10</v>
      </c>
      <c r="J1191" s="127">
        <v>19</v>
      </c>
      <c r="K1191" s="127">
        <v>57</v>
      </c>
      <c r="L1191" s="127">
        <v>14</v>
      </c>
      <c r="M1191" s="127">
        <v>90</v>
      </c>
      <c r="N1191" s="127">
        <v>850</v>
      </c>
      <c r="O1191" s="127">
        <v>2</v>
      </c>
      <c r="P1191" s="127">
        <v>9</v>
      </c>
      <c r="Q1191" s="127">
        <v>47</v>
      </c>
      <c r="R1191" s="127">
        <v>42</v>
      </c>
      <c r="S1191" s="127">
        <v>0</v>
      </c>
      <c r="T1191" s="127">
        <v>0</v>
      </c>
      <c r="U1191" s="127">
        <v>0</v>
      </c>
      <c r="V1191" s="127">
        <v>0</v>
      </c>
      <c r="W1191" s="127">
        <v>0</v>
      </c>
      <c r="X1191" s="127">
        <v>0</v>
      </c>
    </row>
    <row r="1192" spans="1:24">
      <c r="A1192" s="113">
        <v>3</v>
      </c>
      <c r="B1192" s="116">
        <v>4</v>
      </c>
      <c r="C1192" s="138">
        <v>4603</v>
      </c>
      <c r="D1192" s="132">
        <v>9</v>
      </c>
      <c r="E1192" s="142" t="s">
        <v>1003</v>
      </c>
      <c r="F1192" s="143" t="s">
        <v>1004</v>
      </c>
      <c r="G1192" s="128">
        <v>73</v>
      </c>
      <c r="H1192" s="128">
        <v>614</v>
      </c>
      <c r="I1192" s="128">
        <v>4</v>
      </c>
      <c r="J1192" s="128">
        <v>8</v>
      </c>
      <c r="K1192" s="128">
        <v>23</v>
      </c>
      <c r="L1192" s="128">
        <v>64</v>
      </c>
      <c r="M1192" s="128">
        <v>73</v>
      </c>
      <c r="N1192" s="128">
        <v>596</v>
      </c>
      <c r="O1192" s="128">
        <v>7</v>
      </c>
      <c r="P1192" s="128">
        <v>19</v>
      </c>
      <c r="Q1192" s="128">
        <v>36</v>
      </c>
      <c r="R1192" s="128">
        <v>38</v>
      </c>
      <c r="S1192" s="128">
        <v>0</v>
      </c>
      <c r="T1192" s="128">
        <v>0</v>
      </c>
      <c r="U1192" s="128">
        <v>0</v>
      </c>
      <c r="V1192" s="128">
        <v>0</v>
      </c>
      <c r="W1192" s="128">
        <v>0</v>
      </c>
      <c r="X1192" s="128">
        <v>0</v>
      </c>
    </row>
    <row r="1193" spans="1:24">
      <c r="A1193" s="118">
        <v>4</v>
      </c>
      <c r="B1193" s="122">
        <v>4</v>
      </c>
      <c r="C1193" s="137">
        <v>4603</v>
      </c>
      <c r="D1193" s="131">
        <v>9</v>
      </c>
      <c r="E1193" s="144" t="s">
        <v>1003</v>
      </c>
      <c r="F1193" s="144" t="s">
        <v>1004</v>
      </c>
      <c r="G1193" s="127">
        <v>80</v>
      </c>
      <c r="H1193" s="127">
        <v>626</v>
      </c>
      <c r="I1193" s="127">
        <v>5</v>
      </c>
      <c r="J1193" s="127">
        <v>15</v>
      </c>
      <c r="K1193" s="127">
        <v>35</v>
      </c>
      <c r="L1193" s="127">
        <v>45</v>
      </c>
      <c r="M1193" s="127">
        <v>80</v>
      </c>
      <c r="N1193" s="127">
        <v>651</v>
      </c>
      <c r="O1193" s="127">
        <v>5</v>
      </c>
      <c r="P1193" s="127">
        <v>19</v>
      </c>
      <c r="Q1193" s="127">
        <v>50</v>
      </c>
      <c r="R1193" s="127">
        <v>26</v>
      </c>
      <c r="S1193" s="127">
        <v>0</v>
      </c>
      <c r="T1193" s="127">
        <v>0</v>
      </c>
      <c r="U1193" s="127">
        <v>0</v>
      </c>
      <c r="V1193" s="127">
        <v>0</v>
      </c>
      <c r="W1193" s="127">
        <v>0</v>
      </c>
      <c r="X1193" s="127">
        <v>0</v>
      </c>
    </row>
    <row r="1194" spans="1:24">
      <c r="A1194" s="118">
        <v>5</v>
      </c>
      <c r="B1194" s="122">
        <v>4</v>
      </c>
      <c r="C1194" s="137">
        <v>4603</v>
      </c>
      <c r="D1194" s="131">
        <v>9</v>
      </c>
      <c r="E1194" s="144" t="s">
        <v>1003</v>
      </c>
      <c r="F1194" s="144" t="s">
        <v>1004</v>
      </c>
      <c r="G1194" s="127">
        <v>87</v>
      </c>
      <c r="H1194" s="127">
        <v>688</v>
      </c>
      <c r="I1194" s="127">
        <v>3</v>
      </c>
      <c r="J1194" s="127">
        <v>9</v>
      </c>
      <c r="K1194" s="127">
        <v>37</v>
      </c>
      <c r="L1194" s="127">
        <v>51</v>
      </c>
      <c r="M1194" s="127">
        <v>87</v>
      </c>
      <c r="N1194" s="127">
        <v>730</v>
      </c>
      <c r="O1194" s="127">
        <v>1</v>
      </c>
      <c r="P1194" s="127">
        <v>16</v>
      </c>
      <c r="Q1194" s="127">
        <v>51</v>
      </c>
      <c r="R1194" s="127">
        <v>32</v>
      </c>
      <c r="S1194" s="127">
        <v>87</v>
      </c>
      <c r="T1194" s="127">
        <v>224</v>
      </c>
      <c r="U1194" s="127">
        <v>3</v>
      </c>
      <c r="V1194" s="127">
        <v>16</v>
      </c>
      <c r="W1194" s="127">
        <v>66</v>
      </c>
      <c r="X1194" s="127">
        <v>15</v>
      </c>
    </row>
    <row r="1195" spans="1:24">
      <c r="A1195" s="118">
        <v>6</v>
      </c>
      <c r="B1195" s="122">
        <v>4</v>
      </c>
      <c r="C1195" s="137">
        <v>4603</v>
      </c>
      <c r="D1195" s="131">
        <v>11</v>
      </c>
      <c r="E1195" s="144" t="s">
        <v>1003</v>
      </c>
      <c r="F1195" s="144" t="s">
        <v>1492</v>
      </c>
      <c r="G1195" s="127">
        <v>74</v>
      </c>
      <c r="H1195" s="127">
        <v>670</v>
      </c>
      <c r="I1195" s="127">
        <v>15</v>
      </c>
      <c r="J1195" s="127">
        <v>26</v>
      </c>
      <c r="K1195" s="127">
        <v>27</v>
      </c>
      <c r="L1195" s="127">
        <v>32</v>
      </c>
      <c r="M1195" s="127">
        <v>74</v>
      </c>
      <c r="N1195" s="127">
        <v>681</v>
      </c>
      <c r="O1195" s="127">
        <v>8</v>
      </c>
      <c r="P1195" s="127">
        <v>26</v>
      </c>
      <c r="Q1195" s="127">
        <v>46</v>
      </c>
      <c r="R1195" s="127">
        <v>20</v>
      </c>
      <c r="S1195" s="127">
        <v>0</v>
      </c>
      <c r="T1195" s="127">
        <v>0</v>
      </c>
      <c r="U1195" s="127">
        <v>0</v>
      </c>
      <c r="V1195" s="127">
        <v>0</v>
      </c>
      <c r="W1195" s="127">
        <v>0</v>
      </c>
      <c r="X1195" s="127">
        <v>0</v>
      </c>
    </row>
    <row r="1196" spans="1:24">
      <c r="A1196" s="118">
        <v>7</v>
      </c>
      <c r="B1196" s="122">
        <v>4</v>
      </c>
      <c r="C1196" s="137">
        <v>4603</v>
      </c>
      <c r="D1196" s="131">
        <v>11</v>
      </c>
      <c r="E1196" s="144" t="s">
        <v>1003</v>
      </c>
      <c r="F1196" s="144" t="s">
        <v>1492</v>
      </c>
      <c r="G1196" s="127">
        <v>85</v>
      </c>
      <c r="H1196" s="127">
        <v>734</v>
      </c>
      <c r="I1196" s="127">
        <v>12</v>
      </c>
      <c r="J1196" s="127">
        <v>12</v>
      </c>
      <c r="K1196" s="127">
        <v>34</v>
      </c>
      <c r="L1196" s="127">
        <v>42</v>
      </c>
      <c r="M1196" s="127">
        <v>85</v>
      </c>
      <c r="N1196" s="127">
        <v>669</v>
      </c>
      <c r="O1196" s="127">
        <v>5</v>
      </c>
      <c r="P1196" s="127">
        <v>44</v>
      </c>
      <c r="Q1196" s="127">
        <v>38</v>
      </c>
      <c r="R1196" s="127">
        <v>14</v>
      </c>
      <c r="S1196" s="127">
        <v>85</v>
      </c>
      <c r="T1196" s="127">
        <v>188</v>
      </c>
      <c r="U1196" s="127">
        <v>21</v>
      </c>
      <c r="V1196" s="127">
        <v>36</v>
      </c>
      <c r="W1196" s="127">
        <v>36</v>
      </c>
      <c r="X1196" s="127">
        <v>6</v>
      </c>
    </row>
    <row r="1197" spans="1:24">
      <c r="A1197" s="118">
        <v>8</v>
      </c>
      <c r="B1197" s="122">
        <v>4</v>
      </c>
      <c r="C1197" s="137">
        <v>4603</v>
      </c>
      <c r="D1197" s="131">
        <v>11</v>
      </c>
      <c r="E1197" s="144" t="s">
        <v>1003</v>
      </c>
      <c r="F1197" s="144" t="s">
        <v>1492</v>
      </c>
      <c r="G1197" s="127">
        <v>89</v>
      </c>
      <c r="H1197" s="127">
        <v>747</v>
      </c>
      <c r="I1197" s="127">
        <v>15</v>
      </c>
      <c r="J1197" s="127">
        <v>12</v>
      </c>
      <c r="K1197" s="127">
        <v>44</v>
      </c>
      <c r="L1197" s="127">
        <v>29</v>
      </c>
      <c r="M1197" s="127">
        <v>89</v>
      </c>
      <c r="N1197" s="127">
        <v>773</v>
      </c>
      <c r="O1197" s="127">
        <v>8</v>
      </c>
      <c r="P1197" s="127">
        <v>22</v>
      </c>
      <c r="Q1197" s="127">
        <v>46</v>
      </c>
      <c r="R1197" s="127">
        <v>24</v>
      </c>
      <c r="S1197" s="127">
        <v>0</v>
      </c>
      <c r="T1197" s="127">
        <v>0</v>
      </c>
      <c r="U1197" s="127">
        <v>0</v>
      </c>
      <c r="V1197" s="127">
        <v>0</v>
      </c>
      <c r="W1197" s="127">
        <v>0</v>
      </c>
      <c r="X1197" s="127">
        <v>0</v>
      </c>
    </row>
    <row r="1198" spans="1:24">
      <c r="A1198" s="113">
        <v>3</v>
      </c>
      <c r="B1198" s="116">
        <v>4</v>
      </c>
      <c r="C1198" s="138">
        <v>4605</v>
      </c>
      <c r="D1198" s="132">
        <v>19</v>
      </c>
      <c r="E1198" s="142" t="s">
        <v>1005</v>
      </c>
      <c r="F1198" s="143" t="s">
        <v>1010</v>
      </c>
      <c r="G1198" s="128">
        <v>73</v>
      </c>
      <c r="H1198" s="128">
        <v>658</v>
      </c>
      <c r="I1198" s="128">
        <v>0</v>
      </c>
      <c r="J1198" s="128">
        <v>3</v>
      </c>
      <c r="K1198" s="128">
        <v>12</v>
      </c>
      <c r="L1198" s="128">
        <v>85</v>
      </c>
      <c r="M1198" s="128">
        <v>73</v>
      </c>
      <c r="N1198" s="128">
        <v>696</v>
      </c>
      <c r="O1198" s="128">
        <v>0</v>
      </c>
      <c r="P1198" s="128">
        <v>4</v>
      </c>
      <c r="Q1198" s="128">
        <v>36</v>
      </c>
      <c r="R1198" s="128">
        <v>60</v>
      </c>
      <c r="S1198" s="128">
        <v>0</v>
      </c>
      <c r="T1198" s="128">
        <v>0</v>
      </c>
      <c r="U1198" s="128">
        <v>0</v>
      </c>
      <c r="V1198" s="128">
        <v>0</v>
      </c>
      <c r="W1198" s="128">
        <v>0</v>
      </c>
      <c r="X1198" s="128">
        <v>0</v>
      </c>
    </row>
    <row r="1199" spans="1:24">
      <c r="A1199" s="118">
        <v>4</v>
      </c>
      <c r="B1199" s="122">
        <v>4</v>
      </c>
      <c r="C1199" s="137">
        <v>4605</v>
      </c>
      <c r="D1199" s="131">
        <v>19</v>
      </c>
      <c r="E1199" s="144" t="s">
        <v>1005</v>
      </c>
      <c r="F1199" s="144" t="s">
        <v>1010</v>
      </c>
      <c r="G1199" s="127">
        <v>47</v>
      </c>
      <c r="H1199" s="127">
        <v>685</v>
      </c>
      <c r="I1199" s="127">
        <v>2</v>
      </c>
      <c r="J1199" s="127">
        <v>4</v>
      </c>
      <c r="K1199" s="127">
        <v>30</v>
      </c>
      <c r="L1199" s="127">
        <v>64</v>
      </c>
      <c r="M1199" s="127">
        <v>47</v>
      </c>
      <c r="N1199" s="127">
        <v>774</v>
      </c>
      <c r="O1199" s="127">
        <v>0</v>
      </c>
      <c r="P1199" s="127">
        <v>6</v>
      </c>
      <c r="Q1199" s="127">
        <v>36</v>
      </c>
      <c r="R1199" s="127">
        <v>57</v>
      </c>
      <c r="S1199" s="127">
        <v>0</v>
      </c>
      <c r="T1199" s="127">
        <v>0</v>
      </c>
      <c r="U1199" s="127">
        <v>0</v>
      </c>
      <c r="V1199" s="127">
        <v>0</v>
      </c>
      <c r="W1199" s="127">
        <v>0</v>
      </c>
      <c r="X1199" s="127">
        <v>0</v>
      </c>
    </row>
    <row r="1200" spans="1:24">
      <c r="A1200" s="113">
        <v>3</v>
      </c>
      <c r="B1200" s="116">
        <v>4</v>
      </c>
      <c r="C1200" s="138">
        <v>4605</v>
      </c>
      <c r="D1200" s="132">
        <v>20</v>
      </c>
      <c r="E1200" s="142" t="s">
        <v>1005</v>
      </c>
      <c r="F1200" s="143" t="s">
        <v>1009</v>
      </c>
      <c r="G1200" s="128">
        <v>55</v>
      </c>
      <c r="H1200" s="128">
        <v>537</v>
      </c>
      <c r="I1200" s="128">
        <v>9</v>
      </c>
      <c r="J1200" s="128">
        <v>20</v>
      </c>
      <c r="K1200" s="128">
        <v>29</v>
      </c>
      <c r="L1200" s="128">
        <v>42</v>
      </c>
      <c r="M1200" s="128">
        <v>55</v>
      </c>
      <c r="N1200" s="128">
        <v>517</v>
      </c>
      <c r="O1200" s="128">
        <v>13</v>
      </c>
      <c r="P1200" s="128">
        <v>27</v>
      </c>
      <c r="Q1200" s="128">
        <v>38</v>
      </c>
      <c r="R1200" s="128">
        <v>22</v>
      </c>
      <c r="S1200" s="128">
        <v>0</v>
      </c>
      <c r="T1200" s="128">
        <v>0</v>
      </c>
      <c r="U1200" s="128">
        <v>0</v>
      </c>
      <c r="V1200" s="128">
        <v>0</v>
      </c>
      <c r="W1200" s="128">
        <v>0</v>
      </c>
      <c r="X1200" s="128">
        <v>0</v>
      </c>
    </row>
    <row r="1201" spans="1:24">
      <c r="A1201" s="118">
        <v>4</v>
      </c>
      <c r="B1201" s="122">
        <v>4</v>
      </c>
      <c r="C1201" s="137">
        <v>4605</v>
      </c>
      <c r="D1201" s="131">
        <v>20</v>
      </c>
      <c r="E1201" s="144" t="s">
        <v>1005</v>
      </c>
      <c r="F1201" s="144" t="s">
        <v>1009</v>
      </c>
      <c r="G1201" s="127">
        <v>50</v>
      </c>
      <c r="H1201" s="127">
        <v>611</v>
      </c>
      <c r="I1201" s="127">
        <v>8</v>
      </c>
      <c r="J1201" s="127">
        <v>18</v>
      </c>
      <c r="K1201" s="127">
        <v>34</v>
      </c>
      <c r="L1201" s="127">
        <v>40</v>
      </c>
      <c r="M1201" s="127">
        <v>50</v>
      </c>
      <c r="N1201" s="127">
        <v>629</v>
      </c>
      <c r="O1201" s="127">
        <v>6</v>
      </c>
      <c r="P1201" s="127">
        <v>22</v>
      </c>
      <c r="Q1201" s="127">
        <v>50</v>
      </c>
      <c r="R1201" s="127">
        <v>22</v>
      </c>
      <c r="S1201" s="127">
        <v>0</v>
      </c>
      <c r="T1201" s="127">
        <v>0</v>
      </c>
      <c r="U1201" s="127">
        <v>0</v>
      </c>
      <c r="V1201" s="127">
        <v>0</v>
      </c>
      <c r="W1201" s="127">
        <v>0</v>
      </c>
      <c r="X1201" s="127">
        <v>0</v>
      </c>
    </row>
    <row r="1202" spans="1:24">
      <c r="A1202" s="113">
        <v>3</v>
      </c>
      <c r="B1202" s="116">
        <v>4</v>
      </c>
      <c r="C1202" s="138">
        <v>4605</v>
      </c>
      <c r="D1202" s="132">
        <v>21</v>
      </c>
      <c r="E1202" s="142" t="s">
        <v>1005</v>
      </c>
      <c r="F1202" s="143" t="s">
        <v>1008</v>
      </c>
      <c r="G1202" s="128">
        <v>89</v>
      </c>
      <c r="H1202" s="128">
        <v>561</v>
      </c>
      <c r="I1202" s="128">
        <v>1</v>
      </c>
      <c r="J1202" s="128">
        <v>31</v>
      </c>
      <c r="K1202" s="128">
        <v>33</v>
      </c>
      <c r="L1202" s="128">
        <v>35</v>
      </c>
      <c r="M1202" s="128">
        <v>89</v>
      </c>
      <c r="N1202" s="128">
        <v>493</v>
      </c>
      <c r="O1202" s="128">
        <v>22</v>
      </c>
      <c r="P1202" s="128">
        <v>25</v>
      </c>
      <c r="Q1202" s="128">
        <v>33</v>
      </c>
      <c r="R1202" s="128">
        <v>20</v>
      </c>
      <c r="S1202" s="128">
        <v>0</v>
      </c>
      <c r="T1202" s="128">
        <v>0</v>
      </c>
      <c r="U1202" s="128">
        <v>0</v>
      </c>
      <c r="V1202" s="128">
        <v>0</v>
      </c>
      <c r="W1202" s="128">
        <v>0</v>
      </c>
      <c r="X1202" s="128">
        <v>0</v>
      </c>
    </row>
    <row r="1203" spans="1:24">
      <c r="A1203" s="118">
        <v>4</v>
      </c>
      <c r="B1203" s="122">
        <v>4</v>
      </c>
      <c r="C1203" s="137">
        <v>4605</v>
      </c>
      <c r="D1203" s="131">
        <v>21</v>
      </c>
      <c r="E1203" s="144" t="s">
        <v>1005</v>
      </c>
      <c r="F1203" s="144" t="s">
        <v>1008</v>
      </c>
      <c r="G1203" s="127">
        <v>73</v>
      </c>
      <c r="H1203" s="127">
        <v>601</v>
      </c>
      <c r="I1203" s="127">
        <v>19</v>
      </c>
      <c r="J1203" s="127">
        <v>14</v>
      </c>
      <c r="K1203" s="127">
        <v>30</v>
      </c>
      <c r="L1203" s="127">
        <v>37</v>
      </c>
      <c r="M1203" s="127">
        <v>73</v>
      </c>
      <c r="N1203" s="127">
        <v>596</v>
      </c>
      <c r="O1203" s="127">
        <v>10</v>
      </c>
      <c r="P1203" s="127">
        <v>32</v>
      </c>
      <c r="Q1203" s="127">
        <v>42</v>
      </c>
      <c r="R1203" s="127">
        <v>16</v>
      </c>
      <c r="S1203" s="127">
        <v>0</v>
      </c>
      <c r="T1203" s="127">
        <v>0</v>
      </c>
      <c r="U1203" s="127">
        <v>0</v>
      </c>
      <c r="V1203" s="127">
        <v>0</v>
      </c>
      <c r="W1203" s="127">
        <v>0</v>
      </c>
      <c r="X1203" s="127">
        <v>0</v>
      </c>
    </row>
    <row r="1204" spans="1:24">
      <c r="A1204" s="113">
        <v>3</v>
      </c>
      <c r="B1204" s="116">
        <v>4</v>
      </c>
      <c r="C1204" s="138">
        <v>4605</v>
      </c>
      <c r="D1204" s="132">
        <v>22</v>
      </c>
      <c r="E1204" s="142" t="s">
        <v>1005</v>
      </c>
      <c r="F1204" s="143" t="s">
        <v>1007</v>
      </c>
      <c r="G1204" s="128">
        <v>54</v>
      </c>
      <c r="H1204" s="128">
        <v>536</v>
      </c>
      <c r="I1204" s="128">
        <v>11</v>
      </c>
      <c r="J1204" s="128">
        <v>22</v>
      </c>
      <c r="K1204" s="128">
        <v>33</v>
      </c>
      <c r="L1204" s="128">
        <v>33</v>
      </c>
      <c r="M1204" s="128">
        <v>54</v>
      </c>
      <c r="N1204" s="128">
        <v>474</v>
      </c>
      <c r="O1204" s="128">
        <v>20</v>
      </c>
      <c r="P1204" s="128">
        <v>37</v>
      </c>
      <c r="Q1204" s="128">
        <v>30</v>
      </c>
      <c r="R1204" s="128">
        <v>13</v>
      </c>
      <c r="S1204" s="128">
        <v>0</v>
      </c>
      <c r="T1204" s="128">
        <v>0</v>
      </c>
      <c r="U1204" s="128">
        <v>0</v>
      </c>
      <c r="V1204" s="128">
        <v>0</v>
      </c>
      <c r="W1204" s="128">
        <v>0</v>
      </c>
      <c r="X1204" s="128">
        <v>0</v>
      </c>
    </row>
    <row r="1205" spans="1:24">
      <c r="A1205" s="118">
        <v>4</v>
      </c>
      <c r="B1205" s="122">
        <v>4</v>
      </c>
      <c r="C1205" s="137">
        <v>4605</v>
      </c>
      <c r="D1205" s="131">
        <v>22</v>
      </c>
      <c r="E1205" s="144" t="s">
        <v>1005</v>
      </c>
      <c r="F1205" s="144" t="s">
        <v>1007</v>
      </c>
      <c r="G1205" s="127">
        <v>46</v>
      </c>
      <c r="H1205" s="127">
        <v>550</v>
      </c>
      <c r="I1205" s="127">
        <v>33</v>
      </c>
      <c r="J1205" s="127">
        <v>22</v>
      </c>
      <c r="K1205" s="127">
        <v>24</v>
      </c>
      <c r="L1205" s="127">
        <v>22</v>
      </c>
      <c r="M1205" s="127">
        <v>46</v>
      </c>
      <c r="N1205" s="127">
        <v>566</v>
      </c>
      <c r="O1205" s="127">
        <v>17</v>
      </c>
      <c r="P1205" s="127">
        <v>28</v>
      </c>
      <c r="Q1205" s="127">
        <v>28</v>
      </c>
      <c r="R1205" s="127">
        <v>26</v>
      </c>
      <c r="S1205" s="127">
        <v>0</v>
      </c>
      <c r="T1205" s="127">
        <v>0</v>
      </c>
      <c r="U1205" s="127">
        <v>0</v>
      </c>
      <c r="V1205" s="127">
        <v>0</v>
      </c>
      <c r="W1205" s="127">
        <v>0</v>
      </c>
      <c r="X1205" s="127">
        <v>0</v>
      </c>
    </row>
    <row r="1206" spans="1:24">
      <c r="A1206" s="118">
        <v>5</v>
      </c>
      <c r="B1206" s="122">
        <v>4</v>
      </c>
      <c r="C1206" s="137">
        <v>4605</v>
      </c>
      <c r="D1206" s="131">
        <v>24</v>
      </c>
      <c r="E1206" s="144" t="s">
        <v>1005</v>
      </c>
      <c r="F1206" s="144" t="s">
        <v>1428</v>
      </c>
      <c r="G1206" s="127">
        <v>321</v>
      </c>
      <c r="H1206" s="127">
        <v>631</v>
      </c>
      <c r="I1206" s="127">
        <v>17</v>
      </c>
      <c r="J1206" s="127">
        <v>21</v>
      </c>
      <c r="K1206" s="127">
        <v>35</v>
      </c>
      <c r="L1206" s="127">
        <v>27</v>
      </c>
      <c r="M1206" s="127">
        <v>321</v>
      </c>
      <c r="N1206" s="127">
        <v>646</v>
      </c>
      <c r="O1206" s="127">
        <v>8</v>
      </c>
      <c r="P1206" s="127">
        <v>28</v>
      </c>
      <c r="Q1206" s="127">
        <v>43</v>
      </c>
      <c r="R1206" s="127">
        <v>21</v>
      </c>
      <c r="S1206" s="127">
        <v>321</v>
      </c>
      <c r="T1206" s="127">
        <v>185</v>
      </c>
      <c r="U1206" s="127">
        <v>20</v>
      </c>
      <c r="V1206" s="127">
        <v>45</v>
      </c>
      <c r="W1206" s="127">
        <v>29</v>
      </c>
      <c r="X1206" s="127">
        <v>6</v>
      </c>
    </row>
    <row r="1207" spans="1:24">
      <c r="A1207" s="118">
        <v>6</v>
      </c>
      <c r="B1207" s="122">
        <v>4</v>
      </c>
      <c r="C1207" s="137">
        <v>4605</v>
      </c>
      <c r="D1207" s="131">
        <v>24</v>
      </c>
      <c r="E1207" s="144" t="s">
        <v>1005</v>
      </c>
      <c r="F1207" s="144" t="s">
        <v>1428</v>
      </c>
      <c r="G1207" s="127">
        <v>322</v>
      </c>
      <c r="H1207" s="127">
        <v>654</v>
      </c>
      <c r="I1207" s="127">
        <v>17</v>
      </c>
      <c r="J1207" s="127">
        <v>29</v>
      </c>
      <c r="K1207" s="127">
        <v>30</v>
      </c>
      <c r="L1207" s="127">
        <v>24</v>
      </c>
      <c r="M1207" s="127">
        <v>322</v>
      </c>
      <c r="N1207" s="127">
        <v>643</v>
      </c>
      <c r="O1207" s="127">
        <v>12</v>
      </c>
      <c r="P1207" s="127">
        <v>35</v>
      </c>
      <c r="Q1207" s="127">
        <v>34</v>
      </c>
      <c r="R1207" s="127">
        <v>19</v>
      </c>
      <c r="S1207" s="127">
        <v>0</v>
      </c>
      <c r="T1207" s="127">
        <v>0</v>
      </c>
      <c r="U1207" s="127">
        <v>0</v>
      </c>
      <c r="V1207" s="127">
        <v>0</v>
      </c>
      <c r="W1207" s="127">
        <v>0</v>
      </c>
      <c r="X1207" s="127">
        <v>0</v>
      </c>
    </row>
    <row r="1208" spans="1:24">
      <c r="A1208" s="118">
        <v>7</v>
      </c>
      <c r="B1208" s="122">
        <v>4</v>
      </c>
      <c r="C1208" s="137">
        <v>4605</v>
      </c>
      <c r="D1208" s="131">
        <v>25</v>
      </c>
      <c r="E1208" s="144" t="s">
        <v>1005</v>
      </c>
      <c r="F1208" s="144" t="s">
        <v>1621</v>
      </c>
      <c r="G1208" s="127">
        <v>303</v>
      </c>
      <c r="H1208" s="127">
        <v>684</v>
      </c>
      <c r="I1208" s="127">
        <v>26</v>
      </c>
      <c r="J1208" s="127">
        <v>22</v>
      </c>
      <c r="K1208" s="127">
        <v>31</v>
      </c>
      <c r="L1208" s="127">
        <v>21</v>
      </c>
      <c r="M1208" s="127">
        <v>303</v>
      </c>
      <c r="N1208" s="127">
        <v>663</v>
      </c>
      <c r="O1208" s="127">
        <v>10</v>
      </c>
      <c r="P1208" s="127">
        <v>44</v>
      </c>
      <c r="Q1208" s="127">
        <v>30</v>
      </c>
      <c r="R1208" s="127">
        <v>17</v>
      </c>
      <c r="S1208" s="127">
        <v>303</v>
      </c>
      <c r="T1208" s="127">
        <v>152</v>
      </c>
      <c r="U1208" s="127">
        <v>51</v>
      </c>
      <c r="V1208" s="127">
        <v>31</v>
      </c>
      <c r="W1208" s="127">
        <v>16</v>
      </c>
      <c r="X1208" s="127">
        <v>2</v>
      </c>
    </row>
    <row r="1209" spans="1:24">
      <c r="A1209" s="118">
        <v>8</v>
      </c>
      <c r="B1209" s="122">
        <v>4</v>
      </c>
      <c r="C1209" s="137">
        <v>4605</v>
      </c>
      <c r="D1209" s="131">
        <v>25</v>
      </c>
      <c r="E1209" s="144" t="s">
        <v>1005</v>
      </c>
      <c r="F1209" s="144" t="s">
        <v>1621</v>
      </c>
      <c r="G1209" s="127">
        <v>282</v>
      </c>
      <c r="H1209" s="127">
        <v>698</v>
      </c>
      <c r="I1209" s="127">
        <v>35</v>
      </c>
      <c r="J1209" s="127">
        <v>16</v>
      </c>
      <c r="K1209" s="127">
        <v>37</v>
      </c>
      <c r="L1209" s="127">
        <v>12</v>
      </c>
      <c r="M1209" s="127">
        <v>282</v>
      </c>
      <c r="N1209" s="127">
        <v>734</v>
      </c>
      <c r="O1209" s="127">
        <v>10</v>
      </c>
      <c r="P1209" s="127">
        <v>29</v>
      </c>
      <c r="Q1209" s="127">
        <v>43</v>
      </c>
      <c r="R1209" s="127">
        <v>18</v>
      </c>
      <c r="S1209" s="127">
        <v>0</v>
      </c>
      <c r="T1209" s="127">
        <v>0</v>
      </c>
      <c r="U1209" s="127">
        <v>0</v>
      </c>
      <c r="V1209" s="127">
        <v>0</v>
      </c>
      <c r="W1209" s="127">
        <v>0</v>
      </c>
      <c r="X1209" s="127">
        <v>0</v>
      </c>
    </row>
    <row r="1210" spans="1:24">
      <c r="A1210" s="113">
        <v>3</v>
      </c>
      <c r="B1210" s="116">
        <v>4</v>
      </c>
      <c r="C1210" s="138">
        <v>4605</v>
      </c>
      <c r="D1210" s="132">
        <v>27</v>
      </c>
      <c r="E1210" s="142" t="s">
        <v>1005</v>
      </c>
      <c r="F1210" s="143" t="s">
        <v>1006</v>
      </c>
      <c r="G1210" s="128">
        <v>112</v>
      </c>
      <c r="H1210" s="128">
        <v>598</v>
      </c>
      <c r="I1210" s="128">
        <v>4</v>
      </c>
      <c r="J1210" s="128">
        <v>10</v>
      </c>
      <c r="K1210" s="128">
        <v>29</v>
      </c>
      <c r="L1210" s="128">
        <v>57</v>
      </c>
      <c r="M1210" s="128">
        <v>112</v>
      </c>
      <c r="N1210" s="128">
        <v>589</v>
      </c>
      <c r="O1210" s="128">
        <v>10</v>
      </c>
      <c r="P1210" s="128">
        <v>17</v>
      </c>
      <c r="Q1210" s="128">
        <v>35</v>
      </c>
      <c r="R1210" s="128">
        <v>38</v>
      </c>
      <c r="S1210" s="128">
        <v>0</v>
      </c>
      <c r="T1210" s="128">
        <v>0</v>
      </c>
      <c r="U1210" s="128">
        <v>0</v>
      </c>
      <c r="V1210" s="128">
        <v>0</v>
      </c>
      <c r="W1210" s="128">
        <v>0</v>
      </c>
      <c r="X1210" s="128">
        <v>0</v>
      </c>
    </row>
    <row r="1211" spans="1:24">
      <c r="A1211" s="118">
        <v>4</v>
      </c>
      <c r="B1211" s="122">
        <v>4</v>
      </c>
      <c r="C1211" s="137">
        <v>4605</v>
      </c>
      <c r="D1211" s="131">
        <v>27</v>
      </c>
      <c r="E1211" s="144" t="s">
        <v>1005</v>
      </c>
      <c r="F1211" s="144" t="s">
        <v>1006</v>
      </c>
      <c r="G1211" s="127">
        <v>123</v>
      </c>
      <c r="H1211" s="127">
        <v>645</v>
      </c>
      <c r="I1211" s="127">
        <v>6</v>
      </c>
      <c r="J1211" s="127">
        <v>15</v>
      </c>
      <c r="K1211" s="127">
        <v>24</v>
      </c>
      <c r="L1211" s="127">
        <v>55</v>
      </c>
      <c r="M1211" s="127">
        <v>123</v>
      </c>
      <c r="N1211" s="127">
        <v>650</v>
      </c>
      <c r="O1211" s="127">
        <v>2</v>
      </c>
      <c r="P1211" s="127">
        <v>28</v>
      </c>
      <c r="Q1211" s="127">
        <v>40</v>
      </c>
      <c r="R1211" s="127">
        <v>30</v>
      </c>
      <c r="S1211" s="127">
        <v>0</v>
      </c>
      <c r="T1211" s="127">
        <v>0</v>
      </c>
      <c r="U1211" s="127">
        <v>0</v>
      </c>
      <c r="V1211" s="127">
        <v>0</v>
      </c>
      <c r="W1211" s="127">
        <v>0</v>
      </c>
      <c r="X1211" s="127">
        <v>0</v>
      </c>
    </row>
    <row r="1212" spans="1:24">
      <c r="A1212" s="113">
        <v>3</v>
      </c>
      <c r="B1212" s="116">
        <v>2</v>
      </c>
      <c r="C1212" s="138">
        <v>4701</v>
      </c>
      <c r="D1212" s="132">
        <v>1</v>
      </c>
      <c r="E1212" s="142" t="s">
        <v>1011</v>
      </c>
      <c r="F1212" s="143" t="s">
        <v>1012</v>
      </c>
      <c r="G1212" s="128">
        <v>38</v>
      </c>
      <c r="H1212" s="128">
        <v>567</v>
      </c>
      <c r="I1212" s="128">
        <v>3</v>
      </c>
      <c r="J1212" s="128">
        <v>16</v>
      </c>
      <c r="K1212" s="128">
        <v>32</v>
      </c>
      <c r="L1212" s="128">
        <v>50</v>
      </c>
      <c r="M1212" s="128">
        <v>38</v>
      </c>
      <c r="N1212" s="128">
        <v>591</v>
      </c>
      <c r="O1212" s="128">
        <v>5</v>
      </c>
      <c r="P1212" s="128">
        <v>16</v>
      </c>
      <c r="Q1212" s="128">
        <v>32</v>
      </c>
      <c r="R1212" s="128">
        <v>47</v>
      </c>
      <c r="S1212" s="128">
        <v>0</v>
      </c>
      <c r="T1212" s="128">
        <v>0</v>
      </c>
      <c r="U1212" s="128">
        <v>0</v>
      </c>
      <c r="V1212" s="128">
        <v>0</v>
      </c>
      <c r="W1212" s="128">
        <v>0</v>
      </c>
      <c r="X1212" s="128">
        <v>0</v>
      </c>
    </row>
    <row r="1213" spans="1:24">
      <c r="A1213" s="118">
        <v>4</v>
      </c>
      <c r="B1213" s="122">
        <v>2</v>
      </c>
      <c r="C1213" s="137">
        <v>4701</v>
      </c>
      <c r="D1213" s="131">
        <v>1</v>
      </c>
      <c r="E1213" s="144" t="s">
        <v>1011</v>
      </c>
      <c r="F1213" s="144" t="s">
        <v>1012</v>
      </c>
      <c r="G1213" s="127">
        <v>41</v>
      </c>
      <c r="H1213" s="127">
        <v>663</v>
      </c>
      <c r="I1213" s="127">
        <v>5</v>
      </c>
      <c r="J1213" s="127">
        <v>5</v>
      </c>
      <c r="K1213" s="127">
        <v>29</v>
      </c>
      <c r="L1213" s="127">
        <v>61</v>
      </c>
      <c r="M1213" s="127">
        <v>41</v>
      </c>
      <c r="N1213" s="127">
        <v>719</v>
      </c>
      <c r="O1213" s="127">
        <v>2</v>
      </c>
      <c r="P1213" s="127">
        <v>7</v>
      </c>
      <c r="Q1213" s="127">
        <v>46</v>
      </c>
      <c r="R1213" s="127">
        <v>44</v>
      </c>
      <c r="S1213" s="127">
        <v>0</v>
      </c>
      <c r="T1213" s="127">
        <v>0</v>
      </c>
      <c r="U1213" s="127">
        <v>0</v>
      </c>
      <c r="V1213" s="127">
        <v>0</v>
      </c>
      <c r="W1213" s="127">
        <v>0</v>
      </c>
      <c r="X1213" s="127">
        <v>0</v>
      </c>
    </row>
    <row r="1214" spans="1:24">
      <c r="A1214" s="118">
        <v>5</v>
      </c>
      <c r="B1214" s="122">
        <v>2</v>
      </c>
      <c r="C1214" s="137">
        <v>4701</v>
      </c>
      <c r="D1214" s="131">
        <v>1</v>
      </c>
      <c r="E1214" s="144" t="s">
        <v>1011</v>
      </c>
      <c r="F1214" s="144" t="s">
        <v>1012</v>
      </c>
      <c r="G1214" s="127">
        <v>33</v>
      </c>
      <c r="H1214" s="127">
        <v>652</v>
      </c>
      <c r="I1214" s="127">
        <v>9</v>
      </c>
      <c r="J1214" s="127">
        <v>18</v>
      </c>
      <c r="K1214" s="127">
        <v>39</v>
      </c>
      <c r="L1214" s="127">
        <v>33</v>
      </c>
      <c r="M1214" s="127">
        <v>33</v>
      </c>
      <c r="N1214" s="127">
        <v>755</v>
      </c>
      <c r="O1214" s="127">
        <v>0</v>
      </c>
      <c r="P1214" s="127">
        <v>9</v>
      </c>
      <c r="Q1214" s="127">
        <v>58</v>
      </c>
      <c r="R1214" s="127">
        <v>33</v>
      </c>
      <c r="S1214" s="127">
        <v>33</v>
      </c>
      <c r="T1214" s="127">
        <v>199</v>
      </c>
      <c r="U1214" s="127">
        <v>9</v>
      </c>
      <c r="V1214" s="127">
        <v>42</v>
      </c>
      <c r="W1214" s="127">
        <v>42</v>
      </c>
      <c r="X1214" s="127">
        <v>6</v>
      </c>
    </row>
    <row r="1215" spans="1:24">
      <c r="A1215" s="118">
        <v>6</v>
      </c>
      <c r="B1215" s="122">
        <v>2</v>
      </c>
      <c r="C1215" s="137">
        <v>4701</v>
      </c>
      <c r="D1215" s="131">
        <v>1</v>
      </c>
      <c r="E1215" s="144" t="s">
        <v>1011</v>
      </c>
      <c r="F1215" s="144" t="s">
        <v>1012</v>
      </c>
      <c r="G1215" s="127">
        <v>34</v>
      </c>
      <c r="H1215" s="127">
        <v>748</v>
      </c>
      <c r="I1215" s="127">
        <v>9</v>
      </c>
      <c r="J1215" s="127">
        <v>6</v>
      </c>
      <c r="K1215" s="127">
        <v>12</v>
      </c>
      <c r="L1215" s="127">
        <v>74</v>
      </c>
      <c r="M1215" s="127">
        <v>34</v>
      </c>
      <c r="N1215" s="127">
        <v>727</v>
      </c>
      <c r="O1215" s="127">
        <v>12</v>
      </c>
      <c r="P1215" s="127">
        <v>15</v>
      </c>
      <c r="Q1215" s="127">
        <v>38</v>
      </c>
      <c r="R1215" s="127">
        <v>35</v>
      </c>
      <c r="S1215" s="127">
        <v>0</v>
      </c>
      <c r="T1215" s="127">
        <v>0</v>
      </c>
      <c r="U1215" s="127">
        <v>0</v>
      </c>
      <c r="V1215" s="127">
        <v>0</v>
      </c>
      <c r="W1215" s="127">
        <v>0</v>
      </c>
      <c r="X1215" s="127">
        <v>0</v>
      </c>
    </row>
    <row r="1216" spans="1:24">
      <c r="A1216" s="118">
        <v>7</v>
      </c>
      <c r="B1216" s="122">
        <v>2</v>
      </c>
      <c r="C1216" s="137">
        <v>4701</v>
      </c>
      <c r="D1216" s="131">
        <v>2</v>
      </c>
      <c r="E1216" s="144" t="s">
        <v>1011</v>
      </c>
      <c r="F1216" s="144" t="s">
        <v>1622</v>
      </c>
      <c r="G1216" s="127">
        <v>42</v>
      </c>
      <c r="H1216" s="127">
        <v>749</v>
      </c>
      <c r="I1216" s="127">
        <v>10</v>
      </c>
      <c r="J1216" s="127">
        <v>7</v>
      </c>
      <c r="K1216" s="127">
        <v>36</v>
      </c>
      <c r="L1216" s="127">
        <v>48</v>
      </c>
      <c r="M1216" s="127">
        <v>42</v>
      </c>
      <c r="N1216" s="127">
        <v>803</v>
      </c>
      <c r="O1216" s="127">
        <v>2</v>
      </c>
      <c r="P1216" s="127">
        <v>17</v>
      </c>
      <c r="Q1216" s="127">
        <v>38</v>
      </c>
      <c r="R1216" s="127">
        <v>43</v>
      </c>
      <c r="S1216" s="127">
        <v>42</v>
      </c>
      <c r="T1216" s="127">
        <v>189</v>
      </c>
      <c r="U1216" s="127">
        <v>19</v>
      </c>
      <c r="V1216" s="127">
        <v>36</v>
      </c>
      <c r="W1216" s="127">
        <v>40</v>
      </c>
      <c r="X1216" s="127">
        <v>5</v>
      </c>
    </row>
    <row r="1217" spans="1:24">
      <c r="A1217" s="118">
        <v>8</v>
      </c>
      <c r="B1217" s="122">
        <v>2</v>
      </c>
      <c r="C1217" s="137">
        <v>4701</v>
      </c>
      <c r="D1217" s="131">
        <v>2</v>
      </c>
      <c r="E1217" s="144" t="s">
        <v>1011</v>
      </c>
      <c r="F1217" s="144" t="s">
        <v>1622</v>
      </c>
      <c r="G1217" s="127">
        <v>41</v>
      </c>
      <c r="H1217" s="127">
        <v>728</v>
      </c>
      <c r="I1217" s="127">
        <v>10</v>
      </c>
      <c r="J1217" s="127">
        <v>17</v>
      </c>
      <c r="K1217" s="127">
        <v>61</v>
      </c>
      <c r="L1217" s="127">
        <v>12</v>
      </c>
      <c r="M1217" s="127">
        <v>41</v>
      </c>
      <c r="N1217" s="127">
        <v>828</v>
      </c>
      <c r="O1217" s="127">
        <v>0</v>
      </c>
      <c r="P1217" s="127">
        <v>20</v>
      </c>
      <c r="Q1217" s="127">
        <v>54</v>
      </c>
      <c r="R1217" s="127">
        <v>27</v>
      </c>
      <c r="S1217" s="127">
        <v>0</v>
      </c>
      <c r="T1217" s="127">
        <v>0</v>
      </c>
      <c r="U1217" s="127">
        <v>0</v>
      </c>
      <c r="V1217" s="127">
        <v>0</v>
      </c>
      <c r="W1217" s="127">
        <v>0</v>
      </c>
      <c r="X1217" s="127">
        <v>0</v>
      </c>
    </row>
    <row r="1218" spans="1:24">
      <c r="A1218" s="113">
        <v>3</v>
      </c>
      <c r="B1218" s="116">
        <v>2</v>
      </c>
      <c r="C1218" s="138">
        <v>4702</v>
      </c>
      <c r="D1218" s="132">
        <v>6</v>
      </c>
      <c r="E1218" s="142" t="s">
        <v>1013</v>
      </c>
      <c r="F1218" s="143" t="s">
        <v>725</v>
      </c>
      <c r="G1218" s="128">
        <v>270</v>
      </c>
      <c r="H1218" s="128">
        <v>531</v>
      </c>
      <c r="I1218" s="128">
        <v>6</v>
      </c>
      <c r="J1218" s="128">
        <v>29</v>
      </c>
      <c r="K1218" s="128">
        <v>38</v>
      </c>
      <c r="L1218" s="128">
        <v>27</v>
      </c>
      <c r="M1218" s="128">
        <v>270</v>
      </c>
      <c r="N1218" s="128">
        <v>492</v>
      </c>
      <c r="O1218" s="128">
        <v>24</v>
      </c>
      <c r="P1218" s="128">
        <v>26</v>
      </c>
      <c r="Q1218" s="128">
        <v>30</v>
      </c>
      <c r="R1218" s="128">
        <v>20</v>
      </c>
      <c r="S1218" s="128">
        <v>0</v>
      </c>
      <c r="T1218" s="128">
        <v>0</v>
      </c>
      <c r="U1218" s="128">
        <v>0</v>
      </c>
      <c r="V1218" s="128">
        <v>0</v>
      </c>
      <c r="W1218" s="128">
        <v>0</v>
      </c>
      <c r="X1218" s="128">
        <v>0</v>
      </c>
    </row>
    <row r="1219" spans="1:24">
      <c r="A1219" s="118">
        <v>4</v>
      </c>
      <c r="B1219" s="122">
        <v>2</v>
      </c>
      <c r="C1219" s="137">
        <v>4702</v>
      </c>
      <c r="D1219" s="131">
        <v>6</v>
      </c>
      <c r="E1219" s="144" t="s">
        <v>1013</v>
      </c>
      <c r="F1219" s="144" t="s">
        <v>725</v>
      </c>
      <c r="G1219" s="127">
        <v>251</v>
      </c>
      <c r="H1219" s="127">
        <v>596</v>
      </c>
      <c r="I1219" s="127">
        <v>16</v>
      </c>
      <c r="J1219" s="127">
        <v>15</v>
      </c>
      <c r="K1219" s="127">
        <v>37</v>
      </c>
      <c r="L1219" s="127">
        <v>32</v>
      </c>
      <c r="M1219" s="127">
        <v>251</v>
      </c>
      <c r="N1219" s="127">
        <v>602</v>
      </c>
      <c r="O1219" s="127">
        <v>6</v>
      </c>
      <c r="P1219" s="127">
        <v>31</v>
      </c>
      <c r="Q1219" s="127">
        <v>45</v>
      </c>
      <c r="R1219" s="127">
        <v>18</v>
      </c>
      <c r="S1219" s="127">
        <v>0</v>
      </c>
      <c r="T1219" s="127">
        <v>0</v>
      </c>
      <c r="U1219" s="127">
        <v>0</v>
      </c>
      <c r="V1219" s="127">
        <v>0</v>
      </c>
      <c r="W1219" s="127">
        <v>0</v>
      </c>
      <c r="X1219" s="127">
        <v>0</v>
      </c>
    </row>
    <row r="1220" spans="1:24">
      <c r="A1220" s="118">
        <v>5</v>
      </c>
      <c r="B1220" s="122">
        <v>2</v>
      </c>
      <c r="C1220" s="137">
        <v>4702</v>
      </c>
      <c r="D1220" s="131">
        <v>11</v>
      </c>
      <c r="E1220" s="144" t="s">
        <v>1013</v>
      </c>
      <c r="F1220" s="144" t="s">
        <v>1429</v>
      </c>
      <c r="G1220" s="127">
        <v>219</v>
      </c>
      <c r="H1220" s="127">
        <v>615</v>
      </c>
      <c r="I1220" s="127">
        <v>21</v>
      </c>
      <c r="J1220" s="127">
        <v>24</v>
      </c>
      <c r="K1220" s="127">
        <v>35</v>
      </c>
      <c r="L1220" s="127">
        <v>20</v>
      </c>
      <c r="M1220" s="127">
        <v>219</v>
      </c>
      <c r="N1220" s="127">
        <v>592</v>
      </c>
      <c r="O1220" s="127">
        <v>12</v>
      </c>
      <c r="P1220" s="127">
        <v>36</v>
      </c>
      <c r="Q1220" s="127">
        <v>42</v>
      </c>
      <c r="R1220" s="127">
        <v>10</v>
      </c>
      <c r="S1220" s="127">
        <v>219</v>
      </c>
      <c r="T1220" s="127">
        <v>179</v>
      </c>
      <c r="U1220" s="127">
        <v>24</v>
      </c>
      <c r="V1220" s="127">
        <v>49</v>
      </c>
      <c r="W1220" s="127">
        <v>25</v>
      </c>
      <c r="X1220" s="127">
        <v>2</v>
      </c>
    </row>
    <row r="1221" spans="1:24">
      <c r="A1221" s="118">
        <v>6</v>
      </c>
      <c r="B1221" s="122">
        <v>2</v>
      </c>
      <c r="C1221" s="137">
        <v>4702</v>
      </c>
      <c r="D1221" s="131">
        <v>11</v>
      </c>
      <c r="E1221" s="144" t="s">
        <v>1013</v>
      </c>
      <c r="F1221" s="144" t="s">
        <v>1429</v>
      </c>
      <c r="G1221" s="127">
        <v>225</v>
      </c>
      <c r="H1221" s="127">
        <v>647</v>
      </c>
      <c r="I1221" s="127">
        <v>21</v>
      </c>
      <c r="J1221" s="127">
        <v>29</v>
      </c>
      <c r="K1221" s="127">
        <v>27</v>
      </c>
      <c r="L1221" s="127">
        <v>24</v>
      </c>
      <c r="M1221" s="127">
        <v>225</v>
      </c>
      <c r="N1221" s="127">
        <v>599</v>
      </c>
      <c r="O1221" s="127">
        <v>14</v>
      </c>
      <c r="P1221" s="127">
        <v>44</v>
      </c>
      <c r="Q1221" s="127">
        <v>31</v>
      </c>
      <c r="R1221" s="127">
        <v>11</v>
      </c>
      <c r="S1221" s="127">
        <v>0</v>
      </c>
      <c r="T1221" s="127">
        <v>0</v>
      </c>
      <c r="U1221" s="127">
        <v>0</v>
      </c>
      <c r="V1221" s="127">
        <v>0</v>
      </c>
      <c r="W1221" s="127">
        <v>0</v>
      </c>
      <c r="X1221" s="127">
        <v>0</v>
      </c>
    </row>
    <row r="1222" spans="1:24">
      <c r="A1222" s="118">
        <v>7</v>
      </c>
      <c r="B1222" s="122">
        <v>2</v>
      </c>
      <c r="C1222" s="137">
        <v>4702</v>
      </c>
      <c r="D1222" s="131">
        <v>12</v>
      </c>
      <c r="E1222" s="144" t="s">
        <v>1013</v>
      </c>
      <c r="F1222" s="144" t="s">
        <v>1624</v>
      </c>
      <c r="G1222" s="127">
        <v>213</v>
      </c>
      <c r="H1222" s="127">
        <v>683</v>
      </c>
      <c r="I1222" s="127">
        <v>22</v>
      </c>
      <c r="J1222" s="127">
        <v>23</v>
      </c>
      <c r="K1222" s="127">
        <v>38</v>
      </c>
      <c r="L1222" s="127">
        <v>17</v>
      </c>
      <c r="M1222" s="127">
        <v>213</v>
      </c>
      <c r="N1222" s="127">
        <v>622</v>
      </c>
      <c r="O1222" s="127">
        <v>14</v>
      </c>
      <c r="P1222" s="127">
        <v>43</v>
      </c>
      <c r="Q1222" s="127">
        <v>37</v>
      </c>
      <c r="R1222" s="127">
        <v>7</v>
      </c>
      <c r="S1222" s="127">
        <v>213</v>
      </c>
      <c r="T1222" s="127">
        <v>138</v>
      </c>
      <c r="U1222" s="127">
        <v>61</v>
      </c>
      <c r="V1222" s="127">
        <v>30</v>
      </c>
      <c r="W1222" s="127">
        <v>9</v>
      </c>
      <c r="X1222" s="127">
        <v>0</v>
      </c>
    </row>
    <row r="1223" spans="1:24">
      <c r="A1223" s="118">
        <v>8</v>
      </c>
      <c r="B1223" s="122">
        <v>2</v>
      </c>
      <c r="C1223" s="137">
        <v>4702</v>
      </c>
      <c r="D1223" s="131">
        <v>12</v>
      </c>
      <c r="E1223" s="144" t="s">
        <v>1013</v>
      </c>
      <c r="F1223" s="144" t="s">
        <v>1624</v>
      </c>
      <c r="G1223" s="127">
        <v>208</v>
      </c>
      <c r="H1223" s="127">
        <v>685</v>
      </c>
      <c r="I1223" s="127">
        <v>37</v>
      </c>
      <c r="J1223" s="127">
        <v>21</v>
      </c>
      <c r="K1223" s="127">
        <v>32</v>
      </c>
      <c r="L1223" s="127">
        <v>10</v>
      </c>
      <c r="M1223" s="127">
        <v>208</v>
      </c>
      <c r="N1223" s="127">
        <v>716</v>
      </c>
      <c r="O1223" s="127">
        <v>9</v>
      </c>
      <c r="P1223" s="127">
        <v>37</v>
      </c>
      <c r="Q1223" s="127">
        <v>42</v>
      </c>
      <c r="R1223" s="127">
        <v>13</v>
      </c>
      <c r="S1223" s="127">
        <v>0</v>
      </c>
      <c r="T1223" s="127">
        <v>0</v>
      </c>
      <c r="U1223" s="127">
        <v>0</v>
      </c>
      <c r="V1223" s="127">
        <v>0</v>
      </c>
      <c r="W1223" s="127">
        <v>0</v>
      </c>
      <c r="X1223" s="127">
        <v>0</v>
      </c>
    </row>
    <row r="1224" spans="1:24">
      <c r="A1224" s="118">
        <v>7</v>
      </c>
      <c r="B1224" s="122">
        <v>2</v>
      </c>
      <c r="C1224" s="137">
        <v>4702</v>
      </c>
      <c r="D1224" s="131">
        <v>703</v>
      </c>
      <c r="E1224" s="144" t="s">
        <v>1013</v>
      </c>
      <c r="F1224" s="144" t="s">
        <v>1623</v>
      </c>
      <c r="G1224" s="127">
        <v>14</v>
      </c>
      <c r="H1224" s="127">
        <v>609</v>
      </c>
      <c r="I1224" s="127">
        <v>50</v>
      </c>
      <c r="J1224" s="127">
        <v>36</v>
      </c>
      <c r="K1224" s="127">
        <v>14</v>
      </c>
      <c r="L1224" s="127">
        <v>0</v>
      </c>
      <c r="M1224" s="127">
        <v>14</v>
      </c>
      <c r="N1224" s="127">
        <v>507</v>
      </c>
      <c r="O1224" s="127">
        <v>29</v>
      </c>
      <c r="P1224" s="127">
        <v>57</v>
      </c>
      <c r="Q1224" s="127">
        <v>14</v>
      </c>
      <c r="R1224" s="127">
        <v>0</v>
      </c>
      <c r="S1224" s="127">
        <v>14</v>
      </c>
      <c r="T1224" s="127">
        <v>100</v>
      </c>
      <c r="U1224" s="127">
        <v>100</v>
      </c>
      <c r="V1224" s="127">
        <v>0</v>
      </c>
      <c r="W1224" s="127">
        <v>0</v>
      </c>
      <c r="X1224" s="127">
        <v>0</v>
      </c>
    </row>
    <row r="1225" spans="1:24">
      <c r="A1225" s="118">
        <v>8</v>
      </c>
      <c r="B1225" s="122">
        <v>2</v>
      </c>
      <c r="C1225" s="137">
        <v>4702</v>
      </c>
      <c r="D1225" s="131">
        <v>703</v>
      </c>
      <c r="E1225" s="144" t="s">
        <v>1013</v>
      </c>
      <c r="F1225" s="144" t="s">
        <v>1623</v>
      </c>
      <c r="G1225" s="127">
        <v>16</v>
      </c>
      <c r="H1225" s="127">
        <v>654</v>
      </c>
      <c r="I1225" s="127">
        <v>56</v>
      </c>
      <c r="J1225" s="127">
        <v>19</v>
      </c>
      <c r="K1225" s="127">
        <v>25</v>
      </c>
      <c r="L1225" s="127">
        <v>0</v>
      </c>
      <c r="M1225" s="127">
        <v>16</v>
      </c>
      <c r="N1225" s="127">
        <v>679</v>
      </c>
      <c r="O1225" s="127">
        <v>6</v>
      </c>
      <c r="P1225" s="127">
        <v>44</v>
      </c>
      <c r="Q1225" s="127">
        <v>50</v>
      </c>
      <c r="R1225" s="127">
        <v>0</v>
      </c>
      <c r="S1225" s="127">
        <v>0</v>
      </c>
      <c r="T1225" s="127">
        <v>0</v>
      </c>
      <c r="U1225" s="127">
        <v>0</v>
      </c>
      <c r="V1225" s="127">
        <v>0</v>
      </c>
      <c r="W1225" s="127">
        <v>0</v>
      </c>
      <c r="X1225" s="127">
        <v>0</v>
      </c>
    </row>
    <row r="1226" spans="1:24">
      <c r="A1226" s="113">
        <v>3</v>
      </c>
      <c r="B1226" s="116">
        <v>2</v>
      </c>
      <c r="C1226" s="138">
        <v>4706</v>
      </c>
      <c r="D1226" s="132">
        <v>39</v>
      </c>
      <c r="E1226" s="142" t="s">
        <v>23</v>
      </c>
      <c r="F1226" s="143" t="s">
        <v>1016</v>
      </c>
      <c r="G1226" s="128">
        <v>20</v>
      </c>
      <c r="H1226" s="128">
        <v>581</v>
      </c>
      <c r="I1226" s="128">
        <v>5</v>
      </c>
      <c r="J1226" s="128">
        <v>0</v>
      </c>
      <c r="K1226" s="128">
        <v>50</v>
      </c>
      <c r="L1226" s="128">
        <v>45</v>
      </c>
      <c r="M1226" s="128">
        <v>20</v>
      </c>
      <c r="N1226" s="128">
        <v>572</v>
      </c>
      <c r="O1226" s="128">
        <v>5</v>
      </c>
      <c r="P1226" s="128">
        <v>5</v>
      </c>
      <c r="Q1226" s="128">
        <v>65</v>
      </c>
      <c r="R1226" s="128">
        <v>25</v>
      </c>
      <c r="S1226" s="128">
        <v>0</v>
      </c>
      <c r="T1226" s="128">
        <v>0</v>
      </c>
      <c r="U1226" s="128">
        <v>0</v>
      </c>
      <c r="V1226" s="128">
        <v>0</v>
      </c>
      <c r="W1226" s="128">
        <v>0</v>
      </c>
      <c r="X1226" s="128">
        <v>0</v>
      </c>
    </row>
    <row r="1227" spans="1:24">
      <c r="A1227" s="118">
        <v>4</v>
      </c>
      <c r="B1227" s="122">
        <v>2</v>
      </c>
      <c r="C1227" s="137">
        <v>4706</v>
      </c>
      <c r="D1227" s="131">
        <v>39</v>
      </c>
      <c r="E1227" s="144" t="s">
        <v>23</v>
      </c>
      <c r="F1227" s="144" t="s">
        <v>1016</v>
      </c>
      <c r="G1227" s="127">
        <v>21</v>
      </c>
      <c r="H1227" s="127">
        <v>644</v>
      </c>
      <c r="I1227" s="127">
        <v>5</v>
      </c>
      <c r="J1227" s="127">
        <v>5</v>
      </c>
      <c r="K1227" s="127">
        <v>29</v>
      </c>
      <c r="L1227" s="127">
        <v>62</v>
      </c>
      <c r="M1227" s="127">
        <v>21</v>
      </c>
      <c r="N1227" s="127">
        <v>646</v>
      </c>
      <c r="O1227" s="127">
        <v>0</v>
      </c>
      <c r="P1227" s="127">
        <v>29</v>
      </c>
      <c r="Q1227" s="127">
        <v>52</v>
      </c>
      <c r="R1227" s="127">
        <v>19</v>
      </c>
      <c r="S1227" s="127">
        <v>0</v>
      </c>
      <c r="T1227" s="127">
        <v>0</v>
      </c>
      <c r="U1227" s="127">
        <v>0</v>
      </c>
      <c r="V1227" s="127">
        <v>0</v>
      </c>
      <c r="W1227" s="127">
        <v>0</v>
      </c>
      <c r="X1227" s="127">
        <v>0</v>
      </c>
    </row>
    <row r="1228" spans="1:24">
      <c r="A1228" s="113">
        <v>3</v>
      </c>
      <c r="B1228" s="116">
        <v>2</v>
      </c>
      <c r="C1228" s="138">
        <v>4706</v>
      </c>
      <c r="D1228" s="132">
        <v>40</v>
      </c>
      <c r="E1228" s="142" t="s">
        <v>23</v>
      </c>
      <c r="F1228" s="143" t="s">
        <v>1015</v>
      </c>
      <c r="G1228" s="128">
        <v>40</v>
      </c>
      <c r="H1228" s="128">
        <v>543</v>
      </c>
      <c r="I1228" s="128">
        <v>13</v>
      </c>
      <c r="J1228" s="128">
        <v>18</v>
      </c>
      <c r="K1228" s="128">
        <v>35</v>
      </c>
      <c r="L1228" s="128">
        <v>35</v>
      </c>
      <c r="M1228" s="128">
        <v>40</v>
      </c>
      <c r="N1228" s="128">
        <v>459</v>
      </c>
      <c r="O1228" s="128">
        <v>23</v>
      </c>
      <c r="P1228" s="128">
        <v>40</v>
      </c>
      <c r="Q1228" s="128">
        <v>30</v>
      </c>
      <c r="R1228" s="128">
        <v>8</v>
      </c>
      <c r="S1228" s="128">
        <v>0</v>
      </c>
      <c r="T1228" s="128">
        <v>0</v>
      </c>
      <c r="U1228" s="128">
        <v>0</v>
      </c>
      <c r="V1228" s="128">
        <v>0</v>
      </c>
      <c r="W1228" s="128">
        <v>0</v>
      </c>
      <c r="X1228" s="128">
        <v>0</v>
      </c>
    </row>
    <row r="1229" spans="1:24">
      <c r="A1229" s="118">
        <v>4</v>
      </c>
      <c r="B1229" s="122">
        <v>2</v>
      </c>
      <c r="C1229" s="137">
        <v>4706</v>
      </c>
      <c r="D1229" s="131">
        <v>40</v>
      </c>
      <c r="E1229" s="144" t="s">
        <v>23</v>
      </c>
      <c r="F1229" s="144" t="s">
        <v>1015</v>
      </c>
      <c r="G1229" s="127">
        <v>44</v>
      </c>
      <c r="H1229" s="127">
        <v>617</v>
      </c>
      <c r="I1229" s="127">
        <v>2</v>
      </c>
      <c r="J1229" s="127">
        <v>27</v>
      </c>
      <c r="K1229" s="127">
        <v>30</v>
      </c>
      <c r="L1229" s="127">
        <v>41</v>
      </c>
      <c r="M1229" s="127">
        <v>44</v>
      </c>
      <c r="N1229" s="127">
        <v>625</v>
      </c>
      <c r="O1229" s="127">
        <v>5</v>
      </c>
      <c r="P1229" s="127">
        <v>27</v>
      </c>
      <c r="Q1229" s="127">
        <v>55</v>
      </c>
      <c r="R1229" s="127">
        <v>14</v>
      </c>
      <c r="S1229" s="127">
        <v>0</v>
      </c>
      <c r="T1229" s="127">
        <v>0</v>
      </c>
      <c r="U1229" s="127">
        <v>0</v>
      </c>
      <c r="V1229" s="127">
        <v>0</v>
      </c>
      <c r="W1229" s="127">
        <v>0</v>
      </c>
      <c r="X1229" s="127">
        <v>0</v>
      </c>
    </row>
    <row r="1230" spans="1:24">
      <c r="A1230" s="118">
        <v>5</v>
      </c>
      <c r="B1230" s="122">
        <v>2</v>
      </c>
      <c r="C1230" s="137">
        <v>4706</v>
      </c>
      <c r="D1230" s="131">
        <v>40</v>
      </c>
      <c r="E1230" s="144" t="s">
        <v>23</v>
      </c>
      <c r="F1230" s="144" t="s">
        <v>1015</v>
      </c>
      <c r="G1230" s="127">
        <v>102</v>
      </c>
      <c r="H1230" s="127">
        <v>623</v>
      </c>
      <c r="I1230" s="127">
        <v>16</v>
      </c>
      <c r="J1230" s="127">
        <v>28</v>
      </c>
      <c r="K1230" s="127">
        <v>36</v>
      </c>
      <c r="L1230" s="127">
        <v>20</v>
      </c>
      <c r="M1230" s="127">
        <v>102</v>
      </c>
      <c r="N1230" s="127">
        <v>610</v>
      </c>
      <c r="O1230" s="127">
        <v>5</v>
      </c>
      <c r="P1230" s="127">
        <v>39</v>
      </c>
      <c r="Q1230" s="127">
        <v>47</v>
      </c>
      <c r="R1230" s="127">
        <v>9</v>
      </c>
      <c r="S1230" s="127">
        <v>102</v>
      </c>
      <c r="T1230" s="127">
        <v>175</v>
      </c>
      <c r="U1230" s="127">
        <v>22</v>
      </c>
      <c r="V1230" s="127">
        <v>58</v>
      </c>
      <c r="W1230" s="127">
        <v>20</v>
      </c>
      <c r="X1230" s="127">
        <v>1</v>
      </c>
    </row>
    <row r="1231" spans="1:24">
      <c r="A1231" s="118">
        <v>6</v>
      </c>
      <c r="B1231" s="122">
        <v>2</v>
      </c>
      <c r="C1231" s="137">
        <v>4706</v>
      </c>
      <c r="D1231" s="131">
        <v>40</v>
      </c>
      <c r="E1231" s="144" t="s">
        <v>23</v>
      </c>
      <c r="F1231" s="144" t="s">
        <v>1015</v>
      </c>
      <c r="G1231" s="127">
        <v>95</v>
      </c>
      <c r="H1231" s="127">
        <v>712</v>
      </c>
      <c r="I1231" s="127">
        <v>5</v>
      </c>
      <c r="J1231" s="127">
        <v>14</v>
      </c>
      <c r="K1231" s="127">
        <v>39</v>
      </c>
      <c r="L1231" s="127">
        <v>42</v>
      </c>
      <c r="M1231" s="127">
        <v>95</v>
      </c>
      <c r="N1231" s="127">
        <v>655</v>
      </c>
      <c r="O1231" s="127">
        <v>8</v>
      </c>
      <c r="P1231" s="127">
        <v>35</v>
      </c>
      <c r="Q1231" s="127">
        <v>41</v>
      </c>
      <c r="R1231" s="127">
        <v>16</v>
      </c>
      <c r="S1231" s="127">
        <v>0</v>
      </c>
      <c r="T1231" s="127">
        <v>0</v>
      </c>
      <c r="U1231" s="127">
        <v>0</v>
      </c>
      <c r="V1231" s="127">
        <v>0</v>
      </c>
      <c r="W1231" s="127">
        <v>0</v>
      </c>
      <c r="X1231" s="127">
        <v>0</v>
      </c>
    </row>
    <row r="1232" spans="1:24">
      <c r="A1232" s="113">
        <v>3</v>
      </c>
      <c r="B1232" s="116">
        <v>2</v>
      </c>
      <c r="C1232" s="138">
        <v>4706</v>
      </c>
      <c r="D1232" s="132">
        <v>59</v>
      </c>
      <c r="E1232" s="142" t="s">
        <v>23</v>
      </c>
      <c r="F1232" s="143" t="s">
        <v>1014</v>
      </c>
      <c r="G1232" s="128">
        <v>40</v>
      </c>
      <c r="H1232" s="128">
        <v>554</v>
      </c>
      <c r="I1232" s="128">
        <v>8</v>
      </c>
      <c r="J1232" s="128">
        <v>13</v>
      </c>
      <c r="K1232" s="128">
        <v>45</v>
      </c>
      <c r="L1232" s="128">
        <v>35</v>
      </c>
      <c r="M1232" s="128">
        <v>40</v>
      </c>
      <c r="N1232" s="128">
        <v>558</v>
      </c>
      <c r="O1232" s="128">
        <v>13</v>
      </c>
      <c r="P1232" s="128">
        <v>15</v>
      </c>
      <c r="Q1232" s="128">
        <v>38</v>
      </c>
      <c r="R1232" s="128">
        <v>35</v>
      </c>
      <c r="S1232" s="128">
        <v>0</v>
      </c>
      <c r="T1232" s="128">
        <v>0</v>
      </c>
      <c r="U1232" s="128">
        <v>0</v>
      </c>
      <c r="V1232" s="128">
        <v>0</v>
      </c>
      <c r="W1232" s="128">
        <v>0</v>
      </c>
      <c r="X1232" s="128">
        <v>0</v>
      </c>
    </row>
    <row r="1233" spans="1:24">
      <c r="A1233" s="118">
        <v>4</v>
      </c>
      <c r="B1233" s="122">
        <v>2</v>
      </c>
      <c r="C1233" s="137">
        <v>4706</v>
      </c>
      <c r="D1233" s="131">
        <v>59</v>
      </c>
      <c r="E1233" s="144" t="s">
        <v>23</v>
      </c>
      <c r="F1233" s="144" t="s">
        <v>1014</v>
      </c>
      <c r="G1233" s="127">
        <v>35</v>
      </c>
      <c r="H1233" s="127">
        <v>619</v>
      </c>
      <c r="I1233" s="127">
        <v>14</v>
      </c>
      <c r="J1233" s="127">
        <v>6</v>
      </c>
      <c r="K1233" s="127">
        <v>31</v>
      </c>
      <c r="L1233" s="127">
        <v>49</v>
      </c>
      <c r="M1233" s="127">
        <v>35</v>
      </c>
      <c r="N1233" s="127">
        <v>660</v>
      </c>
      <c r="O1233" s="127">
        <v>9</v>
      </c>
      <c r="P1233" s="127">
        <v>14</v>
      </c>
      <c r="Q1233" s="127">
        <v>40</v>
      </c>
      <c r="R1233" s="127">
        <v>37</v>
      </c>
      <c r="S1233" s="127">
        <v>0</v>
      </c>
      <c r="T1233" s="127">
        <v>0</v>
      </c>
      <c r="U1233" s="127">
        <v>0</v>
      </c>
      <c r="V1233" s="127">
        <v>0</v>
      </c>
      <c r="W1233" s="127">
        <v>0</v>
      </c>
      <c r="X1233" s="127">
        <v>0</v>
      </c>
    </row>
    <row r="1234" spans="1:24">
      <c r="A1234" s="118">
        <v>7</v>
      </c>
      <c r="B1234" s="122">
        <v>2</v>
      </c>
      <c r="C1234" s="137">
        <v>4706</v>
      </c>
      <c r="D1234" s="131">
        <v>68</v>
      </c>
      <c r="E1234" s="144" t="s">
        <v>23</v>
      </c>
      <c r="F1234" s="144" t="s">
        <v>1625</v>
      </c>
      <c r="G1234" s="127">
        <v>94</v>
      </c>
      <c r="H1234" s="127">
        <v>718</v>
      </c>
      <c r="I1234" s="127">
        <v>13</v>
      </c>
      <c r="J1234" s="127">
        <v>12</v>
      </c>
      <c r="K1234" s="127">
        <v>48</v>
      </c>
      <c r="L1234" s="127">
        <v>28</v>
      </c>
      <c r="M1234" s="127">
        <v>94</v>
      </c>
      <c r="N1234" s="127">
        <v>710</v>
      </c>
      <c r="O1234" s="127">
        <v>5</v>
      </c>
      <c r="P1234" s="127">
        <v>30</v>
      </c>
      <c r="Q1234" s="127">
        <v>44</v>
      </c>
      <c r="R1234" s="127">
        <v>21</v>
      </c>
      <c r="S1234" s="127">
        <v>94</v>
      </c>
      <c r="T1234" s="127">
        <v>172</v>
      </c>
      <c r="U1234" s="127">
        <v>30</v>
      </c>
      <c r="V1234" s="127">
        <v>47</v>
      </c>
      <c r="W1234" s="127">
        <v>20</v>
      </c>
      <c r="X1234" s="127">
        <v>3</v>
      </c>
    </row>
    <row r="1235" spans="1:24">
      <c r="A1235" s="118">
        <v>8</v>
      </c>
      <c r="B1235" s="122">
        <v>2</v>
      </c>
      <c r="C1235" s="137">
        <v>4706</v>
      </c>
      <c r="D1235" s="131">
        <v>68</v>
      </c>
      <c r="E1235" s="144" t="s">
        <v>23</v>
      </c>
      <c r="F1235" s="144" t="s">
        <v>1625</v>
      </c>
      <c r="G1235" s="127">
        <v>90</v>
      </c>
      <c r="H1235" s="127">
        <v>706</v>
      </c>
      <c r="I1235" s="127">
        <v>27</v>
      </c>
      <c r="J1235" s="127">
        <v>16</v>
      </c>
      <c r="K1235" s="127">
        <v>49</v>
      </c>
      <c r="L1235" s="127">
        <v>9</v>
      </c>
      <c r="M1235" s="127">
        <v>90</v>
      </c>
      <c r="N1235" s="127">
        <v>774</v>
      </c>
      <c r="O1235" s="127">
        <v>8</v>
      </c>
      <c r="P1235" s="127">
        <v>19</v>
      </c>
      <c r="Q1235" s="127">
        <v>47</v>
      </c>
      <c r="R1235" s="127">
        <v>27</v>
      </c>
      <c r="S1235" s="127">
        <v>0</v>
      </c>
      <c r="T1235" s="127">
        <v>0</v>
      </c>
      <c r="U1235" s="127">
        <v>0</v>
      </c>
      <c r="V1235" s="127">
        <v>0</v>
      </c>
      <c r="W1235" s="127">
        <v>0</v>
      </c>
      <c r="X1235" s="127">
        <v>0</v>
      </c>
    </row>
    <row r="1236" spans="1:24">
      <c r="A1236" s="113">
        <v>3</v>
      </c>
      <c r="B1236" s="116">
        <v>2</v>
      </c>
      <c r="C1236" s="138">
        <v>4708</v>
      </c>
      <c r="D1236" s="132">
        <v>28</v>
      </c>
      <c r="E1236" s="142" t="s">
        <v>1017</v>
      </c>
      <c r="F1236" s="143" t="s">
        <v>1018</v>
      </c>
      <c r="G1236" s="128">
        <v>99</v>
      </c>
      <c r="H1236" s="128">
        <v>593</v>
      </c>
      <c r="I1236" s="128">
        <v>2</v>
      </c>
      <c r="J1236" s="128">
        <v>14</v>
      </c>
      <c r="K1236" s="128">
        <v>34</v>
      </c>
      <c r="L1236" s="128">
        <v>49</v>
      </c>
      <c r="M1236" s="128">
        <v>99</v>
      </c>
      <c r="N1236" s="128">
        <v>563</v>
      </c>
      <c r="O1236" s="128">
        <v>8</v>
      </c>
      <c r="P1236" s="128">
        <v>17</v>
      </c>
      <c r="Q1236" s="128">
        <v>51</v>
      </c>
      <c r="R1236" s="128">
        <v>24</v>
      </c>
      <c r="S1236" s="128">
        <v>0</v>
      </c>
      <c r="T1236" s="128">
        <v>0</v>
      </c>
      <c r="U1236" s="128">
        <v>0</v>
      </c>
      <c r="V1236" s="128">
        <v>0</v>
      </c>
      <c r="W1236" s="128">
        <v>0</v>
      </c>
      <c r="X1236" s="128">
        <v>0</v>
      </c>
    </row>
    <row r="1237" spans="1:24">
      <c r="A1237" s="118">
        <v>4</v>
      </c>
      <c r="B1237" s="122">
        <v>2</v>
      </c>
      <c r="C1237" s="137">
        <v>4708</v>
      </c>
      <c r="D1237" s="131">
        <v>28</v>
      </c>
      <c r="E1237" s="144" t="s">
        <v>1017</v>
      </c>
      <c r="F1237" s="144" t="s">
        <v>1018</v>
      </c>
      <c r="G1237" s="127">
        <v>122</v>
      </c>
      <c r="H1237" s="127">
        <v>655</v>
      </c>
      <c r="I1237" s="127">
        <v>2</v>
      </c>
      <c r="J1237" s="127">
        <v>12</v>
      </c>
      <c r="K1237" s="127">
        <v>25</v>
      </c>
      <c r="L1237" s="127">
        <v>61</v>
      </c>
      <c r="M1237" s="127">
        <v>122</v>
      </c>
      <c r="N1237" s="127">
        <v>696</v>
      </c>
      <c r="O1237" s="127">
        <v>1</v>
      </c>
      <c r="P1237" s="127">
        <v>16</v>
      </c>
      <c r="Q1237" s="127">
        <v>46</v>
      </c>
      <c r="R1237" s="127">
        <v>37</v>
      </c>
      <c r="S1237" s="127">
        <v>0</v>
      </c>
      <c r="T1237" s="127">
        <v>0</v>
      </c>
      <c r="U1237" s="127">
        <v>0</v>
      </c>
      <c r="V1237" s="127">
        <v>0</v>
      </c>
      <c r="W1237" s="127">
        <v>0</v>
      </c>
      <c r="X1237" s="127">
        <v>0</v>
      </c>
    </row>
    <row r="1238" spans="1:24">
      <c r="A1238" s="118">
        <v>5</v>
      </c>
      <c r="B1238" s="122">
        <v>2</v>
      </c>
      <c r="C1238" s="137">
        <v>4708</v>
      </c>
      <c r="D1238" s="131">
        <v>28</v>
      </c>
      <c r="E1238" s="144" t="s">
        <v>1017</v>
      </c>
      <c r="F1238" s="144" t="s">
        <v>1018</v>
      </c>
      <c r="G1238" s="127">
        <v>116</v>
      </c>
      <c r="H1238" s="127">
        <v>685</v>
      </c>
      <c r="I1238" s="127">
        <v>9</v>
      </c>
      <c r="J1238" s="127">
        <v>9</v>
      </c>
      <c r="K1238" s="127">
        <v>35</v>
      </c>
      <c r="L1238" s="127">
        <v>47</v>
      </c>
      <c r="M1238" s="127">
        <v>116</v>
      </c>
      <c r="N1238" s="127">
        <v>713</v>
      </c>
      <c r="O1238" s="127">
        <v>2</v>
      </c>
      <c r="P1238" s="127">
        <v>21</v>
      </c>
      <c r="Q1238" s="127">
        <v>45</v>
      </c>
      <c r="R1238" s="127">
        <v>33</v>
      </c>
      <c r="S1238" s="127">
        <v>116</v>
      </c>
      <c r="T1238" s="127">
        <v>212</v>
      </c>
      <c r="U1238" s="127">
        <v>7</v>
      </c>
      <c r="V1238" s="127">
        <v>31</v>
      </c>
      <c r="W1238" s="127">
        <v>49</v>
      </c>
      <c r="X1238" s="127">
        <v>13</v>
      </c>
    </row>
    <row r="1239" spans="1:24">
      <c r="A1239" s="118">
        <v>6</v>
      </c>
      <c r="B1239" s="122">
        <v>2</v>
      </c>
      <c r="C1239" s="137">
        <v>4708</v>
      </c>
      <c r="D1239" s="131">
        <v>28</v>
      </c>
      <c r="E1239" s="144" t="s">
        <v>1017</v>
      </c>
      <c r="F1239" s="144" t="s">
        <v>1018</v>
      </c>
      <c r="G1239" s="127">
        <v>115</v>
      </c>
      <c r="H1239" s="127">
        <v>759</v>
      </c>
      <c r="I1239" s="127">
        <v>1</v>
      </c>
      <c r="J1239" s="127">
        <v>10</v>
      </c>
      <c r="K1239" s="127">
        <v>29</v>
      </c>
      <c r="L1239" s="127">
        <v>61</v>
      </c>
      <c r="M1239" s="127">
        <v>115</v>
      </c>
      <c r="N1239" s="127">
        <v>759</v>
      </c>
      <c r="O1239" s="127">
        <v>2</v>
      </c>
      <c r="P1239" s="127">
        <v>15</v>
      </c>
      <c r="Q1239" s="127">
        <v>47</v>
      </c>
      <c r="R1239" s="127">
        <v>37</v>
      </c>
      <c r="S1239" s="127">
        <v>0</v>
      </c>
      <c r="T1239" s="127">
        <v>0</v>
      </c>
      <c r="U1239" s="127">
        <v>0</v>
      </c>
      <c r="V1239" s="127">
        <v>0</v>
      </c>
      <c r="W1239" s="127">
        <v>0</v>
      </c>
      <c r="X1239" s="127">
        <v>0</v>
      </c>
    </row>
    <row r="1240" spans="1:24">
      <c r="A1240" s="118">
        <v>7</v>
      </c>
      <c r="B1240" s="122">
        <v>2</v>
      </c>
      <c r="C1240" s="137">
        <v>4708</v>
      </c>
      <c r="D1240" s="131">
        <v>31</v>
      </c>
      <c r="E1240" s="144" t="s">
        <v>1017</v>
      </c>
      <c r="F1240" s="144" t="s">
        <v>1626</v>
      </c>
      <c r="G1240" s="127">
        <v>113</v>
      </c>
      <c r="H1240" s="127">
        <v>709</v>
      </c>
      <c r="I1240" s="127">
        <v>16</v>
      </c>
      <c r="J1240" s="127">
        <v>13</v>
      </c>
      <c r="K1240" s="127">
        <v>43</v>
      </c>
      <c r="L1240" s="127">
        <v>27</v>
      </c>
      <c r="M1240" s="127">
        <v>113</v>
      </c>
      <c r="N1240" s="127">
        <v>686</v>
      </c>
      <c r="O1240" s="127">
        <v>4</v>
      </c>
      <c r="P1240" s="127">
        <v>37</v>
      </c>
      <c r="Q1240" s="127">
        <v>50</v>
      </c>
      <c r="R1240" s="127">
        <v>9</v>
      </c>
      <c r="S1240" s="127">
        <v>113</v>
      </c>
      <c r="T1240" s="127">
        <v>162</v>
      </c>
      <c r="U1240" s="127">
        <v>36</v>
      </c>
      <c r="V1240" s="127">
        <v>45</v>
      </c>
      <c r="W1240" s="127">
        <v>17</v>
      </c>
      <c r="X1240" s="127">
        <v>2</v>
      </c>
    </row>
    <row r="1241" spans="1:24">
      <c r="A1241" s="118">
        <v>8</v>
      </c>
      <c r="B1241" s="122">
        <v>2</v>
      </c>
      <c r="C1241" s="137">
        <v>4708</v>
      </c>
      <c r="D1241" s="131">
        <v>31</v>
      </c>
      <c r="E1241" s="144" t="s">
        <v>1017</v>
      </c>
      <c r="F1241" s="144" t="s">
        <v>1626</v>
      </c>
      <c r="G1241" s="127">
        <v>101</v>
      </c>
      <c r="H1241" s="127">
        <v>715</v>
      </c>
      <c r="I1241" s="127">
        <v>21</v>
      </c>
      <c r="J1241" s="127">
        <v>28</v>
      </c>
      <c r="K1241" s="127">
        <v>38</v>
      </c>
      <c r="L1241" s="127">
        <v>14</v>
      </c>
      <c r="M1241" s="127">
        <v>101</v>
      </c>
      <c r="N1241" s="127">
        <v>796</v>
      </c>
      <c r="O1241" s="127">
        <v>3</v>
      </c>
      <c r="P1241" s="127">
        <v>19</v>
      </c>
      <c r="Q1241" s="127">
        <v>50</v>
      </c>
      <c r="R1241" s="127">
        <v>28</v>
      </c>
      <c r="S1241" s="127">
        <v>0</v>
      </c>
      <c r="T1241" s="127">
        <v>0</v>
      </c>
      <c r="U1241" s="127">
        <v>0</v>
      </c>
      <c r="V1241" s="127">
        <v>0</v>
      </c>
      <c r="W1241" s="127">
        <v>0</v>
      </c>
      <c r="X1241" s="127">
        <v>0</v>
      </c>
    </row>
    <row r="1242" spans="1:24">
      <c r="A1242" s="113">
        <v>3</v>
      </c>
      <c r="B1242" s="116">
        <v>2</v>
      </c>
      <c r="C1242" s="138">
        <v>4712</v>
      </c>
      <c r="D1242" s="132">
        <v>43</v>
      </c>
      <c r="E1242" s="142" t="s">
        <v>1019</v>
      </c>
      <c r="F1242" s="143" t="s">
        <v>1020</v>
      </c>
      <c r="G1242" s="128">
        <v>73</v>
      </c>
      <c r="H1242" s="128">
        <v>560</v>
      </c>
      <c r="I1242" s="128">
        <v>5</v>
      </c>
      <c r="J1242" s="128">
        <v>19</v>
      </c>
      <c r="K1242" s="128">
        <v>36</v>
      </c>
      <c r="L1242" s="128">
        <v>40</v>
      </c>
      <c r="M1242" s="128">
        <v>73</v>
      </c>
      <c r="N1242" s="128">
        <v>541</v>
      </c>
      <c r="O1242" s="128">
        <v>11</v>
      </c>
      <c r="P1242" s="128">
        <v>26</v>
      </c>
      <c r="Q1242" s="128">
        <v>40</v>
      </c>
      <c r="R1242" s="128">
        <v>23</v>
      </c>
      <c r="S1242" s="128">
        <v>0</v>
      </c>
      <c r="T1242" s="128">
        <v>0</v>
      </c>
      <c r="U1242" s="128">
        <v>0</v>
      </c>
      <c r="V1242" s="128">
        <v>0</v>
      </c>
      <c r="W1242" s="128">
        <v>0</v>
      </c>
      <c r="X1242" s="128">
        <v>0</v>
      </c>
    </row>
    <row r="1243" spans="1:24">
      <c r="A1243" s="118">
        <v>4</v>
      </c>
      <c r="B1243" s="122">
        <v>2</v>
      </c>
      <c r="C1243" s="137">
        <v>4712</v>
      </c>
      <c r="D1243" s="131">
        <v>43</v>
      </c>
      <c r="E1243" s="144" t="s">
        <v>1019</v>
      </c>
      <c r="F1243" s="144" t="s">
        <v>1020</v>
      </c>
      <c r="G1243" s="127">
        <v>81</v>
      </c>
      <c r="H1243" s="127">
        <v>629</v>
      </c>
      <c r="I1243" s="127">
        <v>6</v>
      </c>
      <c r="J1243" s="127">
        <v>14</v>
      </c>
      <c r="K1243" s="127">
        <v>36</v>
      </c>
      <c r="L1243" s="127">
        <v>44</v>
      </c>
      <c r="M1243" s="127">
        <v>81</v>
      </c>
      <c r="N1243" s="127">
        <v>667</v>
      </c>
      <c r="O1243" s="127">
        <v>4</v>
      </c>
      <c r="P1243" s="127">
        <v>16</v>
      </c>
      <c r="Q1243" s="127">
        <v>51</v>
      </c>
      <c r="R1243" s="127">
        <v>30</v>
      </c>
      <c r="S1243" s="127">
        <v>0</v>
      </c>
      <c r="T1243" s="127">
        <v>0</v>
      </c>
      <c r="U1243" s="127">
        <v>0</v>
      </c>
      <c r="V1243" s="127">
        <v>0</v>
      </c>
      <c r="W1243" s="127">
        <v>0</v>
      </c>
      <c r="X1243" s="127">
        <v>0</v>
      </c>
    </row>
    <row r="1244" spans="1:24">
      <c r="A1244" s="118">
        <v>5</v>
      </c>
      <c r="B1244" s="122">
        <v>2</v>
      </c>
      <c r="C1244" s="137">
        <v>4712</v>
      </c>
      <c r="D1244" s="131">
        <v>45</v>
      </c>
      <c r="E1244" s="144" t="s">
        <v>1019</v>
      </c>
      <c r="F1244" s="144" t="s">
        <v>1430</v>
      </c>
      <c r="G1244" s="127">
        <v>81</v>
      </c>
      <c r="H1244" s="127">
        <v>653</v>
      </c>
      <c r="I1244" s="127">
        <v>11</v>
      </c>
      <c r="J1244" s="127">
        <v>20</v>
      </c>
      <c r="K1244" s="127">
        <v>36</v>
      </c>
      <c r="L1244" s="127">
        <v>33</v>
      </c>
      <c r="M1244" s="127">
        <v>81</v>
      </c>
      <c r="N1244" s="127">
        <v>649</v>
      </c>
      <c r="O1244" s="127">
        <v>7</v>
      </c>
      <c r="P1244" s="127">
        <v>32</v>
      </c>
      <c r="Q1244" s="127">
        <v>37</v>
      </c>
      <c r="R1244" s="127">
        <v>23</v>
      </c>
      <c r="S1244" s="127">
        <v>81</v>
      </c>
      <c r="T1244" s="127">
        <v>192</v>
      </c>
      <c r="U1244" s="127">
        <v>15</v>
      </c>
      <c r="V1244" s="127">
        <v>44</v>
      </c>
      <c r="W1244" s="127">
        <v>35</v>
      </c>
      <c r="X1244" s="127">
        <v>6</v>
      </c>
    </row>
    <row r="1245" spans="1:24">
      <c r="A1245" s="118">
        <v>6</v>
      </c>
      <c r="B1245" s="122">
        <v>2</v>
      </c>
      <c r="C1245" s="137">
        <v>4712</v>
      </c>
      <c r="D1245" s="131">
        <v>45</v>
      </c>
      <c r="E1245" s="144" t="s">
        <v>1019</v>
      </c>
      <c r="F1245" s="144" t="s">
        <v>1430</v>
      </c>
      <c r="G1245" s="127">
        <v>94</v>
      </c>
      <c r="H1245" s="127">
        <v>682</v>
      </c>
      <c r="I1245" s="127">
        <v>6</v>
      </c>
      <c r="J1245" s="127">
        <v>21</v>
      </c>
      <c r="K1245" s="127">
        <v>47</v>
      </c>
      <c r="L1245" s="127">
        <v>26</v>
      </c>
      <c r="M1245" s="127">
        <v>94</v>
      </c>
      <c r="N1245" s="127">
        <v>724</v>
      </c>
      <c r="O1245" s="127">
        <v>3</v>
      </c>
      <c r="P1245" s="127">
        <v>20</v>
      </c>
      <c r="Q1245" s="127">
        <v>50</v>
      </c>
      <c r="R1245" s="127">
        <v>27</v>
      </c>
      <c r="S1245" s="127">
        <v>0</v>
      </c>
      <c r="T1245" s="127">
        <v>0</v>
      </c>
      <c r="U1245" s="127">
        <v>0</v>
      </c>
      <c r="V1245" s="127">
        <v>0</v>
      </c>
      <c r="W1245" s="127">
        <v>0</v>
      </c>
      <c r="X1245" s="127">
        <v>0</v>
      </c>
    </row>
    <row r="1246" spans="1:24">
      <c r="A1246" s="118">
        <v>7</v>
      </c>
      <c r="B1246" s="122">
        <v>2</v>
      </c>
      <c r="C1246" s="137">
        <v>4712</v>
      </c>
      <c r="D1246" s="131">
        <v>45</v>
      </c>
      <c r="E1246" s="144" t="s">
        <v>1019</v>
      </c>
      <c r="F1246" s="144" t="s">
        <v>1430</v>
      </c>
      <c r="G1246" s="127">
        <v>80</v>
      </c>
      <c r="H1246" s="127">
        <v>693</v>
      </c>
      <c r="I1246" s="127">
        <v>16</v>
      </c>
      <c r="J1246" s="127">
        <v>28</v>
      </c>
      <c r="K1246" s="127">
        <v>34</v>
      </c>
      <c r="L1246" s="127">
        <v>23</v>
      </c>
      <c r="M1246" s="127">
        <v>80</v>
      </c>
      <c r="N1246" s="127">
        <v>686</v>
      </c>
      <c r="O1246" s="127">
        <v>9</v>
      </c>
      <c r="P1246" s="127">
        <v>31</v>
      </c>
      <c r="Q1246" s="127">
        <v>38</v>
      </c>
      <c r="R1246" s="127">
        <v>23</v>
      </c>
      <c r="S1246" s="127">
        <v>80</v>
      </c>
      <c r="T1246" s="127">
        <v>162</v>
      </c>
      <c r="U1246" s="127">
        <v>35</v>
      </c>
      <c r="V1246" s="127">
        <v>49</v>
      </c>
      <c r="W1246" s="127">
        <v>14</v>
      </c>
      <c r="X1246" s="127">
        <v>3</v>
      </c>
    </row>
    <row r="1247" spans="1:24">
      <c r="A1247" s="118">
        <v>8</v>
      </c>
      <c r="B1247" s="122">
        <v>2</v>
      </c>
      <c r="C1247" s="137">
        <v>4712</v>
      </c>
      <c r="D1247" s="131">
        <v>45</v>
      </c>
      <c r="E1247" s="144" t="s">
        <v>1019</v>
      </c>
      <c r="F1247" s="144" t="s">
        <v>1430</v>
      </c>
      <c r="G1247" s="127">
        <v>77</v>
      </c>
      <c r="H1247" s="127">
        <v>708</v>
      </c>
      <c r="I1247" s="127">
        <v>32</v>
      </c>
      <c r="J1247" s="127">
        <v>19</v>
      </c>
      <c r="K1247" s="127">
        <v>29</v>
      </c>
      <c r="L1247" s="127">
        <v>19</v>
      </c>
      <c r="M1247" s="127">
        <v>77</v>
      </c>
      <c r="N1247" s="127">
        <v>770</v>
      </c>
      <c r="O1247" s="127">
        <v>8</v>
      </c>
      <c r="P1247" s="127">
        <v>26</v>
      </c>
      <c r="Q1247" s="127">
        <v>39</v>
      </c>
      <c r="R1247" s="127">
        <v>27</v>
      </c>
      <c r="S1247" s="127">
        <v>0</v>
      </c>
      <c r="T1247" s="127">
        <v>0</v>
      </c>
      <c r="U1247" s="127">
        <v>0</v>
      </c>
      <c r="V1247" s="127">
        <v>0</v>
      </c>
      <c r="W1247" s="127">
        <v>0</v>
      </c>
      <c r="X1247" s="127">
        <v>0</v>
      </c>
    </row>
    <row r="1248" spans="1:24">
      <c r="A1248" s="113">
        <v>3</v>
      </c>
      <c r="B1248" s="116">
        <v>2</v>
      </c>
      <c r="C1248" s="138">
        <v>4713</v>
      </c>
      <c r="D1248" s="132">
        <v>47</v>
      </c>
      <c r="E1248" s="142" t="s">
        <v>1021</v>
      </c>
      <c r="F1248" s="143" t="s">
        <v>1023</v>
      </c>
      <c r="G1248" s="128">
        <v>83</v>
      </c>
      <c r="H1248" s="128">
        <v>513</v>
      </c>
      <c r="I1248" s="128">
        <v>7</v>
      </c>
      <c r="J1248" s="128">
        <v>34</v>
      </c>
      <c r="K1248" s="128">
        <v>41</v>
      </c>
      <c r="L1248" s="128">
        <v>18</v>
      </c>
      <c r="M1248" s="128">
        <v>83</v>
      </c>
      <c r="N1248" s="128">
        <v>396</v>
      </c>
      <c r="O1248" s="128">
        <v>40</v>
      </c>
      <c r="P1248" s="128">
        <v>33</v>
      </c>
      <c r="Q1248" s="128">
        <v>24</v>
      </c>
      <c r="R1248" s="128">
        <v>4</v>
      </c>
      <c r="S1248" s="128">
        <v>0</v>
      </c>
      <c r="T1248" s="128">
        <v>0</v>
      </c>
      <c r="U1248" s="128">
        <v>0</v>
      </c>
      <c r="V1248" s="128">
        <v>0</v>
      </c>
      <c r="W1248" s="128">
        <v>0</v>
      </c>
      <c r="X1248" s="128">
        <v>0</v>
      </c>
    </row>
    <row r="1249" spans="1:24">
      <c r="A1249" s="118">
        <v>4</v>
      </c>
      <c r="B1249" s="122">
        <v>2</v>
      </c>
      <c r="C1249" s="137">
        <v>4713</v>
      </c>
      <c r="D1249" s="131">
        <v>47</v>
      </c>
      <c r="E1249" s="144" t="s">
        <v>1021</v>
      </c>
      <c r="F1249" s="144" t="s">
        <v>1023</v>
      </c>
      <c r="G1249" s="127">
        <v>55</v>
      </c>
      <c r="H1249" s="127">
        <v>582</v>
      </c>
      <c r="I1249" s="127">
        <v>9</v>
      </c>
      <c r="J1249" s="127">
        <v>36</v>
      </c>
      <c r="K1249" s="127">
        <v>27</v>
      </c>
      <c r="L1249" s="127">
        <v>27</v>
      </c>
      <c r="M1249" s="127">
        <v>55</v>
      </c>
      <c r="N1249" s="127">
        <v>603</v>
      </c>
      <c r="O1249" s="127">
        <v>0</v>
      </c>
      <c r="P1249" s="127">
        <v>33</v>
      </c>
      <c r="Q1249" s="127">
        <v>55</v>
      </c>
      <c r="R1249" s="127">
        <v>13</v>
      </c>
      <c r="S1249" s="127">
        <v>0</v>
      </c>
      <c r="T1249" s="127">
        <v>0</v>
      </c>
      <c r="U1249" s="127">
        <v>0</v>
      </c>
      <c r="V1249" s="127">
        <v>0</v>
      </c>
      <c r="W1249" s="127">
        <v>0</v>
      </c>
      <c r="X1249" s="127">
        <v>0</v>
      </c>
    </row>
    <row r="1250" spans="1:24">
      <c r="A1250" s="118">
        <v>5</v>
      </c>
      <c r="B1250" s="122">
        <v>2</v>
      </c>
      <c r="C1250" s="137">
        <v>4713</v>
      </c>
      <c r="D1250" s="131">
        <v>47</v>
      </c>
      <c r="E1250" s="144" t="s">
        <v>1021</v>
      </c>
      <c r="F1250" s="144" t="s">
        <v>1023</v>
      </c>
      <c r="G1250" s="127">
        <v>55</v>
      </c>
      <c r="H1250" s="127">
        <v>614</v>
      </c>
      <c r="I1250" s="127">
        <v>16</v>
      </c>
      <c r="J1250" s="127">
        <v>20</v>
      </c>
      <c r="K1250" s="127">
        <v>53</v>
      </c>
      <c r="L1250" s="127">
        <v>11</v>
      </c>
      <c r="M1250" s="127">
        <v>55</v>
      </c>
      <c r="N1250" s="127">
        <v>622</v>
      </c>
      <c r="O1250" s="127">
        <v>2</v>
      </c>
      <c r="P1250" s="127">
        <v>45</v>
      </c>
      <c r="Q1250" s="127">
        <v>47</v>
      </c>
      <c r="R1250" s="127">
        <v>5</v>
      </c>
      <c r="S1250" s="127">
        <v>55</v>
      </c>
      <c r="T1250" s="127">
        <v>185</v>
      </c>
      <c r="U1250" s="127">
        <v>20</v>
      </c>
      <c r="V1250" s="127">
        <v>47</v>
      </c>
      <c r="W1250" s="127">
        <v>33</v>
      </c>
      <c r="X1250" s="127">
        <v>0</v>
      </c>
    </row>
    <row r="1251" spans="1:24">
      <c r="A1251" s="118">
        <v>6</v>
      </c>
      <c r="B1251" s="122">
        <v>2</v>
      </c>
      <c r="C1251" s="137">
        <v>4713</v>
      </c>
      <c r="D1251" s="131">
        <v>50</v>
      </c>
      <c r="E1251" s="144" t="s">
        <v>1021</v>
      </c>
      <c r="F1251" s="144" t="s">
        <v>1493</v>
      </c>
      <c r="G1251" s="127">
        <v>52</v>
      </c>
      <c r="H1251" s="127">
        <v>595</v>
      </c>
      <c r="I1251" s="127">
        <v>38</v>
      </c>
      <c r="J1251" s="127">
        <v>38</v>
      </c>
      <c r="K1251" s="127">
        <v>15</v>
      </c>
      <c r="L1251" s="127">
        <v>8</v>
      </c>
      <c r="M1251" s="127">
        <v>52</v>
      </c>
      <c r="N1251" s="127">
        <v>602</v>
      </c>
      <c r="O1251" s="127">
        <v>10</v>
      </c>
      <c r="P1251" s="127">
        <v>42</v>
      </c>
      <c r="Q1251" s="127">
        <v>42</v>
      </c>
      <c r="R1251" s="127">
        <v>6</v>
      </c>
      <c r="S1251" s="127">
        <v>0</v>
      </c>
      <c r="T1251" s="127">
        <v>0</v>
      </c>
      <c r="U1251" s="127">
        <v>0</v>
      </c>
      <c r="V1251" s="127">
        <v>0</v>
      </c>
      <c r="W1251" s="127">
        <v>0</v>
      </c>
      <c r="X1251" s="127">
        <v>0</v>
      </c>
    </row>
    <row r="1252" spans="1:24">
      <c r="A1252" s="118">
        <v>7</v>
      </c>
      <c r="B1252" s="122">
        <v>2</v>
      </c>
      <c r="C1252" s="137">
        <v>4713</v>
      </c>
      <c r="D1252" s="131">
        <v>50</v>
      </c>
      <c r="E1252" s="144" t="s">
        <v>1021</v>
      </c>
      <c r="F1252" s="144" t="s">
        <v>1493</v>
      </c>
      <c r="G1252" s="127">
        <v>60</v>
      </c>
      <c r="H1252" s="127">
        <v>615</v>
      </c>
      <c r="I1252" s="127">
        <v>50</v>
      </c>
      <c r="J1252" s="127">
        <v>32</v>
      </c>
      <c r="K1252" s="127">
        <v>17</v>
      </c>
      <c r="L1252" s="127">
        <v>2</v>
      </c>
      <c r="M1252" s="127">
        <v>60</v>
      </c>
      <c r="N1252" s="127">
        <v>611</v>
      </c>
      <c r="O1252" s="127">
        <v>10</v>
      </c>
      <c r="P1252" s="127">
        <v>57</v>
      </c>
      <c r="Q1252" s="127">
        <v>30</v>
      </c>
      <c r="R1252" s="127">
        <v>3</v>
      </c>
      <c r="S1252" s="127">
        <v>60</v>
      </c>
      <c r="T1252" s="127">
        <v>125</v>
      </c>
      <c r="U1252" s="127">
        <v>75</v>
      </c>
      <c r="V1252" s="127">
        <v>23</v>
      </c>
      <c r="W1252" s="127">
        <v>2</v>
      </c>
      <c r="X1252" s="127">
        <v>0</v>
      </c>
    </row>
    <row r="1253" spans="1:24">
      <c r="A1253" s="118">
        <v>8</v>
      </c>
      <c r="B1253" s="122">
        <v>2</v>
      </c>
      <c r="C1253" s="137">
        <v>4713</v>
      </c>
      <c r="D1253" s="131">
        <v>50</v>
      </c>
      <c r="E1253" s="144" t="s">
        <v>1021</v>
      </c>
      <c r="F1253" s="144" t="s">
        <v>1493</v>
      </c>
      <c r="G1253" s="127">
        <v>51</v>
      </c>
      <c r="H1253" s="127">
        <v>627</v>
      </c>
      <c r="I1253" s="127">
        <v>73</v>
      </c>
      <c r="J1253" s="127">
        <v>14</v>
      </c>
      <c r="K1253" s="127">
        <v>14</v>
      </c>
      <c r="L1253" s="127">
        <v>0</v>
      </c>
      <c r="M1253" s="127">
        <v>51</v>
      </c>
      <c r="N1253" s="127">
        <v>644</v>
      </c>
      <c r="O1253" s="127">
        <v>20</v>
      </c>
      <c r="P1253" s="127">
        <v>43</v>
      </c>
      <c r="Q1253" s="127">
        <v>35</v>
      </c>
      <c r="R1253" s="127">
        <v>2</v>
      </c>
      <c r="S1253" s="127">
        <v>0</v>
      </c>
      <c r="T1253" s="127">
        <v>0</v>
      </c>
      <c r="U1253" s="127">
        <v>0</v>
      </c>
      <c r="V1253" s="127">
        <v>0</v>
      </c>
      <c r="W1253" s="127">
        <v>0</v>
      </c>
      <c r="X1253" s="127">
        <v>0</v>
      </c>
    </row>
    <row r="1254" spans="1:24">
      <c r="A1254" s="113">
        <v>3</v>
      </c>
      <c r="B1254" s="116">
        <v>2</v>
      </c>
      <c r="C1254" s="138">
        <v>4713</v>
      </c>
      <c r="D1254" s="132">
        <v>702</v>
      </c>
      <c r="E1254" s="142" t="s">
        <v>1021</v>
      </c>
      <c r="F1254" s="143" t="s">
        <v>1022</v>
      </c>
      <c r="G1254" s="128">
        <v>57</v>
      </c>
      <c r="H1254" s="128">
        <v>530</v>
      </c>
      <c r="I1254" s="128">
        <v>5</v>
      </c>
      <c r="J1254" s="128">
        <v>33</v>
      </c>
      <c r="K1254" s="128">
        <v>25</v>
      </c>
      <c r="L1254" s="128">
        <v>37</v>
      </c>
      <c r="M1254" s="128">
        <v>57</v>
      </c>
      <c r="N1254" s="128">
        <v>544</v>
      </c>
      <c r="O1254" s="128">
        <v>18</v>
      </c>
      <c r="P1254" s="128">
        <v>19</v>
      </c>
      <c r="Q1254" s="128">
        <v>33</v>
      </c>
      <c r="R1254" s="128">
        <v>30</v>
      </c>
      <c r="S1254" s="128">
        <v>0</v>
      </c>
      <c r="T1254" s="128">
        <v>0</v>
      </c>
      <c r="U1254" s="128">
        <v>0</v>
      </c>
      <c r="V1254" s="128">
        <v>0</v>
      </c>
      <c r="W1254" s="128">
        <v>0</v>
      </c>
      <c r="X1254" s="128">
        <v>0</v>
      </c>
    </row>
    <row r="1255" spans="1:24">
      <c r="A1255" s="118">
        <v>4</v>
      </c>
      <c r="B1255" s="122">
        <v>2</v>
      </c>
      <c r="C1255" s="137">
        <v>4713</v>
      </c>
      <c r="D1255" s="131">
        <v>702</v>
      </c>
      <c r="E1255" s="144" t="s">
        <v>1021</v>
      </c>
      <c r="F1255" s="144" t="s">
        <v>1022</v>
      </c>
      <c r="G1255" s="127">
        <v>57</v>
      </c>
      <c r="H1255" s="127">
        <v>574</v>
      </c>
      <c r="I1255" s="127">
        <v>23</v>
      </c>
      <c r="J1255" s="127">
        <v>18</v>
      </c>
      <c r="K1255" s="127">
        <v>32</v>
      </c>
      <c r="L1255" s="127">
        <v>28</v>
      </c>
      <c r="M1255" s="127">
        <v>57</v>
      </c>
      <c r="N1255" s="127">
        <v>568</v>
      </c>
      <c r="O1255" s="127">
        <v>12</v>
      </c>
      <c r="P1255" s="127">
        <v>33</v>
      </c>
      <c r="Q1255" s="127">
        <v>40</v>
      </c>
      <c r="R1255" s="127">
        <v>14</v>
      </c>
      <c r="S1255" s="127">
        <v>0</v>
      </c>
      <c r="T1255" s="127">
        <v>0</v>
      </c>
      <c r="U1255" s="127">
        <v>0</v>
      </c>
      <c r="V1255" s="127">
        <v>0</v>
      </c>
      <c r="W1255" s="127">
        <v>0</v>
      </c>
      <c r="X1255" s="127">
        <v>0</v>
      </c>
    </row>
    <row r="1256" spans="1:24">
      <c r="A1256" s="118">
        <v>5</v>
      </c>
      <c r="B1256" s="122">
        <v>2</v>
      </c>
      <c r="C1256" s="137">
        <v>4713</v>
      </c>
      <c r="D1256" s="131">
        <v>702</v>
      </c>
      <c r="E1256" s="144" t="s">
        <v>1021</v>
      </c>
      <c r="F1256" s="144" t="s">
        <v>1022</v>
      </c>
      <c r="G1256" s="127">
        <v>54</v>
      </c>
      <c r="H1256" s="127">
        <v>618</v>
      </c>
      <c r="I1256" s="127">
        <v>13</v>
      </c>
      <c r="J1256" s="127">
        <v>28</v>
      </c>
      <c r="K1256" s="127">
        <v>46</v>
      </c>
      <c r="L1256" s="127">
        <v>13</v>
      </c>
      <c r="M1256" s="127">
        <v>54</v>
      </c>
      <c r="N1256" s="127">
        <v>624</v>
      </c>
      <c r="O1256" s="127">
        <v>4</v>
      </c>
      <c r="P1256" s="127">
        <v>46</v>
      </c>
      <c r="Q1256" s="127">
        <v>35</v>
      </c>
      <c r="R1256" s="127">
        <v>15</v>
      </c>
      <c r="S1256" s="127">
        <v>54</v>
      </c>
      <c r="T1256" s="127">
        <v>168</v>
      </c>
      <c r="U1256" s="127">
        <v>24</v>
      </c>
      <c r="V1256" s="127">
        <v>65</v>
      </c>
      <c r="W1256" s="127">
        <v>11</v>
      </c>
      <c r="X1256" s="127">
        <v>0</v>
      </c>
    </row>
    <row r="1257" spans="1:24">
      <c r="A1257" s="118">
        <v>6</v>
      </c>
      <c r="B1257" s="122">
        <v>2</v>
      </c>
      <c r="C1257" s="137">
        <v>4713</v>
      </c>
      <c r="D1257" s="131">
        <v>702</v>
      </c>
      <c r="E1257" s="144" t="s">
        <v>1021</v>
      </c>
      <c r="F1257" s="144" t="s">
        <v>1022</v>
      </c>
      <c r="G1257" s="127">
        <v>55</v>
      </c>
      <c r="H1257" s="127">
        <v>694</v>
      </c>
      <c r="I1257" s="127">
        <v>13</v>
      </c>
      <c r="J1257" s="127">
        <v>18</v>
      </c>
      <c r="K1257" s="127">
        <v>35</v>
      </c>
      <c r="L1257" s="127">
        <v>35</v>
      </c>
      <c r="M1257" s="127">
        <v>55</v>
      </c>
      <c r="N1257" s="127">
        <v>680</v>
      </c>
      <c r="O1257" s="127">
        <v>4</v>
      </c>
      <c r="P1257" s="127">
        <v>36</v>
      </c>
      <c r="Q1257" s="127">
        <v>38</v>
      </c>
      <c r="R1257" s="127">
        <v>22</v>
      </c>
      <c r="S1257" s="127">
        <v>0</v>
      </c>
      <c r="T1257" s="127">
        <v>0</v>
      </c>
      <c r="U1257" s="127">
        <v>0</v>
      </c>
      <c r="V1257" s="127">
        <v>0</v>
      </c>
      <c r="W1257" s="127">
        <v>0</v>
      </c>
      <c r="X1257" s="127">
        <v>0</v>
      </c>
    </row>
    <row r="1258" spans="1:24">
      <c r="A1258" s="118">
        <v>7</v>
      </c>
      <c r="B1258" s="122">
        <v>2</v>
      </c>
      <c r="C1258" s="137">
        <v>4713</v>
      </c>
      <c r="D1258" s="131">
        <v>702</v>
      </c>
      <c r="E1258" s="144" t="s">
        <v>1021</v>
      </c>
      <c r="F1258" s="144" t="s">
        <v>1022</v>
      </c>
      <c r="G1258" s="127">
        <v>58</v>
      </c>
      <c r="H1258" s="127">
        <v>689</v>
      </c>
      <c r="I1258" s="127">
        <v>26</v>
      </c>
      <c r="J1258" s="127">
        <v>16</v>
      </c>
      <c r="K1258" s="127">
        <v>34</v>
      </c>
      <c r="L1258" s="127">
        <v>24</v>
      </c>
      <c r="M1258" s="127">
        <v>58</v>
      </c>
      <c r="N1258" s="127">
        <v>633</v>
      </c>
      <c r="O1258" s="127">
        <v>12</v>
      </c>
      <c r="P1258" s="127">
        <v>38</v>
      </c>
      <c r="Q1258" s="127">
        <v>43</v>
      </c>
      <c r="R1258" s="127">
        <v>7</v>
      </c>
      <c r="S1258" s="127">
        <v>58</v>
      </c>
      <c r="T1258" s="127">
        <v>150</v>
      </c>
      <c r="U1258" s="127">
        <v>48</v>
      </c>
      <c r="V1258" s="127">
        <v>34</v>
      </c>
      <c r="W1258" s="127">
        <v>17</v>
      </c>
      <c r="X1258" s="127">
        <v>0</v>
      </c>
    </row>
    <row r="1259" spans="1:24">
      <c r="A1259" s="118">
        <v>8</v>
      </c>
      <c r="B1259" s="122">
        <v>2</v>
      </c>
      <c r="C1259" s="137">
        <v>4713</v>
      </c>
      <c r="D1259" s="131">
        <v>702</v>
      </c>
      <c r="E1259" s="144" t="s">
        <v>1021</v>
      </c>
      <c r="F1259" s="144" t="s">
        <v>1022</v>
      </c>
      <c r="G1259" s="127">
        <v>43</v>
      </c>
      <c r="H1259" s="127">
        <v>692</v>
      </c>
      <c r="I1259" s="127">
        <v>33</v>
      </c>
      <c r="J1259" s="127">
        <v>19</v>
      </c>
      <c r="K1259" s="127">
        <v>47</v>
      </c>
      <c r="L1259" s="127">
        <v>2</v>
      </c>
      <c r="M1259" s="127">
        <v>43</v>
      </c>
      <c r="N1259" s="127">
        <v>725</v>
      </c>
      <c r="O1259" s="127">
        <v>12</v>
      </c>
      <c r="P1259" s="127">
        <v>26</v>
      </c>
      <c r="Q1259" s="127">
        <v>47</v>
      </c>
      <c r="R1259" s="127">
        <v>16</v>
      </c>
      <c r="S1259" s="127">
        <v>0</v>
      </c>
      <c r="T1259" s="127">
        <v>0</v>
      </c>
      <c r="U1259" s="127">
        <v>0</v>
      </c>
      <c r="V1259" s="127">
        <v>0</v>
      </c>
      <c r="W1259" s="127">
        <v>0</v>
      </c>
      <c r="X1259" s="127">
        <v>0</v>
      </c>
    </row>
    <row r="1260" spans="1:24">
      <c r="A1260" s="118">
        <v>7</v>
      </c>
      <c r="B1260" s="122">
        <v>2</v>
      </c>
      <c r="C1260" s="137">
        <v>4740</v>
      </c>
      <c r="D1260" s="131">
        <v>703</v>
      </c>
      <c r="E1260" s="144" t="s">
        <v>15</v>
      </c>
      <c r="F1260" s="144" t="s">
        <v>1627</v>
      </c>
      <c r="G1260" s="127" t="s">
        <v>1</v>
      </c>
      <c r="H1260" s="127" t="s">
        <v>1</v>
      </c>
      <c r="I1260" s="127" t="s">
        <v>1</v>
      </c>
      <c r="J1260" s="127" t="s">
        <v>1</v>
      </c>
      <c r="K1260" s="127" t="s">
        <v>1</v>
      </c>
      <c r="L1260" s="127" t="s">
        <v>1</v>
      </c>
      <c r="M1260" s="127" t="s">
        <v>1</v>
      </c>
      <c r="N1260" s="127" t="s">
        <v>1</v>
      </c>
      <c r="O1260" s="127" t="s">
        <v>1</v>
      </c>
      <c r="P1260" s="127" t="s">
        <v>1</v>
      </c>
      <c r="Q1260" s="127" t="s">
        <v>1</v>
      </c>
      <c r="R1260" s="127" t="s">
        <v>1</v>
      </c>
      <c r="S1260" s="127" t="s">
        <v>1</v>
      </c>
      <c r="T1260" s="127" t="s">
        <v>1</v>
      </c>
      <c r="U1260" s="127" t="s">
        <v>1</v>
      </c>
      <c r="V1260" s="127" t="s">
        <v>1</v>
      </c>
      <c r="W1260" s="127" t="s">
        <v>1</v>
      </c>
      <c r="X1260" s="127" t="s">
        <v>1</v>
      </c>
    </row>
    <row r="1261" spans="1:24">
      <c r="A1261" s="118">
        <v>8</v>
      </c>
      <c r="B1261" s="122">
        <v>2</v>
      </c>
      <c r="C1261" s="137">
        <v>4740</v>
      </c>
      <c r="D1261" s="131">
        <v>703</v>
      </c>
      <c r="E1261" s="144" t="s">
        <v>15</v>
      </c>
      <c r="F1261" s="144" t="s">
        <v>1627</v>
      </c>
      <c r="G1261" s="127">
        <v>17</v>
      </c>
      <c r="H1261" s="127">
        <v>673</v>
      </c>
      <c r="I1261" s="127">
        <v>35</v>
      </c>
      <c r="J1261" s="127">
        <v>41</v>
      </c>
      <c r="K1261" s="127">
        <v>24</v>
      </c>
      <c r="L1261" s="127">
        <v>0</v>
      </c>
      <c r="M1261" s="127">
        <v>17</v>
      </c>
      <c r="N1261" s="127">
        <v>717</v>
      </c>
      <c r="O1261" s="127">
        <v>6</v>
      </c>
      <c r="P1261" s="127">
        <v>24</v>
      </c>
      <c r="Q1261" s="127">
        <v>71</v>
      </c>
      <c r="R1261" s="127">
        <v>0</v>
      </c>
      <c r="S1261" s="127">
        <v>0</v>
      </c>
      <c r="T1261" s="127">
        <v>0</v>
      </c>
      <c r="U1261" s="127">
        <v>0</v>
      </c>
      <c r="V1261" s="127">
        <v>0</v>
      </c>
      <c r="W1261" s="127">
        <v>0</v>
      </c>
      <c r="X1261" s="127">
        <v>0</v>
      </c>
    </row>
    <row r="1262" spans="1:24">
      <c r="A1262" s="113">
        <v>3</v>
      </c>
      <c r="B1262" s="116">
        <v>5</v>
      </c>
      <c r="C1262" s="138">
        <v>4801</v>
      </c>
      <c r="D1262" s="132">
        <v>1</v>
      </c>
      <c r="E1262" s="142" t="s">
        <v>1024</v>
      </c>
      <c r="F1262" s="143" t="s">
        <v>1025</v>
      </c>
      <c r="G1262" s="128">
        <v>51</v>
      </c>
      <c r="H1262" s="128">
        <v>578</v>
      </c>
      <c r="I1262" s="128">
        <v>6</v>
      </c>
      <c r="J1262" s="128">
        <v>8</v>
      </c>
      <c r="K1262" s="128">
        <v>37</v>
      </c>
      <c r="L1262" s="128">
        <v>49</v>
      </c>
      <c r="M1262" s="128">
        <v>51</v>
      </c>
      <c r="N1262" s="128">
        <v>597</v>
      </c>
      <c r="O1262" s="128">
        <v>12</v>
      </c>
      <c r="P1262" s="128">
        <v>16</v>
      </c>
      <c r="Q1262" s="128">
        <v>29</v>
      </c>
      <c r="R1262" s="128">
        <v>43</v>
      </c>
      <c r="S1262" s="128">
        <v>0</v>
      </c>
      <c r="T1262" s="128">
        <v>0</v>
      </c>
      <c r="U1262" s="128">
        <v>0</v>
      </c>
      <c r="V1262" s="128">
        <v>0</v>
      </c>
      <c r="W1262" s="128">
        <v>0</v>
      </c>
      <c r="X1262" s="128">
        <v>0</v>
      </c>
    </row>
    <row r="1263" spans="1:24">
      <c r="A1263" s="118">
        <v>4</v>
      </c>
      <c r="B1263" s="122">
        <v>5</v>
      </c>
      <c r="C1263" s="137">
        <v>4801</v>
      </c>
      <c r="D1263" s="131">
        <v>1</v>
      </c>
      <c r="E1263" s="144" t="s">
        <v>1024</v>
      </c>
      <c r="F1263" s="144" t="s">
        <v>1025</v>
      </c>
      <c r="G1263" s="127">
        <v>47</v>
      </c>
      <c r="H1263" s="127">
        <v>648</v>
      </c>
      <c r="I1263" s="127">
        <v>9</v>
      </c>
      <c r="J1263" s="127">
        <v>2</v>
      </c>
      <c r="K1263" s="127">
        <v>34</v>
      </c>
      <c r="L1263" s="127">
        <v>55</v>
      </c>
      <c r="M1263" s="127">
        <v>47</v>
      </c>
      <c r="N1263" s="127">
        <v>656</v>
      </c>
      <c r="O1263" s="127">
        <v>2</v>
      </c>
      <c r="P1263" s="127">
        <v>26</v>
      </c>
      <c r="Q1263" s="127">
        <v>45</v>
      </c>
      <c r="R1263" s="127">
        <v>28</v>
      </c>
      <c r="S1263" s="127">
        <v>0</v>
      </c>
      <c r="T1263" s="127">
        <v>0</v>
      </c>
      <c r="U1263" s="127">
        <v>0</v>
      </c>
      <c r="V1263" s="127">
        <v>0</v>
      </c>
      <c r="W1263" s="127">
        <v>0</v>
      </c>
      <c r="X1263" s="127">
        <v>0</v>
      </c>
    </row>
    <row r="1264" spans="1:24">
      <c r="A1264" s="118">
        <v>5</v>
      </c>
      <c r="B1264" s="122">
        <v>5</v>
      </c>
      <c r="C1264" s="137">
        <v>4801</v>
      </c>
      <c r="D1264" s="131">
        <v>1</v>
      </c>
      <c r="E1264" s="144" t="s">
        <v>1024</v>
      </c>
      <c r="F1264" s="144" t="s">
        <v>1025</v>
      </c>
      <c r="G1264" s="127">
        <v>65</v>
      </c>
      <c r="H1264" s="127">
        <v>648</v>
      </c>
      <c r="I1264" s="127">
        <v>9</v>
      </c>
      <c r="J1264" s="127">
        <v>26</v>
      </c>
      <c r="K1264" s="127">
        <v>34</v>
      </c>
      <c r="L1264" s="127">
        <v>31</v>
      </c>
      <c r="M1264" s="127">
        <v>65</v>
      </c>
      <c r="N1264" s="127">
        <v>698</v>
      </c>
      <c r="O1264" s="127">
        <v>2</v>
      </c>
      <c r="P1264" s="127">
        <v>23</v>
      </c>
      <c r="Q1264" s="127">
        <v>46</v>
      </c>
      <c r="R1264" s="127">
        <v>29</v>
      </c>
      <c r="S1264" s="127">
        <v>65</v>
      </c>
      <c r="T1264" s="127">
        <v>193</v>
      </c>
      <c r="U1264" s="127">
        <v>11</v>
      </c>
      <c r="V1264" s="127">
        <v>43</v>
      </c>
      <c r="W1264" s="127">
        <v>45</v>
      </c>
      <c r="X1264" s="127">
        <v>2</v>
      </c>
    </row>
    <row r="1265" spans="1:24">
      <c r="A1265" s="118">
        <v>6</v>
      </c>
      <c r="B1265" s="122">
        <v>5</v>
      </c>
      <c r="C1265" s="137">
        <v>4801</v>
      </c>
      <c r="D1265" s="131">
        <v>1</v>
      </c>
      <c r="E1265" s="144" t="s">
        <v>1024</v>
      </c>
      <c r="F1265" s="144" t="s">
        <v>1025</v>
      </c>
      <c r="G1265" s="127">
        <v>53</v>
      </c>
      <c r="H1265" s="127">
        <v>712</v>
      </c>
      <c r="I1265" s="127">
        <v>4</v>
      </c>
      <c r="J1265" s="127">
        <v>17</v>
      </c>
      <c r="K1265" s="127">
        <v>38</v>
      </c>
      <c r="L1265" s="127">
        <v>42</v>
      </c>
      <c r="M1265" s="127">
        <v>53</v>
      </c>
      <c r="N1265" s="127">
        <v>708</v>
      </c>
      <c r="O1265" s="127">
        <v>0</v>
      </c>
      <c r="P1265" s="127">
        <v>34</v>
      </c>
      <c r="Q1265" s="127">
        <v>43</v>
      </c>
      <c r="R1265" s="127">
        <v>23</v>
      </c>
      <c r="S1265" s="127">
        <v>0</v>
      </c>
      <c r="T1265" s="127">
        <v>0</v>
      </c>
      <c r="U1265" s="127">
        <v>0</v>
      </c>
      <c r="V1265" s="127">
        <v>0</v>
      </c>
      <c r="W1265" s="127">
        <v>0</v>
      </c>
      <c r="X1265" s="127">
        <v>0</v>
      </c>
    </row>
    <row r="1266" spans="1:24">
      <c r="A1266" s="118">
        <v>7</v>
      </c>
      <c r="B1266" s="122">
        <v>5</v>
      </c>
      <c r="C1266" s="137">
        <v>4801</v>
      </c>
      <c r="D1266" s="131">
        <v>3</v>
      </c>
      <c r="E1266" s="144" t="s">
        <v>1024</v>
      </c>
      <c r="F1266" s="144" t="s">
        <v>1628</v>
      </c>
      <c r="G1266" s="127">
        <v>48</v>
      </c>
      <c r="H1266" s="127">
        <v>707</v>
      </c>
      <c r="I1266" s="127">
        <v>17</v>
      </c>
      <c r="J1266" s="127">
        <v>23</v>
      </c>
      <c r="K1266" s="127">
        <v>29</v>
      </c>
      <c r="L1266" s="127">
        <v>31</v>
      </c>
      <c r="M1266" s="127">
        <v>48</v>
      </c>
      <c r="N1266" s="127">
        <v>660</v>
      </c>
      <c r="O1266" s="127">
        <v>8</v>
      </c>
      <c r="P1266" s="127">
        <v>44</v>
      </c>
      <c r="Q1266" s="127">
        <v>31</v>
      </c>
      <c r="R1266" s="127">
        <v>17</v>
      </c>
      <c r="S1266" s="127">
        <v>48</v>
      </c>
      <c r="T1266" s="127">
        <v>145</v>
      </c>
      <c r="U1266" s="127">
        <v>54</v>
      </c>
      <c r="V1266" s="127">
        <v>35</v>
      </c>
      <c r="W1266" s="127">
        <v>10</v>
      </c>
      <c r="X1266" s="127">
        <v>0</v>
      </c>
    </row>
    <row r="1267" spans="1:24">
      <c r="A1267" s="118">
        <v>8</v>
      </c>
      <c r="B1267" s="122">
        <v>5</v>
      </c>
      <c r="C1267" s="137">
        <v>4801</v>
      </c>
      <c r="D1267" s="131">
        <v>3</v>
      </c>
      <c r="E1267" s="144" t="s">
        <v>1024</v>
      </c>
      <c r="F1267" s="144" t="s">
        <v>1628</v>
      </c>
      <c r="G1267" s="127">
        <v>55</v>
      </c>
      <c r="H1267" s="127">
        <v>700</v>
      </c>
      <c r="I1267" s="127">
        <v>27</v>
      </c>
      <c r="J1267" s="127">
        <v>24</v>
      </c>
      <c r="K1267" s="127">
        <v>45</v>
      </c>
      <c r="L1267" s="127">
        <v>4</v>
      </c>
      <c r="M1267" s="127">
        <v>55</v>
      </c>
      <c r="N1267" s="127">
        <v>717</v>
      </c>
      <c r="O1267" s="127">
        <v>13</v>
      </c>
      <c r="P1267" s="127">
        <v>27</v>
      </c>
      <c r="Q1267" s="127">
        <v>44</v>
      </c>
      <c r="R1267" s="127">
        <v>16</v>
      </c>
      <c r="S1267" s="127">
        <v>0</v>
      </c>
      <c r="T1267" s="127">
        <v>0</v>
      </c>
      <c r="U1267" s="127">
        <v>0</v>
      </c>
      <c r="V1267" s="127">
        <v>0</v>
      </c>
      <c r="W1267" s="127">
        <v>0</v>
      </c>
      <c r="X1267" s="127">
        <v>0</v>
      </c>
    </row>
    <row r="1268" spans="1:24">
      <c r="A1268" s="113">
        <v>3</v>
      </c>
      <c r="B1268" s="116">
        <v>5</v>
      </c>
      <c r="C1268" s="138">
        <v>4802</v>
      </c>
      <c r="D1268" s="132">
        <v>8</v>
      </c>
      <c r="E1268" s="142" t="s">
        <v>1026</v>
      </c>
      <c r="F1268" s="143" t="s">
        <v>1027</v>
      </c>
      <c r="G1268" s="128">
        <v>34</v>
      </c>
      <c r="H1268" s="128">
        <v>573</v>
      </c>
      <c r="I1268" s="128">
        <v>3</v>
      </c>
      <c r="J1268" s="128">
        <v>12</v>
      </c>
      <c r="K1268" s="128">
        <v>38</v>
      </c>
      <c r="L1268" s="128">
        <v>47</v>
      </c>
      <c r="M1268" s="128">
        <v>34</v>
      </c>
      <c r="N1268" s="128">
        <v>522</v>
      </c>
      <c r="O1268" s="128">
        <v>18</v>
      </c>
      <c r="P1268" s="128">
        <v>21</v>
      </c>
      <c r="Q1268" s="128">
        <v>44</v>
      </c>
      <c r="R1268" s="128">
        <v>18</v>
      </c>
      <c r="S1268" s="128">
        <v>0</v>
      </c>
      <c r="T1268" s="128">
        <v>0</v>
      </c>
      <c r="U1268" s="128">
        <v>0</v>
      </c>
      <c r="V1268" s="128">
        <v>0</v>
      </c>
      <c r="W1268" s="128">
        <v>0</v>
      </c>
      <c r="X1268" s="128">
        <v>0</v>
      </c>
    </row>
    <row r="1269" spans="1:24">
      <c r="A1269" s="118">
        <v>4</v>
      </c>
      <c r="B1269" s="122">
        <v>5</v>
      </c>
      <c r="C1269" s="137">
        <v>4802</v>
      </c>
      <c r="D1269" s="131">
        <v>8</v>
      </c>
      <c r="E1269" s="144" t="s">
        <v>1026</v>
      </c>
      <c r="F1269" s="144" t="s">
        <v>1027</v>
      </c>
      <c r="G1269" s="127">
        <v>40</v>
      </c>
      <c r="H1269" s="127">
        <v>576</v>
      </c>
      <c r="I1269" s="127">
        <v>18</v>
      </c>
      <c r="J1269" s="127">
        <v>15</v>
      </c>
      <c r="K1269" s="127">
        <v>48</v>
      </c>
      <c r="L1269" s="127">
        <v>20</v>
      </c>
      <c r="M1269" s="127">
        <v>40</v>
      </c>
      <c r="N1269" s="127">
        <v>601</v>
      </c>
      <c r="O1269" s="127">
        <v>10</v>
      </c>
      <c r="P1269" s="127">
        <v>20</v>
      </c>
      <c r="Q1269" s="127">
        <v>55</v>
      </c>
      <c r="R1269" s="127">
        <v>15</v>
      </c>
      <c r="S1269" s="127">
        <v>0</v>
      </c>
      <c r="T1269" s="127">
        <v>0</v>
      </c>
      <c r="U1269" s="127">
        <v>0</v>
      </c>
      <c r="V1269" s="127">
        <v>0</v>
      </c>
      <c r="W1269" s="127">
        <v>0</v>
      </c>
      <c r="X1269" s="127">
        <v>0</v>
      </c>
    </row>
    <row r="1270" spans="1:24">
      <c r="A1270" s="118">
        <v>5</v>
      </c>
      <c r="B1270" s="122">
        <v>5</v>
      </c>
      <c r="C1270" s="137">
        <v>4802</v>
      </c>
      <c r="D1270" s="131">
        <v>8</v>
      </c>
      <c r="E1270" s="144" t="s">
        <v>1026</v>
      </c>
      <c r="F1270" s="144" t="s">
        <v>1027</v>
      </c>
      <c r="G1270" s="127">
        <v>48</v>
      </c>
      <c r="H1270" s="127">
        <v>575</v>
      </c>
      <c r="I1270" s="127">
        <v>25</v>
      </c>
      <c r="J1270" s="127">
        <v>48</v>
      </c>
      <c r="K1270" s="127">
        <v>23</v>
      </c>
      <c r="L1270" s="127">
        <v>4</v>
      </c>
      <c r="M1270" s="127">
        <v>48</v>
      </c>
      <c r="N1270" s="127">
        <v>591</v>
      </c>
      <c r="O1270" s="127">
        <v>2</v>
      </c>
      <c r="P1270" s="127">
        <v>46</v>
      </c>
      <c r="Q1270" s="127">
        <v>50</v>
      </c>
      <c r="R1270" s="127">
        <v>2</v>
      </c>
      <c r="S1270" s="127">
        <v>48</v>
      </c>
      <c r="T1270" s="127">
        <v>183</v>
      </c>
      <c r="U1270" s="127">
        <v>13</v>
      </c>
      <c r="V1270" s="127">
        <v>60</v>
      </c>
      <c r="W1270" s="127">
        <v>27</v>
      </c>
      <c r="X1270" s="127">
        <v>0</v>
      </c>
    </row>
    <row r="1271" spans="1:24">
      <c r="A1271" s="118">
        <v>6</v>
      </c>
      <c r="B1271" s="122">
        <v>5</v>
      </c>
      <c r="C1271" s="137">
        <v>4802</v>
      </c>
      <c r="D1271" s="131">
        <v>8</v>
      </c>
      <c r="E1271" s="144" t="s">
        <v>1026</v>
      </c>
      <c r="F1271" s="144" t="s">
        <v>1027</v>
      </c>
      <c r="G1271" s="127">
        <v>45</v>
      </c>
      <c r="H1271" s="127">
        <v>598</v>
      </c>
      <c r="I1271" s="127">
        <v>36</v>
      </c>
      <c r="J1271" s="127">
        <v>33</v>
      </c>
      <c r="K1271" s="127">
        <v>24</v>
      </c>
      <c r="L1271" s="127">
        <v>7</v>
      </c>
      <c r="M1271" s="127">
        <v>45</v>
      </c>
      <c r="N1271" s="127">
        <v>581</v>
      </c>
      <c r="O1271" s="127">
        <v>20</v>
      </c>
      <c r="P1271" s="127">
        <v>33</v>
      </c>
      <c r="Q1271" s="127">
        <v>38</v>
      </c>
      <c r="R1271" s="127">
        <v>9</v>
      </c>
      <c r="S1271" s="127">
        <v>0</v>
      </c>
      <c r="T1271" s="127">
        <v>0</v>
      </c>
      <c r="U1271" s="127">
        <v>0</v>
      </c>
      <c r="V1271" s="127">
        <v>0</v>
      </c>
      <c r="W1271" s="127">
        <v>0</v>
      </c>
      <c r="X1271" s="127">
        <v>0</v>
      </c>
    </row>
    <row r="1272" spans="1:24">
      <c r="A1272" s="118">
        <v>7</v>
      </c>
      <c r="B1272" s="122">
        <v>5</v>
      </c>
      <c r="C1272" s="137">
        <v>4802</v>
      </c>
      <c r="D1272" s="131">
        <v>10</v>
      </c>
      <c r="E1272" s="144" t="s">
        <v>1026</v>
      </c>
      <c r="F1272" s="144" t="s">
        <v>1629</v>
      </c>
      <c r="G1272" s="127">
        <v>46</v>
      </c>
      <c r="H1272" s="127">
        <v>658</v>
      </c>
      <c r="I1272" s="127">
        <v>28</v>
      </c>
      <c r="J1272" s="127">
        <v>28</v>
      </c>
      <c r="K1272" s="127">
        <v>35</v>
      </c>
      <c r="L1272" s="127">
        <v>9</v>
      </c>
      <c r="M1272" s="127">
        <v>46</v>
      </c>
      <c r="N1272" s="127">
        <v>624</v>
      </c>
      <c r="O1272" s="127">
        <v>17</v>
      </c>
      <c r="P1272" s="127">
        <v>33</v>
      </c>
      <c r="Q1272" s="127">
        <v>43</v>
      </c>
      <c r="R1272" s="127">
        <v>7</v>
      </c>
      <c r="S1272" s="127">
        <v>46</v>
      </c>
      <c r="T1272" s="127">
        <v>147</v>
      </c>
      <c r="U1272" s="127">
        <v>48</v>
      </c>
      <c r="V1272" s="127">
        <v>41</v>
      </c>
      <c r="W1272" s="127">
        <v>11</v>
      </c>
      <c r="X1272" s="127">
        <v>0</v>
      </c>
    </row>
    <row r="1273" spans="1:24">
      <c r="A1273" s="118">
        <v>8</v>
      </c>
      <c r="B1273" s="122">
        <v>5</v>
      </c>
      <c r="C1273" s="137">
        <v>4802</v>
      </c>
      <c r="D1273" s="131">
        <v>10</v>
      </c>
      <c r="E1273" s="144" t="s">
        <v>1026</v>
      </c>
      <c r="F1273" s="144" t="s">
        <v>1629</v>
      </c>
      <c r="G1273" s="127">
        <v>35</v>
      </c>
      <c r="H1273" s="127">
        <v>677</v>
      </c>
      <c r="I1273" s="127">
        <v>34</v>
      </c>
      <c r="J1273" s="127">
        <v>20</v>
      </c>
      <c r="K1273" s="127">
        <v>31</v>
      </c>
      <c r="L1273" s="127">
        <v>14</v>
      </c>
      <c r="M1273" s="127">
        <v>35</v>
      </c>
      <c r="N1273" s="127">
        <v>784</v>
      </c>
      <c r="O1273" s="127">
        <v>3</v>
      </c>
      <c r="P1273" s="127">
        <v>26</v>
      </c>
      <c r="Q1273" s="127">
        <v>57</v>
      </c>
      <c r="R1273" s="127">
        <v>14</v>
      </c>
      <c r="S1273" s="127">
        <v>0</v>
      </c>
      <c r="T1273" s="127">
        <v>0</v>
      </c>
      <c r="U1273" s="127">
        <v>0</v>
      </c>
      <c r="V1273" s="127">
        <v>0</v>
      </c>
      <c r="W1273" s="127">
        <v>0</v>
      </c>
      <c r="X1273" s="127">
        <v>0</v>
      </c>
    </row>
    <row r="1274" spans="1:24">
      <c r="A1274" s="113">
        <v>3</v>
      </c>
      <c r="B1274" s="116">
        <v>4</v>
      </c>
      <c r="C1274" s="138">
        <v>4901</v>
      </c>
      <c r="D1274" s="132">
        <v>1</v>
      </c>
      <c r="E1274" s="142" t="s">
        <v>1028</v>
      </c>
      <c r="F1274" s="143" t="s">
        <v>1029</v>
      </c>
      <c r="G1274" s="128">
        <v>40</v>
      </c>
      <c r="H1274" s="128">
        <v>611</v>
      </c>
      <c r="I1274" s="128">
        <v>0</v>
      </c>
      <c r="J1274" s="128">
        <v>5</v>
      </c>
      <c r="K1274" s="128">
        <v>28</v>
      </c>
      <c r="L1274" s="128">
        <v>68</v>
      </c>
      <c r="M1274" s="128">
        <v>40</v>
      </c>
      <c r="N1274" s="128">
        <v>663</v>
      </c>
      <c r="O1274" s="128">
        <v>3</v>
      </c>
      <c r="P1274" s="128">
        <v>8</v>
      </c>
      <c r="Q1274" s="128">
        <v>35</v>
      </c>
      <c r="R1274" s="128">
        <v>55</v>
      </c>
      <c r="S1274" s="128">
        <v>0</v>
      </c>
      <c r="T1274" s="128">
        <v>0</v>
      </c>
      <c r="U1274" s="128">
        <v>0</v>
      </c>
      <c r="V1274" s="128">
        <v>0</v>
      </c>
      <c r="W1274" s="128">
        <v>0</v>
      </c>
      <c r="X1274" s="128">
        <v>0</v>
      </c>
    </row>
    <row r="1275" spans="1:24">
      <c r="A1275" s="118">
        <v>4</v>
      </c>
      <c r="B1275" s="122">
        <v>4</v>
      </c>
      <c r="C1275" s="137">
        <v>4901</v>
      </c>
      <c r="D1275" s="131">
        <v>1</v>
      </c>
      <c r="E1275" s="144" t="s">
        <v>1028</v>
      </c>
      <c r="F1275" s="144" t="s">
        <v>1029</v>
      </c>
      <c r="G1275" s="127">
        <v>42</v>
      </c>
      <c r="H1275" s="127">
        <v>642</v>
      </c>
      <c r="I1275" s="127">
        <v>7</v>
      </c>
      <c r="J1275" s="127">
        <v>5</v>
      </c>
      <c r="K1275" s="127">
        <v>29</v>
      </c>
      <c r="L1275" s="127">
        <v>60</v>
      </c>
      <c r="M1275" s="127">
        <v>42</v>
      </c>
      <c r="N1275" s="127">
        <v>682</v>
      </c>
      <c r="O1275" s="127">
        <v>5</v>
      </c>
      <c r="P1275" s="127">
        <v>10</v>
      </c>
      <c r="Q1275" s="127">
        <v>50</v>
      </c>
      <c r="R1275" s="127">
        <v>36</v>
      </c>
      <c r="S1275" s="127">
        <v>0</v>
      </c>
      <c r="T1275" s="127">
        <v>0</v>
      </c>
      <c r="U1275" s="127">
        <v>0</v>
      </c>
      <c r="V1275" s="127">
        <v>0</v>
      </c>
      <c r="W1275" s="127">
        <v>0</v>
      </c>
      <c r="X1275" s="127">
        <v>0</v>
      </c>
    </row>
    <row r="1276" spans="1:24">
      <c r="A1276" s="118">
        <v>5</v>
      </c>
      <c r="B1276" s="122">
        <v>4</v>
      </c>
      <c r="C1276" s="137">
        <v>4901</v>
      </c>
      <c r="D1276" s="131">
        <v>1</v>
      </c>
      <c r="E1276" s="144" t="s">
        <v>1028</v>
      </c>
      <c r="F1276" s="144" t="s">
        <v>1029</v>
      </c>
      <c r="G1276" s="127">
        <v>45</v>
      </c>
      <c r="H1276" s="127">
        <v>625</v>
      </c>
      <c r="I1276" s="127">
        <v>11</v>
      </c>
      <c r="J1276" s="127">
        <v>20</v>
      </c>
      <c r="K1276" s="127">
        <v>53</v>
      </c>
      <c r="L1276" s="127">
        <v>16</v>
      </c>
      <c r="M1276" s="127">
        <v>45</v>
      </c>
      <c r="N1276" s="127">
        <v>647</v>
      </c>
      <c r="O1276" s="127">
        <v>2</v>
      </c>
      <c r="P1276" s="127">
        <v>36</v>
      </c>
      <c r="Q1276" s="127">
        <v>49</v>
      </c>
      <c r="R1276" s="127">
        <v>13</v>
      </c>
      <c r="S1276" s="127">
        <v>45</v>
      </c>
      <c r="T1276" s="127">
        <v>190</v>
      </c>
      <c r="U1276" s="127">
        <v>9</v>
      </c>
      <c r="V1276" s="127">
        <v>53</v>
      </c>
      <c r="W1276" s="127">
        <v>38</v>
      </c>
      <c r="X1276" s="127">
        <v>0</v>
      </c>
    </row>
    <row r="1277" spans="1:24">
      <c r="A1277" s="118">
        <v>6</v>
      </c>
      <c r="B1277" s="122">
        <v>4</v>
      </c>
      <c r="C1277" s="137">
        <v>4901</v>
      </c>
      <c r="D1277" s="131">
        <v>1</v>
      </c>
      <c r="E1277" s="144" t="s">
        <v>1028</v>
      </c>
      <c r="F1277" s="144" t="s">
        <v>1029</v>
      </c>
      <c r="G1277" s="127">
        <v>59</v>
      </c>
      <c r="H1277" s="127">
        <v>644</v>
      </c>
      <c r="I1277" s="127">
        <v>15</v>
      </c>
      <c r="J1277" s="127">
        <v>32</v>
      </c>
      <c r="K1277" s="127">
        <v>37</v>
      </c>
      <c r="L1277" s="127">
        <v>15</v>
      </c>
      <c r="M1277" s="127">
        <v>59</v>
      </c>
      <c r="N1277" s="127">
        <v>648</v>
      </c>
      <c r="O1277" s="127">
        <v>14</v>
      </c>
      <c r="P1277" s="127">
        <v>29</v>
      </c>
      <c r="Q1277" s="127">
        <v>39</v>
      </c>
      <c r="R1277" s="127">
        <v>19</v>
      </c>
      <c r="S1277" s="127">
        <v>0</v>
      </c>
      <c r="T1277" s="127">
        <v>0</v>
      </c>
      <c r="U1277" s="127">
        <v>0</v>
      </c>
      <c r="V1277" s="127">
        <v>0</v>
      </c>
      <c r="W1277" s="127">
        <v>0</v>
      </c>
      <c r="X1277" s="127">
        <v>0</v>
      </c>
    </row>
    <row r="1278" spans="1:24">
      <c r="A1278" s="118">
        <v>7</v>
      </c>
      <c r="B1278" s="122">
        <v>4</v>
      </c>
      <c r="C1278" s="137">
        <v>4901</v>
      </c>
      <c r="D1278" s="131">
        <v>3</v>
      </c>
      <c r="E1278" s="144" t="s">
        <v>1028</v>
      </c>
      <c r="F1278" s="144" t="s">
        <v>1630</v>
      </c>
      <c r="G1278" s="127">
        <v>50</v>
      </c>
      <c r="H1278" s="127">
        <v>726</v>
      </c>
      <c r="I1278" s="127">
        <v>8</v>
      </c>
      <c r="J1278" s="127">
        <v>14</v>
      </c>
      <c r="K1278" s="127">
        <v>44</v>
      </c>
      <c r="L1278" s="127">
        <v>34</v>
      </c>
      <c r="M1278" s="127">
        <v>50</v>
      </c>
      <c r="N1278" s="127">
        <v>758</v>
      </c>
      <c r="O1278" s="127">
        <v>0</v>
      </c>
      <c r="P1278" s="127">
        <v>24</v>
      </c>
      <c r="Q1278" s="127">
        <v>56</v>
      </c>
      <c r="R1278" s="127">
        <v>20</v>
      </c>
      <c r="S1278" s="127">
        <v>50</v>
      </c>
      <c r="T1278" s="127">
        <v>167</v>
      </c>
      <c r="U1278" s="127">
        <v>34</v>
      </c>
      <c r="V1278" s="127">
        <v>46</v>
      </c>
      <c r="W1278" s="127">
        <v>20</v>
      </c>
      <c r="X1278" s="127">
        <v>0</v>
      </c>
    </row>
    <row r="1279" spans="1:24">
      <c r="A1279" s="118">
        <v>8</v>
      </c>
      <c r="B1279" s="122">
        <v>4</v>
      </c>
      <c r="C1279" s="137">
        <v>4901</v>
      </c>
      <c r="D1279" s="131">
        <v>3</v>
      </c>
      <c r="E1279" s="144" t="s">
        <v>1028</v>
      </c>
      <c r="F1279" s="144" t="s">
        <v>1630</v>
      </c>
      <c r="G1279" s="127">
        <v>42</v>
      </c>
      <c r="H1279" s="127">
        <v>739</v>
      </c>
      <c r="I1279" s="127">
        <v>17</v>
      </c>
      <c r="J1279" s="127">
        <v>17</v>
      </c>
      <c r="K1279" s="127">
        <v>40</v>
      </c>
      <c r="L1279" s="127">
        <v>26</v>
      </c>
      <c r="M1279" s="127">
        <v>42</v>
      </c>
      <c r="N1279" s="127">
        <v>787</v>
      </c>
      <c r="O1279" s="127">
        <v>5</v>
      </c>
      <c r="P1279" s="127">
        <v>29</v>
      </c>
      <c r="Q1279" s="127">
        <v>36</v>
      </c>
      <c r="R1279" s="127">
        <v>31</v>
      </c>
      <c r="S1279" s="127">
        <v>0</v>
      </c>
      <c r="T1279" s="127">
        <v>0</v>
      </c>
      <c r="U1279" s="127">
        <v>0</v>
      </c>
      <c r="V1279" s="127">
        <v>0</v>
      </c>
      <c r="W1279" s="127">
        <v>0</v>
      </c>
      <c r="X1279" s="127">
        <v>0</v>
      </c>
    </row>
    <row r="1280" spans="1:24">
      <c r="A1280" s="113">
        <v>3</v>
      </c>
      <c r="B1280" s="116">
        <v>4</v>
      </c>
      <c r="C1280" s="138">
        <v>4902</v>
      </c>
      <c r="D1280" s="132">
        <v>6</v>
      </c>
      <c r="E1280" s="142" t="s">
        <v>1030</v>
      </c>
      <c r="F1280" s="143" t="s">
        <v>1031</v>
      </c>
      <c r="G1280" s="128">
        <v>41</v>
      </c>
      <c r="H1280" s="128">
        <v>565</v>
      </c>
      <c r="I1280" s="128">
        <v>2</v>
      </c>
      <c r="J1280" s="128">
        <v>12</v>
      </c>
      <c r="K1280" s="128">
        <v>51</v>
      </c>
      <c r="L1280" s="128">
        <v>34</v>
      </c>
      <c r="M1280" s="128">
        <v>41</v>
      </c>
      <c r="N1280" s="128">
        <v>550</v>
      </c>
      <c r="O1280" s="128">
        <v>12</v>
      </c>
      <c r="P1280" s="128">
        <v>15</v>
      </c>
      <c r="Q1280" s="128">
        <v>46</v>
      </c>
      <c r="R1280" s="128">
        <v>27</v>
      </c>
      <c r="S1280" s="128">
        <v>0</v>
      </c>
      <c r="T1280" s="128">
        <v>0</v>
      </c>
      <c r="U1280" s="128">
        <v>0</v>
      </c>
      <c r="V1280" s="128">
        <v>0</v>
      </c>
      <c r="W1280" s="128">
        <v>0</v>
      </c>
      <c r="X1280" s="128">
        <v>0</v>
      </c>
    </row>
    <row r="1281" spans="1:24">
      <c r="A1281" s="118">
        <v>4</v>
      </c>
      <c r="B1281" s="122">
        <v>4</v>
      </c>
      <c r="C1281" s="137">
        <v>4902</v>
      </c>
      <c r="D1281" s="131">
        <v>6</v>
      </c>
      <c r="E1281" s="144" t="s">
        <v>1030</v>
      </c>
      <c r="F1281" s="144" t="s">
        <v>1031</v>
      </c>
      <c r="G1281" s="127">
        <v>38</v>
      </c>
      <c r="H1281" s="127">
        <v>627</v>
      </c>
      <c r="I1281" s="127">
        <v>0</v>
      </c>
      <c r="J1281" s="127">
        <v>16</v>
      </c>
      <c r="K1281" s="127">
        <v>42</v>
      </c>
      <c r="L1281" s="127">
        <v>42</v>
      </c>
      <c r="M1281" s="127">
        <v>38</v>
      </c>
      <c r="N1281" s="127">
        <v>671</v>
      </c>
      <c r="O1281" s="127">
        <v>0</v>
      </c>
      <c r="P1281" s="127">
        <v>18</v>
      </c>
      <c r="Q1281" s="127">
        <v>61</v>
      </c>
      <c r="R1281" s="127">
        <v>21</v>
      </c>
      <c r="S1281" s="127">
        <v>0</v>
      </c>
      <c r="T1281" s="127">
        <v>0</v>
      </c>
      <c r="U1281" s="127">
        <v>0</v>
      </c>
      <c r="V1281" s="127">
        <v>0</v>
      </c>
      <c r="W1281" s="127">
        <v>0</v>
      </c>
      <c r="X1281" s="127">
        <v>0</v>
      </c>
    </row>
    <row r="1282" spans="1:24">
      <c r="A1282" s="118">
        <v>5</v>
      </c>
      <c r="B1282" s="122">
        <v>4</v>
      </c>
      <c r="C1282" s="137">
        <v>4902</v>
      </c>
      <c r="D1282" s="131">
        <v>6</v>
      </c>
      <c r="E1282" s="144" t="s">
        <v>1030</v>
      </c>
      <c r="F1282" s="144" t="s">
        <v>1031</v>
      </c>
      <c r="G1282" s="127">
        <v>43</v>
      </c>
      <c r="H1282" s="127">
        <v>636</v>
      </c>
      <c r="I1282" s="127">
        <v>19</v>
      </c>
      <c r="J1282" s="127">
        <v>28</v>
      </c>
      <c r="K1282" s="127">
        <v>19</v>
      </c>
      <c r="L1282" s="127">
        <v>35</v>
      </c>
      <c r="M1282" s="127">
        <v>43</v>
      </c>
      <c r="N1282" s="127">
        <v>715</v>
      </c>
      <c r="O1282" s="127">
        <v>5</v>
      </c>
      <c r="P1282" s="127">
        <v>23</v>
      </c>
      <c r="Q1282" s="127">
        <v>37</v>
      </c>
      <c r="R1282" s="127">
        <v>35</v>
      </c>
      <c r="S1282" s="127">
        <v>43</v>
      </c>
      <c r="T1282" s="127">
        <v>214</v>
      </c>
      <c r="U1282" s="127">
        <v>7</v>
      </c>
      <c r="V1282" s="127">
        <v>33</v>
      </c>
      <c r="W1282" s="127">
        <v>44</v>
      </c>
      <c r="X1282" s="127">
        <v>16</v>
      </c>
    </row>
    <row r="1283" spans="1:24">
      <c r="A1283" s="118">
        <v>6</v>
      </c>
      <c r="B1283" s="122">
        <v>4</v>
      </c>
      <c r="C1283" s="137">
        <v>4902</v>
      </c>
      <c r="D1283" s="131">
        <v>6</v>
      </c>
      <c r="E1283" s="144" t="s">
        <v>1030</v>
      </c>
      <c r="F1283" s="144" t="s">
        <v>1031</v>
      </c>
      <c r="G1283" s="127">
        <v>50</v>
      </c>
      <c r="H1283" s="127">
        <v>725</v>
      </c>
      <c r="I1283" s="127">
        <v>2</v>
      </c>
      <c r="J1283" s="127">
        <v>14</v>
      </c>
      <c r="K1283" s="127">
        <v>34</v>
      </c>
      <c r="L1283" s="127">
        <v>50</v>
      </c>
      <c r="M1283" s="127">
        <v>50</v>
      </c>
      <c r="N1283" s="127">
        <v>722</v>
      </c>
      <c r="O1283" s="127">
        <v>6</v>
      </c>
      <c r="P1283" s="127">
        <v>14</v>
      </c>
      <c r="Q1283" s="127">
        <v>50</v>
      </c>
      <c r="R1283" s="127">
        <v>30</v>
      </c>
      <c r="S1283" s="127">
        <v>0</v>
      </c>
      <c r="T1283" s="127">
        <v>0</v>
      </c>
      <c r="U1283" s="127">
        <v>0</v>
      </c>
      <c r="V1283" s="127">
        <v>0</v>
      </c>
      <c r="W1283" s="127">
        <v>0</v>
      </c>
      <c r="X1283" s="127">
        <v>0</v>
      </c>
    </row>
    <row r="1284" spans="1:24">
      <c r="A1284" s="118">
        <v>7</v>
      </c>
      <c r="B1284" s="122">
        <v>4</v>
      </c>
      <c r="C1284" s="137">
        <v>4902</v>
      </c>
      <c r="D1284" s="131">
        <v>7</v>
      </c>
      <c r="E1284" s="144" t="s">
        <v>1030</v>
      </c>
      <c r="F1284" s="144" t="s">
        <v>1631</v>
      </c>
      <c r="G1284" s="127">
        <v>46</v>
      </c>
      <c r="H1284" s="127">
        <v>730</v>
      </c>
      <c r="I1284" s="127">
        <v>7</v>
      </c>
      <c r="J1284" s="127">
        <v>15</v>
      </c>
      <c r="K1284" s="127">
        <v>52</v>
      </c>
      <c r="L1284" s="127">
        <v>26</v>
      </c>
      <c r="M1284" s="127">
        <v>46</v>
      </c>
      <c r="N1284" s="127">
        <v>738</v>
      </c>
      <c r="O1284" s="127">
        <v>2</v>
      </c>
      <c r="P1284" s="127">
        <v>24</v>
      </c>
      <c r="Q1284" s="127">
        <v>54</v>
      </c>
      <c r="R1284" s="127">
        <v>20</v>
      </c>
      <c r="S1284" s="127">
        <v>46</v>
      </c>
      <c r="T1284" s="127">
        <v>196</v>
      </c>
      <c r="U1284" s="127">
        <v>11</v>
      </c>
      <c r="V1284" s="127">
        <v>37</v>
      </c>
      <c r="W1284" s="127">
        <v>50</v>
      </c>
      <c r="X1284" s="127">
        <v>2</v>
      </c>
    </row>
    <row r="1285" spans="1:24">
      <c r="A1285" s="118">
        <v>8</v>
      </c>
      <c r="B1285" s="122">
        <v>4</v>
      </c>
      <c r="C1285" s="137">
        <v>4902</v>
      </c>
      <c r="D1285" s="131">
        <v>7</v>
      </c>
      <c r="E1285" s="144" t="s">
        <v>1030</v>
      </c>
      <c r="F1285" s="144" t="s">
        <v>1631</v>
      </c>
      <c r="G1285" s="127">
        <v>45</v>
      </c>
      <c r="H1285" s="127">
        <v>722</v>
      </c>
      <c r="I1285" s="127">
        <v>27</v>
      </c>
      <c r="J1285" s="127">
        <v>11</v>
      </c>
      <c r="K1285" s="127">
        <v>44</v>
      </c>
      <c r="L1285" s="127">
        <v>18</v>
      </c>
      <c r="M1285" s="127">
        <v>45</v>
      </c>
      <c r="N1285" s="127">
        <v>752</v>
      </c>
      <c r="O1285" s="127">
        <v>0</v>
      </c>
      <c r="P1285" s="127">
        <v>38</v>
      </c>
      <c r="Q1285" s="127">
        <v>51</v>
      </c>
      <c r="R1285" s="127">
        <v>11</v>
      </c>
      <c r="S1285" s="127">
        <v>0</v>
      </c>
      <c r="T1285" s="127">
        <v>0</v>
      </c>
      <c r="U1285" s="127">
        <v>0</v>
      </c>
      <c r="V1285" s="127">
        <v>0</v>
      </c>
      <c r="W1285" s="127">
        <v>0</v>
      </c>
      <c r="X1285" s="127">
        <v>0</v>
      </c>
    </row>
    <row r="1286" spans="1:24">
      <c r="A1286" s="113">
        <v>3</v>
      </c>
      <c r="B1286" s="116">
        <v>4</v>
      </c>
      <c r="C1286" s="138">
        <v>5006</v>
      </c>
      <c r="D1286" s="132">
        <v>22</v>
      </c>
      <c r="E1286" s="142" t="s">
        <v>1032</v>
      </c>
      <c r="F1286" s="143" t="s">
        <v>1033</v>
      </c>
      <c r="G1286" s="128">
        <v>75</v>
      </c>
      <c r="H1286" s="128">
        <v>604</v>
      </c>
      <c r="I1286" s="128">
        <v>0</v>
      </c>
      <c r="J1286" s="128">
        <v>11</v>
      </c>
      <c r="K1286" s="128">
        <v>24</v>
      </c>
      <c r="L1286" s="128">
        <v>65</v>
      </c>
      <c r="M1286" s="128">
        <v>75</v>
      </c>
      <c r="N1286" s="128">
        <v>642</v>
      </c>
      <c r="O1286" s="128">
        <v>7</v>
      </c>
      <c r="P1286" s="128">
        <v>12</v>
      </c>
      <c r="Q1286" s="128">
        <v>31</v>
      </c>
      <c r="R1286" s="128">
        <v>51</v>
      </c>
      <c r="S1286" s="128">
        <v>0</v>
      </c>
      <c r="T1286" s="128">
        <v>0</v>
      </c>
      <c r="U1286" s="128">
        <v>0</v>
      </c>
      <c r="V1286" s="128">
        <v>0</v>
      </c>
      <c r="W1286" s="128">
        <v>0</v>
      </c>
      <c r="X1286" s="128">
        <v>0</v>
      </c>
    </row>
    <row r="1287" spans="1:24">
      <c r="A1287" s="118">
        <v>4</v>
      </c>
      <c r="B1287" s="122">
        <v>4</v>
      </c>
      <c r="C1287" s="137">
        <v>5006</v>
      </c>
      <c r="D1287" s="131">
        <v>22</v>
      </c>
      <c r="E1287" s="144" t="s">
        <v>1032</v>
      </c>
      <c r="F1287" s="144" t="s">
        <v>1033</v>
      </c>
      <c r="G1287" s="127">
        <v>70</v>
      </c>
      <c r="H1287" s="127">
        <v>651</v>
      </c>
      <c r="I1287" s="127">
        <v>9</v>
      </c>
      <c r="J1287" s="127">
        <v>7</v>
      </c>
      <c r="K1287" s="127">
        <v>26</v>
      </c>
      <c r="L1287" s="127">
        <v>59</v>
      </c>
      <c r="M1287" s="127">
        <v>70</v>
      </c>
      <c r="N1287" s="127">
        <v>717</v>
      </c>
      <c r="O1287" s="127">
        <v>7</v>
      </c>
      <c r="P1287" s="127">
        <v>11</v>
      </c>
      <c r="Q1287" s="127">
        <v>31</v>
      </c>
      <c r="R1287" s="127">
        <v>50</v>
      </c>
      <c r="S1287" s="127">
        <v>0</v>
      </c>
      <c r="T1287" s="127">
        <v>0</v>
      </c>
      <c r="U1287" s="127">
        <v>0</v>
      </c>
      <c r="V1287" s="127">
        <v>0</v>
      </c>
      <c r="W1287" s="127">
        <v>0</v>
      </c>
      <c r="X1287" s="127">
        <v>0</v>
      </c>
    </row>
    <row r="1288" spans="1:24">
      <c r="A1288" s="118">
        <v>5</v>
      </c>
      <c r="B1288" s="122">
        <v>4</v>
      </c>
      <c r="C1288" s="137">
        <v>5006</v>
      </c>
      <c r="D1288" s="131">
        <v>23</v>
      </c>
      <c r="E1288" s="144" t="s">
        <v>1032</v>
      </c>
      <c r="F1288" s="144" t="s">
        <v>1431</v>
      </c>
      <c r="G1288" s="127">
        <v>67</v>
      </c>
      <c r="H1288" s="127">
        <v>648</v>
      </c>
      <c r="I1288" s="127">
        <v>15</v>
      </c>
      <c r="J1288" s="127">
        <v>12</v>
      </c>
      <c r="K1288" s="127">
        <v>37</v>
      </c>
      <c r="L1288" s="127">
        <v>36</v>
      </c>
      <c r="M1288" s="127">
        <v>67</v>
      </c>
      <c r="N1288" s="127">
        <v>715</v>
      </c>
      <c r="O1288" s="127">
        <v>3</v>
      </c>
      <c r="P1288" s="127">
        <v>18</v>
      </c>
      <c r="Q1288" s="127">
        <v>46</v>
      </c>
      <c r="R1288" s="127">
        <v>33</v>
      </c>
      <c r="S1288" s="127">
        <v>67</v>
      </c>
      <c r="T1288" s="127">
        <v>172</v>
      </c>
      <c r="U1288" s="127">
        <v>27</v>
      </c>
      <c r="V1288" s="127">
        <v>54</v>
      </c>
      <c r="W1288" s="127">
        <v>19</v>
      </c>
      <c r="X1288" s="127">
        <v>0</v>
      </c>
    </row>
    <row r="1289" spans="1:24">
      <c r="A1289" s="118">
        <v>6</v>
      </c>
      <c r="B1289" s="122">
        <v>4</v>
      </c>
      <c r="C1289" s="137">
        <v>5006</v>
      </c>
      <c r="D1289" s="131">
        <v>23</v>
      </c>
      <c r="E1289" s="144" t="s">
        <v>1032</v>
      </c>
      <c r="F1289" s="144" t="s">
        <v>1431</v>
      </c>
      <c r="G1289" s="127">
        <v>70</v>
      </c>
      <c r="H1289" s="127">
        <v>678</v>
      </c>
      <c r="I1289" s="127">
        <v>13</v>
      </c>
      <c r="J1289" s="127">
        <v>23</v>
      </c>
      <c r="K1289" s="127">
        <v>33</v>
      </c>
      <c r="L1289" s="127">
        <v>31</v>
      </c>
      <c r="M1289" s="127">
        <v>70</v>
      </c>
      <c r="N1289" s="127">
        <v>695</v>
      </c>
      <c r="O1289" s="127">
        <v>6</v>
      </c>
      <c r="P1289" s="127">
        <v>21</v>
      </c>
      <c r="Q1289" s="127">
        <v>54</v>
      </c>
      <c r="R1289" s="127">
        <v>19</v>
      </c>
      <c r="S1289" s="127">
        <v>0</v>
      </c>
      <c r="T1289" s="127">
        <v>0</v>
      </c>
      <c r="U1289" s="127">
        <v>0</v>
      </c>
      <c r="V1289" s="127">
        <v>0</v>
      </c>
      <c r="W1289" s="127">
        <v>0</v>
      </c>
      <c r="X1289" s="127">
        <v>0</v>
      </c>
    </row>
    <row r="1290" spans="1:24">
      <c r="A1290" s="118">
        <v>7</v>
      </c>
      <c r="B1290" s="122">
        <v>4</v>
      </c>
      <c r="C1290" s="137">
        <v>5006</v>
      </c>
      <c r="D1290" s="131">
        <v>23</v>
      </c>
      <c r="E1290" s="144" t="s">
        <v>1032</v>
      </c>
      <c r="F1290" s="144" t="s">
        <v>1431</v>
      </c>
      <c r="G1290" s="127">
        <v>70</v>
      </c>
      <c r="H1290" s="127">
        <v>737</v>
      </c>
      <c r="I1290" s="127">
        <v>9</v>
      </c>
      <c r="J1290" s="127">
        <v>19</v>
      </c>
      <c r="K1290" s="127">
        <v>31</v>
      </c>
      <c r="L1290" s="127">
        <v>41</v>
      </c>
      <c r="M1290" s="127">
        <v>70</v>
      </c>
      <c r="N1290" s="127">
        <v>689</v>
      </c>
      <c r="O1290" s="127">
        <v>9</v>
      </c>
      <c r="P1290" s="127">
        <v>30</v>
      </c>
      <c r="Q1290" s="127">
        <v>47</v>
      </c>
      <c r="R1290" s="127">
        <v>14</v>
      </c>
      <c r="S1290" s="127">
        <v>70</v>
      </c>
      <c r="T1290" s="127">
        <v>156</v>
      </c>
      <c r="U1290" s="127">
        <v>47</v>
      </c>
      <c r="V1290" s="127">
        <v>39</v>
      </c>
      <c r="W1290" s="127">
        <v>14</v>
      </c>
      <c r="X1290" s="127">
        <v>0</v>
      </c>
    </row>
    <row r="1291" spans="1:24">
      <c r="A1291" s="118">
        <v>8</v>
      </c>
      <c r="B1291" s="122">
        <v>4</v>
      </c>
      <c r="C1291" s="137">
        <v>5006</v>
      </c>
      <c r="D1291" s="131">
        <v>23</v>
      </c>
      <c r="E1291" s="144" t="s">
        <v>1032</v>
      </c>
      <c r="F1291" s="144" t="s">
        <v>1431</v>
      </c>
      <c r="G1291" s="127">
        <v>69</v>
      </c>
      <c r="H1291" s="127">
        <v>708</v>
      </c>
      <c r="I1291" s="127">
        <v>35</v>
      </c>
      <c r="J1291" s="127">
        <v>6</v>
      </c>
      <c r="K1291" s="127">
        <v>42</v>
      </c>
      <c r="L1291" s="127">
        <v>17</v>
      </c>
      <c r="M1291" s="127">
        <v>69</v>
      </c>
      <c r="N1291" s="127">
        <v>736</v>
      </c>
      <c r="O1291" s="127">
        <v>14</v>
      </c>
      <c r="P1291" s="127">
        <v>20</v>
      </c>
      <c r="Q1291" s="127">
        <v>45</v>
      </c>
      <c r="R1291" s="127">
        <v>20</v>
      </c>
      <c r="S1291" s="127">
        <v>0</v>
      </c>
      <c r="T1291" s="127">
        <v>0</v>
      </c>
      <c r="U1291" s="127">
        <v>0</v>
      </c>
      <c r="V1291" s="127">
        <v>0</v>
      </c>
      <c r="W1291" s="127">
        <v>0</v>
      </c>
      <c r="X1291" s="127">
        <v>0</v>
      </c>
    </row>
    <row r="1292" spans="1:24">
      <c r="A1292" s="113">
        <v>3</v>
      </c>
      <c r="B1292" s="116">
        <v>4</v>
      </c>
      <c r="C1292" s="138">
        <v>5008</v>
      </c>
      <c r="D1292" s="132">
        <v>13</v>
      </c>
      <c r="E1292" s="142" t="s">
        <v>1034</v>
      </c>
      <c r="F1292" s="143" t="s">
        <v>1035</v>
      </c>
      <c r="G1292" s="128">
        <v>27</v>
      </c>
      <c r="H1292" s="128">
        <v>603</v>
      </c>
      <c r="I1292" s="128">
        <v>0</v>
      </c>
      <c r="J1292" s="128">
        <v>7</v>
      </c>
      <c r="K1292" s="128">
        <v>33</v>
      </c>
      <c r="L1292" s="128">
        <v>59</v>
      </c>
      <c r="M1292" s="128">
        <v>27</v>
      </c>
      <c r="N1292" s="128">
        <v>578</v>
      </c>
      <c r="O1292" s="128">
        <v>7</v>
      </c>
      <c r="P1292" s="128">
        <v>11</v>
      </c>
      <c r="Q1292" s="128">
        <v>48</v>
      </c>
      <c r="R1292" s="128">
        <v>33</v>
      </c>
      <c r="S1292" s="128">
        <v>0</v>
      </c>
      <c r="T1292" s="128">
        <v>0</v>
      </c>
      <c r="U1292" s="128">
        <v>0</v>
      </c>
      <c r="V1292" s="128">
        <v>0</v>
      </c>
      <c r="W1292" s="128">
        <v>0</v>
      </c>
      <c r="X1292" s="128">
        <v>0</v>
      </c>
    </row>
    <row r="1293" spans="1:24">
      <c r="A1293" s="118">
        <v>4</v>
      </c>
      <c r="B1293" s="122">
        <v>4</v>
      </c>
      <c r="C1293" s="137">
        <v>5008</v>
      </c>
      <c r="D1293" s="131">
        <v>13</v>
      </c>
      <c r="E1293" s="144" t="s">
        <v>1034</v>
      </c>
      <c r="F1293" s="144" t="s">
        <v>1035</v>
      </c>
      <c r="G1293" s="127">
        <v>33</v>
      </c>
      <c r="H1293" s="127">
        <v>664</v>
      </c>
      <c r="I1293" s="127">
        <v>3</v>
      </c>
      <c r="J1293" s="127">
        <v>3</v>
      </c>
      <c r="K1293" s="127">
        <v>30</v>
      </c>
      <c r="L1293" s="127">
        <v>64</v>
      </c>
      <c r="M1293" s="127">
        <v>33</v>
      </c>
      <c r="N1293" s="127">
        <v>696</v>
      </c>
      <c r="O1293" s="127">
        <v>3</v>
      </c>
      <c r="P1293" s="127">
        <v>9</v>
      </c>
      <c r="Q1293" s="127">
        <v>58</v>
      </c>
      <c r="R1293" s="127">
        <v>30</v>
      </c>
      <c r="S1293" s="127">
        <v>0</v>
      </c>
      <c r="T1293" s="127">
        <v>0</v>
      </c>
      <c r="U1293" s="127">
        <v>0</v>
      </c>
      <c r="V1293" s="127">
        <v>0</v>
      </c>
      <c r="W1293" s="127">
        <v>0</v>
      </c>
      <c r="X1293" s="127">
        <v>0</v>
      </c>
    </row>
    <row r="1294" spans="1:24">
      <c r="A1294" s="118">
        <v>5</v>
      </c>
      <c r="B1294" s="122">
        <v>4</v>
      </c>
      <c r="C1294" s="137">
        <v>5008</v>
      </c>
      <c r="D1294" s="131">
        <v>13</v>
      </c>
      <c r="E1294" s="144" t="s">
        <v>1034</v>
      </c>
      <c r="F1294" s="144" t="s">
        <v>1035</v>
      </c>
      <c r="G1294" s="127">
        <v>35</v>
      </c>
      <c r="H1294" s="127">
        <v>689</v>
      </c>
      <c r="I1294" s="127">
        <v>3</v>
      </c>
      <c r="J1294" s="127">
        <v>14</v>
      </c>
      <c r="K1294" s="127">
        <v>40</v>
      </c>
      <c r="L1294" s="127">
        <v>43</v>
      </c>
      <c r="M1294" s="127">
        <v>35</v>
      </c>
      <c r="N1294" s="127">
        <v>697</v>
      </c>
      <c r="O1294" s="127">
        <v>3</v>
      </c>
      <c r="P1294" s="127">
        <v>17</v>
      </c>
      <c r="Q1294" s="127">
        <v>63</v>
      </c>
      <c r="R1294" s="127">
        <v>17</v>
      </c>
      <c r="S1294" s="127">
        <v>35</v>
      </c>
      <c r="T1294" s="127">
        <v>198</v>
      </c>
      <c r="U1294" s="127">
        <v>6</v>
      </c>
      <c r="V1294" s="127">
        <v>60</v>
      </c>
      <c r="W1294" s="127">
        <v>29</v>
      </c>
      <c r="X1294" s="127">
        <v>6</v>
      </c>
    </row>
    <row r="1295" spans="1:24">
      <c r="A1295" s="118">
        <v>6</v>
      </c>
      <c r="B1295" s="122">
        <v>4</v>
      </c>
      <c r="C1295" s="137">
        <v>5008</v>
      </c>
      <c r="D1295" s="131">
        <v>13</v>
      </c>
      <c r="E1295" s="144" t="s">
        <v>1034</v>
      </c>
      <c r="F1295" s="144" t="s">
        <v>1035</v>
      </c>
      <c r="G1295" s="127">
        <v>28</v>
      </c>
      <c r="H1295" s="127">
        <v>690</v>
      </c>
      <c r="I1295" s="127">
        <v>14</v>
      </c>
      <c r="J1295" s="127">
        <v>18</v>
      </c>
      <c r="K1295" s="127">
        <v>29</v>
      </c>
      <c r="L1295" s="127">
        <v>39</v>
      </c>
      <c r="M1295" s="127">
        <v>28</v>
      </c>
      <c r="N1295" s="127">
        <v>671</v>
      </c>
      <c r="O1295" s="127">
        <v>7</v>
      </c>
      <c r="P1295" s="127">
        <v>29</v>
      </c>
      <c r="Q1295" s="127">
        <v>32</v>
      </c>
      <c r="R1295" s="127">
        <v>32</v>
      </c>
      <c r="S1295" s="127">
        <v>0</v>
      </c>
      <c r="T1295" s="127">
        <v>0</v>
      </c>
      <c r="U1295" s="127">
        <v>0</v>
      </c>
      <c r="V1295" s="127">
        <v>0</v>
      </c>
      <c r="W1295" s="127">
        <v>0</v>
      </c>
      <c r="X1295" s="127">
        <v>0</v>
      </c>
    </row>
    <row r="1296" spans="1:24">
      <c r="A1296" s="118">
        <v>7</v>
      </c>
      <c r="B1296" s="122">
        <v>4</v>
      </c>
      <c r="C1296" s="137">
        <v>5008</v>
      </c>
      <c r="D1296" s="131">
        <v>14</v>
      </c>
      <c r="E1296" s="144" t="s">
        <v>1034</v>
      </c>
      <c r="F1296" s="144" t="s">
        <v>1632</v>
      </c>
      <c r="G1296" s="127">
        <v>28</v>
      </c>
      <c r="H1296" s="127">
        <v>717</v>
      </c>
      <c r="I1296" s="127">
        <v>7</v>
      </c>
      <c r="J1296" s="127">
        <v>21</v>
      </c>
      <c r="K1296" s="127">
        <v>46</v>
      </c>
      <c r="L1296" s="127">
        <v>25</v>
      </c>
      <c r="M1296" s="127">
        <v>28</v>
      </c>
      <c r="N1296" s="127">
        <v>646</v>
      </c>
      <c r="O1296" s="127">
        <v>11</v>
      </c>
      <c r="P1296" s="127">
        <v>43</v>
      </c>
      <c r="Q1296" s="127">
        <v>39</v>
      </c>
      <c r="R1296" s="127">
        <v>7</v>
      </c>
      <c r="S1296" s="127">
        <v>28</v>
      </c>
      <c r="T1296" s="127">
        <v>171</v>
      </c>
      <c r="U1296" s="127">
        <v>25</v>
      </c>
      <c r="V1296" s="127">
        <v>57</v>
      </c>
      <c r="W1296" s="127">
        <v>18</v>
      </c>
      <c r="X1296" s="127">
        <v>0</v>
      </c>
    </row>
    <row r="1297" spans="1:24">
      <c r="A1297" s="118">
        <v>8</v>
      </c>
      <c r="B1297" s="122">
        <v>4</v>
      </c>
      <c r="C1297" s="137">
        <v>5008</v>
      </c>
      <c r="D1297" s="131">
        <v>14</v>
      </c>
      <c r="E1297" s="144" t="s">
        <v>1034</v>
      </c>
      <c r="F1297" s="144" t="s">
        <v>1632</v>
      </c>
      <c r="G1297" s="127">
        <v>24</v>
      </c>
      <c r="H1297" s="127">
        <v>702</v>
      </c>
      <c r="I1297" s="127">
        <v>25</v>
      </c>
      <c r="J1297" s="127">
        <v>21</v>
      </c>
      <c r="K1297" s="127">
        <v>42</v>
      </c>
      <c r="L1297" s="127">
        <v>13</v>
      </c>
      <c r="M1297" s="127">
        <v>24</v>
      </c>
      <c r="N1297" s="127">
        <v>736</v>
      </c>
      <c r="O1297" s="127">
        <v>8</v>
      </c>
      <c r="P1297" s="127">
        <v>25</v>
      </c>
      <c r="Q1297" s="127">
        <v>63</v>
      </c>
      <c r="R1297" s="127">
        <v>4</v>
      </c>
      <c r="S1297" s="127">
        <v>0</v>
      </c>
      <c r="T1297" s="127">
        <v>0</v>
      </c>
      <c r="U1297" s="127">
        <v>0</v>
      </c>
      <c r="V1297" s="127">
        <v>0</v>
      </c>
      <c r="W1297" s="127">
        <v>0</v>
      </c>
      <c r="X1297" s="127">
        <v>0</v>
      </c>
    </row>
    <row r="1298" spans="1:24">
      <c r="A1298" s="113">
        <v>3</v>
      </c>
      <c r="B1298" s="116">
        <v>1</v>
      </c>
      <c r="C1298" s="138">
        <v>5102</v>
      </c>
      <c r="D1298" s="132">
        <v>5</v>
      </c>
      <c r="E1298" s="142" t="s">
        <v>1036</v>
      </c>
      <c r="F1298" s="143" t="s">
        <v>1039</v>
      </c>
      <c r="G1298" s="128">
        <v>52</v>
      </c>
      <c r="H1298" s="128">
        <v>585</v>
      </c>
      <c r="I1298" s="128">
        <v>0</v>
      </c>
      <c r="J1298" s="128">
        <v>12</v>
      </c>
      <c r="K1298" s="128">
        <v>37</v>
      </c>
      <c r="L1298" s="128">
        <v>52</v>
      </c>
      <c r="M1298" s="128">
        <v>52</v>
      </c>
      <c r="N1298" s="128">
        <v>583</v>
      </c>
      <c r="O1298" s="128">
        <v>2</v>
      </c>
      <c r="P1298" s="128">
        <v>21</v>
      </c>
      <c r="Q1298" s="128">
        <v>48</v>
      </c>
      <c r="R1298" s="128">
        <v>29</v>
      </c>
      <c r="S1298" s="128">
        <v>0</v>
      </c>
      <c r="T1298" s="128">
        <v>0</v>
      </c>
      <c r="U1298" s="128">
        <v>0</v>
      </c>
      <c r="V1298" s="128">
        <v>0</v>
      </c>
      <c r="W1298" s="128">
        <v>0</v>
      </c>
      <c r="X1298" s="128">
        <v>0</v>
      </c>
    </row>
    <row r="1299" spans="1:24">
      <c r="A1299" s="118">
        <v>4</v>
      </c>
      <c r="B1299" s="122">
        <v>1</v>
      </c>
      <c r="C1299" s="137">
        <v>5102</v>
      </c>
      <c r="D1299" s="131">
        <v>5</v>
      </c>
      <c r="E1299" s="144" t="s">
        <v>1036</v>
      </c>
      <c r="F1299" s="144" t="s">
        <v>1039</v>
      </c>
      <c r="G1299" s="127">
        <v>24</v>
      </c>
      <c r="H1299" s="127">
        <v>656</v>
      </c>
      <c r="I1299" s="127">
        <v>4</v>
      </c>
      <c r="J1299" s="127">
        <v>4</v>
      </c>
      <c r="K1299" s="127">
        <v>29</v>
      </c>
      <c r="L1299" s="127">
        <v>63</v>
      </c>
      <c r="M1299" s="127">
        <v>24</v>
      </c>
      <c r="N1299" s="127">
        <v>668</v>
      </c>
      <c r="O1299" s="127">
        <v>4</v>
      </c>
      <c r="P1299" s="127">
        <v>25</v>
      </c>
      <c r="Q1299" s="127">
        <v>33</v>
      </c>
      <c r="R1299" s="127">
        <v>38</v>
      </c>
      <c r="S1299" s="127">
        <v>0</v>
      </c>
      <c r="T1299" s="127">
        <v>0</v>
      </c>
      <c r="U1299" s="127">
        <v>0</v>
      </c>
      <c r="V1299" s="127">
        <v>0</v>
      </c>
      <c r="W1299" s="127">
        <v>0</v>
      </c>
      <c r="X1299" s="127">
        <v>0</v>
      </c>
    </row>
    <row r="1300" spans="1:24">
      <c r="A1300" s="118">
        <v>5</v>
      </c>
      <c r="B1300" s="122">
        <v>1</v>
      </c>
      <c r="C1300" s="137">
        <v>5102</v>
      </c>
      <c r="D1300" s="131">
        <v>5</v>
      </c>
      <c r="E1300" s="144" t="s">
        <v>1036</v>
      </c>
      <c r="F1300" s="144" t="s">
        <v>1039</v>
      </c>
      <c r="G1300" s="127">
        <v>36</v>
      </c>
      <c r="H1300" s="127">
        <v>649</v>
      </c>
      <c r="I1300" s="127">
        <v>8</v>
      </c>
      <c r="J1300" s="127">
        <v>17</v>
      </c>
      <c r="K1300" s="127">
        <v>47</v>
      </c>
      <c r="L1300" s="127">
        <v>28</v>
      </c>
      <c r="M1300" s="127">
        <v>36</v>
      </c>
      <c r="N1300" s="127">
        <v>679</v>
      </c>
      <c r="O1300" s="127">
        <v>8</v>
      </c>
      <c r="P1300" s="127">
        <v>8</v>
      </c>
      <c r="Q1300" s="127">
        <v>58</v>
      </c>
      <c r="R1300" s="127">
        <v>25</v>
      </c>
      <c r="S1300" s="127">
        <v>36</v>
      </c>
      <c r="T1300" s="127">
        <v>210</v>
      </c>
      <c r="U1300" s="127">
        <v>3</v>
      </c>
      <c r="V1300" s="127">
        <v>28</v>
      </c>
      <c r="W1300" s="127">
        <v>64</v>
      </c>
      <c r="X1300" s="127">
        <v>6</v>
      </c>
    </row>
    <row r="1301" spans="1:24">
      <c r="A1301" s="118">
        <v>6</v>
      </c>
      <c r="B1301" s="122">
        <v>1</v>
      </c>
      <c r="C1301" s="137">
        <v>5102</v>
      </c>
      <c r="D1301" s="131">
        <v>5</v>
      </c>
      <c r="E1301" s="144" t="s">
        <v>1036</v>
      </c>
      <c r="F1301" s="144" t="s">
        <v>1039</v>
      </c>
      <c r="G1301" s="127">
        <v>41</v>
      </c>
      <c r="H1301" s="127">
        <v>701</v>
      </c>
      <c r="I1301" s="127">
        <v>10</v>
      </c>
      <c r="J1301" s="127">
        <v>17</v>
      </c>
      <c r="K1301" s="127">
        <v>27</v>
      </c>
      <c r="L1301" s="127">
        <v>46</v>
      </c>
      <c r="M1301" s="127">
        <v>41</v>
      </c>
      <c r="N1301" s="127">
        <v>748</v>
      </c>
      <c r="O1301" s="127">
        <v>5</v>
      </c>
      <c r="P1301" s="127">
        <v>15</v>
      </c>
      <c r="Q1301" s="127">
        <v>46</v>
      </c>
      <c r="R1301" s="127">
        <v>34</v>
      </c>
      <c r="S1301" s="127">
        <v>0</v>
      </c>
      <c r="T1301" s="127">
        <v>0</v>
      </c>
      <c r="U1301" s="127">
        <v>0</v>
      </c>
      <c r="V1301" s="127">
        <v>0</v>
      </c>
      <c r="W1301" s="127">
        <v>0</v>
      </c>
      <c r="X1301" s="127">
        <v>0</v>
      </c>
    </row>
    <row r="1302" spans="1:24">
      <c r="A1302" s="118">
        <v>7</v>
      </c>
      <c r="B1302" s="122">
        <v>1</v>
      </c>
      <c r="C1302" s="137">
        <v>5102</v>
      </c>
      <c r="D1302" s="131">
        <v>6</v>
      </c>
      <c r="E1302" s="144" t="s">
        <v>1036</v>
      </c>
      <c r="F1302" s="144" t="s">
        <v>1635</v>
      </c>
      <c r="G1302" s="127">
        <v>37</v>
      </c>
      <c r="H1302" s="127">
        <v>707</v>
      </c>
      <c r="I1302" s="127">
        <v>14</v>
      </c>
      <c r="J1302" s="127">
        <v>19</v>
      </c>
      <c r="K1302" s="127">
        <v>49</v>
      </c>
      <c r="L1302" s="127">
        <v>19</v>
      </c>
      <c r="M1302" s="127">
        <v>37</v>
      </c>
      <c r="N1302" s="127">
        <v>791</v>
      </c>
      <c r="O1302" s="127">
        <v>3</v>
      </c>
      <c r="P1302" s="127">
        <v>16</v>
      </c>
      <c r="Q1302" s="127">
        <v>41</v>
      </c>
      <c r="R1302" s="127">
        <v>41</v>
      </c>
      <c r="S1302" s="127">
        <v>37</v>
      </c>
      <c r="T1302" s="127">
        <v>177</v>
      </c>
      <c r="U1302" s="127">
        <v>30</v>
      </c>
      <c r="V1302" s="127">
        <v>32</v>
      </c>
      <c r="W1302" s="127">
        <v>38</v>
      </c>
      <c r="X1302" s="127">
        <v>0</v>
      </c>
    </row>
    <row r="1303" spans="1:24">
      <c r="A1303" s="118">
        <v>8</v>
      </c>
      <c r="B1303" s="122">
        <v>1</v>
      </c>
      <c r="C1303" s="137">
        <v>5102</v>
      </c>
      <c r="D1303" s="131">
        <v>6</v>
      </c>
      <c r="E1303" s="144" t="s">
        <v>1036</v>
      </c>
      <c r="F1303" s="144" t="s">
        <v>1635</v>
      </c>
      <c r="G1303" s="127">
        <v>30</v>
      </c>
      <c r="H1303" s="127">
        <v>701</v>
      </c>
      <c r="I1303" s="127">
        <v>20</v>
      </c>
      <c r="J1303" s="127">
        <v>23</v>
      </c>
      <c r="K1303" s="127">
        <v>50</v>
      </c>
      <c r="L1303" s="127">
        <v>7</v>
      </c>
      <c r="M1303" s="127">
        <v>30</v>
      </c>
      <c r="N1303" s="127">
        <v>791</v>
      </c>
      <c r="O1303" s="127">
        <v>3</v>
      </c>
      <c r="P1303" s="127">
        <v>20</v>
      </c>
      <c r="Q1303" s="127">
        <v>50</v>
      </c>
      <c r="R1303" s="127">
        <v>27</v>
      </c>
      <c r="S1303" s="127">
        <v>0</v>
      </c>
      <c r="T1303" s="127">
        <v>0</v>
      </c>
      <c r="U1303" s="127">
        <v>0</v>
      </c>
      <c r="V1303" s="127">
        <v>0</v>
      </c>
      <c r="W1303" s="127">
        <v>0</v>
      </c>
      <c r="X1303" s="127">
        <v>0</v>
      </c>
    </row>
    <row r="1304" spans="1:24">
      <c r="A1304" s="113">
        <v>3</v>
      </c>
      <c r="B1304" s="116">
        <v>1</v>
      </c>
      <c r="C1304" s="138">
        <v>5102</v>
      </c>
      <c r="D1304" s="132">
        <v>7</v>
      </c>
      <c r="E1304" s="142" t="s">
        <v>1036</v>
      </c>
      <c r="F1304" s="143" t="s">
        <v>1038</v>
      </c>
      <c r="G1304" s="128">
        <v>20</v>
      </c>
      <c r="H1304" s="128">
        <v>627</v>
      </c>
      <c r="I1304" s="128">
        <v>0</v>
      </c>
      <c r="J1304" s="128">
        <v>10</v>
      </c>
      <c r="K1304" s="128">
        <v>25</v>
      </c>
      <c r="L1304" s="128">
        <v>65</v>
      </c>
      <c r="M1304" s="128">
        <v>20</v>
      </c>
      <c r="N1304" s="128">
        <v>636</v>
      </c>
      <c r="O1304" s="128">
        <v>0</v>
      </c>
      <c r="P1304" s="128">
        <v>25</v>
      </c>
      <c r="Q1304" s="128">
        <v>25</v>
      </c>
      <c r="R1304" s="128">
        <v>50</v>
      </c>
      <c r="S1304" s="128">
        <v>0</v>
      </c>
      <c r="T1304" s="128">
        <v>0</v>
      </c>
      <c r="U1304" s="128">
        <v>0</v>
      </c>
      <c r="V1304" s="128">
        <v>0</v>
      </c>
      <c r="W1304" s="128">
        <v>0</v>
      </c>
      <c r="X1304" s="128">
        <v>0</v>
      </c>
    </row>
    <row r="1305" spans="1:24">
      <c r="A1305" s="118">
        <v>4</v>
      </c>
      <c r="B1305" s="122">
        <v>1</v>
      </c>
      <c r="C1305" s="137">
        <v>5102</v>
      </c>
      <c r="D1305" s="131">
        <v>7</v>
      </c>
      <c r="E1305" s="144" t="s">
        <v>1036</v>
      </c>
      <c r="F1305" s="144" t="s">
        <v>1038</v>
      </c>
      <c r="G1305" s="127">
        <v>20</v>
      </c>
      <c r="H1305" s="127">
        <v>725</v>
      </c>
      <c r="I1305" s="127">
        <v>0</v>
      </c>
      <c r="J1305" s="127">
        <v>0</v>
      </c>
      <c r="K1305" s="127">
        <v>10</v>
      </c>
      <c r="L1305" s="127">
        <v>90</v>
      </c>
      <c r="M1305" s="127">
        <v>20</v>
      </c>
      <c r="N1305" s="127">
        <v>730</v>
      </c>
      <c r="O1305" s="127">
        <v>0</v>
      </c>
      <c r="P1305" s="127">
        <v>10</v>
      </c>
      <c r="Q1305" s="127">
        <v>50</v>
      </c>
      <c r="R1305" s="127">
        <v>40</v>
      </c>
      <c r="S1305" s="127">
        <v>0</v>
      </c>
      <c r="T1305" s="127">
        <v>0</v>
      </c>
      <c r="U1305" s="127">
        <v>0</v>
      </c>
      <c r="V1305" s="127">
        <v>0</v>
      </c>
      <c r="W1305" s="127">
        <v>0</v>
      </c>
      <c r="X1305" s="127">
        <v>0</v>
      </c>
    </row>
    <row r="1306" spans="1:24">
      <c r="A1306" s="118">
        <v>5</v>
      </c>
      <c r="B1306" s="122">
        <v>1</v>
      </c>
      <c r="C1306" s="137">
        <v>5102</v>
      </c>
      <c r="D1306" s="131">
        <v>7</v>
      </c>
      <c r="E1306" s="144" t="s">
        <v>1036</v>
      </c>
      <c r="F1306" s="144" t="s">
        <v>1038</v>
      </c>
      <c r="G1306" s="127">
        <v>16</v>
      </c>
      <c r="H1306" s="127">
        <v>699</v>
      </c>
      <c r="I1306" s="127">
        <v>6</v>
      </c>
      <c r="J1306" s="127">
        <v>0</v>
      </c>
      <c r="K1306" s="127">
        <v>38</v>
      </c>
      <c r="L1306" s="127">
        <v>56</v>
      </c>
      <c r="M1306" s="127">
        <v>16</v>
      </c>
      <c r="N1306" s="127">
        <v>775</v>
      </c>
      <c r="O1306" s="127">
        <v>0</v>
      </c>
      <c r="P1306" s="127">
        <v>13</v>
      </c>
      <c r="Q1306" s="127">
        <v>44</v>
      </c>
      <c r="R1306" s="127">
        <v>44</v>
      </c>
      <c r="S1306" s="127">
        <v>16</v>
      </c>
      <c r="T1306" s="127">
        <v>213</v>
      </c>
      <c r="U1306" s="127">
        <v>6</v>
      </c>
      <c r="V1306" s="127">
        <v>25</v>
      </c>
      <c r="W1306" s="127">
        <v>56</v>
      </c>
      <c r="X1306" s="127">
        <v>13</v>
      </c>
    </row>
    <row r="1307" spans="1:24">
      <c r="A1307" s="118">
        <v>6</v>
      </c>
      <c r="B1307" s="122">
        <v>1</v>
      </c>
      <c r="C1307" s="137">
        <v>5102</v>
      </c>
      <c r="D1307" s="131">
        <v>7</v>
      </c>
      <c r="E1307" s="144" t="s">
        <v>1036</v>
      </c>
      <c r="F1307" s="144" t="s">
        <v>1038</v>
      </c>
      <c r="G1307" s="127">
        <v>15</v>
      </c>
      <c r="H1307" s="127">
        <v>740</v>
      </c>
      <c r="I1307" s="127">
        <v>7</v>
      </c>
      <c r="J1307" s="127">
        <v>0</v>
      </c>
      <c r="K1307" s="127">
        <v>33</v>
      </c>
      <c r="L1307" s="127">
        <v>60</v>
      </c>
      <c r="M1307" s="127">
        <v>15</v>
      </c>
      <c r="N1307" s="127">
        <v>781</v>
      </c>
      <c r="O1307" s="127">
        <v>7</v>
      </c>
      <c r="P1307" s="127">
        <v>7</v>
      </c>
      <c r="Q1307" s="127">
        <v>27</v>
      </c>
      <c r="R1307" s="127">
        <v>60</v>
      </c>
      <c r="S1307" s="127">
        <v>0</v>
      </c>
      <c r="T1307" s="127">
        <v>0</v>
      </c>
      <c r="U1307" s="127">
        <v>0</v>
      </c>
      <c r="V1307" s="127">
        <v>0</v>
      </c>
      <c r="W1307" s="127">
        <v>0</v>
      </c>
      <c r="X1307" s="127">
        <v>0</v>
      </c>
    </row>
    <row r="1308" spans="1:24">
      <c r="A1308" s="118">
        <v>7</v>
      </c>
      <c r="B1308" s="122">
        <v>1</v>
      </c>
      <c r="C1308" s="137">
        <v>5102</v>
      </c>
      <c r="D1308" s="131">
        <v>8</v>
      </c>
      <c r="E1308" s="144" t="s">
        <v>1036</v>
      </c>
      <c r="F1308" s="144" t="s">
        <v>1634</v>
      </c>
      <c r="G1308" s="127">
        <v>18</v>
      </c>
      <c r="H1308" s="127">
        <v>770</v>
      </c>
      <c r="I1308" s="127">
        <v>0</v>
      </c>
      <c r="J1308" s="127">
        <v>11</v>
      </c>
      <c r="K1308" s="127">
        <v>28</v>
      </c>
      <c r="L1308" s="127">
        <v>61</v>
      </c>
      <c r="M1308" s="127">
        <v>18</v>
      </c>
      <c r="N1308" s="127">
        <v>854</v>
      </c>
      <c r="O1308" s="127">
        <v>0</v>
      </c>
      <c r="P1308" s="127">
        <v>6</v>
      </c>
      <c r="Q1308" s="127">
        <v>39</v>
      </c>
      <c r="R1308" s="127">
        <v>56</v>
      </c>
      <c r="S1308" s="127">
        <v>18</v>
      </c>
      <c r="T1308" s="127">
        <v>179</v>
      </c>
      <c r="U1308" s="127">
        <v>11</v>
      </c>
      <c r="V1308" s="127">
        <v>67</v>
      </c>
      <c r="W1308" s="127">
        <v>22</v>
      </c>
      <c r="X1308" s="127">
        <v>0</v>
      </c>
    </row>
    <row r="1309" spans="1:24">
      <c r="A1309" s="118">
        <v>8</v>
      </c>
      <c r="B1309" s="122">
        <v>1</v>
      </c>
      <c r="C1309" s="137">
        <v>5102</v>
      </c>
      <c r="D1309" s="131">
        <v>8</v>
      </c>
      <c r="E1309" s="144" t="s">
        <v>1036</v>
      </c>
      <c r="F1309" s="144" t="s">
        <v>1634</v>
      </c>
      <c r="G1309" s="127">
        <v>17</v>
      </c>
      <c r="H1309" s="127">
        <v>736</v>
      </c>
      <c r="I1309" s="127">
        <v>12</v>
      </c>
      <c r="J1309" s="127">
        <v>12</v>
      </c>
      <c r="K1309" s="127">
        <v>59</v>
      </c>
      <c r="L1309" s="127">
        <v>18</v>
      </c>
      <c r="M1309" s="127">
        <v>17</v>
      </c>
      <c r="N1309" s="127">
        <v>817</v>
      </c>
      <c r="O1309" s="127">
        <v>6</v>
      </c>
      <c r="P1309" s="127">
        <v>12</v>
      </c>
      <c r="Q1309" s="127">
        <v>47</v>
      </c>
      <c r="R1309" s="127">
        <v>35</v>
      </c>
      <c r="S1309" s="127">
        <v>0</v>
      </c>
      <c r="T1309" s="127">
        <v>0</v>
      </c>
      <c r="U1309" s="127">
        <v>0</v>
      </c>
      <c r="V1309" s="127">
        <v>0</v>
      </c>
      <c r="W1309" s="127">
        <v>0</v>
      </c>
      <c r="X1309" s="127">
        <v>0</v>
      </c>
    </row>
    <row r="1310" spans="1:24">
      <c r="A1310" s="113">
        <v>3</v>
      </c>
      <c r="B1310" s="116">
        <v>1</v>
      </c>
      <c r="C1310" s="138">
        <v>5102</v>
      </c>
      <c r="D1310" s="132">
        <v>23</v>
      </c>
      <c r="E1310" s="142" t="s">
        <v>1036</v>
      </c>
      <c r="F1310" s="143" t="s">
        <v>1037</v>
      </c>
      <c r="G1310" s="128">
        <v>12</v>
      </c>
      <c r="H1310" s="128">
        <v>576</v>
      </c>
      <c r="I1310" s="128">
        <v>0</v>
      </c>
      <c r="J1310" s="128">
        <v>17</v>
      </c>
      <c r="K1310" s="128">
        <v>17</v>
      </c>
      <c r="L1310" s="128">
        <v>67</v>
      </c>
      <c r="M1310" s="128">
        <v>12</v>
      </c>
      <c r="N1310" s="128">
        <v>522</v>
      </c>
      <c r="O1310" s="128">
        <v>17</v>
      </c>
      <c r="P1310" s="128">
        <v>8</v>
      </c>
      <c r="Q1310" s="128">
        <v>50</v>
      </c>
      <c r="R1310" s="128">
        <v>25</v>
      </c>
      <c r="S1310" s="128">
        <v>0</v>
      </c>
      <c r="T1310" s="128">
        <v>0</v>
      </c>
      <c r="U1310" s="128">
        <v>0</v>
      </c>
      <c r="V1310" s="128">
        <v>0</v>
      </c>
      <c r="W1310" s="128">
        <v>0</v>
      </c>
      <c r="X1310" s="128">
        <v>0</v>
      </c>
    </row>
    <row r="1311" spans="1:24">
      <c r="A1311" s="118">
        <v>4</v>
      </c>
      <c r="B1311" s="122">
        <v>1</v>
      </c>
      <c r="C1311" s="137">
        <v>5102</v>
      </c>
      <c r="D1311" s="131">
        <v>23</v>
      </c>
      <c r="E1311" s="144" t="s">
        <v>1036</v>
      </c>
      <c r="F1311" s="144" t="s">
        <v>1037</v>
      </c>
      <c r="G1311" s="127">
        <v>17</v>
      </c>
      <c r="H1311" s="127">
        <v>612</v>
      </c>
      <c r="I1311" s="127">
        <v>12</v>
      </c>
      <c r="J1311" s="127">
        <v>0</v>
      </c>
      <c r="K1311" s="127">
        <v>47</v>
      </c>
      <c r="L1311" s="127">
        <v>41</v>
      </c>
      <c r="M1311" s="127">
        <v>17</v>
      </c>
      <c r="N1311" s="127">
        <v>686</v>
      </c>
      <c r="O1311" s="127">
        <v>6</v>
      </c>
      <c r="P1311" s="127">
        <v>6</v>
      </c>
      <c r="Q1311" s="127">
        <v>53</v>
      </c>
      <c r="R1311" s="127">
        <v>35</v>
      </c>
      <c r="S1311" s="127">
        <v>0</v>
      </c>
      <c r="T1311" s="127">
        <v>0</v>
      </c>
      <c r="U1311" s="127">
        <v>0</v>
      </c>
      <c r="V1311" s="127">
        <v>0</v>
      </c>
      <c r="W1311" s="127">
        <v>0</v>
      </c>
      <c r="X1311" s="127">
        <v>0</v>
      </c>
    </row>
    <row r="1312" spans="1:24">
      <c r="A1312" s="118">
        <v>5</v>
      </c>
      <c r="B1312" s="122">
        <v>1</v>
      </c>
      <c r="C1312" s="137">
        <v>5102</v>
      </c>
      <c r="D1312" s="131">
        <v>23</v>
      </c>
      <c r="E1312" s="144" t="s">
        <v>1036</v>
      </c>
      <c r="F1312" s="144" t="s">
        <v>1037</v>
      </c>
      <c r="G1312" s="127">
        <v>11</v>
      </c>
      <c r="H1312" s="127">
        <v>643</v>
      </c>
      <c r="I1312" s="127">
        <v>0</v>
      </c>
      <c r="J1312" s="127">
        <v>45</v>
      </c>
      <c r="K1312" s="127">
        <v>27</v>
      </c>
      <c r="L1312" s="127">
        <v>27</v>
      </c>
      <c r="M1312" s="127">
        <v>11</v>
      </c>
      <c r="N1312" s="127">
        <v>689</v>
      </c>
      <c r="O1312" s="127">
        <v>0</v>
      </c>
      <c r="P1312" s="127">
        <v>18</v>
      </c>
      <c r="Q1312" s="127">
        <v>73</v>
      </c>
      <c r="R1312" s="127">
        <v>9</v>
      </c>
      <c r="S1312" s="127">
        <v>11</v>
      </c>
      <c r="T1312" s="127">
        <v>205</v>
      </c>
      <c r="U1312" s="127">
        <v>0</v>
      </c>
      <c r="V1312" s="127">
        <v>55</v>
      </c>
      <c r="W1312" s="127">
        <v>27</v>
      </c>
      <c r="X1312" s="127">
        <v>18</v>
      </c>
    </row>
    <row r="1313" spans="1:24">
      <c r="A1313" s="118">
        <v>6</v>
      </c>
      <c r="B1313" s="122">
        <v>1</v>
      </c>
      <c r="C1313" s="137">
        <v>5102</v>
      </c>
      <c r="D1313" s="131">
        <v>23</v>
      </c>
      <c r="E1313" s="144" t="s">
        <v>1036</v>
      </c>
      <c r="F1313" s="144" t="s">
        <v>1037</v>
      </c>
      <c r="G1313" s="127" t="s">
        <v>1</v>
      </c>
      <c r="H1313" s="127" t="s">
        <v>1</v>
      </c>
      <c r="I1313" s="127" t="s">
        <v>1</v>
      </c>
      <c r="J1313" s="127" t="s">
        <v>1</v>
      </c>
      <c r="K1313" s="127" t="s">
        <v>1</v>
      </c>
      <c r="L1313" s="127" t="s">
        <v>1</v>
      </c>
      <c r="M1313" s="127" t="s">
        <v>1</v>
      </c>
      <c r="N1313" s="127" t="s">
        <v>1</v>
      </c>
      <c r="O1313" s="127" t="s">
        <v>1</v>
      </c>
      <c r="P1313" s="127" t="s">
        <v>1</v>
      </c>
      <c r="Q1313" s="127" t="s">
        <v>1</v>
      </c>
      <c r="R1313" s="127" t="s">
        <v>1</v>
      </c>
      <c r="S1313" s="127">
        <v>0</v>
      </c>
      <c r="T1313" s="127">
        <v>0</v>
      </c>
      <c r="U1313" s="127">
        <v>0</v>
      </c>
      <c r="V1313" s="127">
        <v>0</v>
      </c>
      <c r="W1313" s="127">
        <v>0</v>
      </c>
      <c r="X1313" s="127">
        <v>0</v>
      </c>
    </row>
    <row r="1314" spans="1:24">
      <c r="A1314" s="118">
        <v>7</v>
      </c>
      <c r="B1314" s="122">
        <v>1</v>
      </c>
      <c r="C1314" s="137">
        <v>5102</v>
      </c>
      <c r="D1314" s="131">
        <v>24</v>
      </c>
      <c r="E1314" s="144" t="s">
        <v>1036</v>
      </c>
      <c r="F1314" s="144" t="s">
        <v>1633</v>
      </c>
      <c r="G1314" s="127">
        <v>11</v>
      </c>
      <c r="H1314" s="127">
        <v>718</v>
      </c>
      <c r="I1314" s="127">
        <v>27</v>
      </c>
      <c r="J1314" s="127">
        <v>9</v>
      </c>
      <c r="K1314" s="127">
        <v>18</v>
      </c>
      <c r="L1314" s="127">
        <v>45</v>
      </c>
      <c r="M1314" s="127">
        <v>11</v>
      </c>
      <c r="N1314" s="127">
        <v>665</v>
      </c>
      <c r="O1314" s="127">
        <v>18</v>
      </c>
      <c r="P1314" s="127">
        <v>27</v>
      </c>
      <c r="Q1314" s="127">
        <v>36</v>
      </c>
      <c r="R1314" s="127">
        <v>18</v>
      </c>
      <c r="S1314" s="127">
        <v>11</v>
      </c>
      <c r="T1314" s="127">
        <v>169</v>
      </c>
      <c r="U1314" s="127">
        <v>45</v>
      </c>
      <c r="V1314" s="127">
        <v>18</v>
      </c>
      <c r="W1314" s="127">
        <v>27</v>
      </c>
      <c r="X1314" s="127">
        <v>9</v>
      </c>
    </row>
    <row r="1315" spans="1:24">
      <c r="A1315" s="118">
        <v>8</v>
      </c>
      <c r="B1315" s="122">
        <v>1</v>
      </c>
      <c r="C1315" s="137">
        <v>5102</v>
      </c>
      <c r="D1315" s="131">
        <v>24</v>
      </c>
      <c r="E1315" s="144" t="s">
        <v>1036</v>
      </c>
      <c r="F1315" s="144" t="s">
        <v>1633</v>
      </c>
      <c r="G1315" s="127">
        <v>17</v>
      </c>
      <c r="H1315" s="127">
        <v>724</v>
      </c>
      <c r="I1315" s="127">
        <v>24</v>
      </c>
      <c r="J1315" s="127">
        <v>18</v>
      </c>
      <c r="K1315" s="127">
        <v>35</v>
      </c>
      <c r="L1315" s="127">
        <v>24</v>
      </c>
      <c r="M1315" s="127">
        <v>17</v>
      </c>
      <c r="N1315" s="127">
        <v>790</v>
      </c>
      <c r="O1315" s="127">
        <v>0</v>
      </c>
      <c r="P1315" s="127">
        <v>24</v>
      </c>
      <c r="Q1315" s="127">
        <v>53</v>
      </c>
      <c r="R1315" s="127">
        <v>24</v>
      </c>
      <c r="S1315" s="127">
        <v>0</v>
      </c>
      <c r="T1315" s="127">
        <v>0</v>
      </c>
      <c r="U1315" s="127">
        <v>0</v>
      </c>
      <c r="V1315" s="127">
        <v>0</v>
      </c>
      <c r="W1315" s="127">
        <v>0</v>
      </c>
      <c r="X1315" s="127">
        <v>0</v>
      </c>
    </row>
    <row r="1316" spans="1:24">
      <c r="A1316" s="113">
        <v>3</v>
      </c>
      <c r="B1316" s="116">
        <v>1</v>
      </c>
      <c r="C1316" s="138">
        <v>5106</v>
      </c>
      <c r="D1316" s="132">
        <v>1</v>
      </c>
      <c r="E1316" s="142" t="s">
        <v>1040</v>
      </c>
      <c r="F1316" s="143" t="s">
        <v>1042</v>
      </c>
      <c r="G1316" s="128">
        <v>19</v>
      </c>
      <c r="H1316" s="128">
        <v>593</v>
      </c>
      <c r="I1316" s="128">
        <v>0</v>
      </c>
      <c r="J1316" s="128">
        <v>11</v>
      </c>
      <c r="K1316" s="128">
        <v>32</v>
      </c>
      <c r="L1316" s="128">
        <v>58</v>
      </c>
      <c r="M1316" s="128">
        <v>19</v>
      </c>
      <c r="N1316" s="128">
        <v>572</v>
      </c>
      <c r="O1316" s="128">
        <v>11</v>
      </c>
      <c r="P1316" s="128">
        <v>16</v>
      </c>
      <c r="Q1316" s="128">
        <v>32</v>
      </c>
      <c r="R1316" s="128">
        <v>42</v>
      </c>
      <c r="S1316" s="128">
        <v>0</v>
      </c>
      <c r="T1316" s="128">
        <v>0</v>
      </c>
      <c r="U1316" s="128">
        <v>0</v>
      </c>
      <c r="V1316" s="128">
        <v>0</v>
      </c>
      <c r="W1316" s="128">
        <v>0</v>
      </c>
      <c r="X1316" s="128">
        <v>0</v>
      </c>
    </row>
    <row r="1317" spans="1:24">
      <c r="A1317" s="118">
        <v>4</v>
      </c>
      <c r="B1317" s="122">
        <v>1</v>
      </c>
      <c r="C1317" s="137">
        <v>5106</v>
      </c>
      <c r="D1317" s="131">
        <v>1</v>
      </c>
      <c r="E1317" s="144" t="s">
        <v>1040</v>
      </c>
      <c r="F1317" s="144" t="s">
        <v>1042</v>
      </c>
      <c r="G1317" s="127">
        <v>19</v>
      </c>
      <c r="H1317" s="127">
        <v>656</v>
      </c>
      <c r="I1317" s="127">
        <v>5</v>
      </c>
      <c r="J1317" s="127">
        <v>0</v>
      </c>
      <c r="K1317" s="127">
        <v>37</v>
      </c>
      <c r="L1317" s="127">
        <v>58</v>
      </c>
      <c r="M1317" s="127">
        <v>19</v>
      </c>
      <c r="N1317" s="127">
        <v>682</v>
      </c>
      <c r="O1317" s="127">
        <v>5</v>
      </c>
      <c r="P1317" s="127">
        <v>11</v>
      </c>
      <c r="Q1317" s="127">
        <v>47</v>
      </c>
      <c r="R1317" s="127">
        <v>37</v>
      </c>
      <c r="S1317" s="127">
        <v>0</v>
      </c>
      <c r="T1317" s="127">
        <v>0</v>
      </c>
      <c r="U1317" s="127">
        <v>0</v>
      </c>
      <c r="V1317" s="127">
        <v>0</v>
      </c>
      <c r="W1317" s="127">
        <v>0</v>
      </c>
      <c r="X1317" s="127">
        <v>0</v>
      </c>
    </row>
    <row r="1318" spans="1:24">
      <c r="A1318" s="118">
        <v>5</v>
      </c>
      <c r="B1318" s="122">
        <v>1</v>
      </c>
      <c r="C1318" s="137">
        <v>5106</v>
      </c>
      <c r="D1318" s="131">
        <v>1</v>
      </c>
      <c r="E1318" s="144" t="s">
        <v>1040</v>
      </c>
      <c r="F1318" s="144" t="s">
        <v>1042</v>
      </c>
      <c r="G1318" s="127">
        <v>17</v>
      </c>
      <c r="H1318" s="127">
        <v>636</v>
      </c>
      <c r="I1318" s="127">
        <v>12</v>
      </c>
      <c r="J1318" s="127">
        <v>24</v>
      </c>
      <c r="K1318" s="127">
        <v>35</v>
      </c>
      <c r="L1318" s="127">
        <v>29</v>
      </c>
      <c r="M1318" s="127">
        <v>17</v>
      </c>
      <c r="N1318" s="127">
        <v>677</v>
      </c>
      <c r="O1318" s="127">
        <v>6</v>
      </c>
      <c r="P1318" s="127">
        <v>29</v>
      </c>
      <c r="Q1318" s="127">
        <v>35</v>
      </c>
      <c r="R1318" s="127">
        <v>29</v>
      </c>
      <c r="S1318" s="127">
        <v>17</v>
      </c>
      <c r="T1318" s="127">
        <v>174</v>
      </c>
      <c r="U1318" s="127">
        <v>35</v>
      </c>
      <c r="V1318" s="127">
        <v>41</v>
      </c>
      <c r="W1318" s="127">
        <v>24</v>
      </c>
      <c r="X1318" s="127">
        <v>0</v>
      </c>
    </row>
    <row r="1319" spans="1:24">
      <c r="A1319" s="118">
        <v>6</v>
      </c>
      <c r="B1319" s="122">
        <v>1</v>
      </c>
      <c r="C1319" s="137">
        <v>5106</v>
      </c>
      <c r="D1319" s="131">
        <v>1</v>
      </c>
      <c r="E1319" s="144" t="s">
        <v>1040</v>
      </c>
      <c r="F1319" s="144" t="s">
        <v>1042</v>
      </c>
      <c r="G1319" s="127">
        <v>18</v>
      </c>
      <c r="H1319" s="127">
        <v>678</v>
      </c>
      <c r="I1319" s="127">
        <v>17</v>
      </c>
      <c r="J1319" s="127">
        <v>11</v>
      </c>
      <c r="K1319" s="127">
        <v>33</v>
      </c>
      <c r="L1319" s="127">
        <v>39</v>
      </c>
      <c r="M1319" s="127">
        <v>18</v>
      </c>
      <c r="N1319" s="127">
        <v>680</v>
      </c>
      <c r="O1319" s="127">
        <v>6</v>
      </c>
      <c r="P1319" s="127">
        <v>44</v>
      </c>
      <c r="Q1319" s="127">
        <v>22</v>
      </c>
      <c r="R1319" s="127">
        <v>28</v>
      </c>
      <c r="S1319" s="127">
        <v>0</v>
      </c>
      <c r="T1319" s="127">
        <v>0</v>
      </c>
      <c r="U1319" s="127">
        <v>0</v>
      </c>
      <c r="V1319" s="127">
        <v>0</v>
      </c>
      <c r="W1319" s="127">
        <v>0</v>
      </c>
      <c r="X1319" s="127">
        <v>0</v>
      </c>
    </row>
    <row r="1320" spans="1:24">
      <c r="A1320" s="118">
        <v>7</v>
      </c>
      <c r="B1320" s="122">
        <v>1</v>
      </c>
      <c r="C1320" s="137">
        <v>5106</v>
      </c>
      <c r="D1320" s="131">
        <v>2</v>
      </c>
      <c r="E1320" s="144" t="s">
        <v>1040</v>
      </c>
      <c r="F1320" s="144" t="s">
        <v>1637</v>
      </c>
      <c r="G1320" s="127">
        <v>13</v>
      </c>
      <c r="H1320" s="127">
        <v>747</v>
      </c>
      <c r="I1320" s="127">
        <v>8</v>
      </c>
      <c r="J1320" s="127">
        <v>0</v>
      </c>
      <c r="K1320" s="127">
        <v>46</v>
      </c>
      <c r="L1320" s="127">
        <v>46</v>
      </c>
      <c r="M1320" s="127">
        <v>13</v>
      </c>
      <c r="N1320" s="127">
        <v>764</v>
      </c>
      <c r="O1320" s="127">
        <v>8</v>
      </c>
      <c r="P1320" s="127">
        <v>0</v>
      </c>
      <c r="Q1320" s="127">
        <v>77</v>
      </c>
      <c r="R1320" s="127">
        <v>15</v>
      </c>
      <c r="S1320" s="127">
        <v>13</v>
      </c>
      <c r="T1320" s="127">
        <v>215</v>
      </c>
      <c r="U1320" s="127">
        <v>8</v>
      </c>
      <c r="V1320" s="127">
        <v>23</v>
      </c>
      <c r="W1320" s="127">
        <v>54</v>
      </c>
      <c r="X1320" s="127">
        <v>15</v>
      </c>
    </row>
    <row r="1321" spans="1:24" ht="15.75" thickBot="1">
      <c r="A1321" s="118">
        <v>8</v>
      </c>
      <c r="B1321" s="122">
        <v>1</v>
      </c>
      <c r="C1321" s="137">
        <v>5106</v>
      </c>
      <c r="D1321" s="131">
        <v>2</v>
      </c>
      <c r="E1321" s="144" t="s">
        <v>1040</v>
      </c>
      <c r="F1321" s="144" t="s">
        <v>1637</v>
      </c>
      <c r="G1321" s="127">
        <v>15</v>
      </c>
      <c r="H1321" s="127">
        <v>700</v>
      </c>
      <c r="I1321" s="127">
        <v>27</v>
      </c>
      <c r="J1321" s="127">
        <v>7</v>
      </c>
      <c r="K1321" s="127">
        <v>60</v>
      </c>
      <c r="L1321" s="127">
        <v>7</v>
      </c>
      <c r="M1321" s="127">
        <v>15</v>
      </c>
      <c r="N1321" s="127">
        <v>763</v>
      </c>
      <c r="O1321" s="127">
        <v>7</v>
      </c>
      <c r="P1321" s="127">
        <v>33</v>
      </c>
      <c r="Q1321" s="127">
        <v>40</v>
      </c>
      <c r="R1321" s="127">
        <v>20</v>
      </c>
      <c r="S1321" s="127">
        <v>0</v>
      </c>
      <c r="T1321" s="127">
        <v>0</v>
      </c>
      <c r="U1321" s="127">
        <v>0</v>
      </c>
      <c r="V1321" s="127">
        <v>0</v>
      </c>
      <c r="W1321" s="127">
        <v>0</v>
      </c>
      <c r="X1321" s="127">
        <v>0</v>
      </c>
    </row>
    <row r="1322" spans="1:24" ht="15.75" thickBot="1">
      <c r="A1322" s="115">
        <v>3</v>
      </c>
      <c r="B1322" s="117">
        <v>1</v>
      </c>
      <c r="C1322" s="136">
        <v>5106</v>
      </c>
      <c r="D1322" s="130">
        <v>9</v>
      </c>
      <c r="E1322" s="146" t="s">
        <v>1040</v>
      </c>
      <c r="F1322" s="147" t="s">
        <v>1041</v>
      </c>
      <c r="G1322" s="126" t="s">
        <v>1</v>
      </c>
      <c r="H1322" s="126" t="s">
        <v>1</v>
      </c>
      <c r="I1322" s="126" t="s">
        <v>1</v>
      </c>
      <c r="J1322" s="126" t="s">
        <v>1</v>
      </c>
      <c r="K1322" s="126" t="s">
        <v>1</v>
      </c>
      <c r="L1322" s="126" t="s">
        <v>1</v>
      </c>
      <c r="M1322" s="126" t="s">
        <v>1</v>
      </c>
      <c r="N1322" s="126" t="s">
        <v>1</v>
      </c>
      <c r="O1322" s="126" t="s">
        <v>1</v>
      </c>
      <c r="P1322" s="126" t="s">
        <v>1</v>
      </c>
      <c r="Q1322" s="126" t="s">
        <v>1</v>
      </c>
      <c r="R1322" s="126" t="s">
        <v>1</v>
      </c>
      <c r="S1322" s="126">
        <v>0</v>
      </c>
      <c r="T1322" s="126">
        <v>0</v>
      </c>
      <c r="U1322" s="126">
        <v>0</v>
      </c>
      <c r="V1322" s="126">
        <v>0</v>
      </c>
      <c r="W1322" s="126">
        <v>0</v>
      </c>
      <c r="X1322" s="126">
        <v>0</v>
      </c>
    </row>
    <row r="1323" spans="1:24">
      <c r="A1323" s="118">
        <v>4</v>
      </c>
      <c r="B1323" s="122">
        <v>1</v>
      </c>
      <c r="C1323" s="137">
        <v>5106</v>
      </c>
      <c r="D1323" s="131">
        <v>9</v>
      </c>
      <c r="E1323" s="144" t="s">
        <v>1040</v>
      </c>
      <c r="F1323" s="144" t="s">
        <v>1041</v>
      </c>
      <c r="G1323" s="127">
        <v>14</v>
      </c>
      <c r="H1323" s="127">
        <v>635</v>
      </c>
      <c r="I1323" s="127">
        <v>0</v>
      </c>
      <c r="J1323" s="127">
        <v>21</v>
      </c>
      <c r="K1323" s="127">
        <v>21</v>
      </c>
      <c r="L1323" s="127">
        <v>57</v>
      </c>
      <c r="M1323" s="127">
        <v>14</v>
      </c>
      <c r="N1323" s="127">
        <v>662</v>
      </c>
      <c r="O1323" s="127">
        <v>0</v>
      </c>
      <c r="P1323" s="127">
        <v>7</v>
      </c>
      <c r="Q1323" s="127">
        <v>64</v>
      </c>
      <c r="R1323" s="127">
        <v>29</v>
      </c>
      <c r="S1323" s="127">
        <v>0</v>
      </c>
      <c r="T1323" s="127">
        <v>0</v>
      </c>
      <c r="U1323" s="127">
        <v>0</v>
      </c>
      <c r="V1323" s="127">
        <v>0</v>
      </c>
      <c r="W1323" s="127">
        <v>0</v>
      </c>
      <c r="X1323" s="127">
        <v>0</v>
      </c>
    </row>
    <row r="1324" spans="1:24">
      <c r="A1324" s="118">
        <v>5</v>
      </c>
      <c r="B1324" s="122">
        <v>1</v>
      </c>
      <c r="C1324" s="137">
        <v>5106</v>
      </c>
      <c r="D1324" s="131">
        <v>9</v>
      </c>
      <c r="E1324" s="144" t="s">
        <v>1040</v>
      </c>
      <c r="F1324" s="144" t="s">
        <v>1041</v>
      </c>
      <c r="G1324" s="127">
        <v>12</v>
      </c>
      <c r="H1324" s="127">
        <v>611</v>
      </c>
      <c r="I1324" s="127">
        <v>0</v>
      </c>
      <c r="J1324" s="127">
        <v>50</v>
      </c>
      <c r="K1324" s="127">
        <v>50</v>
      </c>
      <c r="L1324" s="127">
        <v>0</v>
      </c>
      <c r="M1324" s="127">
        <v>12</v>
      </c>
      <c r="N1324" s="127">
        <v>615</v>
      </c>
      <c r="O1324" s="127">
        <v>0</v>
      </c>
      <c r="P1324" s="127">
        <v>33</v>
      </c>
      <c r="Q1324" s="127">
        <v>67</v>
      </c>
      <c r="R1324" s="127">
        <v>0</v>
      </c>
      <c r="S1324" s="127">
        <v>12</v>
      </c>
      <c r="T1324" s="127">
        <v>168</v>
      </c>
      <c r="U1324" s="127">
        <v>25</v>
      </c>
      <c r="V1324" s="127">
        <v>67</v>
      </c>
      <c r="W1324" s="127">
        <v>8</v>
      </c>
      <c r="X1324" s="127">
        <v>0</v>
      </c>
    </row>
    <row r="1325" spans="1:24">
      <c r="A1325" s="118">
        <v>6</v>
      </c>
      <c r="B1325" s="122">
        <v>1</v>
      </c>
      <c r="C1325" s="137">
        <v>5106</v>
      </c>
      <c r="D1325" s="131">
        <v>9</v>
      </c>
      <c r="E1325" s="144" t="s">
        <v>1040</v>
      </c>
      <c r="F1325" s="144" t="s">
        <v>1041</v>
      </c>
      <c r="G1325" s="127" t="s">
        <v>1</v>
      </c>
      <c r="H1325" s="127" t="s">
        <v>1</v>
      </c>
      <c r="I1325" s="127" t="s">
        <v>1</v>
      </c>
      <c r="J1325" s="127" t="s">
        <v>1</v>
      </c>
      <c r="K1325" s="127" t="s">
        <v>1</v>
      </c>
      <c r="L1325" s="127" t="s">
        <v>1</v>
      </c>
      <c r="M1325" s="127" t="s">
        <v>1</v>
      </c>
      <c r="N1325" s="127" t="s">
        <v>1</v>
      </c>
      <c r="O1325" s="127" t="s">
        <v>1</v>
      </c>
      <c r="P1325" s="127" t="s">
        <v>1</v>
      </c>
      <c r="Q1325" s="127" t="s">
        <v>1</v>
      </c>
      <c r="R1325" s="127" t="s">
        <v>1</v>
      </c>
      <c r="S1325" s="127">
        <v>0</v>
      </c>
      <c r="T1325" s="127">
        <v>0</v>
      </c>
      <c r="U1325" s="127">
        <v>0</v>
      </c>
      <c r="V1325" s="127">
        <v>0</v>
      </c>
      <c r="W1325" s="127">
        <v>0</v>
      </c>
      <c r="X1325" s="127">
        <v>0</v>
      </c>
    </row>
    <row r="1326" spans="1:24">
      <c r="A1326" s="118">
        <v>7</v>
      </c>
      <c r="B1326" s="122">
        <v>1</v>
      </c>
      <c r="C1326" s="137">
        <v>5106</v>
      </c>
      <c r="D1326" s="131">
        <v>10</v>
      </c>
      <c r="E1326" s="144" t="s">
        <v>1040</v>
      </c>
      <c r="F1326" s="144" t="s">
        <v>1636</v>
      </c>
      <c r="G1326" s="127" t="s">
        <v>1</v>
      </c>
      <c r="H1326" s="127" t="s">
        <v>1</v>
      </c>
      <c r="I1326" s="127" t="s">
        <v>1</v>
      </c>
      <c r="J1326" s="127" t="s">
        <v>1</v>
      </c>
      <c r="K1326" s="127" t="s">
        <v>1</v>
      </c>
      <c r="L1326" s="127" t="s">
        <v>1</v>
      </c>
      <c r="M1326" s="127" t="s">
        <v>1</v>
      </c>
      <c r="N1326" s="127" t="s">
        <v>1</v>
      </c>
      <c r="O1326" s="127" t="s">
        <v>1</v>
      </c>
      <c r="P1326" s="127" t="s">
        <v>1</v>
      </c>
      <c r="Q1326" s="127" t="s">
        <v>1</v>
      </c>
      <c r="R1326" s="127" t="s">
        <v>1</v>
      </c>
      <c r="S1326" s="127" t="s">
        <v>1</v>
      </c>
      <c r="T1326" s="127" t="s">
        <v>1</v>
      </c>
      <c r="U1326" s="127" t="s">
        <v>1</v>
      </c>
      <c r="V1326" s="127" t="s">
        <v>1</v>
      </c>
      <c r="W1326" s="127" t="s">
        <v>1</v>
      </c>
      <c r="X1326" s="127" t="s">
        <v>1</v>
      </c>
    </row>
    <row r="1327" spans="1:24">
      <c r="A1327" s="118">
        <v>8</v>
      </c>
      <c r="B1327" s="122">
        <v>1</v>
      </c>
      <c r="C1327" s="137">
        <v>5106</v>
      </c>
      <c r="D1327" s="131">
        <v>10</v>
      </c>
      <c r="E1327" s="144" t="s">
        <v>1040</v>
      </c>
      <c r="F1327" s="144" t="s">
        <v>1636</v>
      </c>
      <c r="G1327" s="127" t="s">
        <v>1</v>
      </c>
      <c r="H1327" s="127" t="s">
        <v>1</v>
      </c>
      <c r="I1327" s="127" t="s">
        <v>1</v>
      </c>
      <c r="J1327" s="127" t="s">
        <v>1</v>
      </c>
      <c r="K1327" s="127" t="s">
        <v>1</v>
      </c>
      <c r="L1327" s="127" t="s">
        <v>1</v>
      </c>
      <c r="M1327" s="127" t="s">
        <v>1</v>
      </c>
      <c r="N1327" s="127" t="s">
        <v>1</v>
      </c>
      <c r="O1327" s="127" t="s">
        <v>1</v>
      </c>
      <c r="P1327" s="127" t="s">
        <v>1</v>
      </c>
      <c r="Q1327" s="127" t="s">
        <v>1</v>
      </c>
      <c r="R1327" s="127" t="s">
        <v>1</v>
      </c>
      <c r="S1327" s="127">
        <v>0</v>
      </c>
      <c r="T1327" s="127">
        <v>0</v>
      </c>
      <c r="U1327" s="127">
        <v>0</v>
      </c>
      <c r="V1327" s="127">
        <v>0</v>
      </c>
      <c r="W1327" s="127">
        <v>0</v>
      </c>
      <c r="X1327" s="127">
        <v>0</v>
      </c>
    </row>
    <row r="1328" spans="1:24">
      <c r="A1328" s="113">
        <v>3</v>
      </c>
      <c r="B1328" s="116">
        <v>4</v>
      </c>
      <c r="C1328" s="138">
        <v>5201</v>
      </c>
      <c r="D1328" s="132">
        <v>1</v>
      </c>
      <c r="E1328" s="142" t="s">
        <v>1043</v>
      </c>
      <c r="F1328" s="143" t="s">
        <v>1044</v>
      </c>
      <c r="G1328" s="128">
        <v>42</v>
      </c>
      <c r="H1328" s="128">
        <v>599</v>
      </c>
      <c r="I1328" s="128">
        <v>0</v>
      </c>
      <c r="J1328" s="128">
        <v>14</v>
      </c>
      <c r="K1328" s="128">
        <v>14</v>
      </c>
      <c r="L1328" s="128">
        <v>71</v>
      </c>
      <c r="M1328" s="128">
        <v>42</v>
      </c>
      <c r="N1328" s="128">
        <v>592</v>
      </c>
      <c r="O1328" s="128">
        <v>5</v>
      </c>
      <c r="P1328" s="128">
        <v>17</v>
      </c>
      <c r="Q1328" s="128">
        <v>36</v>
      </c>
      <c r="R1328" s="128">
        <v>43</v>
      </c>
      <c r="S1328" s="128">
        <v>0</v>
      </c>
      <c r="T1328" s="128">
        <v>0</v>
      </c>
      <c r="U1328" s="128">
        <v>0</v>
      </c>
      <c r="V1328" s="128">
        <v>0</v>
      </c>
      <c r="W1328" s="128">
        <v>0</v>
      </c>
      <c r="X1328" s="128">
        <v>0</v>
      </c>
    </row>
    <row r="1329" spans="1:24">
      <c r="A1329" s="118">
        <v>4</v>
      </c>
      <c r="B1329" s="122">
        <v>4</v>
      </c>
      <c r="C1329" s="137">
        <v>5201</v>
      </c>
      <c r="D1329" s="131">
        <v>1</v>
      </c>
      <c r="E1329" s="144" t="s">
        <v>1043</v>
      </c>
      <c r="F1329" s="144" t="s">
        <v>1044</v>
      </c>
      <c r="G1329" s="127">
        <v>46</v>
      </c>
      <c r="H1329" s="127">
        <v>571</v>
      </c>
      <c r="I1329" s="127">
        <v>24</v>
      </c>
      <c r="J1329" s="127">
        <v>20</v>
      </c>
      <c r="K1329" s="127">
        <v>24</v>
      </c>
      <c r="L1329" s="127">
        <v>33</v>
      </c>
      <c r="M1329" s="127">
        <v>46</v>
      </c>
      <c r="N1329" s="127">
        <v>592</v>
      </c>
      <c r="O1329" s="127">
        <v>4</v>
      </c>
      <c r="P1329" s="127">
        <v>30</v>
      </c>
      <c r="Q1329" s="127">
        <v>52</v>
      </c>
      <c r="R1329" s="127">
        <v>13</v>
      </c>
      <c r="S1329" s="127">
        <v>0</v>
      </c>
      <c r="T1329" s="127">
        <v>0</v>
      </c>
      <c r="U1329" s="127">
        <v>0</v>
      </c>
      <c r="V1329" s="127">
        <v>0</v>
      </c>
      <c r="W1329" s="127">
        <v>0</v>
      </c>
      <c r="X1329" s="127">
        <v>0</v>
      </c>
    </row>
    <row r="1330" spans="1:24">
      <c r="A1330" s="118">
        <v>5</v>
      </c>
      <c r="B1330" s="122">
        <v>4</v>
      </c>
      <c r="C1330" s="137">
        <v>5201</v>
      </c>
      <c r="D1330" s="131">
        <v>1</v>
      </c>
      <c r="E1330" s="144" t="s">
        <v>1043</v>
      </c>
      <c r="F1330" s="144" t="s">
        <v>1044</v>
      </c>
      <c r="G1330" s="127">
        <v>39</v>
      </c>
      <c r="H1330" s="127">
        <v>627</v>
      </c>
      <c r="I1330" s="127">
        <v>10</v>
      </c>
      <c r="J1330" s="127">
        <v>26</v>
      </c>
      <c r="K1330" s="127">
        <v>41</v>
      </c>
      <c r="L1330" s="127">
        <v>23</v>
      </c>
      <c r="M1330" s="127">
        <v>39</v>
      </c>
      <c r="N1330" s="127">
        <v>689</v>
      </c>
      <c r="O1330" s="127">
        <v>0</v>
      </c>
      <c r="P1330" s="127">
        <v>23</v>
      </c>
      <c r="Q1330" s="127">
        <v>56</v>
      </c>
      <c r="R1330" s="127">
        <v>21</v>
      </c>
      <c r="S1330" s="127">
        <v>39</v>
      </c>
      <c r="T1330" s="127">
        <v>189</v>
      </c>
      <c r="U1330" s="127">
        <v>5</v>
      </c>
      <c r="V1330" s="127">
        <v>62</v>
      </c>
      <c r="W1330" s="127">
        <v>33</v>
      </c>
      <c r="X1330" s="127">
        <v>0</v>
      </c>
    </row>
    <row r="1331" spans="1:24">
      <c r="A1331" s="118">
        <v>6</v>
      </c>
      <c r="B1331" s="122">
        <v>4</v>
      </c>
      <c r="C1331" s="137">
        <v>5201</v>
      </c>
      <c r="D1331" s="131">
        <v>1</v>
      </c>
      <c r="E1331" s="144" t="s">
        <v>1043</v>
      </c>
      <c r="F1331" s="144" t="s">
        <v>1044</v>
      </c>
      <c r="G1331" s="127">
        <v>38</v>
      </c>
      <c r="H1331" s="127">
        <v>662</v>
      </c>
      <c r="I1331" s="127">
        <v>0</v>
      </c>
      <c r="J1331" s="127">
        <v>45</v>
      </c>
      <c r="K1331" s="127">
        <v>37</v>
      </c>
      <c r="L1331" s="127">
        <v>18</v>
      </c>
      <c r="M1331" s="127">
        <v>38</v>
      </c>
      <c r="N1331" s="127">
        <v>663</v>
      </c>
      <c r="O1331" s="127">
        <v>3</v>
      </c>
      <c r="P1331" s="127">
        <v>42</v>
      </c>
      <c r="Q1331" s="127">
        <v>42</v>
      </c>
      <c r="R1331" s="127">
        <v>13</v>
      </c>
      <c r="S1331" s="127">
        <v>0</v>
      </c>
      <c r="T1331" s="127">
        <v>0</v>
      </c>
      <c r="U1331" s="127">
        <v>0</v>
      </c>
      <c r="V1331" s="127">
        <v>0</v>
      </c>
      <c r="W1331" s="127">
        <v>0</v>
      </c>
      <c r="X1331" s="127">
        <v>0</v>
      </c>
    </row>
    <row r="1332" spans="1:24">
      <c r="A1332" s="118">
        <v>7</v>
      </c>
      <c r="B1332" s="122">
        <v>4</v>
      </c>
      <c r="C1332" s="137">
        <v>5201</v>
      </c>
      <c r="D1332" s="131">
        <v>2</v>
      </c>
      <c r="E1332" s="144" t="s">
        <v>1043</v>
      </c>
      <c r="F1332" s="144" t="s">
        <v>1638</v>
      </c>
      <c r="G1332" s="127">
        <v>55</v>
      </c>
      <c r="H1332" s="127">
        <v>711</v>
      </c>
      <c r="I1332" s="127">
        <v>7</v>
      </c>
      <c r="J1332" s="127">
        <v>25</v>
      </c>
      <c r="K1332" s="127">
        <v>44</v>
      </c>
      <c r="L1332" s="127">
        <v>24</v>
      </c>
      <c r="M1332" s="127">
        <v>55</v>
      </c>
      <c r="N1332" s="127">
        <v>651</v>
      </c>
      <c r="O1332" s="127">
        <v>9</v>
      </c>
      <c r="P1332" s="127">
        <v>45</v>
      </c>
      <c r="Q1332" s="127">
        <v>36</v>
      </c>
      <c r="R1332" s="127">
        <v>9</v>
      </c>
      <c r="S1332" s="127">
        <v>55</v>
      </c>
      <c r="T1332" s="127">
        <v>156</v>
      </c>
      <c r="U1332" s="127">
        <v>36</v>
      </c>
      <c r="V1332" s="127">
        <v>49</v>
      </c>
      <c r="W1332" s="127">
        <v>15</v>
      </c>
      <c r="X1332" s="127">
        <v>0</v>
      </c>
    </row>
    <row r="1333" spans="1:24">
      <c r="A1333" s="118">
        <v>8</v>
      </c>
      <c r="B1333" s="122">
        <v>4</v>
      </c>
      <c r="C1333" s="137">
        <v>5201</v>
      </c>
      <c r="D1333" s="131">
        <v>2</v>
      </c>
      <c r="E1333" s="144" t="s">
        <v>1043</v>
      </c>
      <c r="F1333" s="144" t="s">
        <v>1638</v>
      </c>
      <c r="G1333" s="127">
        <v>51</v>
      </c>
      <c r="H1333" s="127">
        <v>706</v>
      </c>
      <c r="I1333" s="127">
        <v>18</v>
      </c>
      <c r="J1333" s="127">
        <v>29</v>
      </c>
      <c r="K1333" s="127">
        <v>47</v>
      </c>
      <c r="L1333" s="127">
        <v>6</v>
      </c>
      <c r="M1333" s="127">
        <v>51</v>
      </c>
      <c r="N1333" s="127">
        <v>804</v>
      </c>
      <c r="O1333" s="127">
        <v>0</v>
      </c>
      <c r="P1333" s="127">
        <v>20</v>
      </c>
      <c r="Q1333" s="127">
        <v>49</v>
      </c>
      <c r="R1333" s="127">
        <v>31</v>
      </c>
      <c r="S1333" s="127">
        <v>0</v>
      </c>
      <c r="T1333" s="127">
        <v>0</v>
      </c>
      <c r="U1333" s="127">
        <v>0</v>
      </c>
      <c r="V1333" s="127">
        <v>0</v>
      </c>
      <c r="W1333" s="127">
        <v>0</v>
      </c>
      <c r="X1333" s="127">
        <v>0</v>
      </c>
    </row>
    <row r="1334" spans="1:24">
      <c r="A1334" s="113">
        <v>3</v>
      </c>
      <c r="B1334" s="116">
        <v>4</v>
      </c>
      <c r="C1334" s="138">
        <v>5204</v>
      </c>
      <c r="D1334" s="132">
        <v>25</v>
      </c>
      <c r="E1334" s="142" t="s">
        <v>1045</v>
      </c>
      <c r="F1334" s="143" t="s">
        <v>1046</v>
      </c>
      <c r="G1334" s="128">
        <v>197</v>
      </c>
      <c r="H1334" s="128">
        <v>578</v>
      </c>
      <c r="I1334" s="128">
        <v>4</v>
      </c>
      <c r="J1334" s="128">
        <v>17</v>
      </c>
      <c r="K1334" s="128">
        <v>29</v>
      </c>
      <c r="L1334" s="128">
        <v>50</v>
      </c>
      <c r="M1334" s="128">
        <v>197</v>
      </c>
      <c r="N1334" s="128">
        <v>532</v>
      </c>
      <c r="O1334" s="128">
        <v>16</v>
      </c>
      <c r="P1334" s="128">
        <v>21</v>
      </c>
      <c r="Q1334" s="128">
        <v>36</v>
      </c>
      <c r="R1334" s="128">
        <v>27</v>
      </c>
      <c r="S1334" s="128">
        <v>0</v>
      </c>
      <c r="T1334" s="128">
        <v>0</v>
      </c>
      <c r="U1334" s="128">
        <v>0</v>
      </c>
      <c r="V1334" s="128">
        <v>0</v>
      </c>
      <c r="W1334" s="128">
        <v>0</v>
      </c>
      <c r="X1334" s="128">
        <v>0</v>
      </c>
    </row>
    <row r="1335" spans="1:24">
      <c r="A1335" s="118">
        <v>4</v>
      </c>
      <c r="B1335" s="122">
        <v>4</v>
      </c>
      <c r="C1335" s="137">
        <v>5204</v>
      </c>
      <c r="D1335" s="131">
        <v>26</v>
      </c>
      <c r="E1335" s="144" t="s">
        <v>1045</v>
      </c>
      <c r="F1335" s="144" t="s">
        <v>1376</v>
      </c>
      <c r="G1335" s="127">
        <v>183</v>
      </c>
      <c r="H1335" s="127">
        <v>595</v>
      </c>
      <c r="I1335" s="127">
        <v>18</v>
      </c>
      <c r="J1335" s="127">
        <v>17</v>
      </c>
      <c r="K1335" s="127">
        <v>27</v>
      </c>
      <c r="L1335" s="127">
        <v>38</v>
      </c>
      <c r="M1335" s="127">
        <v>183</v>
      </c>
      <c r="N1335" s="127">
        <v>583</v>
      </c>
      <c r="O1335" s="127">
        <v>11</v>
      </c>
      <c r="P1335" s="127">
        <v>30</v>
      </c>
      <c r="Q1335" s="127">
        <v>40</v>
      </c>
      <c r="R1335" s="127">
        <v>20</v>
      </c>
      <c r="S1335" s="127">
        <v>0</v>
      </c>
      <c r="T1335" s="127">
        <v>0</v>
      </c>
      <c r="U1335" s="127">
        <v>0</v>
      </c>
      <c r="V1335" s="127">
        <v>0</v>
      </c>
      <c r="W1335" s="127">
        <v>0</v>
      </c>
      <c r="X1335" s="127">
        <v>0</v>
      </c>
    </row>
    <row r="1336" spans="1:24">
      <c r="A1336" s="118">
        <v>5</v>
      </c>
      <c r="B1336" s="122">
        <v>4</v>
      </c>
      <c r="C1336" s="137">
        <v>5204</v>
      </c>
      <c r="D1336" s="131">
        <v>26</v>
      </c>
      <c r="E1336" s="144" t="s">
        <v>1045</v>
      </c>
      <c r="F1336" s="144" t="s">
        <v>1376</v>
      </c>
      <c r="G1336" s="127">
        <v>159</v>
      </c>
      <c r="H1336" s="127">
        <v>630</v>
      </c>
      <c r="I1336" s="127">
        <v>16</v>
      </c>
      <c r="J1336" s="127">
        <v>28</v>
      </c>
      <c r="K1336" s="127">
        <v>27</v>
      </c>
      <c r="L1336" s="127">
        <v>30</v>
      </c>
      <c r="M1336" s="127">
        <v>159</v>
      </c>
      <c r="N1336" s="127">
        <v>629</v>
      </c>
      <c r="O1336" s="127">
        <v>7</v>
      </c>
      <c r="P1336" s="127">
        <v>36</v>
      </c>
      <c r="Q1336" s="127">
        <v>40</v>
      </c>
      <c r="R1336" s="127">
        <v>16</v>
      </c>
      <c r="S1336" s="127">
        <v>159</v>
      </c>
      <c r="T1336" s="127">
        <v>188</v>
      </c>
      <c r="U1336" s="127">
        <v>15</v>
      </c>
      <c r="V1336" s="127">
        <v>50</v>
      </c>
      <c r="W1336" s="127">
        <v>32</v>
      </c>
      <c r="X1336" s="127">
        <v>3</v>
      </c>
    </row>
    <row r="1337" spans="1:24">
      <c r="A1337" s="118">
        <v>6</v>
      </c>
      <c r="B1337" s="122">
        <v>4</v>
      </c>
      <c r="C1337" s="137">
        <v>5204</v>
      </c>
      <c r="D1337" s="131">
        <v>28</v>
      </c>
      <c r="E1337" s="144" t="s">
        <v>1045</v>
      </c>
      <c r="F1337" s="144" t="s">
        <v>1494</v>
      </c>
      <c r="G1337" s="127">
        <v>168</v>
      </c>
      <c r="H1337" s="127">
        <v>680</v>
      </c>
      <c r="I1337" s="127">
        <v>11</v>
      </c>
      <c r="J1337" s="127">
        <v>26</v>
      </c>
      <c r="K1337" s="127">
        <v>32</v>
      </c>
      <c r="L1337" s="127">
        <v>32</v>
      </c>
      <c r="M1337" s="127">
        <v>168</v>
      </c>
      <c r="N1337" s="127">
        <v>683</v>
      </c>
      <c r="O1337" s="127">
        <v>10</v>
      </c>
      <c r="P1337" s="127">
        <v>28</v>
      </c>
      <c r="Q1337" s="127">
        <v>36</v>
      </c>
      <c r="R1337" s="127">
        <v>26</v>
      </c>
      <c r="S1337" s="127">
        <v>0</v>
      </c>
      <c r="T1337" s="127">
        <v>0</v>
      </c>
      <c r="U1337" s="127">
        <v>0</v>
      </c>
      <c r="V1337" s="127">
        <v>0</v>
      </c>
      <c r="W1337" s="127">
        <v>0</v>
      </c>
      <c r="X1337" s="127">
        <v>0</v>
      </c>
    </row>
    <row r="1338" spans="1:24">
      <c r="A1338" s="118">
        <v>7</v>
      </c>
      <c r="B1338" s="122">
        <v>4</v>
      </c>
      <c r="C1338" s="137">
        <v>5204</v>
      </c>
      <c r="D1338" s="131">
        <v>28</v>
      </c>
      <c r="E1338" s="144" t="s">
        <v>1045</v>
      </c>
      <c r="F1338" s="144" t="s">
        <v>1494</v>
      </c>
      <c r="G1338" s="127">
        <v>174</v>
      </c>
      <c r="H1338" s="127">
        <v>688</v>
      </c>
      <c r="I1338" s="127">
        <v>25</v>
      </c>
      <c r="J1338" s="127">
        <v>21</v>
      </c>
      <c r="K1338" s="127">
        <v>32</v>
      </c>
      <c r="L1338" s="127">
        <v>22</v>
      </c>
      <c r="M1338" s="127">
        <v>174</v>
      </c>
      <c r="N1338" s="127">
        <v>679</v>
      </c>
      <c r="O1338" s="127">
        <v>9</v>
      </c>
      <c r="P1338" s="127">
        <v>36</v>
      </c>
      <c r="Q1338" s="127">
        <v>37</v>
      </c>
      <c r="R1338" s="127">
        <v>18</v>
      </c>
      <c r="S1338" s="127">
        <v>174</v>
      </c>
      <c r="T1338" s="127">
        <v>151</v>
      </c>
      <c r="U1338" s="127">
        <v>51</v>
      </c>
      <c r="V1338" s="127">
        <v>33</v>
      </c>
      <c r="W1338" s="127">
        <v>15</v>
      </c>
      <c r="X1338" s="127">
        <v>2</v>
      </c>
    </row>
    <row r="1339" spans="1:24">
      <c r="A1339" s="118">
        <v>8</v>
      </c>
      <c r="B1339" s="122">
        <v>4</v>
      </c>
      <c r="C1339" s="137">
        <v>5204</v>
      </c>
      <c r="D1339" s="131">
        <v>28</v>
      </c>
      <c r="E1339" s="144" t="s">
        <v>1045</v>
      </c>
      <c r="F1339" s="144" t="s">
        <v>1494</v>
      </c>
      <c r="G1339" s="127">
        <v>168</v>
      </c>
      <c r="H1339" s="127">
        <v>712</v>
      </c>
      <c r="I1339" s="127">
        <v>31</v>
      </c>
      <c r="J1339" s="127">
        <v>19</v>
      </c>
      <c r="K1339" s="127">
        <v>31</v>
      </c>
      <c r="L1339" s="127">
        <v>19</v>
      </c>
      <c r="M1339" s="127">
        <v>168</v>
      </c>
      <c r="N1339" s="127">
        <v>789</v>
      </c>
      <c r="O1339" s="127">
        <v>3</v>
      </c>
      <c r="P1339" s="127">
        <v>22</v>
      </c>
      <c r="Q1339" s="127">
        <v>49</v>
      </c>
      <c r="R1339" s="127">
        <v>26</v>
      </c>
      <c r="S1339" s="127">
        <v>0</v>
      </c>
      <c r="T1339" s="127">
        <v>0</v>
      </c>
      <c r="U1339" s="127">
        <v>0</v>
      </c>
      <c r="V1339" s="127">
        <v>0</v>
      </c>
      <c r="W1339" s="127">
        <v>0</v>
      </c>
      <c r="X1339" s="127">
        <v>0</v>
      </c>
    </row>
    <row r="1340" spans="1:24">
      <c r="A1340" s="113">
        <v>3</v>
      </c>
      <c r="B1340" s="116">
        <v>4</v>
      </c>
      <c r="C1340" s="138">
        <v>5205</v>
      </c>
      <c r="D1340" s="132">
        <v>11</v>
      </c>
      <c r="E1340" s="142" t="s">
        <v>1047</v>
      </c>
      <c r="F1340" s="143" t="s">
        <v>1049</v>
      </c>
      <c r="G1340" s="128">
        <v>14</v>
      </c>
      <c r="H1340" s="128">
        <v>542</v>
      </c>
      <c r="I1340" s="128">
        <v>7</v>
      </c>
      <c r="J1340" s="128">
        <v>29</v>
      </c>
      <c r="K1340" s="128">
        <v>21</v>
      </c>
      <c r="L1340" s="128">
        <v>43</v>
      </c>
      <c r="M1340" s="128">
        <v>14</v>
      </c>
      <c r="N1340" s="128">
        <v>600</v>
      </c>
      <c r="O1340" s="128">
        <v>7</v>
      </c>
      <c r="P1340" s="128">
        <v>21</v>
      </c>
      <c r="Q1340" s="128">
        <v>29</v>
      </c>
      <c r="R1340" s="128">
        <v>43</v>
      </c>
      <c r="S1340" s="128">
        <v>0</v>
      </c>
      <c r="T1340" s="128">
        <v>0</v>
      </c>
      <c r="U1340" s="128">
        <v>0</v>
      </c>
      <c r="V1340" s="128">
        <v>0</v>
      </c>
      <c r="W1340" s="128">
        <v>0</v>
      </c>
      <c r="X1340" s="128">
        <v>0</v>
      </c>
    </row>
    <row r="1341" spans="1:24">
      <c r="A1341" s="118">
        <v>4</v>
      </c>
      <c r="B1341" s="122">
        <v>4</v>
      </c>
      <c r="C1341" s="137">
        <v>5205</v>
      </c>
      <c r="D1341" s="131">
        <v>11</v>
      </c>
      <c r="E1341" s="144" t="s">
        <v>1047</v>
      </c>
      <c r="F1341" s="144" t="s">
        <v>1049</v>
      </c>
      <c r="G1341" s="127">
        <v>13</v>
      </c>
      <c r="H1341" s="127">
        <v>570</v>
      </c>
      <c r="I1341" s="127">
        <v>23</v>
      </c>
      <c r="J1341" s="127">
        <v>15</v>
      </c>
      <c r="K1341" s="127">
        <v>23</v>
      </c>
      <c r="L1341" s="127">
        <v>38</v>
      </c>
      <c r="M1341" s="127">
        <v>13</v>
      </c>
      <c r="N1341" s="127">
        <v>667</v>
      </c>
      <c r="O1341" s="127">
        <v>8</v>
      </c>
      <c r="P1341" s="127">
        <v>8</v>
      </c>
      <c r="Q1341" s="127">
        <v>54</v>
      </c>
      <c r="R1341" s="127">
        <v>31</v>
      </c>
      <c r="S1341" s="127">
        <v>0</v>
      </c>
      <c r="T1341" s="127">
        <v>0</v>
      </c>
      <c r="U1341" s="127">
        <v>0</v>
      </c>
      <c r="V1341" s="127">
        <v>0</v>
      </c>
      <c r="W1341" s="127">
        <v>0</v>
      </c>
      <c r="X1341" s="127">
        <v>0</v>
      </c>
    </row>
    <row r="1342" spans="1:24">
      <c r="A1342" s="118">
        <v>5</v>
      </c>
      <c r="B1342" s="122">
        <v>4</v>
      </c>
      <c r="C1342" s="137">
        <v>5205</v>
      </c>
      <c r="D1342" s="131">
        <v>11</v>
      </c>
      <c r="E1342" s="144" t="s">
        <v>1047</v>
      </c>
      <c r="F1342" s="144" t="s">
        <v>1049</v>
      </c>
      <c r="G1342" s="127">
        <v>15</v>
      </c>
      <c r="H1342" s="127">
        <v>659</v>
      </c>
      <c r="I1342" s="127">
        <v>13</v>
      </c>
      <c r="J1342" s="127">
        <v>7</v>
      </c>
      <c r="K1342" s="127">
        <v>53</v>
      </c>
      <c r="L1342" s="127">
        <v>27</v>
      </c>
      <c r="M1342" s="127">
        <v>15</v>
      </c>
      <c r="N1342" s="127">
        <v>737</v>
      </c>
      <c r="O1342" s="127">
        <v>0</v>
      </c>
      <c r="P1342" s="127">
        <v>13</v>
      </c>
      <c r="Q1342" s="127">
        <v>67</v>
      </c>
      <c r="R1342" s="127">
        <v>20</v>
      </c>
      <c r="S1342" s="127">
        <v>15</v>
      </c>
      <c r="T1342" s="127">
        <v>194</v>
      </c>
      <c r="U1342" s="127">
        <v>13</v>
      </c>
      <c r="V1342" s="127">
        <v>40</v>
      </c>
      <c r="W1342" s="127">
        <v>40</v>
      </c>
      <c r="X1342" s="127">
        <v>7</v>
      </c>
    </row>
    <row r="1343" spans="1:24">
      <c r="A1343" s="118">
        <v>6</v>
      </c>
      <c r="B1343" s="122">
        <v>4</v>
      </c>
      <c r="C1343" s="137">
        <v>5205</v>
      </c>
      <c r="D1343" s="131">
        <v>11</v>
      </c>
      <c r="E1343" s="144" t="s">
        <v>1047</v>
      </c>
      <c r="F1343" s="144" t="s">
        <v>1049</v>
      </c>
      <c r="G1343" s="127">
        <v>11</v>
      </c>
      <c r="H1343" s="127">
        <v>667</v>
      </c>
      <c r="I1343" s="127">
        <v>0</v>
      </c>
      <c r="J1343" s="127">
        <v>27</v>
      </c>
      <c r="K1343" s="127">
        <v>64</v>
      </c>
      <c r="L1343" s="127">
        <v>9</v>
      </c>
      <c r="M1343" s="127">
        <v>11</v>
      </c>
      <c r="N1343" s="127">
        <v>724</v>
      </c>
      <c r="O1343" s="127">
        <v>0</v>
      </c>
      <c r="P1343" s="127">
        <v>36</v>
      </c>
      <c r="Q1343" s="127">
        <v>27</v>
      </c>
      <c r="R1343" s="127">
        <v>36</v>
      </c>
      <c r="S1343" s="127">
        <v>0</v>
      </c>
      <c r="T1343" s="127">
        <v>0</v>
      </c>
      <c r="U1343" s="127">
        <v>0</v>
      </c>
      <c r="V1343" s="127">
        <v>0</v>
      </c>
      <c r="W1343" s="127">
        <v>0</v>
      </c>
      <c r="X1343" s="127">
        <v>0</v>
      </c>
    </row>
    <row r="1344" spans="1:24">
      <c r="A1344" s="118">
        <v>7</v>
      </c>
      <c r="B1344" s="122">
        <v>4</v>
      </c>
      <c r="C1344" s="137">
        <v>5205</v>
      </c>
      <c r="D1344" s="131">
        <v>12</v>
      </c>
      <c r="E1344" s="144" t="s">
        <v>1047</v>
      </c>
      <c r="F1344" s="144" t="s">
        <v>1640</v>
      </c>
      <c r="G1344" s="127">
        <v>19</v>
      </c>
      <c r="H1344" s="127">
        <v>748</v>
      </c>
      <c r="I1344" s="127">
        <v>5</v>
      </c>
      <c r="J1344" s="127">
        <v>11</v>
      </c>
      <c r="K1344" s="127">
        <v>42</v>
      </c>
      <c r="L1344" s="127">
        <v>42</v>
      </c>
      <c r="M1344" s="127">
        <v>19</v>
      </c>
      <c r="N1344" s="127">
        <v>776</v>
      </c>
      <c r="O1344" s="127">
        <v>0</v>
      </c>
      <c r="P1344" s="127">
        <v>21</v>
      </c>
      <c r="Q1344" s="127">
        <v>42</v>
      </c>
      <c r="R1344" s="127">
        <v>37</v>
      </c>
      <c r="S1344" s="127">
        <v>19</v>
      </c>
      <c r="T1344" s="127">
        <v>176</v>
      </c>
      <c r="U1344" s="127">
        <v>26</v>
      </c>
      <c r="V1344" s="127">
        <v>42</v>
      </c>
      <c r="W1344" s="127">
        <v>32</v>
      </c>
      <c r="X1344" s="127">
        <v>0</v>
      </c>
    </row>
    <row r="1345" spans="1:24">
      <c r="A1345" s="118">
        <v>8</v>
      </c>
      <c r="B1345" s="122">
        <v>4</v>
      </c>
      <c r="C1345" s="137">
        <v>5205</v>
      </c>
      <c r="D1345" s="131">
        <v>12</v>
      </c>
      <c r="E1345" s="144" t="s">
        <v>1047</v>
      </c>
      <c r="F1345" s="144" t="s">
        <v>1640</v>
      </c>
      <c r="G1345" s="127">
        <v>19</v>
      </c>
      <c r="H1345" s="127">
        <v>696</v>
      </c>
      <c r="I1345" s="127">
        <v>26</v>
      </c>
      <c r="J1345" s="127">
        <v>32</v>
      </c>
      <c r="K1345" s="127">
        <v>37</v>
      </c>
      <c r="L1345" s="127">
        <v>5</v>
      </c>
      <c r="M1345" s="127">
        <v>19</v>
      </c>
      <c r="N1345" s="127">
        <v>768</v>
      </c>
      <c r="O1345" s="127">
        <v>0</v>
      </c>
      <c r="P1345" s="127">
        <v>26</v>
      </c>
      <c r="Q1345" s="127">
        <v>58</v>
      </c>
      <c r="R1345" s="127">
        <v>16</v>
      </c>
      <c r="S1345" s="127">
        <v>0</v>
      </c>
      <c r="T1345" s="127">
        <v>0</v>
      </c>
      <c r="U1345" s="127">
        <v>0</v>
      </c>
      <c r="V1345" s="127">
        <v>0</v>
      </c>
      <c r="W1345" s="127">
        <v>0</v>
      </c>
      <c r="X1345" s="127">
        <v>0</v>
      </c>
    </row>
    <row r="1346" spans="1:24">
      <c r="A1346" s="113">
        <v>3</v>
      </c>
      <c r="B1346" s="116">
        <v>4</v>
      </c>
      <c r="C1346" s="138">
        <v>5205</v>
      </c>
      <c r="D1346" s="132">
        <v>28</v>
      </c>
      <c r="E1346" s="142" t="s">
        <v>1047</v>
      </c>
      <c r="F1346" s="143" t="s">
        <v>1048</v>
      </c>
      <c r="G1346" s="128">
        <v>60</v>
      </c>
      <c r="H1346" s="128">
        <v>583</v>
      </c>
      <c r="I1346" s="128">
        <v>2</v>
      </c>
      <c r="J1346" s="128">
        <v>12</v>
      </c>
      <c r="K1346" s="128">
        <v>37</v>
      </c>
      <c r="L1346" s="128">
        <v>50</v>
      </c>
      <c r="M1346" s="128">
        <v>60</v>
      </c>
      <c r="N1346" s="128">
        <v>609</v>
      </c>
      <c r="O1346" s="128">
        <v>10</v>
      </c>
      <c r="P1346" s="128">
        <v>13</v>
      </c>
      <c r="Q1346" s="128">
        <v>38</v>
      </c>
      <c r="R1346" s="128">
        <v>38</v>
      </c>
      <c r="S1346" s="128">
        <v>0</v>
      </c>
      <c r="T1346" s="128">
        <v>0</v>
      </c>
      <c r="U1346" s="128">
        <v>0</v>
      </c>
      <c r="V1346" s="128">
        <v>0</v>
      </c>
      <c r="W1346" s="128">
        <v>0</v>
      </c>
      <c r="X1346" s="128">
        <v>0</v>
      </c>
    </row>
    <row r="1347" spans="1:24">
      <c r="A1347" s="118">
        <v>4</v>
      </c>
      <c r="B1347" s="122">
        <v>4</v>
      </c>
      <c r="C1347" s="137">
        <v>5205</v>
      </c>
      <c r="D1347" s="131">
        <v>28</v>
      </c>
      <c r="E1347" s="144" t="s">
        <v>1047</v>
      </c>
      <c r="F1347" s="144" t="s">
        <v>1048</v>
      </c>
      <c r="G1347" s="127">
        <v>64</v>
      </c>
      <c r="H1347" s="127">
        <v>622</v>
      </c>
      <c r="I1347" s="127">
        <v>11</v>
      </c>
      <c r="J1347" s="127">
        <v>17</v>
      </c>
      <c r="K1347" s="127">
        <v>25</v>
      </c>
      <c r="L1347" s="127">
        <v>47</v>
      </c>
      <c r="M1347" s="127">
        <v>64</v>
      </c>
      <c r="N1347" s="127">
        <v>668</v>
      </c>
      <c r="O1347" s="127">
        <v>8</v>
      </c>
      <c r="P1347" s="127">
        <v>23</v>
      </c>
      <c r="Q1347" s="127">
        <v>28</v>
      </c>
      <c r="R1347" s="127">
        <v>41</v>
      </c>
      <c r="S1347" s="127">
        <v>0</v>
      </c>
      <c r="T1347" s="127">
        <v>0</v>
      </c>
      <c r="U1347" s="127">
        <v>0</v>
      </c>
      <c r="V1347" s="127">
        <v>0</v>
      </c>
      <c r="W1347" s="127">
        <v>0</v>
      </c>
      <c r="X1347" s="127">
        <v>0</v>
      </c>
    </row>
    <row r="1348" spans="1:24">
      <c r="A1348" s="118">
        <v>5</v>
      </c>
      <c r="B1348" s="122">
        <v>4</v>
      </c>
      <c r="C1348" s="137">
        <v>5205</v>
      </c>
      <c r="D1348" s="131">
        <v>28</v>
      </c>
      <c r="E1348" s="144" t="s">
        <v>1047</v>
      </c>
      <c r="F1348" s="144" t="s">
        <v>1048</v>
      </c>
      <c r="G1348" s="127">
        <v>60</v>
      </c>
      <c r="H1348" s="127">
        <v>662</v>
      </c>
      <c r="I1348" s="127">
        <v>12</v>
      </c>
      <c r="J1348" s="127">
        <v>3</v>
      </c>
      <c r="K1348" s="127">
        <v>50</v>
      </c>
      <c r="L1348" s="127">
        <v>35</v>
      </c>
      <c r="M1348" s="127">
        <v>60</v>
      </c>
      <c r="N1348" s="127">
        <v>661</v>
      </c>
      <c r="O1348" s="127">
        <v>3</v>
      </c>
      <c r="P1348" s="127">
        <v>23</v>
      </c>
      <c r="Q1348" s="127">
        <v>50</v>
      </c>
      <c r="R1348" s="127">
        <v>23</v>
      </c>
      <c r="S1348" s="127">
        <v>60</v>
      </c>
      <c r="T1348" s="127">
        <v>195</v>
      </c>
      <c r="U1348" s="127">
        <v>18</v>
      </c>
      <c r="V1348" s="127">
        <v>40</v>
      </c>
      <c r="W1348" s="127">
        <v>37</v>
      </c>
      <c r="X1348" s="127">
        <v>5</v>
      </c>
    </row>
    <row r="1349" spans="1:24">
      <c r="A1349" s="118">
        <v>6</v>
      </c>
      <c r="B1349" s="122">
        <v>4</v>
      </c>
      <c r="C1349" s="137">
        <v>5205</v>
      </c>
      <c r="D1349" s="131">
        <v>28</v>
      </c>
      <c r="E1349" s="144" t="s">
        <v>1047</v>
      </c>
      <c r="F1349" s="144" t="s">
        <v>1048</v>
      </c>
      <c r="G1349" s="127">
        <v>59</v>
      </c>
      <c r="H1349" s="127">
        <v>708</v>
      </c>
      <c r="I1349" s="127">
        <v>7</v>
      </c>
      <c r="J1349" s="127">
        <v>22</v>
      </c>
      <c r="K1349" s="127">
        <v>29</v>
      </c>
      <c r="L1349" s="127">
        <v>42</v>
      </c>
      <c r="M1349" s="127">
        <v>59</v>
      </c>
      <c r="N1349" s="127">
        <v>725</v>
      </c>
      <c r="O1349" s="127">
        <v>5</v>
      </c>
      <c r="P1349" s="127">
        <v>22</v>
      </c>
      <c r="Q1349" s="127">
        <v>44</v>
      </c>
      <c r="R1349" s="127">
        <v>29</v>
      </c>
      <c r="S1349" s="127">
        <v>0</v>
      </c>
      <c r="T1349" s="127">
        <v>0</v>
      </c>
      <c r="U1349" s="127">
        <v>0</v>
      </c>
      <c r="V1349" s="127">
        <v>0</v>
      </c>
      <c r="W1349" s="127">
        <v>0</v>
      </c>
      <c r="X1349" s="127">
        <v>0</v>
      </c>
    </row>
    <row r="1350" spans="1:24">
      <c r="A1350" s="118">
        <v>7</v>
      </c>
      <c r="B1350" s="122">
        <v>4</v>
      </c>
      <c r="C1350" s="137">
        <v>5205</v>
      </c>
      <c r="D1350" s="131">
        <v>29</v>
      </c>
      <c r="E1350" s="144" t="s">
        <v>1047</v>
      </c>
      <c r="F1350" s="144" t="s">
        <v>1639</v>
      </c>
      <c r="G1350" s="127">
        <v>48</v>
      </c>
      <c r="H1350" s="127">
        <v>728</v>
      </c>
      <c r="I1350" s="127">
        <v>10</v>
      </c>
      <c r="J1350" s="127">
        <v>23</v>
      </c>
      <c r="K1350" s="127">
        <v>29</v>
      </c>
      <c r="L1350" s="127">
        <v>38</v>
      </c>
      <c r="M1350" s="127">
        <v>48</v>
      </c>
      <c r="N1350" s="127">
        <v>747</v>
      </c>
      <c r="O1350" s="127">
        <v>2</v>
      </c>
      <c r="P1350" s="127">
        <v>27</v>
      </c>
      <c r="Q1350" s="127">
        <v>48</v>
      </c>
      <c r="R1350" s="127">
        <v>23</v>
      </c>
      <c r="S1350" s="127">
        <v>48</v>
      </c>
      <c r="T1350" s="127">
        <v>180</v>
      </c>
      <c r="U1350" s="127">
        <v>23</v>
      </c>
      <c r="V1350" s="127">
        <v>44</v>
      </c>
      <c r="W1350" s="127">
        <v>27</v>
      </c>
      <c r="X1350" s="127">
        <v>6</v>
      </c>
    </row>
    <row r="1351" spans="1:24">
      <c r="A1351" s="118">
        <v>8</v>
      </c>
      <c r="B1351" s="122">
        <v>4</v>
      </c>
      <c r="C1351" s="137">
        <v>5205</v>
      </c>
      <c r="D1351" s="131">
        <v>29</v>
      </c>
      <c r="E1351" s="144" t="s">
        <v>1047</v>
      </c>
      <c r="F1351" s="144" t="s">
        <v>1639</v>
      </c>
      <c r="G1351" s="127">
        <v>72</v>
      </c>
      <c r="H1351" s="127">
        <v>750</v>
      </c>
      <c r="I1351" s="127">
        <v>8</v>
      </c>
      <c r="J1351" s="127">
        <v>11</v>
      </c>
      <c r="K1351" s="127">
        <v>63</v>
      </c>
      <c r="L1351" s="127">
        <v>18</v>
      </c>
      <c r="M1351" s="127">
        <v>72</v>
      </c>
      <c r="N1351" s="127">
        <v>868</v>
      </c>
      <c r="O1351" s="127">
        <v>3</v>
      </c>
      <c r="P1351" s="127">
        <v>6</v>
      </c>
      <c r="Q1351" s="127">
        <v>43</v>
      </c>
      <c r="R1351" s="127">
        <v>49</v>
      </c>
      <c r="S1351" s="127">
        <v>0</v>
      </c>
      <c r="T1351" s="127">
        <v>0</v>
      </c>
      <c r="U1351" s="127">
        <v>0</v>
      </c>
      <c r="V1351" s="127">
        <v>0</v>
      </c>
      <c r="W1351" s="127">
        <v>0</v>
      </c>
      <c r="X1351" s="127">
        <v>0</v>
      </c>
    </row>
    <row r="1352" spans="1:24">
      <c r="A1352" s="113">
        <v>3</v>
      </c>
      <c r="B1352" s="116">
        <v>4</v>
      </c>
      <c r="C1352" s="138">
        <v>5206</v>
      </c>
      <c r="D1352" s="132">
        <v>32</v>
      </c>
      <c r="E1352" s="142" t="s">
        <v>1050</v>
      </c>
      <c r="F1352" s="143" t="s">
        <v>1051</v>
      </c>
      <c r="G1352" s="128">
        <v>32</v>
      </c>
      <c r="H1352" s="128">
        <v>541</v>
      </c>
      <c r="I1352" s="128">
        <v>3</v>
      </c>
      <c r="J1352" s="128">
        <v>38</v>
      </c>
      <c r="K1352" s="128">
        <v>25</v>
      </c>
      <c r="L1352" s="128">
        <v>34</v>
      </c>
      <c r="M1352" s="128">
        <v>32</v>
      </c>
      <c r="N1352" s="128">
        <v>510</v>
      </c>
      <c r="O1352" s="128">
        <v>16</v>
      </c>
      <c r="P1352" s="128">
        <v>31</v>
      </c>
      <c r="Q1352" s="128">
        <v>34</v>
      </c>
      <c r="R1352" s="128">
        <v>19</v>
      </c>
      <c r="S1352" s="128">
        <v>0</v>
      </c>
      <c r="T1352" s="128">
        <v>0</v>
      </c>
      <c r="U1352" s="128">
        <v>0</v>
      </c>
      <c r="V1352" s="128">
        <v>0</v>
      </c>
      <c r="W1352" s="128">
        <v>0</v>
      </c>
      <c r="X1352" s="128">
        <v>0</v>
      </c>
    </row>
    <row r="1353" spans="1:24">
      <c r="A1353" s="118">
        <v>4</v>
      </c>
      <c r="B1353" s="122">
        <v>4</v>
      </c>
      <c r="C1353" s="137">
        <v>5206</v>
      </c>
      <c r="D1353" s="131">
        <v>32</v>
      </c>
      <c r="E1353" s="144" t="s">
        <v>1050</v>
      </c>
      <c r="F1353" s="144" t="s">
        <v>1051</v>
      </c>
      <c r="G1353" s="127">
        <v>22</v>
      </c>
      <c r="H1353" s="127">
        <v>569</v>
      </c>
      <c r="I1353" s="127">
        <v>14</v>
      </c>
      <c r="J1353" s="127">
        <v>27</v>
      </c>
      <c r="K1353" s="127">
        <v>41</v>
      </c>
      <c r="L1353" s="127">
        <v>18</v>
      </c>
      <c r="M1353" s="127">
        <v>22</v>
      </c>
      <c r="N1353" s="127">
        <v>592</v>
      </c>
      <c r="O1353" s="127">
        <v>5</v>
      </c>
      <c r="P1353" s="127">
        <v>27</v>
      </c>
      <c r="Q1353" s="127">
        <v>59</v>
      </c>
      <c r="R1353" s="127">
        <v>9</v>
      </c>
      <c r="S1353" s="127">
        <v>0</v>
      </c>
      <c r="T1353" s="127">
        <v>0</v>
      </c>
      <c r="U1353" s="127">
        <v>0</v>
      </c>
      <c r="V1353" s="127">
        <v>0</v>
      </c>
      <c r="W1353" s="127">
        <v>0</v>
      </c>
      <c r="X1353" s="127">
        <v>0</v>
      </c>
    </row>
    <row r="1354" spans="1:24">
      <c r="A1354" s="118">
        <v>5</v>
      </c>
      <c r="B1354" s="122">
        <v>4</v>
      </c>
      <c r="C1354" s="137">
        <v>5206</v>
      </c>
      <c r="D1354" s="131">
        <v>32</v>
      </c>
      <c r="E1354" s="144" t="s">
        <v>1050</v>
      </c>
      <c r="F1354" s="144" t="s">
        <v>1051</v>
      </c>
      <c r="G1354" s="127">
        <v>29</v>
      </c>
      <c r="H1354" s="127">
        <v>613</v>
      </c>
      <c r="I1354" s="127">
        <v>21</v>
      </c>
      <c r="J1354" s="127">
        <v>34</v>
      </c>
      <c r="K1354" s="127">
        <v>28</v>
      </c>
      <c r="L1354" s="127">
        <v>17</v>
      </c>
      <c r="M1354" s="127">
        <v>29</v>
      </c>
      <c r="N1354" s="127">
        <v>660</v>
      </c>
      <c r="O1354" s="127">
        <v>3</v>
      </c>
      <c r="P1354" s="127">
        <v>28</v>
      </c>
      <c r="Q1354" s="127">
        <v>45</v>
      </c>
      <c r="R1354" s="127">
        <v>24</v>
      </c>
      <c r="S1354" s="127">
        <v>29</v>
      </c>
      <c r="T1354" s="127">
        <v>180</v>
      </c>
      <c r="U1354" s="127">
        <v>21</v>
      </c>
      <c r="V1354" s="127">
        <v>52</v>
      </c>
      <c r="W1354" s="127">
        <v>28</v>
      </c>
      <c r="X1354" s="127">
        <v>0</v>
      </c>
    </row>
    <row r="1355" spans="1:24">
      <c r="A1355" s="118">
        <v>6</v>
      </c>
      <c r="B1355" s="122">
        <v>4</v>
      </c>
      <c r="C1355" s="137">
        <v>5206</v>
      </c>
      <c r="D1355" s="131">
        <v>32</v>
      </c>
      <c r="E1355" s="144" t="s">
        <v>1050</v>
      </c>
      <c r="F1355" s="144" t="s">
        <v>1051</v>
      </c>
      <c r="G1355" s="127">
        <v>32</v>
      </c>
      <c r="H1355" s="127">
        <v>653</v>
      </c>
      <c r="I1355" s="127">
        <v>19</v>
      </c>
      <c r="J1355" s="127">
        <v>25</v>
      </c>
      <c r="K1355" s="127">
        <v>41</v>
      </c>
      <c r="L1355" s="127">
        <v>16</v>
      </c>
      <c r="M1355" s="127">
        <v>32</v>
      </c>
      <c r="N1355" s="127">
        <v>671</v>
      </c>
      <c r="O1355" s="127">
        <v>9</v>
      </c>
      <c r="P1355" s="127">
        <v>34</v>
      </c>
      <c r="Q1355" s="127">
        <v>41</v>
      </c>
      <c r="R1355" s="127">
        <v>16</v>
      </c>
      <c r="S1355" s="127">
        <v>0</v>
      </c>
      <c r="T1355" s="127">
        <v>0</v>
      </c>
      <c r="U1355" s="127">
        <v>0</v>
      </c>
      <c r="V1355" s="127">
        <v>0</v>
      </c>
      <c r="W1355" s="127">
        <v>0</v>
      </c>
      <c r="X1355" s="127">
        <v>0</v>
      </c>
    </row>
    <row r="1356" spans="1:24">
      <c r="A1356" s="118">
        <v>7</v>
      </c>
      <c r="B1356" s="122">
        <v>4</v>
      </c>
      <c r="C1356" s="137">
        <v>5206</v>
      </c>
      <c r="D1356" s="131">
        <v>33</v>
      </c>
      <c r="E1356" s="144" t="s">
        <v>1050</v>
      </c>
      <c r="F1356" s="144" t="s">
        <v>1641</v>
      </c>
      <c r="G1356" s="127">
        <v>22</v>
      </c>
      <c r="H1356" s="127">
        <v>666</v>
      </c>
      <c r="I1356" s="127">
        <v>27</v>
      </c>
      <c r="J1356" s="127">
        <v>27</v>
      </c>
      <c r="K1356" s="127">
        <v>32</v>
      </c>
      <c r="L1356" s="127">
        <v>14</v>
      </c>
      <c r="M1356" s="127">
        <v>22</v>
      </c>
      <c r="N1356" s="127">
        <v>624</v>
      </c>
      <c r="O1356" s="127">
        <v>9</v>
      </c>
      <c r="P1356" s="127">
        <v>55</v>
      </c>
      <c r="Q1356" s="127">
        <v>23</v>
      </c>
      <c r="R1356" s="127">
        <v>14</v>
      </c>
      <c r="S1356" s="127">
        <v>22</v>
      </c>
      <c r="T1356" s="127">
        <v>137</v>
      </c>
      <c r="U1356" s="127">
        <v>73</v>
      </c>
      <c r="V1356" s="127">
        <v>23</v>
      </c>
      <c r="W1356" s="127">
        <v>5</v>
      </c>
      <c r="X1356" s="127">
        <v>0</v>
      </c>
    </row>
    <row r="1357" spans="1:24">
      <c r="A1357" s="118">
        <v>8</v>
      </c>
      <c r="B1357" s="122">
        <v>4</v>
      </c>
      <c r="C1357" s="137">
        <v>5206</v>
      </c>
      <c r="D1357" s="131">
        <v>33</v>
      </c>
      <c r="E1357" s="144" t="s">
        <v>1050</v>
      </c>
      <c r="F1357" s="144" t="s">
        <v>1641</v>
      </c>
      <c r="G1357" s="127">
        <v>21</v>
      </c>
      <c r="H1357" s="127">
        <v>692</v>
      </c>
      <c r="I1357" s="127">
        <v>29</v>
      </c>
      <c r="J1357" s="127">
        <v>19</v>
      </c>
      <c r="K1357" s="127">
        <v>48</v>
      </c>
      <c r="L1357" s="127">
        <v>5</v>
      </c>
      <c r="M1357" s="127">
        <v>21</v>
      </c>
      <c r="N1357" s="127">
        <v>754</v>
      </c>
      <c r="O1357" s="127">
        <v>14</v>
      </c>
      <c r="P1357" s="127">
        <v>19</v>
      </c>
      <c r="Q1357" s="127">
        <v>38</v>
      </c>
      <c r="R1357" s="127">
        <v>29</v>
      </c>
      <c r="S1357" s="127">
        <v>0</v>
      </c>
      <c r="T1357" s="127">
        <v>0</v>
      </c>
      <c r="U1357" s="127">
        <v>0</v>
      </c>
      <c r="V1357" s="127">
        <v>0</v>
      </c>
      <c r="W1357" s="127">
        <v>0</v>
      </c>
      <c r="X1357" s="127">
        <v>0</v>
      </c>
    </row>
    <row r="1358" spans="1:24">
      <c r="A1358" s="113">
        <v>3</v>
      </c>
      <c r="B1358" s="116">
        <v>1</v>
      </c>
      <c r="C1358" s="138">
        <v>5301</v>
      </c>
      <c r="D1358" s="132">
        <v>1</v>
      </c>
      <c r="E1358" s="142" t="s">
        <v>1052</v>
      </c>
      <c r="F1358" s="143" t="s">
        <v>1053</v>
      </c>
      <c r="G1358" s="128">
        <v>49</v>
      </c>
      <c r="H1358" s="128">
        <v>565</v>
      </c>
      <c r="I1358" s="128">
        <v>0</v>
      </c>
      <c r="J1358" s="128">
        <v>22</v>
      </c>
      <c r="K1358" s="128">
        <v>35</v>
      </c>
      <c r="L1358" s="128">
        <v>43</v>
      </c>
      <c r="M1358" s="128">
        <v>49</v>
      </c>
      <c r="N1358" s="128">
        <v>561</v>
      </c>
      <c r="O1358" s="128">
        <v>10</v>
      </c>
      <c r="P1358" s="128">
        <v>18</v>
      </c>
      <c r="Q1358" s="128">
        <v>41</v>
      </c>
      <c r="R1358" s="128">
        <v>31</v>
      </c>
      <c r="S1358" s="128">
        <v>0</v>
      </c>
      <c r="T1358" s="128">
        <v>0</v>
      </c>
      <c r="U1358" s="128">
        <v>0</v>
      </c>
      <c r="V1358" s="128">
        <v>0</v>
      </c>
      <c r="W1358" s="128">
        <v>0</v>
      </c>
      <c r="X1358" s="128">
        <v>0</v>
      </c>
    </row>
    <row r="1359" spans="1:24">
      <c r="A1359" s="118">
        <v>4</v>
      </c>
      <c r="B1359" s="122">
        <v>1</v>
      </c>
      <c r="C1359" s="137">
        <v>5301</v>
      </c>
      <c r="D1359" s="131">
        <v>1</v>
      </c>
      <c r="E1359" s="144" t="s">
        <v>1052</v>
      </c>
      <c r="F1359" s="144" t="s">
        <v>1053</v>
      </c>
      <c r="G1359" s="127">
        <v>36</v>
      </c>
      <c r="H1359" s="127">
        <v>617</v>
      </c>
      <c r="I1359" s="127">
        <v>14</v>
      </c>
      <c r="J1359" s="127">
        <v>19</v>
      </c>
      <c r="K1359" s="127">
        <v>22</v>
      </c>
      <c r="L1359" s="127">
        <v>44</v>
      </c>
      <c r="M1359" s="127">
        <v>36</v>
      </c>
      <c r="N1359" s="127">
        <v>642</v>
      </c>
      <c r="O1359" s="127">
        <v>6</v>
      </c>
      <c r="P1359" s="127">
        <v>14</v>
      </c>
      <c r="Q1359" s="127">
        <v>67</v>
      </c>
      <c r="R1359" s="127">
        <v>14</v>
      </c>
      <c r="S1359" s="127">
        <v>0</v>
      </c>
      <c r="T1359" s="127">
        <v>0</v>
      </c>
      <c r="U1359" s="127">
        <v>0</v>
      </c>
      <c r="V1359" s="127">
        <v>0</v>
      </c>
      <c r="W1359" s="127">
        <v>0</v>
      </c>
      <c r="X1359" s="127">
        <v>0</v>
      </c>
    </row>
    <row r="1360" spans="1:24">
      <c r="A1360" s="118">
        <v>5</v>
      </c>
      <c r="B1360" s="122">
        <v>1</v>
      </c>
      <c r="C1360" s="137">
        <v>5301</v>
      </c>
      <c r="D1360" s="131">
        <v>1</v>
      </c>
      <c r="E1360" s="144" t="s">
        <v>1052</v>
      </c>
      <c r="F1360" s="144" t="s">
        <v>1053</v>
      </c>
      <c r="G1360" s="127">
        <v>48</v>
      </c>
      <c r="H1360" s="127">
        <v>677</v>
      </c>
      <c r="I1360" s="127">
        <v>10</v>
      </c>
      <c r="J1360" s="127">
        <v>15</v>
      </c>
      <c r="K1360" s="127">
        <v>27</v>
      </c>
      <c r="L1360" s="127">
        <v>48</v>
      </c>
      <c r="M1360" s="127">
        <v>48</v>
      </c>
      <c r="N1360" s="127">
        <v>706</v>
      </c>
      <c r="O1360" s="127">
        <v>2</v>
      </c>
      <c r="P1360" s="127">
        <v>21</v>
      </c>
      <c r="Q1360" s="127">
        <v>48</v>
      </c>
      <c r="R1360" s="127">
        <v>29</v>
      </c>
      <c r="S1360" s="127">
        <v>48</v>
      </c>
      <c r="T1360" s="127">
        <v>196</v>
      </c>
      <c r="U1360" s="127">
        <v>6</v>
      </c>
      <c r="V1360" s="127">
        <v>52</v>
      </c>
      <c r="W1360" s="127">
        <v>35</v>
      </c>
      <c r="X1360" s="127">
        <v>6</v>
      </c>
    </row>
    <row r="1361" spans="1:24">
      <c r="A1361" s="118">
        <v>6</v>
      </c>
      <c r="B1361" s="122">
        <v>1</v>
      </c>
      <c r="C1361" s="137">
        <v>5301</v>
      </c>
      <c r="D1361" s="131">
        <v>1</v>
      </c>
      <c r="E1361" s="144" t="s">
        <v>1052</v>
      </c>
      <c r="F1361" s="144" t="s">
        <v>1053</v>
      </c>
      <c r="G1361" s="127">
        <v>40</v>
      </c>
      <c r="H1361" s="127">
        <v>674</v>
      </c>
      <c r="I1361" s="127">
        <v>5</v>
      </c>
      <c r="J1361" s="127">
        <v>30</v>
      </c>
      <c r="K1361" s="127">
        <v>43</v>
      </c>
      <c r="L1361" s="127">
        <v>23</v>
      </c>
      <c r="M1361" s="127">
        <v>40</v>
      </c>
      <c r="N1361" s="127">
        <v>666</v>
      </c>
      <c r="O1361" s="127">
        <v>10</v>
      </c>
      <c r="P1361" s="127">
        <v>30</v>
      </c>
      <c r="Q1361" s="127">
        <v>33</v>
      </c>
      <c r="R1361" s="127">
        <v>28</v>
      </c>
      <c r="S1361" s="127">
        <v>0</v>
      </c>
      <c r="T1361" s="127">
        <v>0</v>
      </c>
      <c r="U1361" s="127">
        <v>0</v>
      </c>
      <c r="V1361" s="127">
        <v>0</v>
      </c>
      <c r="W1361" s="127">
        <v>0</v>
      </c>
      <c r="X1361" s="127">
        <v>0</v>
      </c>
    </row>
    <row r="1362" spans="1:24">
      <c r="A1362" s="118">
        <v>7</v>
      </c>
      <c r="B1362" s="122">
        <v>1</v>
      </c>
      <c r="C1362" s="137">
        <v>5301</v>
      </c>
      <c r="D1362" s="131">
        <v>2</v>
      </c>
      <c r="E1362" s="144" t="s">
        <v>1052</v>
      </c>
      <c r="F1362" s="144" t="s">
        <v>1642</v>
      </c>
      <c r="G1362" s="127">
        <v>41</v>
      </c>
      <c r="H1362" s="127">
        <v>706</v>
      </c>
      <c r="I1362" s="127">
        <v>15</v>
      </c>
      <c r="J1362" s="127">
        <v>22</v>
      </c>
      <c r="K1362" s="127">
        <v>32</v>
      </c>
      <c r="L1362" s="127">
        <v>32</v>
      </c>
      <c r="M1362" s="127">
        <v>41</v>
      </c>
      <c r="N1362" s="127">
        <v>727</v>
      </c>
      <c r="O1362" s="127">
        <v>2</v>
      </c>
      <c r="P1362" s="127">
        <v>24</v>
      </c>
      <c r="Q1362" s="127">
        <v>56</v>
      </c>
      <c r="R1362" s="127">
        <v>17</v>
      </c>
      <c r="S1362" s="127">
        <v>41</v>
      </c>
      <c r="T1362" s="127">
        <v>167</v>
      </c>
      <c r="U1362" s="127">
        <v>39</v>
      </c>
      <c r="V1362" s="127">
        <v>37</v>
      </c>
      <c r="W1362" s="127">
        <v>24</v>
      </c>
      <c r="X1362" s="127">
        <v>0</v>
      </c>
    </row>
    <row r="1363" spans="1:24">
      <c r="A1363" s="118">
        <v>8</v>
      </c>
      <c r="B1363" s="122">
        <v>1</v>
      </c>
      <c r="C1363" s="137">
        <v>5301</v>
      </c>
      <c r="D1363" s="131">
        <v>2</v>
      </c>
      <c r="E1363" s="144" t="s">
        <v>1052</v>
      </c>
      <c r="F1363" s="144" t="s">
        <v>1642</v>
      </c>
      <c r="G1363" s="127">
        <v>55</v>
      </c>
      <c r="H1363" s="127">
        <v>733</v>
      </c>
      <c r="I1363" s="127">
        <v>16</v>
      </c>
      <c r="J1363" s="127">
        <v>27</v>
      </c>
      <c r="K1363" s="127">
        <v>35</v>
      </c>
      <c r="L1363" s="127">
        <v>22</v>
      </c>
      <c r="M1363" s="127">
        <v>55</v>
      </c>
      <c r="N1363" s="127">
        <v>804</v>
      </c>
      <c r="O1363" s="127">
        <v>9</v>
      </c>
      <c r="P1363" s="127">
        <v>11</v>
      </c>
      <c r="Q1363" s="127">
        <v>55</v>
      </c>
      <c r="R1363" s="127">
        <v>25</v>
      </c>
      <c r="S1363" s="127">
        <v>0</v>
      </c>
      <c r="T1363" s="127">
        <v>0</v>
      </c>
      <c r="U1363" s="127">
        <v>0</v>
      </c>
      <c r="V1363" s="127">
        <v>0</v>
      </c>
      <c r="W1363" s="127">
        <v>0</v>
      </c>
      <c r="X1363" s="127">
        <v>0</v>
      </c>
    </row>
    <row r="1364" spans="1:24">
      <c r="A1364" s="113">
        <v>3</v>
      </c>
      <c r="B1364" s="116">
        <v>1</v>
      </c>
      <c r="C1364" s="138">
        <v>5303</v>
      </c>
      <c r="D1364" s="132">
        <v>10</v>
      </c>
      <c r="E1364" s="142" t="s">
        <v>1054</v>
      </c>
      <c r="F1364" s="143" t="s">
        <v>1055</v>
      </c>
      <c r="G1364" s="128">
        <v>65</v>
      </c>
      <c r="H1364" s="128">
        <v>544</v>
      </c>
      <c r="I1364" s="128">
        <v>3</v>
      </c>
      <c r="J1364" s="128">
        <v>26</v>
      </c>
      <c r="K1364" s="128">
        <v>38</v>
      </c>
      <c r="L1364" s="128">
        <v>32</v>
      </c>
      <c r="M1364" s="128">
        <v>65</v>
      </c>
      <c r="N1364" s="128">
        <v>530</v>
      </c>
      <c r="O1364" s="128">
        <v>15</v>
      </c>
      <c r="P1364" s="128">
        <v>23</v>
      </c>
      <c r="Q1364" s="128">
        <v>40</v>
      </c>
      <c r="R1364" s="128">
        <v>22</v>
      </c>
      <c r="S1364" s="128">
        <v>0</v>
      </c>
      <c r="T1364" s="128">
        <v>0</v>
      </c>
      <c r="U1364" s="128">
        <v>0</v>
      </c>
      <c r="V1364" s="128">
        <v>0</v>
      </c>
      <c r="W1364" s="128">
        <v>0</v>
      </c>
      <c r="X1364" s="128">
        <v>0</v>
      </c>
    </row>
    <row r="1365" spans="1:24">
      <c r="A1365" s="118">
        <v>4</v>
      </c>
      <c r="B1365" s="122">
        <v>1</v>
      </c>
      <c r="C1365" s="137">
        <v>5303</v>
      </c>
      <c r="D1365" s="131">
        <v>10</v>
      </c>
      <c r="E1365" s="144" t="s">
        <v>1054</v>
      </c>
      <c r="F1365" s="144" t="s">
        <v>1055</v>
      </c>
      <c r="G1365" s="127">
        <v>92</v>
      </c>
      <c r="H1365" s="127">
        <v>634</v>
      </c>
      <c r="I1365" s="127">
        <v>11</v>
      </c>
      <c r="J1365" s="127">
        <v>12</v>
      </c>
      <c r="K1365" s="127">
        <v>23</v>
      </c>
      <c r="L1365" s="127">
        <v>54</v>
      </c>
      <c r="M1365" s="127">
        <v>92</v>
      </c>
      <c r="N1365" s="127">
        <v>693</v>
      </c>
      <c r="O1365" s="127">
        <v>3</v>
      </c>
      <c r="P1365" s="127">
        <v>21</v>
      </c>
      <c r="Q1365" s="127">
        <v>36</v>
      </c>
      <c r="R1365" s="127">
        <v>40</v>
      </c>
      <c r="S1365" s="127">
        <v>0</v>
      </c>
      <c r="T1365" s="127">
        <v>0</v>
      </c>
      <c r="U1365" s="127">
        <v>0</v>
      </c>
      <c r="V1365" s="127">
        <v>0</v>
      </c>
      <c r="W1365" s="127">
        <v>0</v>
      </c>
      <c r="X1365" s="127">
        <v>0</v>
      </c>
    </row>
    <row r="1366" spans="1:24">
      <c r="A1366" s="118">
        <v>5</v>
      </c>
      <c r="B1366" s="122">
        <v>1</v>
      </c>
      <c r="C1366" s="137">
        <v>5303</v>
      </c>
      <c r="D1366" s="131">
        <v>10</v>
      </c>
      <c r="E1366" s="144" t="s">
        <v>1054</v>
      </c>
      <c r="F1366" s="144" t="s">
        <v>1055</v>
      </c>
      <c r="G1366" s="127">
        <v>83</v>
      </c>
      <c r="H1366" s="127">
        <v>665</v>
      </c>
      <c r="I1366" s="127">
        <v>7</v>
      </c>
      <c r="J1366" s="127">
        <v>14</v>
      </c>
      <c r="K1366" s="127">
        <v>39</v>
      </c>
      <c r="L1366" s="127">
        <v>40</v>
      </c>
      <c r="M1366" s="127">
        <v>83</v>
      </c>
      <c r="N1366" s="127">
        <v>731</v>
      </c>
      <c r="O1366" s="127">
        <v>1</v>
      </c>
      <c r="P1366" s="127">
        <v>20</v>
      </c>
      <c r="Q1366" s="127">
        <v>41</v>
      </c>
      <c r="R1366" s="127">
        <v>37</v>
      </c>
      <c r="S1366" s="127">
        <v>83</v>
      </c>
      <c r="T1366" s="127">
        <v>203</v>
      </c>
      <c r="U1366" s="127">
        <v>6</v>
      </c>
      <c r="V1366" s="127">
        <v>42</v>
      </c>
      <c r="W1366" s="127">
        <v>43</v>
      </c>
      <c r="X1366" s="127">
        <v>8</v>
      </c>
    </row>
    <row r="1367" spans="1:24">
      <c r="A1367" s="118">
        <v>6</v>
      </c>
      <c r="B1367" s="122">
        <v>1</v>
      </c>
      <c r="C1367" s="137">
        <v>5303</v>
      </c>
      <c r="D1367" s="131">
        <v>10</v>
      </c>
      <c r="E1367" s="144" t="s">
        <v>1054</v>
      </c>
      <c r="F1367" s="144" t="s">
        <v>1055</v>
      </c>
      <c r="G1367" s="127">
        <v>71</v>
      </c>
      <c r="H1367" s="127">
        <v>695</v>
      </c>
      <c r="I1367" s="127">
        <v>10</v>
      </c>
      <c r="J1367" s="127">
        <v>23</v>
      </c>
      <c r="K1367" s="127">
        <v>28</v>
      </c>
      <c r="L1367" s="127">
        <v>39</v>
      </c>
      <c r="M1367" s="127">
        <v>71</v>
      </c>
      <c r="N1367" s="127">
        <v>724</v>
      </c>
      <c r="O1367" s="127">
        <v>6</v>
      </c>
      <c r="P1367" s="127">
        <v>14</v>
      </c>
      <c r="Q1367" s="127">
        <v>54</v>
      </c>
      <c r="R1367" s="127">
        <v>27</v>
      </c>
      <c r="S1367" s="127">
        <v>0</v>
      </c>
      <c r="T1367" s="127">
        <v>0</v>
      </c>
      <c r="U1367" s="127">
        <v>0</v>
      </c>
      <c r="V1367" s="127">
        <v>0</v>
      </c>
      <c r="W1367" s="127">
        <v>0</v>
      </c>
      <c r="X1367" s="127">
        <v>0</v>
      </c>
    </row>
    <row r="1368" spans="1:24">
      <c r="A1368" s="118">
        <v>7</v>
      </c>
      <c r="B1368" s="122">
        <v>1</v>
      </c>
      <c r="C1368" s="137">
        <v>5303</v>
      </c>
      <c r="D1368" s="131">
        <v>11</v>
      </c>
      <c r="E1368" s="144" t="s">
        <v>1054</v>
      </c>
      <c r="F1368" s="144" t="s">
        <v>1643</v>
      </c>
      <c r="G1368" s="127">
        <v>87</v>
      </c>
      <c r="H1368" s="127">
        <v>746</v>
      </c>
      <c r="I1368" s="127">
        <v>7</v>
      </c>
      <c r="J1368" s="127">
        <v>13</v>
      </c>
      <c r="K1368" s="127">
        <v>39</v>
      </c>
      <c r="L1368" s="127">
        <v>41</v>
      </c>
      <c r="M1368" s="127">
        <v>87</v>
      </c>
      <c r="N1368" s="127">
        <v>720</v>
      </c>
      <c r="O1368" s="127">
        <v>3</v>
      </c>
      <c r="P1368" s="127">
        <v>31</v>
      </c>
      <c r="Q1368" s="127">
        <v>46</v>
      </c>
      <c r="R1368" s="127">
        <v>20</v>
      </c>
      <c r="S1368" s="127">
        <v>87</v>
      </c>
      <c r="T1368" s="127">
        <v>177</v>
      </c>
      <c r="U1368" s="127">
        <v>22</v>
      </c>
      <c r="V1368" s="127">
        <v>53</v>
      </c>
      <c r="W1368" s="127">
        <v>25</v>
      </c>
      <c r="X1368" s="127">
        <v>0</v>
      </c>
    </row>
    <row r="1369" spans="1:24">
      <c r="A1369" s="118">
        <v>8</v>
      </c>
      <c r="B1369" s="122">
        <v>1</v>
      </c>
      <c r="C1369" s="137">
        <v>5303</v>
      </c>
      <c r="D1369" s="131">
        <v>11</v>
      </c>
      <c r="E1369" s="144" t="s">
        <v>1054</v>
      </c>
      <c r="F1369" s="144" t="s">
        <v>1643</v>
      </c>
      <c r="G1369" s="127">
        <v>93</v>
      </c>
      <c r="H1369" s="127">
        <v>731</v>
      </c>
      <c r="I1369" s="127">
        <v>17</v>
      </c>
      <c r="J1369" s="127">
        <v>18</v>
      </c>
      <c r="K1369" s="127">
        <v>46</v>
      </c>
      <c r="L1369" s="127">
        <v>18</v>
      </c>
      <c r="M1369" s="127">
        <v>93</v>
      </c>
      <c r="N1369" s="127">
        <v>797</v>
      </c>
      <c r="O1369" s="127">
        <v>1</v>
      </c>
      <c r="P1369" s="127">
        <v>23</v>
      </c>
      <c r="Q1369" s="127">
        <v>47</v>
      </c>
      <c r="R1369" s="127">
        <v>29</v>
      </c>
      <c r="S1369" s="127">
        <v>0</v>
      </c>
      <c r="T1369" s="127">
        <v>0</v>
      </c>
      <c r="U1369" s="127">
        <v>0</v>
      </c>
      <c r="V1369" s="127">
        <v>0</v>
      </c>
      <c r="W1369" s="127">
        <v>0</v>
      </c>
      <c r="X1369" s="127">
        <v>0</v>
      </c>
    </row>
    <row r="1370" spans="1:24">
      <c r="A1370" s="113">
        <v>3</v>
      </c>
      <c r="B1370" s="116">
        <v>5</v>
      </c>
      <c r="C1370" s="138">
        <v>5401</v>
      </c>
      <c r="D1370" s="132">
        <v>2</v>
      </c>
      <c r="E1370" s="142" t="s">
        <v>1056</v>
      </c>
      <c r="F1370" s="143" t="s">
        <v>1057</v>
      </c>
      <c r="G1370" s="128">
        <v>56</v>
      </c>
      <c r="H1370" s="128">
        <v>590</v>
      </c>
      <c r="I1370" s="128">
        <v>4</v>
      </c>
      <c r="J1370" s="128">
        <v>7</v>
      </c>
      <c r="K1370" s="128">
        <v>30</v>
      </c>
      <c r="L1370" s="128">
        <v>59</v>
      </c>
      <c r="M1370" s="128">
        <v>56</v>
      </c>
      <c r="N1370" s="128">
        <v>580</v>
      </c>
      <c r="O1370" s="128">
        <v>7</v>
      </c>
      <c r="P1370" s="128">
        <v>11</v>
      </c>
      <c r="Q1370" s="128">
        <v>48</v>
      </c>
      <c r="R1370" s="128">
        <v>34</v>
      </c>
      <c r="S1370" s="128">
        <v>0</v>
      </c>
      <c r="T1370" s="128">
        <v>0</v>
      </c>
      <c r="U1370" s="128">
        <v>0</v>
      </c>
      <c r="V1370" s="128">
        <v>0</v>
      </c>
      <c r="W1370" s="128">
        <v>0</v>
      </c>
      <c r="X1370" s="128">
        <v>0</v>
      </c>
    </row>
    <row r="1371" spans="1:24">
      <c r="A1371" s="118">
        <v>4</v>
      </c>
      <c r="B1371" s="122">
        <v>5</v>
      </c>
      <c r="C1371" s="137">
        <v>5401</v>
      </c>
      <c r="D1371" s="131">
        <v>2</v>
      </c>
      <c r="E1371" s="144" t="s">
        <v>1056</v>
      </c>
      <c r="F1371" s="144" t="s">
        <v>1057</v>
      </c>
      <c r="G1371" s="127">
        <v>53</v>
      </c>
      <c r="H1371" s="127">
        <v>616</v>
      </c>
      <c r="I1371" s="127">
        <v>6</v>
      </c>
      <c r="J1371" s="127">
        <v>21</v>
      </c>
      <c r="K1371" s="127">
        <v>34</v>
      </c>
      <c r="L1371" s="127">
        <v>40</v>
      </c>
      <c r="M1371" s="127">
        <v>53</v>
      </c>
      <c r="N1371" s="127">
        <v>679</v>
      </c>
      <c r="O1371" s="127">
        <v>2</v>
      </c>
      <c r="P1371" s="127">
        <v>17</v>
      </c>
      <c r="Q1371" s="127">
        <v>47</v>
      </c>
      <c r="R1371" s="127">
        <v>34</v>
      </c>
      <c r="S1371" s="127">
        <v>0</v>
      </c>
      <c r="T1371" s="127">
        <v>0</v>
      </c>
      <c r="U1371" s="127">
        <v>0</v>
      </c>
      <c r="V1371" s="127">
        <v>0</v>
      </c>
      <c r="W1371" s="127">
        <v>0</v>
      </c>
      <c r="X1371" s="127">
        <v>0</v>
      </c>
    </row>
    <row r="1372" spans="1:24">
      <c r="A1372" s="118">
        <v>5</v>
      </c>
      <c r="B1372" s="122">
        <v>5</v>
      </c>
      <c r="C1372" s="137">
        <v>5401</v>
      </c>
      <c r="D1372" s="131">
        <v>2</v>
      </c>
      <c r="E1372" s="144" t="s">
        <v>1056</v>
      </c>
      <c r="F1372" s="144" t="s">
        <v>1057</v>
      </c>
      <c r="G1372" s="127">
        <v>59</v>
      </c>
      <c r="H1372" s="127">
        <v>660</v>
      </c>
      <c r="I1372" s="127">
        <v>12</v>
      </c>
      <c r="J1372" s="127">
        <v>22</v>
      </c>
      <c r="K1372" s="127">
        <v>25</v>
      </c>
      <c r="L1372" s="127">
        <v>41</v>
      </c>
      <c r="M1372" s="127">
        <v>59</v>
      </c>
      <c r="N1372" s="127">
        <v>684</v>
      </c>
      <c r="O1372" s="127">
        <v>3</v>
      </c>
      <c r="P1372" s="127">
        <v>24</v>
      </c>
      <c r="Q1372" s="127">
        <v>51</v>
      </c>
      <c r="R1372" s="127">
        <v>22</v>
      </c>
      <c r="S1372" s="127">
        <v>59</v>
      </c>
      <c r="T1372" s="127">
        <v>213</v>
      </c>
      <c r="U1372" s="127">
        <v>7</v>
      </c>
      <c r="V1372" s="127">
        <v>22</v>
      </c>
      <c r="W1372" s="127">
        <v>58</v>
      </c>
      <c r="X1372" s="127">
        <v>14</v>
      </c>
    </row>
    <row r="1373" spans="1:24">
      <c r="A1373" s="118">
        <v>6</v>
      </c>
      <c r="B1373" s="122">
        <v>5</v>
      </c>
      <c r="C1373" s="137">
        <v>5401</v>
      </c>
      <c r="D1373" s="131">
        <v>2</v>
      </c>
      <c r="E1373" s="144" t="s">
        <v>1056</v>
      </c>
      <c r="F1373" s="144" t="s">
        <v>1057</v>
      </c>
      <c r="G1373" s="127">
        <v>54</v>
      </c>
      <c r="H1373" s="127">
        <v>704</v>
      </c>
      <c r="I1373" s="127">
        <v>11</v>
      </c>
      <c r="J1373" s="127">
        <v>11</v>
      </c>
      <c r="K1373" s="127">
        <v>39</v>
      </c>
      <c r="L1373" s="127">
        <v>39</v>
      </c>
      <c r="M1373" s="127">
        <v>54</v>
      </c>
      <c r="N1373" s="127">
        <v>724</v>
      </c>
      <c r="O1373" s="127">
        <v>7</v>
      </c>
      <c r="P1373" s="127">
        <v>19</v>
      </c>
      <c r="Q1373" s="127">
        <v>39</v>
      </c>
      <c r="R1373" s="127">
        <v>35</v>
      </c>
      <c r="S1373" s="127">
        <v>0</v>
      </c>
      <c r="T1373" s="127">
        <v>0</v>
      </c>
      <c r="U1373" s="127">
        <v>0</v>
      </c>
      <c r="V1373" s="127">
        <v>0</v>
      </c>
      <c r="W1373" s="127">
        <v>0</v>
      </c>
      <c r="X1373" s="127">
        <v>0</v>
      </c>
    </row>
    <row r="1374" spans="1:24">
      <c r="A1374" s="118">
        <v>7</v>
      </c>
      <c r="B1374" s="122">
        <v>5</v>
      </c>
      <c r="C1374" s="137">
        <v>5401</v>
      </c>
      <c r="D1374" s="131">
        <v>3</v>
      </c>
      <c r="E1374" s="144" t="s">
        <v>1056</v>
      </c>
      <c r="F1374" s="144" t="s">
        <v>1644</v>
      </c>
      <c r="G1374" s="127">
        <v>58</v>
      </c>
      <c r="H1374" s="127">
        <v>677</v>
      </c>
      <c r="I1374" s="127">
        <v>22</v>
      </c>
      <c r="J1374" s="127">
        <v>19</v>
      </c>
      <c r="K1374" s="127">
        <v>45</v>
      </c>
      <c r="L1374" s="127">
        <v>14</v>
      </c>
      <c r="M1374" s="127">
        <v>58</v>
      </c>
      <c r="N1374" s="127">
        <v>727</v>
      </c>
      <c r="O1374" s="127">
        <v>7</v>
      </c>
      <c r="P1374" s="127">
        <v>17</v>
      </c>
      <c r="Q1374" s="127">
        <v>55</v>
      </c>
      <c r="R1374" s="127">
        <v>21</v>
      </c>
      <c r="S1374" s="127">
        <v>58</v>
      </c>
      <c r="T1374" s="127">
        <v>168</v>
      </c>
      <c r="U1374" s="127">
        <v>36</v>
      </c>
      <c r="V1374" s="127">
        <v>28</v>
      </c>
      <c r="W1374" s="127">
        <v>36</v>
      </c>
      <c r="X1374" s="127">
        <v>0</v>
      </c>
    </row>
    <row r="1375" spans="1:24">
      <c r="A1375" s="118">
        <v>8</v>
      </c>
      <c r="B1375" s="122">
        <v>5</v>
      </c>
      <c r="C1375" s="137">
        <v>5401</v>
      </c>
      <c r="D1375" s="131">
        <v>3</v>
      </c>
      <c r="E1375" s="144" t="s">
        <v>1056</v>
      </c>
      <c r="F1375" s="144" t="s">
        <v>1644</v>
      </c>
      <c r="G1375" s="127">
        <v>66</v>
      </c>
      <c r="H1375" s="127">
        <v>690</v>
      </c>
      <c r="I1375" s="127">
        <v>29</v>
      </c>
      <c r="J1375" s="127">
        <v>20</v>
      </c>
      <c r="K1375" s="127">
        <v>47</v>
      </c>
      <c r="L1375" s="127">
        <v>5</v>
      </c>
      <c r="M1375" s="127">
        <v>66</v>
      </c>
      <c r="N1375" s="127">
        <v>763</v>
      </c>
      <c r="O1375" s="127">
        <v>11</v>
      </c>
      <c r="P1375" s="127">
        <v>21</v>
      </c>
      <c r="Q1375" s="127">
        <v>47</v>
      </c>
      <c r="R1375" s="127">
        <v>21</v>
      </c>
      <c r="S1375" s="127">
        <v>0</v>
      </c>
      <c r="T1375" s="127">
        <v>0</v>
      </c>
      <c r="U1375" s="127">
        <v>0</v>
      </c>
      <c r="V1375" s="127">
        <v>0</v>
      </c>
      <c r="W1375" s="127">
        <v>0</v>
      </c>
      <c r="X1375" s="127">
        <v>0</v>
      </c>
    </row>
    <row r="1376" spans="1:24">
      <c r="A1376" s="113">
        <v>3</v>
      </c>
      <c r="B1376" s="116">
        <v>5</v>
      </c>
      <c r="C1376" s="138">
        <v>5403</v>
      </c>
      <c r="D1376" s="132">
        <v>11</v>
      </c>
      <c r="E1376" s="142" t="s">
        <v>1058</v>
      </c>
      <c r="F1376" s="143" t="s">
        <v>1060</v>
      </c>
      <c r="G1376" s="128">
        <v>73</v>
      </c>
      <c r="H1376" s="128">
        <v>548</v>
      </c>
      <c r="I1376" s="128">
        <v>4</v>
      </c>
      <c r="J1376" s="128">
        <v>22</v>
      </c>
      <c r="K1376" s="128">
        <v>38</v>
      </c>
      <c r="L1376" s="128">
        <v>36</v>
      </c>
      <c r="M1376" s="128">
        <v>73</v>
      </c>
      <c r="N1376" s="128">
        <v>511</v>
      </c>
      <c r="O1376" s="128">
        <v>12</v>
      </c>
      <c r="P1376" s="128">
        <v>32</v>
      </c>
      <c r="Q1376" s="128">
        <v>37</v>
      </c>
      <c r="R1376" s="128">
        <v>19</v>
      </c>
      <c r="S1376" s="128">
        <v>0</v>
      </c>
      <c r="T1376" s="128">
        <v>0</v>
      </c>
      <c r="U1376" s="128">
        <v>0</v>
      </c>
      <c r="V1376" s="128">
        <v>0</v>
      </c>
      <c r="W1376" s="128">
        <v>0</v>
      </c>
      <c r="X1376" s="128">
        <v>0</v>
      </c>
    </row>
    <row r="1377" spans="1:24">
      <c r="A1377" s="118">
        <v>4</v>
      </c>
      <c r="B1377" s="122">
        <v>5</v>
      </c>
      <c r="C1377" s="137">
        <v>5403</v>
      </c>
      <c r="D1377" s="131">
        <v>11</v>
      </c>
      <c r="E1377" s="144" t="s">
        <v>1058</v>
      </c>
      <c r="F1377" s="144" t="s">
        <v>1060</v>
      </c>
      <c r="G1377" s="127">
        <v>88</v>
      </c>
      <c r="H1377" s="127">
        <v>582</v>
      </c>
      <c r="I1377" s="127">
        <v>17</v>
      </c>
      <c r="J1377" s="127">
        <v>22</v>
      </c>
      <c r="K1377" s="127">
        <v>31</v>
      </c>
      <c r="L1377" s="127">
        <v>31</v>
      </c>
      <c r="M1377" s="127">
        <v>88</v>
      </c>
      <c r="N1377" s="127">
        <v>610</v>
      </c>
      <c r="O1377" s="127">
        <v>8</v>
      </c>
      <c r="P1377" s="127">
        <v>30</v>
      </c>
      <c r="Q1377" s="127">
        <v>38</v>
      </c>
      <c r="R1377" s="127">
        <v>25</v>
      </c>
      <c r="S1377" s="127">
        <v>0</v>
      </c>
      <c r="T1377" s="127">
        <v>0</v>
      </c>
      <c r="U1377" s="127">
        <v>0</v>
      </c>
      <c r="V1377" s="127">
        <v>0</v>
      </c>
      <c r="W1377" s="127">
        <v>0</v>
      </c>
      <c r="X1377" s="127">
        <v>0</v>
      </c>
    </row>
    <row r="1378" spans="1:24">
      <c r="A1378" s="118">
        <v>5</v>
      </c>
      <c r="B1378" s="122">
        <v>5</v>
      </c>
      <c r="C1378" s="137">
        <v>5403</v>
      </c>
      <c r="D1378" s="131">
        <v>11</v>
      </c>
      <c r="E1378" s="144" t="s">
        <v>1058</v>
      </c>
      <c r="F1378" s="144" t="s">
        <v>1060</v>
      </c>
      <c r="G1378" s="127">
        <v>58</v>
      </c>
      <c r="H1378" s="127">
        <v>594</v>
      </c>
      <c r="I1378" s="127">
        <v>17</v>
      </c>
      <c r="J1378" s="127">
        <v>33</v>
      </c>
      <c r="K1378" s="127">
        <v>41</v>
      </c>
      <c r="L1378" s="127">
        <v>9</v>
      </c>
      <c r="M1378" s="127">
        <v>58</v>
      </c>
      <c r="N1378" s="127">
        <v>656</v>
      </c>
      <c r="O1378" s="127">
        <v>7</v>
      </c>
      <c r="P1378" s="127">
        <v>21</v>
      </c>
      <c r="Q1378" s="127">
        <v>60</v>
      </c>
      <c r="R1378" s="127">
        <v>12</v>
      </c>
      <c r="S1378" s="127">
        <v>58</v>
      </c>
      <c r="T1378" s="127">
        <v>176</v>
      </c>
      <c r="U1378" s="127">
        <v>28</v>
      </c>
      <c r="V1378" s="127">
        <v>45</v>
      </c>
      <c r="W1378" s="127">
        <v>28</v>
      </c>
      <c r="X1378" s="127">
        <v>0</v>
      </c>
    </row>
    <row r="1379" spans="1:24">
      <c r="A1379" s="118">
        <v>6</v>
      </c>
      <c r="B1379" s="122">
        <v>5</v>
      </c>
      <c r="C1379" s="137">
        <v>5403</v>
      </c>
      <c r="D1379" s="131">
        <v>11</v>
      </c>
      <c r="E1379" s="144" t="s">
        <v>1058</v>
      </c>
      <c r="F1379" s="144" t="s">
        <v>1060</v>
      </c>
      <c r="G1379" s="127">
        <v>42</v>
      </c>
      <c r="H1379" s="127">
        <v>682</v>
      </c>
      <c r="I1379" s="127">
        <v>12</v>
      </c>
      <c r="J1379" s="127">
        <v>14</v>
      </c>
      <c r="K1379" s="127">
        <v>36</v>
      </c>
      <c r="L1379" s="127">
        <v>38</v>
      </c>
      <c r="M1379" s="127">
        <v>42</v>
      </c>
      <c r="N1379" s="127">
        <v>647</v>
      </c>
      <c r="O1379" s="127">
        <v>10</v>
      </c>
      <c r="P1379" s="127">
        <v>24</v>
      </c>
      <c r="Q1379" s="127">
        <v>55</v>
      </c>
      <c r="R1379" s="127">
        <v>12</v>
      </c>
      <c r="S1379" s="127">
        <v>0</v>
      </c>
      <c r="T1379" s="127">
        <v>0</v>
      </c>
      <c r="U1379" s="127">
        <v>0</v>
      </c>
      <c r="V1379" s="127">
        <v>0</v>
      </c>
      <c r="W1379" s="127">
        <v>0</v>
      </c>
      <c r="X1379" s="127">
        <v>0</v>
      </c>
    </row>
    <row r="1380" spans="1:24">
      <c r="A1380" s="113">
        <v>3</v>
      </c>
      <c r="B1380" s="116">
        <v>5</v>
      </c>
      <c r="C1380" s="138">
        <v>5403</v>
      </c>
      <c r="D1380" s="132">
        <v>15</v>
      </c>
      <c r="E1380" s="142" t="s">
        <v>1058</v>
      </c>
      <c r="F1380" s="143" t="s">
        <v>1059</v>
      </c>
      <c r="G1380" s="128">
        <v>66</v>
      </c>
      <c r="H1380" s="128">
        <v>512</v>
      </c>
      <c r="I1380" s="128">
        <v>12</v>
      </c>
      <c r="J1380" s="128">
        <v>30</v>
      </c>
      <c r="K1380" s="128">
        <v>41</v>
      </c>
      <c r="L1380" s="128">
        <v>17</v>
      </c>
      <c r="M1380" s="128">
        <v>66</v>
      </c>
      <c r="N1380" s="128">
        <v>455</v>
      </c>
      <c r="O1380" s="128">
        <v>30</v>
      </c>
      <c r="P1380" s="128">
        <v>32</v>
      </c>
      <c r="Q1380" s="128">
        <v>24</v>
      </c>
      <c r="R1380" s="128">
        <v>14</v>
      </c>
      <c r="S1380" s="128">
        <v>0</v>
      </c>
      <c r="T1380" s="128">
        <v>0</v>
      </c>
      <c r="U1380" s="128">
        <v>0</v>
      </c>
      <c r="V1380" s="128">
        <v>0</v>
      </c>
      <c r="W1380" s="128">
        <v>0</v>
      </c>
      <c r="X1380" s="128">
        <v>0</v>
      </c>
    </row>
    <row r="1381" spans="1:24">
      <c r="A1381" s="118">
        <v>4</v>
      </c>
      <c r="B1381" s="122">
        <v>5</v>
      </c>
      <c r="C1381" s="137">
        <v>5403</v>
      </c>
      <c r="D1381" s="131">
        <v>15</v>
      </c>
      <c r="E1381" s="144" t="s">
        <v>1058</v>
      </c>
      <c r="F1381" s="144" t="s">
        <v>1059</v>
      </c>
      <c r="G1381" s="127">
        <v>59</v>
      </c>
      <c r="H1381" s="127">
        <v>580</v>
      </c>
      <c r="I1381" s="127">
        <v>15</v>
      </c>
      <c r="J1381" s="127">
        <v>25</v>
      </c>
      <c r="K1381" s="127">
        <v>32</v>
      </c>
      <c r="L1381" s="127">
        <v>27</v>
      </c>
      <c r="M1381" s="127">
        <v>59</v>
      </c>
      <c r="N1381" s="127">
        <v>634</v>
      </c>
      <c r="O1381" s="127">
        <v>3</v>
      </c>
      <c r="P1381" s="127">
        <v>27</v>
      </c>
      <c r="Q1381" s="127">
        <v>46</v>
      </c>
      <c r="R1381" s="127">
        <v>24</v>
      </c>
      <c r="S1381" s="127">
        <v>0</v>
      </c>
      <c r="T1381" s="127">
        <v>0</v>
      </c>
      <c r="U1381" s="127">
        <v>0</v>
      </c>
      <c r="V1381" s="127">
        <v>0</v>
      </c>
      <c r="W1381" s="127">
        <v>0</v>
      </c>
      <c r="X1381" s="127">
        <v>0</v>
      </c>
    </row>
    <row r="1382" spans="1:24">
      <c r="A1382" s="118">
        <v>5</v>
      </c>
      <c r="B1382" s="122">
        <v>5</v>
      </c>
      <c r="C1382" s="137">
        <v>5403</v>
      </c>
      <c r="D1382" s="131">
        <v>15</v>
      </c>
      <c r="E1382" s="144" t="s">
        <v>1058</v>
      </c>
      <c r="F1382" s="144" t="s">
        <v>1059</v>
      </c>
      <c r="G1382" s="127">
        <v>59</v>
      </c>
      <c r="H1382" s="127">
        <v>581</v>
      </c>
      <c r="I1382" s="127">
        <v>36</v>
      </c>
      <c r="J1382" s="127">
        <v>24</v>
      </c>
      <c r="K1382" s="127">
        <v>29</v>
      </c>
      <c r="L1382" s="127">
        <v>12</v>
      </c>
      <c r="M1382" s="127">
        <v>59</v>
      </c>
      <c r="N1382" s="127">
        <v>609</v>
      </c>
      <c r="O1382" s="127">
        <v>7</v>
      </c>
      <c r="P1382" s="127">
        <v>37</v>
      </c>
      <c r="Q1382" s="127">
        <v>46</v>
      </c>
      <c r="R1382" s="127">
        <v>10</v>
      </c>
      <c r="S1382" s="127">
        <v>59</v>
      </c>
      <c r="T1382" s="127">
        <v>167</v>
      </c>
      <c r="U1382" s="127">
        <v>42</v>
      </c>
      <c r="V1382" s="127">
        <v>42</v>
      </c>
      <c r="W1382" s="127">
        <v>15</v>
      </c>
      <c r="X1382" s="127">
        <v>0</v>
      </c>
    </row>
    <row r="1383" spans="1:24">
      <c r="A1383" s="118">
        <v>6</v>
      </c>
      <c r="B1383" s="122">
        <v>5</v>
      </c>
      <c r="C1383" s="137">
        <v>5403</v>
      </c>
      <c r="D1383" s="131">
        <v>15</v>
      </c>
      <c r="E1383" s="144" t="s">
        <v>1058</v>
      </c>
      <c r="F1383" s="144" t="s">
        <v>1059</v>
      </c>
      <c r="G1383" s="127">
        <v>58</v>
      </c>
      <c r="H1383" s="127">
        <v>621</v>
      </c>
      <c r="I1383" s="127">
        <v>24</v>
      </c>
      <c r="J1383" s="127">
        <v>36</v>
      </c>
      <c r="K1383" s="127">
        <v>29</v>
      </c>
      <c r="L1383" s="127">
        <v>10</v>
      </c>
      <c r="M1383" s="127">
        <v>58</v>
      </c>
      <c r="N1383" s="127">
        <v>672</v>
      </c>
      <c r="O1383" s="127">
        <v>5</v>
      </c>
      <c r="P1383" s="127">
        <v>40</v>
      </c>
      <c r="Q1383" s="127">
        <v>38</v>
      </c>
      <c r="R1383" s="127">
        <v>17</v>
      </c>
      <c r="S1383" s="127">
        <v>0</v>
      </c>
      <c r="T1383" s="127">
        <v>0</v>
      </c>
      <c r="U1383" s="127">
        <v>0</v>
      </c>
      <c r="V1383" s="127">
        <v>0</v>
      </c>
      <c r="W1383" s="127">
        <v>0</v>
      </c>
      <c r="X1383" s="127">
        <v>0</v>
      </c>
    </row>
    <row r="1384" spans="1:24">
      <c r="A1384" s="113">
        <v>3</v>
      </c>
      <c r="B1384" s="116">
        <v>5</v>
      </c>
      <c r="C1384" s="138">
        <v>5403</v>
      </c>
      <c r="D1384" s="132">
        <v>16</v>
      </c>
      <c r="E1384" s="142" t="s">
        <v>1058</v>
      </c>
      <c r="F1384" s="143" t="s">
        <v>737</v>
      </c>
      <c r="G1384" s="128">
        <v>70</v>
      </c>
      <c r="H1384" s="128">
        <v>565</v>
      </c>
      <c r="I1384" s="128">
        <v>9</v>
      </c>
      <c r="J1384" s="128">
        <v>23</v>
      </c>
      <c r="K1384" s="128">
        <v>21</v>
      </c>
      <c r="L1384" s="128">
        <v>47</v>
      </c>
      <c r="M1384" s="128">
        <v>70</v>
      </c>
      <c r="N1384" s="128">
        <v>549</v>
      </c>
      <c r="O1384" s="128">
        <v>16</v>
      </c>
      <c r="P1384" s="128">
        <v>14</v>
      </c>
      <c r="Q1384" s="128">
        <v>40</v>
      </c>
      <c r="R1384" s="128">
        <v>30</v>
      </c>
      <c r="S1384" s="128">
        <v>0</v>
      </c>
      <c r="T1384" s="128">
        <v>0</v>
      </c>
      <c r="U1384" s="128">
        <v>0</v>
      </c>
      <c r="V1384" s="128">
        <v>0</v>
      </c>
      <c r="W1384" s="128">
        <v>0</v>
      </c>
      <c r="X1384" s="128">
        <v>0</v>
      </c>
    </row>
    <row r="1385" spans="1:24">
      <c r="A1385" s="118">
        <v>4</v>
      </c>
      <c r="B1385" s="122">
        <v>5</v>
      </c>
      <c r="C1385" s="137">
        <v>5403</v>
      </c>
      <c r="D1385" s="131">
        <v>16</v>
      </c>
      <c r="E1385" s="144" t="s">
        <v>1058</v>
      </c>
      <c r="F1385" s="144" t="s">
        <v>737</v>
      </c>
      <c r="G1385" s="127">
        <v>63</v>
      </c>
      <c r="H1385" s="127">
        <v>586</v>
      </c>
      <c r="I1385" s="127">
        <v>19</v>
      </c>
      <c r="J1385" s="127">
        <v>21</v>
      </c>
      <c r="K1385" s="127">
        <v>30</v>
      </c>
      <c r="L1385" s="127">
        <v>30</v>
      </c>
      <c r="M1385" s="127">
        <v>63</v>
      </c>
      <c r="N1385" s="127">
        <v>599</v>
      </c>
      <c r="O1385" s="127">
        <v>10</v>
      </c>
      <c r="P1385" s="127">
        <v>24</v>
      </c>
      <c r="Q1385" s="127">
        <v>51</v>
      </c>
      <c r="R1385" s="127">
        <v>16</v>
      </c>
      <c r="S1385" s="127">
        <v>0</v>
      </c>
      <c r="T1385" s="127">
        <v>0</v>
      </c>
      <c r="U1385" s="127">
        <v>0</v>
      </c>
      <c r="V1385" s="127">
        <v>0</v>
      </c>
      <c r="W1385" s="127">
        <v>0</v>
      </c>
      <c r="X1385" s="127">
        <v>0</v>
      </c>
    </row>
    <row r="1386" spans="1:24">
      <c r="A1386" s="118">
        <v>5</v>
      </c>
      <c r="B1386" s="122">
        <v>5</v>
      </c>
      <c r="C1386" s="137">
        <v>5403</v>
      </c>
      <c r="D1386" s="131">
        <v>16</v>
      </c>
      <c r="E1386" s="144" t="s">
        <v>1058</v>
      </c>
      <c r="F1386" s="144" t="s">
        <v>737</v>
      </c>
      <c r="G1386" s="127">
        <v>49</v>
      </c>
      <c r="H1386" s="127">
        <v>670</v>
      </c>
      <c r="I1386" s="127">
        <v>10</v>
      </c>
      <c r="J1386" s="127">
        <v>8</v>
      </c>
      <c r="K1386" s="127">
        <v>45</v>
      </c>
      <c r="L1386" s="127">
        <v>37</v>
      </c>
      <c r="M1386" s="127">
        <v>49</v>
      </c>
      <c r="N1386" s="127">
        <v>669</v>
      </c>
      <c r="O1386" s="127">
        <v>6</v>
      </c>
      <c r="P1386" s="127">
        <v>27</v>
      </c>
      <c r="Q1386" s="127">
        <v>45</v>
      </c>
      <c r="R1386" s="127">
        <v>22</v>
      </c>
      <c r="S1386" s="127">
        <v>49</v>
      </c>
      <c r="T1386" s="127">
        <v>204</v>
      </c>
      <c r="U1386" s="127">
        <v>10</v>
      </c>
      <c r="V1386" s="127">
        <v>33</v>
      </c>
      <c r="W1386" s="127">
        <v>53</v>
      </c>
      <c r="X1386" s="127">
        <v>4</v>
      </c>
    </row>
    <row r="1387" spans="1:24">
      <c r="A1387" s="118">
        <v>6</v>
      </c>
      <c r="B1387" s="122">
        <v>5</v>
      </c>
      <c r="C1387" s="137">
        <v>5403</v>
      </c>
      <c r="D1387" s="131">
        <v>16</v>
      </c>
      <c r="E1387" s="144" t="s">
        <v>1058</v>
      </c>
      <c r="F1387" s="144" t="s">
        <v>737</v>
      </c>
      <c r="G1387" s="127">
        <v>54</v>
      </c>
      <c r="H1387" s="127">
        <v>630</v>
      </c>
      <c r="I1387" s="127">
        <v>22</v>
      </c>
      <c r="J1387" s="127">
        <v>37</v>
      </c>
      <c r="K1387" s="127">
        <v>26</v>
      </c>
      <c r="L1387" s="127">
        <v>15</v>
      </c>
      <c r="M1387" s="127">
        <v>54</v>
      </c>
      <c r="N1387" s="127">
        <v>627</v>
      </c>
      <c r="O1387" s="127">
        <v>6</v>
      </c>
      <c r="P1387" s="127">
        <v>48</v>
      </c>
      <c r="Q1387" s="127">
        <v>35</v>
      </c>
      <c r="R1387" s="127">
        <v>11</v>
      </c>
      <c r="S1387" s="127">
        <v>0</v>
      </c>
      <c r="T1387" s="127">
        <v>0</v>
      </c>
      <c r="U1387" s="127">
        <v>0</v>
      </c>
      <c r="V1387" s="127">
        <v>0</v>
      </c>
      <c r="W1387" s="127">
        <v>0</v>
      </c>
      <c r="X1387" s="127">
        <v>0</v>
      </c>
    </row>
    <row r="1388" spans="1:24">
      <c r="A1388" s="118">
        <v>7</v>
      </c>
      <c r="B1388" s="122">
        <v>5</v>
      </c>
      <c r="C1388" s="137">
        <v>5403</v>
      </c>
      <c r="D1388" s="131">
        <v>18</v>
      </c>
      <c r="E1388" s="144" t="s">
        <v>1058</v>
      </c>
      <c r="F1388" s="144" t="s">
        <v>1645</v>
      </c>
      <c r="G1388" s="127">
        <v>155</v>
      </c>
      <c r="H1388" s="127">
        <v>650</v>
      </c>
      <c r="I1388" s="127">
        <v>36</v>
      </c>
      <c r="J1388" s="127">
        <v>21</v>
      </c>
      <c r="K1388" s="127">
        <v>34</v>
      </c>
      <c r="L1388" s="127">
        <v>9</v>
      </c>
      <c r="M1388" s="127">
        <v>155</v>
      </c>
      <c r="N1388" s="127">
        <v>654</v>
      </c>
      <c r="O1388" s="127">
        <v>11</v>
      </c>
      <c r="P1388" s="127">
        <v>35</v>
      </c>
      <c r="Q1388" s="127">
        <v>42</v>
      </c>
      <c r="R1388" s="127">
        <v>12</v>
      </c>
      <c r="S1388" s="127">
        <v>155</v>
      </c>
      <c r="T1388" s="127">
        <v>139</v>
      </c>
      <c r="U1388" s="127">
        <v>64</v>
      </c>
      <c r="V1388" s="127">
        <v>26</v>
      </c>
      <c r="W1388" s="127">
        <v>10</v>
      </c>
      <c r="X1388" s="127">
        <v>0</v>
      </c>
    </row>
    <row r="1389" spans="1:24">
      <c r="A1389" s="118">
        <v>8</v>
      </c>
      <c r="B1389" s="122">
        <v>5</v>
      </c>
      <c r="C1389" s="137">
        <v>5403</v>
      </c>
      <c r="D1389" s="131">
        <v>18</v>
      </c>
      <c r="E1389" s="144" t="s">
        <v>1058</v>
      </c>
      <c r="F1389" s="144" t="s">
        <v>1645</v>
      </c>
      <c r="G1389" s="127">
        <v>142</v>
      </c>
      <c r="H1389" s="127">
        <v>678</v>
      </c>
      <c r="I1389" s="127">
        <v>45</v>
      </c>
      <c r="J1389" s="127">
        <v>15</v>
      </c>
      <c r="K1389" s="127">
        <v>25</v>
      </c>
      <c r="L1389" s="127">
        <v>14</v>
      </c>
      <c r="M1389" s="127">
        <v>142</v>
      </c>
      <c r="N1389" s="127">
        <v>696</v>
      </c>
      <c r="O1389" s="127">
        <v>13</v>
      </c>
      <c r="P1389" s="127">
        <v>37</v>
      </c>
      <c r="Q1389" s="127">
        <v>36</v>
      </c>
      <c r="R1389" s="127">
        <v>14</v>
      </c>
      <c r="S1389" s="127">
        <v>0</v>
      </c>
      <c r="T1389" s="127">
        <v>0</v>
      </c>
      <c r="U1389" s="127">
        <v>0</v>
      </c>
      <c r="V1389" s="127">
        <v>0</v>
      </c>
      <c r="W1389" s="127">
        <v>0</v>
      </c>
      <c r="X1389" s="127">
        <v>0</v>
      </c>
    </row>
    <row r="1390" spans="1:24">
      <c r="A1390" s="113">
        <v>3</v>
      </c>
      <c r="B1390" s="116">
        <v>5</v>
      </c>
      <c r="C1390" s="138">
        <v>5404</v>
      </c>
      <c r="D1390" s="132">
        <v>30</v>
      </c>
      <c r="E1390" s="142" t="s">
        <v>1061</v>
      </c>
      <c r="F1390" s="143" t="s">
        <v>1062</v>
      </c>
      <c r="G1390" s="128">
        <v>38</v>
      </c>
      <c r="H1390" s="128">
        <v>539</v>
      </c>
      <c r="I1390" s="128">
        <v>3</v>
      </c>
      <c r="J1390" s="128">
        <v>34</v>
      </c>
      <c r="K1390" s="128">
        <v>26</v>
      </c>
      <c r="L1390" s="128">
        <v>37</v>
      </c>
      <c r="M1390" s="128">
        <v>38</v>
      </c>
      <c r="N1390" s="128">
        <v>458</v>
      </c>
      <c r="O1390" s="128">
        <v>32</v>
      </c>
      <c r="P1390" s="128">
        <v>16</v>
      </c>
      <c r="Q1390" s="128">
        <v>34</v>
      </c>
      <c r="R1390" s="128">
        <v>18</v>
      </c>
      <c r="S1390" s="128">
        <v>0</v>
      </c>
      <c r="T1390" s="128">
        <v>0</v>
      </c>
      <c r="U1390" s="128">
        <v>0</v>
      </c>
      <c r="V1390" s="128">
        <v>0</v>
      </c>
      <c r="W1390" s="128">
        <v>0</v>
      </c>
      <c r="X1390" s="128">
        <v>0</v>
      </c>
    </row>
    <row r="1391" spans="1:24">
      <c r="A1391" s="118">
        <v>4</v>
      </c>
      <c r="B1391" s="122">
        <v>5</v>
      </c>
      <c r="C1391" s="137">
        <v>5404</v>
      </c>
      <c r="D1391" s="131">
        <v>30</v>
      </c>
      <c r="E1391" s="144" t="s">
        <v>1061</v>
      </c>
      <c r="F1391" s="144" t="s">
        <v>1062</v>
      </c>
      <c r="G1391" s="127">
        <v>45</v>
      </c>
      <c r="H1391" s="127">
        <v>574</v>
      </c>
      <c r="I1391" s="127">
        <v>20</v>
      </c>
      <c r="J1391" s="127">
        <v>20</v>
      </c>
      <c r="K1391" s="127">
        <v>33</v>
      </c>
      <c r="L1391" s="127">
        <v>27</v>
      </c>
      <c r="M1391" s="127">
        <v>45</v>
      </c>
      <c r="N1391" s="127">
        <v>549</v>
      </c>
      <c r="O1391" s="127">
        <v>9</v>
      </c>
      <c r="P1391" s="127">
        <v>44</v>
      </c>
      <c r="Q1391" s="127">
        <v>40</v>
      </c>
      <c r="R1391" s="127">
        <v>7</v>
      </c>
      <c r="S1391" s="127">
        <v>0</v>
      </c>
      <c r="T1391" s="127">
        <v>0</v>
      </c>
      <c r="U1391" s="127">
        <v>0</v>
      </c>
      <c r="V1391" s="127">
        <v>0</v>
      </c>
      <c r="W1391" s="127">
        <v>0</v>
      </c>
      <c r="X1391" s="127">
        <v>0</v>
      </c>
    </row>
    <row r="1392" spans="1:24">
      <c r="A1392" s="118">
        <v>5</v>
      </c>
      <c r="B1392" s="122">
        <v>5</v>
      </c>
      <c r="C1392" s="137">
        <v>5404</v>
      </c>
      <c r="D1392" s="131">
        <v>30</v>
      </c>
      <c r="E1392" s="144" t="s">
        <v>1061</v>
      </c>
      <c r="F1392" s="144" t="s">
        <v>1062</v>
      </c>
      <c r="G1392" s="127">
        <v>35</v>
      </c>
      <c r="H1392" s="127">
        <v>609</v>
      </c>
      <c r="I1392" s="127">
        <v>20</v>
      </c>
      <c r="J1392" s="127">
        <v>26</v>
      </c>
      <c r="K1392" s="127">
        <v>40</v>
      </c>
      <c r="L1392" s="127">
        <v>14</v>
      </c>
      <c r="M1392" s="127">
        <v>35</v>
      </c>
      <c r="N1392" s="127">
        <v>554</v>
      </c>
      <c r="O1392" s="127">
        <v>23</v>
      </c>
      <c r="P1392" s="127">
        <v>29</v>
      </c>
      <c r="Q1392" s="127">
        <v>46</v>
      </c>
      <c r="R1392" s="127">
        <v>3</v>
      </c>
      <c r="S1392" s="127">
        <v>35</v>
      </c>
      <c r="T1392" s="127">
        <v>167</v>
      </c>
      <c r="U1392" s="127">
        <v>26</v>
      </c>
      <c r="V1392" s="127">
        <v>57</v>
      </c>
      <c r="W1392" s="127">
        <v>17</v>
      </c>
      <c r="X1392" s="127">
        <v>0</v>
      </c>
    </row>
    <row r="1393" spans="1:24">
      <c r="A1393" s="118">
        <v>6</v>
      </c>
      <c r="B1393" s="122">
        <v>5</v>
      </c>
      <c r="C1393" s="137">
        <v>5404</v>
      </c>
      <c r="D1393" s="131">
        <v>30</v>
      </c>
      <c r="E1393" s="144" t="s">
        <v>1061</v>
      </c>
      <c r="F1393" s="144" t="s">
        <v>1062</v>
      </c>
      <c r="G1393" s="127">
        <v>34</v>
      </c>
      <c r="H1393" s="127">
        <v>653</v>
      </c>
      <c r="I1393" s="127">
        <v>6</v>
      </c>
      <c r="J1393" s="127">
        <v>41</v>
      </c>
      <c r="K1393" s="127">
        <v>38</v>
      </c>
      <c r="L1393" s="127">
        <v>15</v>
      </c>
      <c r="M1393" s="127">
        <v>34</v>
      </c>
      <c r="N1393" s="127">
        <v>586</v>
      </c>
      <c r="O1393" s="127">
        <v>9</v>
      </c>
      <c r="P1393" s="127">
        <v>56</v>
      </c>
      <c r="Q1393" s="127">
        <v>29</v>
      </c>
      <c r="R1393" s="127">
        <v>6</v>
      </c>
      <c r="S1393" s="127">
        <v>0</v>
      </c>
      <c r="T1393" s="127">
        <v>0</v>
      </c>
      <c r="U1393" s="127">
        <v>0</v>
      </c>
      <c r="V1393" s="127">
        <v>0</v>
      </c>
      <c r="W1393" s="127">
        <v>0</v>
      </c>
      <c r="X1393" s="127">
        <v>0</v>
      </c>
    </row>
    <row r="1394" spans="1:24">
      <c r="A1394" s="118">
        <v>7</v>
      </c>
      <c r="B1394" s="122">
        <v>5</v>
      </c>
      <c r="C1394" s="137">
        <v>5404</v>
      </c>
      <c r="D1394" s="131">
        <v>32</v>
      </c>
      <c r="E1394" s="144" t="s">
        <v>1061</v>
      </c>
      <c r="F1394" s="144" t="s">
        <v>1646</v>
      </c>
      <c r="G1394" s="127">
        <v>45</v>
      </c>
      <c r="H1394" s="127">
        <v>655</v>
      </c>
      <c r="I1394" s="127">
        <v>31</v>
      </c>
      <c r="J1394" s="127">
        <v>40</v>
      </c>
      <c r="K1394" s="127">
        <v>16</v>
      </c>
      <c r="L1394" s="127">
        <v>13</v>
      </c>
      <c r="M1394" s="127">
        <v>45</v>
      </c>
      <c r="N1394" s="127">
        <v>609</v>
      </c>
      <c r="O1394" s="127">
        <v>11</v>
      </c>
      <c r="P1394" s="127">
        <v>58</v>
      </c>
      <c r="Q1394" s="127">
        <v>27</v>
      </c>
      <c r="R1394" s="127">
        <v>4</v>
      </c>
      <c r="S1394" s="127">
        <v>45</v>
      </c>
      <c r="T1394" s="127">
        <v>134</v>
      </c>
      <c r="U1394" s="127">
        <v>67</v>
      </c>
      <c r="V1394" s="127">
        <v>27</v>
      </c>
      <c r="W1394" s="127">
        <v>7</v>
      </c>
      <c r="X1394" s="127">
        <v>0</v>
      </c>
    </row>
    <row r="1395" spans="1:24">
      <c r="A1395" s="118">
        <v>8</v>
      </c>
      <c r="B1395" s="122">
        <v>5</v>
      </c>
      <c r="C1395" s="137">
        <v>5404</v>
      </c>
      <c r="D1395" s="131">
        <v>32</v>
      </c>
      <c r="E1395" s="144" t="s">
        <v>1061</v>
      </c>
      <c r="F1395" s="144" t="s">
        <v>1646</v>
      </c>
      <c r="G1395" s="127">
        <v>40</v>
      </c>
      <c r="H1395" s="127">
        <v>650</v>
      </c>
      <c r="I1395" s="127">
        <v>58</v>
      </c>
      <c r="J1395" s="127">
        <v>20</v>
      </c>
      <c r="K1395" s="127">
        <v>20</v>
      </c>
      <c r="L1395" s="127">
        <v>3</v>
      </c>
      <c r="M1395" s="127">
        <v>40</v>
      </c>
      <c r="N1395" s="127">
        <v>677</v>
      </c>
      <c r="O1395" s="127">
        <v>18</v>
      </c>
      <c r="P1395" s="127">
        <v>30</v>
      </c>
      <c r="Q1395" s="127">
        <v>50</v>
      </c>
      <c r="R1395" s="127">
        <v>3</v>
      </c>
      <c r="S1395" s="127">
        <v>0</v>
      </c>
      <c r="T1395" s="127">
        <v>0</v>
      </c>
      <c r="U1395" s="127">
        <v>0</v>
      </c>
      <c r="V1395" s="127">
        <v>0</v>
      </c>
      <c r="W1395" s="127">
        <v>0</v>
      </c>
      <c r="X1395" s="127">
        <v>0</v>
      </c>
    </row>
    <row r="1396" spans="1:24">
      <c r="A1396" s="118">
        <v>5</v>
      </c>
      <c r="B1396" s="122">
        <v>5</v>
      </c>
      <c r="C1396" s="137">
        <v>5440</v>
      </c>
      <c r="D1396" s="131">
        <v>702</v>
      </c>
      <c r="E1396" s="144" t="s">
        <v>11</v>
      </c>
      <c r="F1396" s="144" t="s">
        <v>1432</v>
      </c>
      <c r="G1396" s="127">
        <v>66</v>
      </c>
      <c r="H1396" s="127">
        <v>674</v>
      </c>
      <c r="I1396" s="127">
        <v>12</v>
      </c>
      <c r="J1396" s="127">
        <v>12</v>
      </c>
      <c r="K1396" s="127">
        <v>29</v>
      </c>
      <c r="L1396" s="127">
        <v>47</v>
      </c>
      <c r="M1396" s="127">
        <v>66</v>
      </c>
      <c r="N1396" s="127">
        <v>699</v>
      </c>
      <c r="O1396" s="127">
        <v>0</v>
      </c>
      <c r="P1396" s="127">
        <v>30</v>
      </c>
      <c r="Q1396" s="127">
        <v>35</v>
      </c>
      <c r="R1396" s="127">
        <v>35</v>
      </c>
      <c r="S1396" s="127">
        <v>66</v>
      </c>
      <c r="T1396" s="127">
        <v>215</v>
      </c>
      <c r="U1396" s="127">
        <v>3</v>
      </c>
      <c r="V1396" s="127">
        <v>23</v>
      </c>
      <c r="W1396" s="127">
        <v>65</v>
      </c>
      <c r="X1396" s="127">
        <v>9</v>
      </c>
    </row>
    <row r="1397" spans="1:24">
      <c r="A1397" s="118">
        <v>6</v>
      </c>
      <c r="B1397" s="122">
        <v>5</v>
      </c>
      <c r="C1397" s="137">
        <v>5440</v>
      </c>
      <c r="D1397" s="131">
        <v>702</v>
      </c>
      <c r="E1397" s="144" t="s">
        <v>11</v>
      </c>
      <c r="F1397" s="144" t="s">
        <v>1432</v>
      </c>
      <c r="G1397" s="127">
        <v>56</v>
      </c>
      <c r="H1397" s="127">
        <v>677</v>
      </c>
      <c r="I1397" s="127">
        <v>7</v>
      </c>
      <c r="J1397" s="127">
        <v>25</v>
      </c>
      <c r="K1397" s="127">
        <v>43</v>
      </c>
      <c r="L1397" s="127">
        <v>25</v>
      </c>
      <c r="M1397" s="127">
        <v>56</v>
      </c>
      <c r="N1397" s="127">
        <v>689</v>
      </c>
      <c r="O1397" s="127">
        <v>0</v>
      </c>
      <c r="P1397" s="127">
        <v>39</v>
      </c>
      <c r="Q1397" s="127">
        <v>45</v>
      </c>
      <c r="R1397" s="127">
        <v>16</v>
      </c>
      <c r="S1397" s="127">
        <v>0</v>
      </c>
      <c r="T1397" s="127">
        <v>0</v>
      </c>
      <c r="U1397" s="127">
        <v>0</v>
      </c>
      <c r="V1397" s="127">
        <v>0</v>
      </c>
      <c r="W1397" s="127">
        <v>0</v>
      </c>
      <c r="X1397" s="127">
        <v>0</v>
      </c>
    </row>
    <row r="1398" spans="1:24">
      <c r="A1398" s="118">
        <v>7</v>
      </c>
      <c r="B1398" s="122">
        <v>5</v>
      </c>
      <c r="C1398" s="137">
        <v>5440</v>
      </c>
      <c r="D1398" s="131">
        <v>702</v>
      </c>
      <c r="E1398" s="144" t="s">
        <v>11</v>
      </c>
      <c r="F1398" s="144" t="s">
        <v>1432</v>
      </c>
      <c r="G1398" s="127">
        <v>58</v>
      </c>
      <c r="H1398" s="127">
        <v>717</v>
      </c>
      <c r="I1398" s="127">
        <v>12</v>
      </c>
      <c r="J1398" s="127">
        <v>12</v>
      </c>
      <c r="K1398" s="127">
        <v>47</v>
      </c>
      <c r="L1398" s="127">
        <v>29</v>
      </c>
      <c r="M1398" s="127">
        <v>58</v>
      </c>
      <c r="N1398" s="127">
        <v>770</v>
      </c>
      <c r="O1398" s="127">
        <v>0</v>
      </c>
      <c r="P1398" s="127">
        <v>26</v>
      </c>
      <c r="Q1398" s="127">
        <v>43</v>
      </c>
      <c r="R1398" s="127">
        <v>31</v>
      </c>
      <c r="S1398" s="127">
        <v>58</v>
      </c>
      <c r="T1398" s="127">
        <v>183</v>
      </c>
      <c r="U1398" s="127">
        <v>22</v>
      </c>
      <c r="V1398" s="127">
        <v>36</v>
      </c>
      <c r="W1398" s="127">
        <v>36</v>
      </c>
      <c r="X1398" s="127">
        <v>5</v>
      </c>
    </row>
    <row r="1399" spans="1:24">
      <c r="A1399" s="118">
        <v>8</v>
      </c>
      <c r="B1399" s="122">
        <v>5</v>
      </c>
      <c r="C1399" s="137">
        <v>5440</v>
      </c>
      <c r="D1399" s="131">
        <v>702</v>
      </c>
      <c r="E1399" s="144" t="s">
        <v>11</v>
      </c>
      <c r="F1399" s="144" t="s">
        <v>1432</v>
      </c>
      <c r="G1399" s="127">
        <v>72</v>
      </c>
      <c r="H1399" s="127">
        <v>722</v>
      </c>
      <c r="I1399" s="127">
        <v>11</v>
      </c>
      <c r="J1399" s="127">
        <v>24</v>
      </c>
      <c r="K1399" s="127">
        <v>54</v>
      </c>
      <c r="L1399" s="127">
        <v>11</v>
      </c>
      <c r="M1399" s="127">
        <v>72</v>
      </c>
      <c r="N1399" s="127">
        <v>836</v>
      </c>
      <c r="O1399" s="127">
        <v>1</v>
      </c>
      <c r="P1399" s="127">
        <v>10</v>
      </c>
      <c r="Q1399" s="127">
        <v>54</v>
      </c>
      <c r="R1399" s="127">
        <v>35</v>
      </c>
      <c r="S1399" s="127">
        <v>0</v>
      </c>
      <c r="T1399" s="127">
        <v>0</v>
      </c>
      <c r="U1399" s="127">
        <v>0</v>
      </c>
      <c r="V1399" s="127">
        <v>0</v>
      </c>
      <c r="W1399" s="127">
        <v>0</v>
      </c>
      <c r="X1399" s="127">
        <v>0</v>
      </c>
    </row>
    <row r="1400" spans="1:24">
      <c r="A1400" s="113">
        <v>3</v>
      </c>
      <c r="B1400" s="116">
        <v>4</v>
      </c>
      <c r="C1400" s="138">
        <v>5501</v>
      </c>
      <c r="D1400" s="132">
        <v>1</v>
      </c>
      <c r="E1400" s="142" t="s">
        <v>1063</v>
      </c>
      <c r="F1400" s="143" t="s">
        <v>1064</v>
      </c>
      <c r="G1400" s="128">
        <v>15</v>
      </c>
      <c r="H1400" s="128">
        <v>604</v>
      </c>
      <c r="I1400" s="128">
        <v>0</v>
      </c>
      <c r="J1400" s="128">
        <v>7</v>
      </c>
      <c r="K1400" s="128">
        <v>33</v>
      </c>
      <c r="L1400" s="128">
        <v>60</v>
      </c>
      <c r="M1400" s="128">
        <v>15</v>
      </c>
      <c r="N1400" s="128">
        <v>646</v>
      </c>
      <c r="O1400" s="128">
        <v>7</v>
      </c>
      <c r="P1400" s="128">
        <v>13</v>
      </c>
      <c r="Q1400" s="128">
        <v>27</v>
      </c>
      <c r="R1400" s="128">
        <v>53</v>
      </c>
      <c r="S1400" s="128">
        <v>0</v>
      </c>
      <c r="T1400" s="128">
        <v>0</v>
      </c>
      <c r="U1400" s="128">
        <v>0</v>
      </c>
      <c r="V1400" s="128">
        <v>0</v>
      </c>
      <c r="W1400" s="128">
        <v>0</v>
      </c>
      <c r="X1400" s="128">
        <v>0</v>
      </c>
    </row>
    <row r="1401" spans="1:24">
      <c r="A1401" s="118">
        <v>4</v>
      </c>
      <c r="B1401" s="122">
        <v>4</v>
      </c>
      <c r="C1401" s="137">
        <v>5501</v>
      </c>
      <c r="D1401" s="131">
        <v>1</v>
      </c>
      <c r="E1401" s="144" t="s">
        <v>1063</v>
      </c>
      <c r="F1401" s="144" t="s">
        <v>1064</v>
      </c>
      <c r="G1401" s="127">
        <v>24</v>
      </c>
      <c r="H1401" s="127">
        <v>602</v>
      </c>
      <c r="I1401" s="127">
        <v>8</v>
      </c>
      <c r="J1401" s="127">
        <v>21</v>
      </c>
      <c r="K1401" s="127">
        <v>42</v>
      </c>
      <c r="L1401" s="127">
        <v>29</v>
      </c>
      <c r="M1401" s="127">
        <v>24</v>
      </c>
      <c r="N1401" s="127">
        <v>672</v>
      </c>
      <c r="O1401" s="127">
        <v>0</v>
      </c>
      <c r="P1401" s="127">
        <v>8</v>
      </c>
      <c r="Q1401" s="127">
        <v>79</v>
      </c>
      <c r="R1401" s="127">
        <v>13</v>
      </c>
      <c r="S1401" s="127">
        <v>0</v>
      </c>
      <c r="T1401" s="127">
        <v>0</v>
      </c>
      <c r="U1401" s="127">
        <v>0</v>
      </c>
      <c r="V1401" s="127">
        <v>0</v>
      </c>
      <c r="W1401" s="127">
        <v>0</v>
      </c>
      <c r="X1401" s="127">
        <v>0</v>
      </c>
    </row>
    <row r="1402" spans="1:24">
      <c r="A1402" s="118">
        <v>5</v>
      </c>
      <c r="B1402" s="122">
        <v>4</v>
      </c>
      <c r="C1402" s="137">
        <v>5501</v>
      </c>
      <c r="D1402" s="131">
        <v>1</v>
      </c>
      <c r="E1402" s="144" t="s">
        <v>1063</v>
      </c>
      <c r="F1402" s="144" t="s">
        <v>1064</v>
      </c>
      <c r="G1402" s="127">
        <v>25</v>
      </c>
      <c r="H1402" s="127">
        <v>640</v>
      </c>
      <c r="I1402" s="127">
        <v>12</v>
      </c>
      <c r="J1402" s="127">
        <v>16</v>
      </c>
      <c r="K1402" s="127">
        <v>44</v>
      </c>
      <c r="L1402" s="127">
        <v>28</v>
      </c>
      <c r="M1402" s="127">
        <v>25</v>
      </c>
      <c r="N1402" s="127">
        <v>684</v>
      </c>
      <c r="O1402" s="127">
        <v>4</v>
      </c>
      <c r="P1402" s="127">
        <v>16</v>
      </c>
      <c r="Q1402" s="127">
        <v>52</v>
      </c>
      <c r="R1402" s="127">
        <v>28</v>
      </c>
      <c r="S1402" s="127">
        <v>25</v>
      </c>
      <c r="T1402" s="127">
        <v>201</v>
      </c>
      <c r="U1402" s="127">
        <v>4</v>
      </c>
      <c r="V1402" s="127">
        <v>44</v>
      </c>
      <c r="W1402" s="127">
        <v>48</v>
      </c>
      <c r="X1402" s="127">
        <v>4</v>
      </c>
    </row>
    <row r="1403" spans="1:24">
      <c r="A1403" s="118">
        <v>6</v>
      </c>
      <c r="B1403" s="122">
        <v>4</v>
      </c>
      <c r="C1403" s="137">
        <v>5501</v>
      </c>
      <c r="D1403" s="131">
        <v>1</v>
      </c>
      <c r="E1403" s="144" t="s">
        <v>1063</v>
      </c>
      <c r="F1403" s="144" t="s">
        <v>1064</v>
      </c>
      <c r="G1403" s="127">
        <v>20</v>
      </c>
      <c r="H1403" s="127">
        <v>696</v>
      </c>
      <c r="I1403" s="127">
        <v>10</v>
      </c>
      <c r="J1403" s="127">
        <v>10</v>
      </c>
      <c r="K1403" s="127">
        <v>35</v>
      </c>
      <c r="L1403" s="127">
        <v>45</v>
      </c>
      <c r="M1403" s="127">
        <v>20</v>
      </c>
      <c r="N1403" s="127">
        <v>741</v>
      </c>
      <c r="O1403" s="127">
        <v>0</v>
      </c>
      <c r="P1403" s="127">
        <v>30</v>
      </c>
      <c r="Q1403" s="127">
        <v>30</v>
      </c>
      <c r="R1403" s="127">
        <v>40</v>
      </c>
      <c r="S1403" s="127">
        <v>0</v>
      </c>
      <c r="T1403" s="127">
        <v>0</v>
      </c>
      <c r="U1403" s="127">
        <v>0</v>
      </c>
      <c r="V1403" s="127">
        <v>0</v>
      </c>
      <c r="W1403" s="127">
        <v>0</v>
      </c>
      <c r="X1403" s="127">
        <v>0</v>
      </c>
    </row>
    <row r="1404" spans="1:24">
      <c r="A1404" s="118">
        <v>7</v>
      </c>
      <c r="B1404" s="122">
        <v>4</v>
      </c>
      <c r="C1404" s="137">
        <v>5501</v>
      </c>
      <c r="D1404" s="131">
        <v>2</v>
      </c>
      <c r="E1404" s="144" t="s">
        <v>1063</v>
      </c>
      <c r="F1404" s="144" t="s">
        <v>1647</v>
      </c>
      <c r="G1404" s="127">
        <v>19</v>
      </c>
      <c r="H1404" s="127">
        <v>687</v>
      </c>
      <c r="I1404" s="127">
        <v>16</v>
      </c>
      <c r="J1404" s="127">
        <v>16</v>
      </c>
      <c r="K1404" s="127">
        <v>47</v>
      </c>
      <c r="L1404" s="127">
        <v>21</v>
      </c>
      <c r="M1404" s="127">
        <v>19</v>
      </c>
      <c r="N1404" s="127">
        <v>679</v>
      </c>
      <c r="O1404" s="127">
        <v>5</v>
      </c>
      <c r="P1404" s="127">
        <v>42</v>
      </c>
      <c r="Q1404" s="127">
        <v>37</v>
      </c>
      <c r="R1404" s="127">
        <v>16</v>
      </c>
      <c r="S1404" s="127">
        <v>19</v>
      </c>
      <c r="T1404" s="127">
        <v>178</v>
      </c>
      <c r="U1404" s="127">
        <v>21</v>
      </c>
      <c r="V1404" s="127">
        <v>42</v>
      </c>
      <c r="W1404" s="127">
        <v>37</v>
      </c>
      <c r="X1404" s="127">
        <v>0</v>
      </c>
    </row>
    <row r="1405" spans="1:24">
      <c r="A1405" s="118">
        <v>8</v>
      </c>
      <c r="B1405" s="122">
        <v>4</v>
      </c>
      <c r="C1405" s="137">
        <v>5501</v>
      </c>
      <c r="D1405" s="131">
        <v>2</v>
      </c>
      <c r="E1405" s="144" t="s">
        <v>1063</v>
      </c>
      <c r="F1405" s="144" t="s">
        <v>1647</v>
      </c>
      <c r="G1405" s="127">
        <v>25</v>
      </c>
      <c r="H1405" s="127">
        <v>687</v>
      </c>
      <c r="I1405" s="127">
        <v>16</v>
      </c>
      <c r="J1405" s="127">
        <v>52</v>
      </c>
      <c r="K1405" s="127">
        <v>28</v>
      </c>
      <c r="L1405" s="127">
        <v>4</v>
      </c>
      <c r="M1405" s="127">
        <v>25</v>
      </c>
      <c r="N1405" s="127">
        <v>775</v>
      </c>
      <c r="O1405" s="127">
        <v>4</v>
      </c>
      <c r="P1405" s="127">
        <v>20</v>
      </c>
      <c r="Q1405" s="127">
        <v>60</v>
      </c>
      <c r="R1405" s="127">
        <v>16</v>
      </c>
      <c r="S1405" s="127">
        <v>0</v>
      </c>
      <c r="T1405" s="127">
        <v>0</v>
      </c>
      <c r="U1405" s="127">
        <v>0</v>
      </c>
      <c r="V1405" s="127">
        <v>0</v>
      </c>
      <c r="W1405" s="127">
        <v>0</v>
      </c>
      <c r="X1405" s="127">
        <v>0</v>
      </c>
    </row>
    <row r="1406" spans="1:24">
      <c r="A1406" s="113">
        <v>3</v>
      </c>
      <c r="B1406" s="116">
        <v>4</v>
      </c>
      <c r="C1406" s="138">
        <v>5502</v>
      </c>
      <c r="D1406" s="132">
        <v>6</v>
      </c>
      <c r="E1406" s="142" t="s">
        <v>1065</v>
      </c>
      <c r="F1406" s="143" t="s">
        <v>1066</v>
      </c>
      <c r="G1406" s="128">
        <v>68</v>
      </c>
      <c r="H1406" s="128">
        <v>576</v>
      </c>
      <c r="I1406" s="128">
        <v>1</v>
      </c>
      <c r="J1406" s="128">
        <v>12</v>
      </c>
      <c r="K1406" s="128">
        <v>38</v>
      </c>
      <c r="L1406" s="128">
        <v>49</v>
      </c>
      <c r="M1406" s="128">
        <v>68</v>
      </c>
      <c r="N1406" s="128">
        <v>530</v>
      </c>
      <c r="O1406" s="128">
        <v>15</v>
      </c>
      <c r="P1406" s="128">
        <v>22</v>
      </c>
      <c r="Q1406" s="128">
        <v>44</v>
      </c>
      <c r="R1406" s="128">
        <v>19</v>
      </c>
      <c r="S1406" s="128">
        <v>0</v>
      </c>
      <c r="T1406" s="128">
        <v>0</v>
      </c>
      <c r="U1406" s="128">
        <v>0</v>
      </c>
      <c r="V1406" s="128">
        <v>0</v>
      </c>
      <c r="W1406" s="128">
        <v>0</v>
      </c>
      <c r="X1406" s="128">
        <v>0</v>
      </c>
    </row>
    <row r="1407" spans="1:24">
      <c r="A1407" s="118">
        <v>4</v>
      </c>
      <c r="B1407" s="122">
        <v>4</v>
      </c>
      <c r="C1407" s="137">
        <v>5502</v>
      </c>
      <c r="D1407" s="131">
        <v>8</v>
      </c>
      <c r="E1407" s="144" t="s">
        <v>1065</v>
      </c>
      <c r="F1407" s="144" t="s">
        <v>1377</v>
      </c>
      <c r="G1407" s="127">
        <v>68</v>
      </c>
      <c r="H1407" s="127">
        <v>667</v>
      </c>
      <c r="I1407" s="127">
        <v>0</v>
      </c>
      <c r="J1407" s="127">
        <v>10</v>
      </c>
      <c r="K1407" s="127">
        <v>28</v>
      </c>
      <c r="L1407" s="127">
        <v>62</v>
      </c>
      <c r="M1407" s="127">
        <v>68</v>
      </c>
      <c r="N1407" s="127">
        <v>698</v>
      </c>
      <c r="O1407" s="127">
        <v>0</v>
      </c>
      <c r="P1407" s="127">
        <v>13</v>
      </c>
      <c r="Q1407" s="127">
        <v>47</v>
      </c>
      <c r="R1407" s="127">
        <v>40</v>
      </c>
      <c r="S1407" s="127">
        <v>0</v>
      </c>
      <c r="T1407" s="127">
        <v>0</v>
      </c>
      <c r="U1407" s="127">
        <v>0</v>
      </c>
      <c r="V1407" s="127">
        <v>0</v>
      </c>
      <c r="W1407" s="127">
        <v>0</v>
      </c>
      <c r="X1407" s="127">
        <v>0</v>
      </c>
    </row>
    <row r="1408" spans="1:24">
      <c r="A1408" s="118">
        <v>5</v>
      </c>
      <c r="B1408" s="122">
        <v>4</v>
      </c>
      <c r="C1408" s="137">
        <v>5502</v>
      </c>
      <c r="D1408" s="131">
        <v>8</v>
      </c>
      <c r="E1408" s="144" t="s">
        <v>1065</v>
      </c>
      <c r="F1408" s="144" t="s">
        <v>1377</v>
      </c>
      <c r="G1408" s="127">
        <v>79</v>
      </c>
      <c r="H1408" s="127">
        <v>644</v>
      </c>
      <c r="I1408" s="127">
        <v>10</v>
      </c>
      <c r="J1408" s="127">
        <v>22</v>
      </c>
      <c r="K1408" s="127">
        <v>41</v>
      </c>
      <c r="L1408" s="127">
        <v>28</v>
      </c>
      <c r="M1408" s="127">
        <v>79</v>
      </c>
      <c r="N1408" s="127">
        <v>640</v>
      </c>
      <c r="O1408" s="127">
        <v>8</v>
      </c>
      <c r="P1408" s="127">
        <v>29</v>
      </c>
      <c r="Q1408" s="127">
        <v>47</v>
      </c>
      <c r="R1408" s="127">
        <v>16</v>
      </c>
      <c r="S1408" s="127">
        <v>79</v>
      </c>
      <c r="T1408" s="127">
        <v>200</v>
      </c>
      <c r="U1408" s="127">
        <v>13</v>
      </c>
      <c r="V1408" s="127">
        <v>27</v>
      </c>
      <c r="W1408" s="127">
        <v>57</v>
      </c>
      <c r="X1408" s="127">
        <v>4</v>
      </c>
    </row>
    <row r="1409" spans="1:24">
      <c r="A1409" s="118">
        <v>6</v>
      </c>
      <c r="B1409" s="122">
        <v>4</v>
      </c>
      <c r="C1409" s="137">
        <v>5502</v>
      </c>
      <c r="D1409" s="131">
        <v>10</v>
      </c>
      <c r="E1409" s="144" t="s">
        <v>1065</v>
      </c>
      <c r="F1409" s="144" t="s">
        <v>1495</v>
      </c>
      <c r="G1409" s="127">
        <v>76</v>
      </c>
      <c r="H1409" s="127">
        <v>711</v>
      </c>
      <c r="I1409" s="127">
        <v>7</v>
      </c>
      <c r="J1409" s="127">
        <v>16</v>
      </c>
      <c r="K1409" s="127">
        <v>29</v>
      </c>
      <c r="L1409" s="127">
        <v>49</v>
      </c>
      <c r="M1409" s="127">
        <v>76</v>
      </c>
      <c r="N1409" s="127">
        <v>738</v>
      </c>
      <c r="O1409" s="127">
        <v>3</v>
      </c>
      <c r="P1409" s="127">
        <v>20</v>
      </c>
      <c r="Q1409" s="127">
        <v>41</v>
      </c>
      <c r="R1409" s="127">
        <v>37</v>
      </c>
      <c r="S1409" s="127">
        <v>0</v>
      </c>
      <c r="T1409" s="127">
        <v>0</v>
      </c>
      <c r="U1409" s="127">
        <v>0</v>
      </c>
      <c r="V1409" s="127">
        <v>0</v>
      </c>
      <c r="W1409" s="127">
        <v>0</v>
      </c>
      <c r="X1409" s="127">
        <v>0</v>
      </c>
    </row>
    <row r="1410" spans="1:24">
      <c r="A1410" s="118">
        <v>7</v>
      </c>
      <c r="B1410" s="122">
        <v>4</v>
      </c>
      <c r="C1410" s="137">
        <v>5502</v>
      </c>
      <c r="D1410" s="131">
        <v>10</v>
      </c>
      <c r="E1410" s="144" t="s">
        <v>1065</v>
      </c>
      <c r="F1410" s="144" t="s">
        <v>1495</v>
      </c>
      <c r="G1410" s="127">
        <v>93</v>
      </c>
      <c r="H1410" s="127">
        <v>701</v>
      </c>
      <c r="I1410" s="127">
        <v>19</v>
      </c>
      <c r="J1410" s="127">
        <v>14</v>
      </c>
      <c r="K1410" s="127">
        <v>40</v>
      </c>
      <c r="L1410" s="127">
        <v>27</v>
      </c>
      <c r="M1410" s="127">
        <v>93</v>
      </c>
      <c r="N1410" s="127">
        <v>675</v>
      </c>
      <c r="O1410" s="127">
        <v>5</v>
      </c>
      <c r="P1410" s="127">
        <v>43</v>
      </c>
      <c r="Q1410" s="127">
        <v>34</v>
      </c>
      <c r="R1410" s="127">
        <v>17</v>
      </c>
      <c r="S1410" s="127">
        <v>93</v>
      </c>
      <c r="T1410" s="127">
        <v>162</v>
      </c>
      <c r="U1410" s="127">
        <v>37</v>
      </c>
      <c r="V1410" s="127">
        <v>46</v>
      </c>
      <c r="W1410" s="127">
        <v>16</v>
      </c>
      <c r="X1410" s="127">
        <v>1</v>
      </c>
    </row>
    <row r="1411" spans="1:24">
      <c r="A1411" s="118">
        <v>8</v>
      </c>
      <c r="B1411" s="122">
        <v>4</v>
      </c>
      <c r="C1411" s="137">
        <v>5502</v>
      </c>
      <c r="D1411" s="131">
        <v>10</v>
      </c>
      <c r="E1411" s="144" t="s">
        <v>1065</v>
      </c>
      <c r="F1411" s="144" t="s">
        <v>1495</v>
      </c>
      <c r="G1411" s="127">
        <v>74</v>
      </c>
      <c r="H1411" s="127">
        <v>718</v>
      </c>
      <c r="I1411" s="127">
        <v>20</v>
      </c>
      <c r="J1411" s="127">
        <v>18</v>
      </c>
      <c r="K1411" s="127">
        <v>53</v>
      </c>
      <c r="L1411" s="127">
        <v>9</v>
      </c>
      <c r="M1411" s="127">
        <v>74</v>
      </c>
      <c r="N1411" s="127">
        <v>793</v>
      </c>
      <c r="O1411" s="127">
        <v>7</v>
      </c>
      <c r="P1411" s="127">
        <v>14</v>
      </c>
      <c r="Q1411" s="127">
        <v>58</v>
      </c>
      <c r="R1411" s="127">
        <v>22</v>
      </c>
      <c r="S1411" s="127">
        <v>0</v>
      </c>
      <c r="T1411" s="127">
        <v>0</v>
      </c>
      <c r="U1411" s="127">
        <v>0</v>
      </c>
      <c r="V1411" s="127">
        <v>0</v>
      </c>
      <c r="W1411" s="127">
        <v>0</v>
      </c>
      <c r="X1411" s="127">
        <v>0</v>
      </c>
    </row>
    <row r="1412" spans="1:24">
      <c r="A1412" s="113">
        <v>3</v>
      </c>
      <c r="B1412" s="116">
        <v>4</v>
      </c>
      <c r="C1412" s="138">
        <v>5503</v>
      </c>
      <c r="D1412" s="132">
        <v>10</v>
      </c>
      <c r="E1412" s="142" t="s">
        <v>1067</v>
      </c>
      <c r="F1412" s="143" t="s">
        <v>1068</v>
      </c>
      <c r="G1412" s="128">
        <v>29</v>
      </c>
      <c r="H1412" s="128">
        <v>605</v>
      </c>
      <c r="I1412" s="128">
        <v>0</v>
      </c>
      <c r="J1412" s="128">
        <v>10</v>
      </c>
      <c r="K1412" s="128">
        <v>31</v>
      </c>
      <c r="L1412" s="128">
        <v>59</v>
      </c>
      <c r="M1412" s="128">
        <v>29</v>
      </c>
      <c r="N1412" s="128">
        <v>601</v>
      </c>
      <c r="O1412" s="128">
        <v>7</v>
      </c>
      <c r="P1412" s="128">
        <v>14</v>
      </c>
      <c r="Q1412" s="128">
        <v>45</v>
      </c>
      <c r="R1412" s="128">
        <v>34</v>
      </c>
      <c r="S1412" s="128">
        <v>0</v>
      </c>
      <c r="T1412" s="128">
        <v>0</v>
      </c>
      <c r="U1412" s="128">
        <v>0</v>
      </c>
      <c r="V1412" s="128">
        <v>0</v>
      </c>
      <c r="W1412" s="128">
        <v>0</v>
      </c>
      <c r="X1412" s="128">
        <v>0</v>
      </c>
    </row>
    <row r="1413" spans="1:24">
      <c r="A1413" s="118">
        <v>4</v>
      </c>
      <c r="B1413" s="122">
        <v>4</v>
      </c>
      <c r="C1413" s="137">
        <v>5503</v>
      </c>
      <c r="D1413" s="131">
        <v>10</v>
      </c>
      <c r="E1413" s="144" t="s">
        <v>1067</v>
      </c>
      <c r="F1413" s="144" t="s">
        <v>1068</v>
      </c>
      <c r="G1413" s="127">
        <v>34</v>
      </c>
      <c r="H1413" s="127">
        <v>641</v>
      </c>
      <c r="I1413" s="127">
        <v>9</v>
      </c>
      <c r="J1413" s="127">
        <v>9</v>
      </c>
      <c r="K1413" s="127">
        <v>26</v>
      </c>
      <c r="L1413" s="127">
        <v>56</v>
      </c>
      <c r="M1413" s="127">
        <v>34</v>
      </c>
      <c r="N1413" s="127">
        <v>759</v>
      </c>
      <c r="O1413" s="127">
        <v>3</v>
      </c>
      <c r="P1413" s="127">
        <v>6</v>
      </c>
      <c r="Q1413" s="127">
        <v>29</v>
      </c>
      <c r="R1413" s="127">
        <v>62</v>
      </c>
      <c r="S1413" s="127">
        <v>0</v>
      </c>
      <c r="T1413" s="127">
        <v>0</v>
      </c>
      <c r="U1413" s="127">
        <v>0</v>
      </c>
      <c r="V1413" s="127">
        <v>0</v>
      </c>
      <c r="W1413" s="127">
        <v>0</v>
      </c>
      <c r="X1413" s="127">
        <v>0</v>
      </c>
    </row>
    <row r="1414" spans="1:24">
      <c r="A1414" s="118">
        <v>5</v>
      </c>
      <c r="B1414" s="122">
        <v>4</v>
      </c>
      <c r="C1414" s="137">
        <v>5503</v>
      </c>
      <c r="D1414" s="131">
        <v>10</v>
      </c>
      <c r="E1414" s="144" t="s">
        <v>1067</v>
      </c>
      <c r="F1414" s="144" t="s">
        <v>1068</v>
      </c>
      <c r="G1414" s="127">
        <v>44</v>
      </c>
      <c r="H1414" s="127">
        <v>635</v>
      </c>
      <c r="I1414" s="127">
        <v>9</v>
      </c>
      <c r="J1414" s="127">
        <v>20</v>
      </c>
      <c r="K1414" s="127">
        <v>57</v>
      </c>
      <c r="L1414" s="127">
        <v>14</v>
      </c>
      <c r="M1414" s="127">
        <v>44</v>
      </c>
      <c r="N1414" s="127">
        <v>730</v>
      </c>
      <c r="O1414" s="127">
        <v>0</v>
      </c>
      <c r="P1414" s="127">
        <v>11</v>
      </c>
      <c r="Q1414" s="127">
        <v>66</v>
      </c>
      <c r="R1414" s="127">
        <v>23</v>
      </c>
      <c r="S1414" s="127">
        <v>44</v>
      </c>
      <c r="T1414" s="127">
        <v>188</v>
      </c>
      <c r="U1414" s="127">
        <v>11</v>
      </c>
      <c r="V1414" s="127">
        <v>66</v>
      </c>
      <c r="W1414" s="127">
        <v>20</v>
      </c>
      <c r="X1414" s="127">
        <v>2</v>
      </c>
    </row>
    <row r="1415" spans="1:24">
      <c r="A1415" s="118">
        <v>6</v>
      </c>
      <c r="B1415" s="122">
        <v>4</v>
      </c>
      <c r="C1415" s="137">
        <v>5503</v>
      </c>
      <c r="D1415" s="131">
        <v>10</v>
      </c>
      <c r="E1415" s="144" t="s">
        <v>1067</v>
      </c>
      <c r="F1415" s="144" t="s">
        <v>1068</v>
      </c>
      <c r="G1415" s="127">
        <v>36</v>
      </c>
      <c r="H1415" s="127">
        <v>682</v>
      </c>
      <c r="I1415" s="127">
        <v>11</v>
      </c>
      <c r="J1415" s="127">
        <v>19</v>
      </c>
      <c r="K1415" s="127">
        <v>39</v>
      </c>
      <c r="L1415" s="127">
        <v>31</v>
      </c>
      <c r="M1415" s="127">
        <v>36</v>
      </c>
      <c r="N1415" s="127">
        <v>707</v>
      </c>
      <c r="O1415" s="127">
        <v>8</v>
      </c>
      <c r="P1415" s="127">
        <v>31</v>
      </c>
      <c r="Q1415" s="127">
        <v>33</v>
      </c>
      <c r="R1415" s="127">
        <v>28</v>
      </c>
      <c r="S1415" s="127">
        <v>0</v>
      </c>
      <c r="T1415" s="127">
        <v>0</v>
      </c>
      <c r="U1415" s="127">
        <v>0</v>
      </c>
      <c r="V1415" s="127">
        <v>0</v>
      </c>
      <c r="W1415" s="127">
        <v>0</v>
      </c>
      <c r="X1415" s="127">
        <v>0</v>
      </c>
    </row>
    <row r="1416" spans="1:24">
      <c r="A1416" s="118">
        <v>7</v>
      </c>
      <c r="B1416" s="122">
        <v>4</v>
      </c>
      <c r="C1416" s="137">
        <v>5503</v>
      </c>
      <c r="D1416" s="131">
        <v>11</v>
      </c>
      <c r="E1416" s="144" t="s">
        <v>1067</v>
      </c>
      <c r="F1416" s="144" t="s">
        <v>1648</v>
      </c>
      <c r="G1416" s="127">
        <v>36</v>
      </c>
      <c r="H1416" s="127">
        <v>670</v>
      </c>
      <c r="I1416" s="127">
        <v>14</v>
      </c>
      <c r="J1416" s="127">
        <v>14</v>
      </c>
      <c r="K1416" s="127">
        <v>61</v>
      </c>
      <c r="L1416" s="127">
        <v>11</v>
      </c>
      <c r="M1416" s="127">
        <v>36</v>
      </c>
      <c r="N1416" s="127">
        <v>671</v>
      </c>
      <c r="O1416" s="127">
        <v>8</v>
      </c>
      <c r="P1416" s="127">
        <v>28</v>
      </c>
      <c r="Q1416" s="127">
        <v>56</v>
      </c>
      <c r="R1416" s="127">
        <v>8</v>
      </c>
      <c r="S1416" s="127">
        <v>36</v>
      </c>
      <c r="T1416" s="127">
        <v>151</v>
      </c>
      <c r="U1416" s="127">
        <v>50</v>
      </c>
      <c r="V1416" s="127">
        <v>39</v>
      </c>
      <c r="W1416" s="127">
        <v>11</v>
      </c>
      <c r="X1416" s="127">
        <v>0</v>
      </c>
    </row>
    <row r="1417" spans="1:24">
      <c r="A1417" s="118">
        <v>8</v>
      </c>
      <c r="B1417" s="122">
        <v>4</v>
      </c>
      <c r="C1417" s="137">
        <v>5503</v>
      </c>
      <c r="D1417" s="131">
        <v>11</v>
      </c>
      <c r="E1417" s="144" t="s">
        <v>1067</v>
      </c>
      <c r="F1417" s="144" t="s">
        <v>1648</v>
      </c>
      <c r="G1417" s="127">
        <v>32</v>
      </c>
      <c r="H1417" s="127">
        <v>659</v>
      </c>
      <c r="I1417" s="127">
        <v>47</v>
      </c>
      <c r="J1417" s="127">
        <v>28</v>
      </c>
      <c r="K1417" s="127">
        <v>19</v>
      </c>
      <c r="L1417" s="127">
        <v>6</v>
      </c>
      <c r="M1417" s="127">
        <v>32</v>
      </c>
      <c r="N1417" s="127">
        <v>695</v>
      </c>
      <c r="O1417" s="127">
        <v>19</v>
      </c>
      <c r="P1417" s="127">
        <v>31</v>
      </c>
      <c r="Q1417" s="127">
        <v>38</v>
      </c>
      <c r="R1417" s="127">
        <v>13</v>
      </c>
      <c r="S1417" s="127">
        <v>0</v>
      </c>
      <c r="T1417" s="127">
        <v>0</v>
      </c>
      <c r="U1417" s="127">
        <v>0</v>
      </c>
      <c r="V1417" s="127">
        <v>0</v>
      </c>
      <c r="W1417" s="127">
        <v>0</v>
      </c>
      <c r="X1417" s="127">
        <v>0</v>
      </c>
    </row>
    <row r="1418" spans="1:24">
      <c r="A1418" s="113">
        <v>3</v>
      </c>
      <c r="B1418" s="116">
        <v>4</v>
      </c>
      <c r="C1418" s="138">
        <v>5504</v>
      </c>
      <c r="D1418" s="132">
        <v>14</v>
      </c>
      <c r="E1418" s="142" t="s">
        <v>1069</v>
      </c>
      <c r="F1418" s="143" t="s">
        <v>1070</v>
      </c>
      <c r="G1418" s="128">
        <v>45</v>
      </c>
      <c r="H1418" s="128">
        <v>552</v>
      </c>
      <c r="I1418" s="128">
        <v>2</v>
      </c>
      <c r="J1418" s="128">
        <v>22</v>
      </c>
      <c r="K1418" s="128">
        <v>40</v>
      </c>
      <c r="L1418" s="128">
        <v>36</v>
      </c>
      <c r="M1418" s="128">
        <v>45</v>
      </c>
      <c r="N1418" s="128">
        <v>535</v>
      </c>
      <c r="O1418" s="128">
        <v>13</v>
      </c>
      <c r="P1418" s="128">
        <v>18</v>
      </c>
      <c r="Q1418" s="128">
        <v>42</v>
      </c>
      <c r="R1418" s="128">
        <v>27</v>
      </c>
      <c r="S1418" s="128">
        <v>0</v>
      </c>
      <c r="T1418" s="128">
        <v>0</v>
      </c>
      <c r="U1418" s="128">
        <v>0</v>
      </c>
      <c r="V1418" s="128">
        <v>0</v>
      </c>
      <c r="W1418" s="128">
        <v>0</v>
      </c>
      <c r="X1418" s="128">
        <v>0</v>
      </c>
    </row>
    <row r="1419" spans="1:24">
      <c r="A1419" s="118">
        <v>4</v>
      </c>
      <c r="B1419" s="122">
        <v>4</v>
      </c>
      <c r="C1419" s="137">
        <v>5504</v>
      </c>
      <c r="D1419" s="131">
        <v>14</v>
      </c>
      <c r="E1419" s="144" t="s">
        <v>1069</v>
      </c>
      <c r="F1419" s="144" t="s">
        <v>1070</v>
      </c>
      <c r="G1419" s="127">
        <v>28</v>
      </c>
      <c r="H1419" s="127">
        <v>574</v>
      </c>
      <c r="I1419" s="127">
        <v>18</v>
      </c>
      <c r="J1419" s="127">
        <v>25</v>
      </c>
      <c r="K1419" s="127">
        <v>29</v>
      </c>
      <c r="L1419" s="127">
        <v>29</v>
      </c>
      <c r="M1419" s="127">
        <v>28</v>
      </c>
      <c r="N1419" s="127">
        <v>576</v>
      </c>
      <c r="O1419" s="127">
        <v>7</v>
      </c>
      <c r="P1419" s="127">
        <v>25</v>
      </c>
      <c r="Q1419" s="127">
        <v>50</v>
      </c>
      <c r="R1419" s="127">
        <v>18</v>
      </c>
      <c r="S1419" s="127">
        <v>0</v>
      </c>
      <c r="T1419" s="127">
        <v>0</v>
      </c>
      <c r="U1419" s="127">
        <v>0</v>
      </c>
      <c r="V1419" s="127">
        <v>0</v>
      </c>
      <c r="W1419" s="127">
        <v>0</v>
      </c>
      <c r="X1419" s="127">
        <v>0</v>
      </c>
    </row>
    <row r="1420" spans="1:24">
      <c r="A1420" s="118">
        <v>5</v>
      </c>
      <c r="B1420" s="122">
        <v>4</v>
      </c>
      <c r="C1420" s="137">
        <v>5504</v>
      </c>
      <c r="D1420" s="131">
        <v>14</v>
      </c>
      <c r="E1420" s="144" t="s">
        <v>1069</v>
      </c>
      <c r="F1420" s="144" t="s">
        <v>1070</v>
      </c>
      <c r="G1420" s="127">
        <v>35</v>
      </c>
      <c r="H1420" s="127">
        <v>656</v>
      </c>
      <c r="I1420" s="127">
        <v>9</v>
      </c>
      <c r="J1420" s="127">
        <v>20</v>
      </c>
      <c r="K1420" s="127">
        <v>34</v>
      </c>
      <c r="L1420" s="127">
        <v>37</v>
      </c>
      <c r="M1420" s="127">
        <v>35</v>
      </c>
      <c r="N1420" s="127">
        <v>698</v>
      </c>
      <c r="O1420" s="127">
        <v>3</v>
      </c>
      <c r="P1420" s="127">
        <v>34</v>
      </c>
      <c r="Q1420" s="127">
        <v>34</v>
      </c>
      <c r="R1420" s="127">
        <v>29</v>
      </c>
      <c r="S1420" s="127">
        <v>35</v>
      </c>
      <c r="T1420" s="127">
        <v>212</v>
      </c>
      <c r="U1420" s="127">
        <v>6</v>
      </c>
      <c r="V1420" s="127">
        <v>29</v>
      </c>
      <c r="W1420" s="127">
        <v>57</v>
      </c>
      <c r="X1420" s="127">
        <v>9</v>
      </c>
    </row>
    <row r="1421" spans="1:24">
      <c r="A1421" s="118">
        <v>6</v>
      </c>
      <c r="B1421" s="122">
        <v>4</v>
      </c>
      <c r="C1421" s="137">
        <v>5504</v>
      </c>
      <c r="D1421" s="131">
        <v>14</v>
      </c>
      <c r="E1421" s="144" t="s">
        <v>1069</v>
      </c>
      <c r="F1421" s="144" t="s">
        <v>1070</v>
      </c>
      <c r="G1421" s="127">
        <v>39</v>
      </c>
      <c r="H1421" s="127">
        <v>701</v>
      </c>
      <c r="I1421" s="127">
        <v>10</v>
      </c>
      <c r="J1421" s="127">
        <v>21</v>
      </c>
      <c r="K1421" s="127">
        <v>23</v>
      </c>
      <c r="L1421" s="127">
        <v>46</v>
      </c>
      <c r="M1421" s="127">
        <v>39</v>
      </c>
      <c r="N1421" s="127">
        <v>752</v>
      </c>
      <c r="O1421" s="127">
        <v>5</v>
      </c>
      <c r="P1421" s="127">
        <v>23</v>
      </c>
      <c r="Q1421" s="127">
        <v>26</v>
      </c>
      <c r="R1421" s="127">
        <v>46</v>
      </c>
      <c r="S1421" s="127">
        <v>0</v>
      </c>
      <c r="T1421" s="127">
        <v>0</v>
      </c>
      <c r="U1421" s="127">
        <v>0</v>
      </c>
      <c r="V1421" s="127">
        <v>0</v>
      </c>
      <c r="W1421" s="127">
        <v>0</v>
      </c>
      <c r="X1421" s="127">
        <v>0</v>
      </c>
    </row>
    <row r="1422" spans="1:24">
      <c r="A1422" s="118">
        <v>7</v>
      </c>
      <c r="B1422" s="122">
        <v>4</v>
      </c>
      <c r="C1422" s="137">
        <v>5504</v>
      </c>
      <c r="D1422" s="131">
        <v>15</v>
      </c>
      <c r="E1422" s="144" t="s">
        <v>1069</v>
      </c>
      <c r="F1422" s="144" t="s">
        <v>1649</v>
      </c>
      <c r="G1422" s="127">
        <v>42</v>
      </c>
      <c r="H1422" s="127">
        <v>696</v>
      </c>
      <c r="I1422" s="127">
        <v>21</v>
      </c>
      <c r="J1422" s="127">
        <v>7</v>
      </c>
      <c r="K1422" s="127">
        <v>55</v>
      </c>
      <c r="L1422" s="127">
        <v>17</v>
      </c>
      <c r="M1422" s="127">
        <v>42</v>
      </c>
      <c r="N1422" s="127">
        <v>683</v>
      </c>
      <c r="O1422" s="127">
        <v>10</v>
      </c>
      <c r="P1422" s="127">
        <v>31</v>
      </c>
      <c r="Q1422" s="127">
        <v>52</v>
      </c>
      <c r="R1422" s="127">
        <v>7</v>
      </c>
      <c r="S1422" s="127">
        <v>42</v>
      </c>
      <c r="T1422" s="127">
        <v>170</v>
      </c>
      <c r="U1422" s="127">
        <v>26</v>
      </c>
      <c r="V1422" s="127">
        <v>48</v>
      </c>
      <c r="W1422" s="127">
        <v>26</v>
      </c>
      <c r="X1422" s="127">
        <v>0</v>
      </c>
    </row>
    <row r="1423" spans="1:24">
      <c r="A1423" s="118">
        <v>8</v>
      </c>
      <c r="B1423" s="122">
        <v>4</v>
      </c>
      <c r="C1423" s="137">
        <v>5504</v>
      </c>
      <c r="D1423" s="131">
        <v>15</v>
      </c>
      <c r="E1423" s="144" t="s">
        <v>1069</v>
      </c>
      <c r="F1423" s="144" t="s">
        <v>1649</v>
      </c>
      <c r="G1423" s="127">
        <v>30</v>
      </c>
      <c r="H1423" s="127">
        <v>689</v>
      </c>
      <c r="I1423" s="127">
        <v>30</v>
      </c>
      <c r="J1423" s="127">
        <v>23</v>
      </c>
      <c r="K1423" s="127">
        <v>40</v>
      </c>
      <c r="L1423" s="127">
        <v>7</v>
      </c>
      <c r="M1423" s="127">
        <v>30</v>
      </c>
      <c r="N1423" s="127">
        <v>761</v>
      </c>
      <c r="O1423" s="127">
        <v>13</v>
      </c>
      <c r="P1423" s="127">
        <v>20</v>
      </c>
      <c r="Q1423" s="127">
        <v>47</v>
      </c>
      <c r="R1423" s="127">
        <v>20</v>
      </c>
      <c r="S1423" s="127">
        <v>0</v>
      </c>
      <c r="T1423" s="127">
        <v>0</v>
      </c>
      <c r="U1423" s="127">
        <v>0</v>
      </c>
      <c r="V1423" s="127">
        <v>0</v>
      </c>
      <c r="W1423" s="127">
        <v>0</v>
      </c>
      <c r="X1423" s="127">
        <v>0</v>
      </c>
    </row>
    <row r="1424" spans="1:24">
      <c r="A1424" s="113">
        <v>3</v>
      </c>
      <c r="B1424" s="116">
        <v>2</v>
      </c>
      <c r="C1424" s="138">
        <v>5602</v>
      </c>
      <c r="D1424" s="132">
        <v>5</v>
      </c>
      <c r="E1424" s="142" t="s">
        <v>1071</v>
      </c>
      <c r="F1424" s="143" t="s">
        <v>1072</v>
      </c>
      <c r="G1424" s="128">
        <v>99</v>
      </c>
      <c r="H1424" s="128">
        <v>594</v>
      </c>
      <c r="I1424" s="128">
        <v>2</v>
      </c>
      <c r="J1424" s="128">
        <v>14</v>
      </c>
      <c r="K1424" s="128">
        <v>29</v>
      </c>
      <c r="L1424" s="128">
        <v>55</v>
      </c>
      <c r="M1424" s="128">
        <v>99</v>
      </c>
      <c r="N1424" s="128">
        <v>577</v>
      </c>
      <c r="O1424" s="128">
        <v>12</v>
      </c>
      <c r="P1424" s="128">
        <v>15</v>
      </c>
      <c r="Q1424" s="128">
        <v>37</v>
      </c>
      <c r="R1424" s="128">
        <v>35</v>
      </c>
      <c r="S1424" s="128">
        <v>0</v>
      </c>
      <c r="T1424" s="128">
        <v>0</v>
      </c>
      <c r="U1424" s="128">
        <v>0</v>
      </c>
      <c r="V1424" s="128">
        <v>0</v>
      </c>
      <c r="W1424" s="128">
        <v>0</v>
      </c>
      <c r="X1424" s="128">
        <v>0</v>
      </c>
    </row>
    <row r="1425" spans="1:24">
      <c r="A1425" s="118">
        <v>4</v>
      </c>
      <c r="B1425" s="122">
        <v>2</v>
      </c>
      <c r="C1425" s="137">
        <v>5602</v>
      </c>
      <c r="D1425" s="131">
        <v>5</v>
      </c>
      <c r="E1425" s="144" t="s">
        <v>1071</v>
      </c>
      <c r="F1425" s="144" t="s">
        <v>1072</v>
      </c>
      <c r="G1425" s="127">
        <v>87</v>
      </c>
      <c r="H1425" s="127">
        <v>652</v>
      </c>
      <c r="I1425" s="127">
        <v>6</v>
      </c>
      <c r="J1425" s="127">
        <v>8</v>
      </c>
      <c r="K1425" s="127">
        <v>21</v>
      </c>
      <c r="L1425" s="127">
        <v>66</v>
      </c>
      <c r="M1425" s="127">
        <v>87</v>
      </c>
      <c r="N1425" s="127">
        <v>681</v>
      </c>
      <c r="O1425" s="127">
        <v>6</v>
      </c>
      <c r="P1425" s="127">
        <v>11</v>
      </c>
      <c r="Q1425" s="127">
        <v>47</v>
      </c>
      <c r="R1425" s="127">
        <v>36</v>
      </c>
      <c r="S1425" s="127">
        <v>0</v>
      </c>
      <c r="T1425" s="127">
        <v>0</v>
      </c>
      <c r="U1425" s="127">
        <v>0</v>
      </c>
      <c r="V1425" s="127">
        <v>0</v>
      </c>
      <c r="W1425" s="127">
        <v>0</v>
      </c>
      <c r="X1425" s="127">
        <v>0</v>
      </c>
    </row>
    <row r="1426" spans="1:24">
      <c r="A1426" s="118">
        <v>5</v>
      </c>
      <c r="B1426" s="122">
        <v>2</v>
      </c>
      <c r="C1426" s="137">
        <v>5602</v>
      </c>
      <c r="D1426" s="131">
        <v>8</v>
      </c>
      <c r="E1426" s="144" t="s">
        <v>1071</v>
      </c>
      <c r="F1426" s="144" t="s">
        <v>1433</v>
      </c>
      <c r="G1426" s="127">
        <v>88</v>
      </c>
      <c r="H1426" s="127">
        <v>612</v>
      </c>
      <c r="I1426" s="127">
        <v>16</v>
      </c>
      <c r="J1426" s="127">
        <v>25</v>
      </c>
      <c r="K1426" s="127">
        <v>47</v>
      </c>
      <c r="L1426" s="127">
        <v>13</v>
      </c>
      <c r="M1426" s="127">
        <v>88</v>
      </c>
      <c r="N1426" s="127">
        <v>690</v>
      </c>
      <c r="O1426" s="127">
        <v>0</v>
      </c>
      <c r="P1426" s="127">
        <v>24</v>
      </c>
      <c r="Q1426" s="127">
        <v>55</v>
      </c>
      <c r="R1426" s="127">
        <v>22</v>
      </c>
      <c r="S1426" s="127">
        <v>88</v>
      </c>
      <c r="T1426" s="127">
        <v>201</v>
      </c>
      <c r="U1426" s="127">
        <v>6</v>
      </c>
      <c r="V1426" s="127">
        <v>35</v>
      </c>
      <c r="W1426" s="127">
        <v>55</v>
      </c>
      <c r="X1426" s="127">
        <v>5</v>
      </c>
    </row>
    <row r="1427" spans="1:24">
      <c r="A1427" s="118">
        <v>6</v>
      </c>
      <c r="B1427" s="122">
        <v>2</v>
      </c>
      <c r="C1427" s="137">
        <v>5602</v>
      </c>
      <c r="D1427" s="131">
        <v>8</v>
      </c>
      <c r="E1427" s="144" t="s">
        <v>1071</v>
      </c>
      <c r="F1427" s="144" t="s">
        <v>1433</v>
      </c>
      <c r="G1427" s="127">
        <v>89</v>
      </c>
      <c r="H1427" s="127">
        <v>689</v>
      </c>
      <c r="I1427" s="127">
        <v>7</v>
      </c>
      <c r="J1427" s="127">
        <v>21</v>
      </c>
      <c r="K1427" s="127">
        <v>35</v>
      </c>
      <c r="L1427" s="127">
        <v>37</v>
      </c>
      <c r="M1427" s="127">
        <v>89</v>
      </c>
      <c r="N1427" s="127">
        <v>707</v>
      </c>
      <c r="O1427" s="127">
        <v>3</v>
      </c>
      <c r="P1427" s="127">
        <v>31</v>
      </c>
      <c r="Q1427" s="127">
        <v>40</v>
      </c>
      <c r="R1427" s="127">
        <v>25</v>
      </c>
      <c r="S1427" s="127">
        <v>0</v>
      </c>
      <c r="T1427" s="127">
        <v>0</v>
      </c>
      <c r="U1427" s="127">
        <v>0</v>
      </c>
      <c r="V1427" s="127">
        <v>0</v>
      </c>
      <c r="W1427" s="127">
        <v>0</v>
      </c>
      <c r="X1427" s="127">
        <v>0</v>
      </c>
    </row>
    <row r="1428" spans="1:24">
      <c r="A1428" s="118">
        <v>7</v>
      </c>
      <c r="B1428" s="122">
        <v>2</v>
      </c>
      <c r="C1428" s="137">
        <v>5602</v>
      </c>
      <c r="D1428" s="131">
        <v>8</v>
      </c>
      <c r="E1428" s="144" t="s">
        <v>1071</v>
      </c>
      <c r="F1428" s="144" t="s">
        <v>1433</v>
      </c>
      <c r="G1428" s="127">
        <v>83</v>
      </c>
      <c r="H1428" s="127">
        <v>701</v>
      </c>
      <c r="I1428" s="127">
        <v>12</v>
      </c>
      <c r="J1428" s="127">
        <v>28</v>
      </c>
      <c r="K1428" s="127">
        <v>41</v>
      </c>
      <c r="L1428" s="127">
        <v>19</v>
      </c>
      <c r="M1428" s="127">
        <v>83</v>
      </c>
      <c r="N1428" s="127">
        <v>736</v>
      </c>
      <c r="O1428" s="127">
        <v>2</v>
      </c>
      <c r="P1428" s="127">
        <v>31</v>
      </c>
      <c r="Q1428" s="127">
        <v>37</v>
      </c>
      <c r="R1428" s="127">
        <v>29</v>
      </c>
      <c r="S1428" s="127">
        <v>83</v>
      </c>
      <c r="T1428" s="127">
        <v>176</v>
      </c>
      <c r="U1428" s="127">
        <v>25</v>
      </c>
      <c r="V1428" s="127">
        <v>46</v>
      </c>
      <c r="W1428" s="127">
        <v>27</v>
      </c>
      <c r="X1428" s="127">
        <v>2</v>
      </c>
    </row>
    <row r="1429" spans="1:24">
      <c r="A1429" s="118">
        <v>8</v>
      </c>
      <c r="B1429" s="122">
        <v>2</v>
      </c>
      <c r="C1429" s="137">
        <v>5602</v>
      </c>
      <c r="D1429" s="131">
        <v>8</v>
      </c>
      <c r="E1429" s="144" t="s">
        <v>1071</v>
      </c>
      <c r="F1429" s="144" t="s">
        <v>1433</v>
      </c>
      <c r="G1429" s="127">
        <v>85</v>
      </c>
      <c r="H1429" s="127">
        <v>724</v>
      </c>
      <c r="I1429" s="127">
        <v>16</v>
      </c>
      <c r="J1429" s="127">
        <v>27</v>
      </c>
      <c r="K1429" s="127">
        <v>39</v>
      </c>
      <c r="L1429" s="127">
        <v>18</v>
      </c>
      <c r="M1429" s="127">
        <v>85</v>
      </c>
      <c r="N1429" s="127">
        <v>799</v>
      </c>
      <c r="O1429" s="127">
        <v>6</v>
      </c>
      <c r="P1429" s="127">
        <v>21</v>
      </c>
      <c r="Q1429" s="127">
        <v>38</v>
      </c>
      <c r="R1429" s="127">
        <v>35</v>
      </c>
      <c r="S1429" s="127">
        <v>0</v>
      </c>
      <c r="T1429" s="127">
        <v>0</v>
      </c>
      <c r="U1429" s="127">
        <v>0</v>
      </c>
      <c r="V1429" s="127">
        <v>0</v>
      </c>
      <c r="W1429" s="127">
        <v>0</v>
      </c>
      <c r="X1429" s="127">
        <v>0</v>
      </c>
    </row>
    <row r="1430" spans="1:24">
      <c r="A1430" s="113">
        <v>3</v>
      </c>
      <c r="B1430" s="116">
        <v>2</v>
      </c>
      <c r="C1430" s="138">
        <v>5604</v>
      </c>
      <c r="D1430" s="132">
        <v>15</v>
      </c>
      <c r="E1430" s="142" t="s">
        <v>1073</v>
      </c>
      <c r="F1430" s="143" t="s">
        <v>1074</v>
      </c>
      <c r="G1430" s="128">
        <v>54</v>
      </c>
      <c r="H1430" s="128">
        <v>614</v>
      </c>
      <c r="I1430" s="128">
        <v>0</v>
      </c>
      <c r="J1430" s="128">
        <v>11</v>
      </c>
      <c r="K1430" s="128">
        <v>28</v>
      </c>
      <c r="L1430" s="128">
        <v>61</v>
      </c>
      <c r="M1430" s="128">
        <v>54</v>
      </c>
      <c r="N1430" s="128">
        <v>535</v>
      </c>
      <c r="O1430" s="128">
        <v>17</v>
      </c>
      <c r="P1430" s="128">
        <v>26</v>
      </c>
      <c r="Q1430" s="128">
        <v>31</v>
      </c>
      <c r="R1430" s="128">
        <v>26</v>
      </c>
      <c r="S1430" s="128">
        <v>0</v>
      </c>
      <c r="T1430" s="128">
        <v>0</v>
      </c>
      <c r="U1430" s="128">
        <v>0</v>
      </c>
      <c r="V1430" s="128">
        <v>0</v>
      </c>
      <c r="W1430" s="128">
        <v>0</v>
      </c>
      <c r="X1430" s="128">
        <v>0</v>
      </c>
    </row>
    <row r="1431" spans="1:24">
      <c r="A1431" s="118">
        <v>4</v>
      </c>
      <c r="B1431" s="122">
        <v>2</v>
      </c>
      <c r="C1431" s="137">
        <v>5604</v>
      </c>
      <c r="D1431" s="131">
        <v>15</v>
      </c>
      <c r="E1431" s="144" t="s">
        <v>1073</v>
      </c>
      <c r="F1431" s="144" t="s">
        <v>1074</v>
      </c>
      <c r="G1431" s="127">
        <v>50</v>
      </c>
      <c r="H1431" s="127">
        <v>643</v>
      </c>
      <c r="I1431" s="127">
        <v>8</v>
      </c>
      <c r="J1431" s="127">
        <v>12</v>
      </c>
      <c r="K1431" s="127">
        <v>22</v>
      </c>
      <c r="L1431" s="127">
        <v>58</v>
      </c>
      <c r="M1431" s="127">
        <v>50</v>
      </c>
      <c r="N1431" s="127">
        <v>614</v>
      </c>
      <c r="O1431" s="127">
        <v>6</v>
      </c>
      <c r="P1431" s="127">
        <v>28</v>
      </c>
      <c r="Q1431" s="127">
        <v>50</v>
      </c>
      <c r="R1431" s="127">
        <v>16</v>
      </c>
      <c r="S1431" s="127">
        <v>0</v>
      </c>
      <c r="T1431" s="127">
        <v>0</v>
      </c>
      <c r="U1431" s="127">
        <v>0</v>
      </c>
      <c r="V1431" s="127">
        <v>0</v>
      </c>
      <c r="W1431" s="127">
        <v>0</v>
      </c>
      <c r="X1431" s="127">
        <v>0</v>
      </c>
    </row>
    <row r="1432" spans="1:24">
      <c r="A1432" s="118">
        <v>5</v>
      </c>
      <c r="B1432" s="122">
        <v>2</v>
      </c>
      <c r="C1432" s="137">
        <v>5604</v>
      </c>
      <c r="D1432" s="131">
        <v>15</v>
      </c>
      <c r="E1432" s="144" t="s">
        <v>1073</v>
      </c>
      <c r="F1432" s="144" t="s">
        <v>1074</v>
      </c>
      <c r="G1432" s="127">
        <v>52</v>
      </c>
      <c r="H1432" s="127">
        <v>686</v>
      </c>
      <c r="I1432" s="127">
        <v>12</v>
      </c>
      <c r="J1432" s="127">
        <v>8</v>
      </c>
      <c r="K1432" s="127">
        <v>33</v>
      </c>
      <c r="L1432" s="127">
        <v>48</v>
      </c>
      <c r="M1432" s="127">
        <v>52</v>
      </c>
      <c r="N1432" s="127">
        <v>702</v>
      </c>
      <c r="O1432" s="127">
        <v>10</v>
      </c>
      <c r="P1432" s="127">
        <v>15</v>
      </c>
      <c r="Q1432" s="127">
        <v>38</v>
      </c>
      <c r="R1432" s="127">
        <v>37</v>
      </c>
      <c r="S1432" s="127">
        <v>52</v>
      </c>
      <c r="T1432" s="127">
        <v>203</v>
      </c>
      <c r="U1432" s="127">
        <v>12</v>
      </c>
      <c r="V1432" s="127">
        <v>33</v>
      </c>
      <c r="W1432" s="127">
        <v>50</v>
      </c>
      <c r="X1432" s="127">
        <v>6</v>
      </c>
    </row>
    <row r="1433" spans="1:24">
      <c r="A1433" s="118">
        <v>6</v>
      </c>
      <c r="B1433" s="122">
        <v>2</v>
      </c>
      <c r="C1433" s="137">
        <v>5604</v>
      </c>
      <c r="D1433" s="131">
        <v>15</v>
      </c>
      <c r="E1433" s="144" t="s">
        <v>1073</v>
      </c>
      <c r="F1433" s="144" t="s">
        <v>1074</v>
      </c>
      <c r="G1433" s="127">
        <v>55</v>
      </c>
      <c r="H1433" s="127">
        <v>710</v>
      </c>
      <c r="I1433" s="127">
        <v>11</v>
      </c>
      <c r="J1433" s="127">
        <v>15</v>
      </c>
      <c r="K1433" s="127">
        <v>25</v>
      </c>
      <c r="L1433" s="127">
        <v>49</v>
      </c>
      <c r="M1433" s="127">
        <v>55</v>
      </c>
      <c r="N1433" s="127">
        <v>674</v>
      </c>
      <c r="O1433" s="127">
        <v>11</v>
      </c>
      <c r="P1433" s="127">
        <v>24</v>
      </c>
      <c r="Q1433" s="127">
        <v>40</v>
      </c>
      <c r="R1433" s="127">
        <v>25</v>
      </c>
      <c r="S1433" s="127">
        <v>0</v>
      </c>
      <c r="T1433" s="127">
        <v>0</v>
      </c>
      <c r="U1433" s="127">
        <v>0</v>
      </c>
      <c r="V1433" s="127">
        <v>0</v>
      </c>
      <c r="W1433" s="127">
        <v>0</v>
      </c>
      <c r="X1433" s="127">
        <v>0</v>
      </c>
    </row>
    <row r="1434" spans="1:24">
      <c r="A1434" s="118">
        <v>7</v>
      </c>
      <c r="B1434" s="122">
        <v>2</v>
      </c>
      <c r="C1434" s="137">
        <v>5604</v>
      </c>
      <c r="D1434" s="131">
        <v>17</v>
      </c>
      <c r="E1434" s="144" t="s">
        <v>1073</v>
      </c>
      <c r="F1434" s="144" t="s">
        <v>1650</v>
      </c>
      <c r="G1434" s="127">
        <v>46</v>
      </c>
      <c r="H1434" s="127">
        <v>722</v>
      </c>
      <c r="I1434" s="127">
        <v>17</v>
      </c>
      <c r="J1434" s="127">
        <v>4</v>
      </c>
      <c r="K1434" s="127">
        <v>41</v>
      </c>
      <c r="L1434" s="127">
        <v>37</v>
      </c>
      <c r="M1434" s="127">
        <v>46</v>
      </c>
      <c r="N1434" s="127">
        <v>710</v>
      </c>
      <c r="O1434" s="127">
        <v>4</v>
      </c>
      <c r="P1434" s="127">
        <v>26</v>
      </c>
      <c r="Q1434" s="127">
        <v>54</v>
      </c>
      <c r="R1434" s="127">
        <v>15</v>
      </c>
      <c r="S1434" s="127">
        <v>46</v>
      </c>
      <c r="T1434" s="127">
        <v>178</v>
      </c>
      <c r="U1434" s="127">
        <v>28</v>
      </c>
      <c r="V1434" s="127">
        <v>35</v>
      </c>
      <c r="W1434" s="127">
        <v>33</v>
      </c>
      <c r="X1434" s="127">
        <v>4</v>
      </c>
    </row>
    <row r="1435" spans="1:24">
      <c r="A1435" s="118">
        <v>8</v>
      </c>
      <c r="B1435" s="122">
        <v>2</v>
      </c>
      <c r="C1435" s="137">
        <v>5604</v>
      </c>
      <c r="D1435" s="131">
        <v>17</v>
      </c>
      <c r="E1435" s="144" t="s">
        <v>1073</v>
      </c>
      <c r="F1435" s="144" t="s">
        <v>1650</v>
      </c>
      <c r="G1435" s="127">
        <v>44</v>
      </c>
      <c r="H1435" s="127">
        <v>739</v>
      </c>
      <c r="I1435" s="127">
        <v>23</v>
      </c>
      <c r="J1435" s="127">
        <v>7</v>
      </c>
      <c r="K1435" s="127">
        <v>45</v>
      </c>
      <c r="L1435" s="127">
        <v>25</v>
      </c>
      <c r="M1435" s="127">
        <v>44</v>
      </c>
      <c r="N1435" s="127">
        <v>831</v>
      </c>
      <c r="O1435" s="127">
        <v>2</v>
      </c>
      <c r="P1435" s="127">
        <v>11</v>
      </c>
      <c r="Q1435" s="127">
        <v>52</v>
      </c>
      <c r="R1435" s="127">
        <v>34</v>
      </c>
      <c r="S1435" s="127">
        <v>0</v>
      </c>
      <c r="T1435" s="127">
        <v>0</v>
      </c>
      <c r="U1435" s="127">
        <v>0</v>
      </c>
      <c r="V1435" s="127">
        <v>0</v>
      </c>
      <c r="W1435" s="127">
        <v>0</v>
      </c>
      <c r="X1435" s="127">
        <v>0</v>
      </c>
    </row>
    <row r="1436" spans="1:24">
      <c r="A1436" s="118">
        <v>5</v>
      </c>
      <c r="B1436" s="122">
        <v>2</v>
      </c>
      <c r="C1436" s="137">
        <v>5605</v>
      </c>
      <c r="D1436" s="131">
        <v>1</v>
      </c>
      <c r="E1436" s="144" t="s">
        <v>1075</v>
      </c>
      <c r="F1436" s="144" t="s">
        <v>1434</v>
      </c>
      <c r="G1436" s="127">
        <v>115</v>
      </c>
      <c r="H1436" s="127">
        <v>642</v>
      </c>
      <c r="I1436" s="127">
        <v>17</v>
      </c>
      <c r="J1436" s="127">
        <v>17</v>
      </c>
      <c r="K1436" s="127">
        <v>31</v>
      </c>
      <c r="L1436" s="127">
        <v>34</v>
      </c>
      <c r="M1436" s="127">
        <v>115</v>
      </c>
      <c r="N1436" s="127">
        <v>659</v>
      </c>
      <c r="O1436" s="127">
        <v>10</v>
      </c>
      <c r="P1436" s="127">
        <v>19</v>
      </c>
      <c r="Q1436" s="127">
        <v>46</v>
      </c>
      <c r="R1436" s="127">
        <v>25</v>
      </c>
      <c r="S1436" s="127">
        <v>115</v>
      </c>
      <c r="T1436" s="127">
        <v>185</v>
      </c>
      <c r="U1436" s="127">
        <v>18</v>
      </c>
      <c r="V1436" s="127">
        <v>45</v>
      </c>
      <c r="W1436" s="127">
        <v>34</v>
      </c>
      <c r="X1436" s="127">
        <v>3</v>
      </c>
    </row>
    <row r="1437" spans="1:24">
      <c r="A1437" s="118">
        <v>6</v>
      </c>
      <c r="B1437" s="122">
        <v>2</v>
      </c>
      <c r="C1437" s="137">
        <v>5605</v>
      </c>
      <c r="D1437" s="131">
        <v>1</v>
      </c>
      <c r="E1437" s="144" t="s">
        <v>1075</v>
      </c>
      <c r="F1437" s="144" t="s">
        <v>1434</v>
      </c>
      <c r="G1437" s="127">
        <v>109</v>
      </c>
      <c r="H1437" s="127">
        <v>732</v>
      </c>
      <c r="I1437" s="127">
        <v>6</v>
      </c>
      <c r="J1437" s="127">
        <v>8</v>
      </c>
      <c r="K1437" s="127">
        <v>32</v>
      </c>
      <c r="L1437" s="127">
        <v>53</v>
      </c>
      <c r="M1437" s="127">
        <v>109</v>
      </c>
      <c r="N1437" s="127">
        <v>693</v>
      </c>
      <c r="O1437" s="127">
        <v>9</v>
      </c>
      <c r="P1437" s="127">
        <v>23</v>
      </c>
      <c r="Q1437" s="127">
        <v>42</v>
      </c>
      <c r="R1437" s="127">
        <v>26</v>
      </c>
      <c r="S1437" s="127">
        <v>0</v>
      </c>
      <c r="T1437" s="127">
        <v>0</v>
      </c>
      <c r="U1437" s="127">
        <v>0</v>
      </c>
      <c r="V1437" s="127">
        <v>0</v>
      </c>
      <c r="W1437" s="127">
        <v>0</v>
      </c>
      <c r="X1437" s="127">
        <v>0</v>
      </c>
    </row>
    <row r="1438" spans="1:24">
      <c r="A1438" s="113">
        <v>3</v>
      </c>
      <c r="B1438" s="116">
        <v>2</v>
      </c>
      <c r="C1438" s="138">
        <v>5605</v>
      </c>
      <c r="D1438" s="132">
        <v>21</v>
      </c>
      <c r="E1438" s="142" t="s">
        <v>1075</v>
      </c>
      <c r="F1438" s="143" t="s">
        <v>1076</v>
      </c>
      <c r="G1438" s="128">
        <v>128</v>
      </c>
      <c r="H1438" s="128">
        <v>575</v>
      </c>
      <c r="I1438" s="128">
        <v>2</v>
      </c>
      <c r="J1438" s="128">
        <v>13</v>
      </c>
      <c r="K1438" s="128">
        <v>39</v>
      </c>
      <c r="L1438" s="128">
        <v>45</v>
      </c>
      <c r="M1438" s="128">
        <v>128</v>
      </c>
      <c r="N1438" s="128">
        <v>528</v>
      </c>
      <c r="O1438" s="128">
        <v>18</v>
      </c>
      <c r="P1438" s="128">
        <v>22</v>
      </c>
      <c r="Q1438" s="128">
        <v>36</v>
      </c>
      <c r="R1438" s="128">
        <v>24</v>
      </c>
      <c r="S1438" s="128">
        <v>0</v>
      </c>
      <c r="T1438" s="128">
        <v>0</v>
      </c>
      <c r="U1438" s="128">
        <v>0</v>
      </c>
      <c r="V1438" s="128">
        <v>0</v>
      </c>
      <c r="W1438" s="128">
        <v>0</v>
      </c>
      <c r="X1438" s="128">
        <v>0</v>
      </c>
    </row>
    <row r="1439" spans="1:24">
      <c r="A1439" s="118">
        <v>4</v>
      </c>
      <c r="B1439" s="122">
        <v>2</v>
      </c>
      <c r="C1439" s="137">
        <v>5605</v>
      </c>
      <c r="D1439" s="131">
        <v>21</v>
      </c>
      <c r="E1439" s="144" t="s">
        <v>1075</v>
      </c>
      <c r="F1439" s="144" t="s">
        <v>1076</v>
      </c>
      <c r="G1439" s="127">
        <v>124</v>
      </c>
      <c r="H1439" s="127">
        <v>660</v>
      </c>
      <c r="I1439" s="127">
        <v>11</v>
      </c>
      <c r="J1439" s="127">
        <v>4</v>
      </c>
      <c r="K1439" s="127">
        <v>20</v>
      </c>
      <c r="L1439" s="127">
        <v>65</v>
      </c>
      <c r="M1439" s="127">
        <v>124</v>
      </c>
      <c r="N1439" s="127">
        <v>633</v>
      </c>
      <c r="O1439" s="127">
        <v>7</v>
      </c>
      <c r="P1439" s="127">
        <v>19</v>
      </c>
      <c r="Q1439" s="127">
        <v>51</v>
      </c>
      <c r="R1439" s="127">
        <v>23</v>
      </c>
      <c r="S1439" s="127">
        <v>0</v>
      </c>
      <c r="T1439" s="127">
        <v>0</v>
      </c>
      <c r="U1439" s="127">
        <v>0</v>
      </c>
      <c r="V1439" s="127">
        <v>0</v>
      </c>
      <c r="W1439" s="127">
        <v>0</v>
      </c>
      <c r="X1439" s="127">
        <v>0</v>
      </c>
    </row>
    <row r="1440" spans="1:24">
      <c r="A1440" s="118">
        <v>7</v>
      </c>
      <c r="B1440" s="122">
        <v>2</v>
      </c>
      <c r="C1440" s="137">
        <v>5605</v>
      </c>
      <c r="D1440" s="131">
        <v>24</v>
      </c>
      <c r="E1440" s="144" t="s">
        <v>1075</v>
      </c>
      <c r="F1440" s="144" t="s">
        <v>1434</v>
      </c>
      <c r="G1440" s="127">
        <v>116</v>
      </c>
      <c r="H1440" s="127">
        <v>756</v>
      </c>
      <c r="I1440" s="127">
        <v>4</v>
      </c>
      <c r="J1440" s="127">
        <v>8</v>
      </c>
      <c r="K1440" s="127">
        <v>43</v>
      </c>
      <c r="L1440" s="127">
        <v>45</v>
      </c>
      <c r="M1440" s="127">
        <v>116</v>
      </c>
      <c r="N1440" s="127">
        <v>735</v>
      </c>
      <c r="O1440" s="127">
        <v>3</v>
      </c>
      <c r="P1440" s="127">
        <v>24</v>
      </c>
      <c r="Q1440" s="127">
        <v>55</v>
      </c>
      <c r="R1440" s="127">
        <v>18</v>
      </c>
      <c r="S1440" s="127">
        <v>116</v>
      </c>
      <c r="T1440" s="127">
        <v>201</v>
      </c>
      <c r="U1440" s="127">
        <v>8</v>
      </c>
      <c r="V1440" s="127">
        <v>35</v>
      </c>
      <c r="W1440" s="127">
        <v>47</v>
      </c>
      <c r="X1440" s="127">
        <v>9</v>
      </c>
    </row>
    <row r="1441" spans="1:24">
      <c r="A1441" s="118">
        <v>8</v>
      </c>
      <c r="B1441" s="122">
        <v>2</v>
      </c>
      <c r="C1441" s="137">
        <v>5605</v>
      </c>
      <c r="D1441" s="131">
        <v>24</v>
      </c>
      <c r="E1441" s="144" t="s">
        <v>1075</v>
      </c>
      <c r="F1441" s="144" t="s">
        <v>1434</v>
      </c>
      <c r="G1441" s="127">
        <v>107</v>
      </c>
      <c r="H1441" s="127">
        <v>732</v>
      </c>
      <c r="I1441" s="127">
        <v>21</v>
      </c>
      <c r="J1441" s="127">
        <v>11</v>
      </c>
      <c r="K1441" s="127">
        <v>50</v>
      </c>
      <c r="L1441" s="127">
        <v>19</v>
      </c>
      <c r="M1441" s="127">
        <v>107</v>
      </c>
      <c r="N1441" s="127">
        <v>775</v>
      </c>
      <c r="O1441" s="127">
        <v>11</v>
      </c>
      <c r="P1441" s="127">
        <v>19</v>
      </c>
      <c r="Q1441" s="127">
        <v>39</v>
      </c>
      <c r="R1441" s="127">
        <v>31</v>
      </c>
      <c r="S1441" s="127">
        <v>0</v>
      </c>
      <c r="T1441" s="127">
        <v>0</v>
      </c>
      <c r="U1441" s="127">
        <v>0</v>
      </c>
      <c r="V1441" s="127">
        <v>0</v>
      </c>
      <c r="W1441" s="127">
        <v>0</v>
      </c>
      <c r="X1441" s="127">
        <v>0</v>
      </c>
    </row>
    <row r="1442" spans="1:24">
      <c r="A1442" s="113">
        <v>3</v>
      </c>
      <c r="B1442" s="116">
        <v>2</v>
      </c>
      <c r="C1442" s="138">
        <v>5607</v>
      </c>
      <c r="D1442" s="132">
        <v>31</v>
      </c>
      <c r="E1442" s="142" t="s">
        <v>1077</v>
      </c>
      <c r="F1442" s="143" t="s">
        <v>1078</v>
      </c>
      <c r="G1442" s="128">
        <v>22</v>
      </c>
      <c r="H1442" s="128">
        <v>605</v>
      </c>
      <c r="I1442" s="128">
        <v>18</v>
      </c>
      <c r="J1442" s="128">
        <v>0</v>
      </c>
      <c r="K1442" s="128">
        <v>18</v>
      </c>
      <c r="L1442" s="128">
        <v>64</v>
      </c>
      <c r="M1442" s="128">
        <v>22</v>
      </c>
      <c r="N1442" s="128">
        <v>580</v>
      </c>
      <c r="O1442" s="128">
        <v>18</v>
      </c>
      <c r="P1442" s="128">
        <v>14</v>
      </c>
      <c r="Q1442" s="128">
        <v>23</v>
      </c>
      <c r="R1442" s="128">
        <v>45</v>
      </c>
      <c r="S1442" s="128">
        <v>0</v>
      </c>
      <c r="T1442" s="128">
        <v>0</v>
      </c>
      <c r="U1442" s="128">
        <v>0</v>
      </c>
      <c r="V1442" s="128">
        <v>0</v>
      </c>
      <c r="W1442" s="128">
        <v>0</v>
      </c>
      <c r="X1442" s="128">
        <v>0</v>
      </c>
    </row>
    <row r="1443" spans="1:24">
      <c r="A1443" s="118">
        <v>4</v>
      </c>
      <c r="B1443" s="122">
        <v>2</v>
      </c>
      <c r="C1443" s="137">
        <v>5607</v>
      </c>
      <c r="D1443" s="131">
        <v>31</v>
      </c>
      <c r="E1443" s="144" t="s">
        <v>1077</v>
      </c>
      <c r="F1443" s="144" t="s">
        <v>1078</v>
      </c>
      <c r="G1443" s="127">
        <v>25</v>
      </c>
      <c r="H1443" s="127">
        <v>632</v>
      </c>
      <c r="I1443" s="127">
        <v>0</v>
      </c>
      <c r="J1443" s="127">
        <v>8</v>
      </c>
      <c r="K1443" s="127">
        <v>52</v>
      </c>
      <c r="L1443" s="127">
        <v>40</v>
      </c>
      <c r="M1443" s="127">
        <v>25</v>
      </c>
      <c r="N1443" s="127">
        <v>646</v>
      </c>
      <c r="O1443" s="127">
        <v>4</v>
      </c>
      <c r="P1443" s="127">
        <v>8</v>
      </c>
      <c r="Q1443" s="127">
        <v>76</v>
      </c>
      <c r="R1443" s="127">
        <v>12</v>
      </c>
      <c r="S1443" s="127">
        <v>0</v>
      </c>
      <c r="T1443" s="127">
        <v>0</v>
      </c>
      <c r="U1443" s="127">
        <v>0</v>
      </c>
      <c r="V1443" s="127">
        <v>0</v>
      </c>
      <c r="W1443" s="127">
        <v>0</v>
      </c>
      <c r="X1443" s="127">
        <v>0</v>
      </c>
    </row>
    <row r="1444" spans="1:24">
      <c r="A1444" s="118">
        <v>5</v>
      </c>
      <c r="B1444" s="122">
        <v>2</v>
      </c>
      <c r="C1444" s="137">
        <v>5607</v>
      </c>
      <c r="D1444" s="131">
        <v>31</v>
      </c>
      <c r="E1444" s="144" t="s">
        <v>1077</v>
      </c>
      <c r="F1444" s="144" t="s">
        <v>1078</v>
      </c>
      <c r="G1444" s="127">
        <v>28</v>
      </c>
      <c r="H1444" s="127">
        <v>695</v>
      </c>
      <c r="I1444" s="127">
        <v>4</v>
      </c>
      <c r="J1444" s="127">
        <v>4</v>
      </c>
      <c r="K1444" s="127">
        <v>36</v>
      </c>
      <c r="L1444" s="127">
        <v>57</v>
      </c>
      <c r="M1444" s="127">
        <v>28</v>
      </c>
      <c r="N1444" s="127">
        <v>757</v>
      </c>
      <c r="O1444" s="127">
        <v>4</v>
      </c>
      <c r="P1444" s="127">
        <v>11</v>
      </c>
      <c r="Q1444" s="127">
        <v>43</v>
      </c>
      <c r="R1444" s="127">
        <v>43</v>
      </c>
      <c r="S1444" s="127">
        <v>28</v>
      </c>
      <c r="T1444" s="127">
        <v>224</v>
      </c>
      <c r="U1444" s="127">
        <v>7</v>
      </c>
      <c r="V1444" s="127">
        <v>11</v>
      </c>
      <c r="W1444" s="127">
        <v>61</v>
      </c>
      <c r="X1444" s="127">
        <v>21</v>
      </c>
    </row>
    <row r="1445" spans="1:24">
      <c r="A1445" s="118">
        <v>6</v>
      </c>
      <c r="B1445" s="122">
        <v>2</v>
      </c>
      <c r="C1445" s="137">
        <v>5607</v>
      </c>
      <c r="D1445" s="131">
        <v>31</v>
      </c>
      <c r="E1445" s="144" t="s">
        <v>1077</v>
      </c>
      <c r="F1445" s="144" t="s">
        <v>1078</v>
      </c>
      <c r="G1445" s="127">
        <v>20</v>
      </c>
      <c r="H1445" s="127">
        <v>723</v>
      </c>
      <c r="I1445" s="127">
        <v>5</v>
      </c>
      <c r="J1445" s="127">
        <v>10</v>
      </c>
      <c r="K1445" s="127">
        <v>40</v>
      </c>
      <c r="L1445" s="127">
        <v>45</v>
      </c>
      <c r="M1445" s="127">
        <v>20</v>
      </c>
      <c r="N1445" s="127">
        <v>748</v>
      </c>
      <c r="O1445" s="127">
        <v>0</v>
      </c>
      <c r="P1445" s="127">
        <v>20</v>
      </c>
      <c r="Q1445" s="127">
        <v>50</v>
      </c>
      <c r="R1445" s="127">
        <v>30</v>
      </c>
      <c r="S1445" s="127">
        <v>0</v>
      </c>
      <c r="T1445" s="127">
        <v>0</v>
      </c>
      <c r="U1445" s="127">
        <v>0</v>
      </c>
      <c r="V1445" s="127">
        <v>0</v>
      </c>
      <c r="W1445" s="127">
        <v>0</v>
      </c>
      <c r="X1445" s="127">
        <v>0</v>
      </c>
    </row>
    <row r="1446" spans="1:24">
      <c r="A1446" s="118">
        <v>7</v>
      </c>
      <c r="B1446" s="122">
        <v>2</v>
      </c>
      <c r="C1446" s="137">
        <v>5607</v>
      </c>
      <c r="D1446" s="131">
        <v>32</v>
      </c>
      <c r="E1446" s="144" t="s">
        <v>1077</v>
      </c>
      <c r="F1446" s="144" t="s">
        <v>1651</v>
      </c>
      <c r="G1446" s="127">
        <v>25</v>
      </c>
      <c r="H1446" s="127">
        <v>710</v>
      </c>
      <c r="I1446" s="127">
        <v>8</v>
      </c>
      <c r="J1446" s="127">
        <v>12</v>
      </c>
      <c r="K1446" s="127">
        <v>64</v>
      </c>
      <c r="L1446" s="127">
        <v>16</v>
      </c>
      <c r="M1446" s="127">
        <v>25</v>
      </c>
      <c r="N1446" s="127">
        <v>702</v>
      </c>
      <c r="O1446" s="127">
        <v>4</v>
      </c>
      <c r="P1446" s="127">
        <v>32</v>
      </c>
      <c r="Q1446" s="127">
        <v>56</v>
      </c>
      <c r="R1446" s="127">
        <v>8</v>
      </c>
      <c r="S1446" s="127">
        <v>25</v>
      </c>
      <c r="T1446" s="127">
        <v>165</v>
      </c>
      <c r="U1446" s="127">
        <v>20</v>
      </c>
      <c r="V1446" s="127">
        <v>64</v>
      </c>
      <c r="W1446" s="127">
        <v>16</v>
      </c>
      <c r="X1446" s="127">
        <v>0</v>
      </c>
    </row>
    <row r="1447" spans="1:24">
      <c r="A1447" s="118">
        <v>8</v>
      </c>
      <c r="B1447" s="122">
        <v>2</v>
      </c>
      <c r="C1447" s="137">
        <v>5607</v>
      </c>
      <c r="D1447" s="131">
        <v>32</v>
      </c>
      <c r="E1447" s="144" t="s">
        <v>1077</v>
      </c>
      <c r="F1447" s="144" t="s">
        <v>1651</v>
      </c>
      <c r="G1447" s="127">
        <v>26</v>
      </c>
      <c r="H1447" s="127">
        <v>699</v>
      </c>
      <c r="I1447" s="127">
        <v>23</v>
      </c>
      <c r="J1447" s="127">
        <v>31</v>
      </c>
      <c r="K1447" s="127">
        <v>35</v>
      </c>
      <c r="L1447" s="127">
        <v>12</v>
      </c>
      <c r="M1447" s="127">
        <v>26</v>
      </c>
      <c r="N1447" s="127">
        <v>785</v>
      </c>
      <c r="O1447" s="127">
        <v>0</v>
      </c>
      <c r="P1447" s="127">
        <v>31</v>
      </c>
      <c r="Q1447" s="127">
        <v>42</v>
      </c>
      <c r="R1447" s="127">
        <v>27</v>
      </c>
      <c r="S1447" s="127">
        <v>0</v>
      </c>
      <c r="T1447" s="127">
        <v>0</v>
      </c>
      <c r="U1447" s="127">
        <v>0</v>
      </c>
      <c r="V1447" s="127">
        <v>0</v>
      </c>
      <c r="W1447" s="127">
        <v>0</v>
      </c>
      <c r="X1447" s="127">
        <v>0</v>
      </c>
    </row>
    <row r="1448" spans="1:24">
      <c r="A1448" s="113">
        <v>3</v>
      </c>
      <c r="B1448" s="116">
        <v>2</v>
      </c>
      <c r="C1448" s="138">
        <v>5608</v>
      </c>
      <c r="D1448" s="132">
        <v>34</v>
      </c>
      <c r="E1448" s="142" t="s">
        <v>1079</v>
      </c>
      <c r="F1448" s="143" t="s">
        <v>1081</v>
      </c>
      <c r="G1448" s="128">
        <v>35</v>
      </c>
      <c r="H1448" s="128">
        <v>596</v>
      </c>
      <c r="I1448" s="128">
        <v>0</v>
      </c>
      <c r="J1448" s="128">
        <v>14</v>
      </c>
      <c r="K1448" s="128">
        <v>20</v>
      </c>
      <c r="L1448" s="128">
        <v>66</v>
      </c>
      <c r="M1448" s="128">
        <v>35</v>
      </c>
      <c r="N1448" s="128">
        <v>568</v>
      </c>
      <c r="O1448" s="128">
        <v>9</v>
      </c>
      <c r="P1448" s="128">
        <v>20</v>
      </c>
      <c r="Q1448" s="128">
        <v>43</v>
      </c>
      <c r="R1448" s="128">
        <v>29</v>
      </c>
      <c r="S1448" s="128">
        <v>0</v>
      </c>
      <c r="T1448" s="128">
        <v>0</v>
      </c>
      <c r="U1448" s="128">
        <v>0</v>
      </c>
      <c r="V1448" s="128">
        <v>0</v>
      </c>
      <c r="W1448" s="128">
        <v>0</v>
      </c>
      <c r="X1448" s="128">
        <v>0</v>
      </c>
    </row>
    <row r="1449" spans="1:24">
      <c r="A1449" s="118">
        <v>4</v>
      </c>
      <c r="B1449" s="122">
        <v>2</v>
      </c>
      <c r="C1449" s="137">
        <v>5608</v>
      </c>
      <c r="D1449" s="131">
        <v>34</v>
      </c>
      <c r="E1449" s="144" t="s">
        <v>1079</v>
      </c>
      <c r="F1449" s="144" t="s">
        <v>1081</v>
      </c>
      <c r="G1449" s="127">
        <v>34</v>
      </c>
      <c r="H1449" s="127">
        <v>608</v>
      </c>
      <c r="I1449" s="127">
        <v>3</v>
      </c>
      <c r="J1449" s="127">
        <v>29</v>
      </c>
      <c r="K1449" s="127">
        <v>24</v>
      </c>
      <c r="L1449" s="127">
        <v>44</v>
      </c>
      <c r="M1449" s="127">
        <v>34</v>
      </c>
      <c r="N1449" s="127">
        <v>622</v>
      </c>
      <c r="O1449" s="127">
        <v>3</v>
      </c>
      <c r="P1449" s="127">
        <v>29</v>
      </c>
      <c r="Q1449" s="127">
        <v>53</v>
      </c>
      <c r="R1449" s="127">
        <v>15</v>
      </c>
      <c r="S1449" s="127">
        <v>0</v>
      </c>
      <c r="T1449" s="127">
        <v>0</v>
      </c>
      <c r="U1449" s="127">
        <v>0</v>
      </c>
      <c r="V1449" s="127">
        <v>0</v>
      </c>
      <c r="W1449" s="127">
        <v>0</v>
      </c>
      <c r="X1449" s="127">
        <v>0</v>
      </c>
    </row>
    <row r="1450" spans="1:24">
      <c r="A1450" s="113">
        <v>3</v>
      </c>
      <c r="B1450" s="116">
        <v>2</v>
      </c>
      <c r="C1450" s="138">
        <v>5608</v>
      </c>
      <c r="D1450" s="132">
        <v>35</v>
      </c>
      <c r="E1450" s="142" t="s">
        <v>1079</v>
      </c>
      <c r="F1450" s="143" t="s">
        <v>1080</v>
      </c>
      <c r="G1450" s="128">
        <v>20</v>
      </c>
      <c r="H1450" s="128">
        <v>571</v>
      </c>
      <c r="I1450" s="128">
        <v>0</v>
      </c>
      <c r="J1450" s="128">
        <v>15</v>
      </c>
      <c r="K1450" s="128">
        <v>45</v>
      </c>
      <c r="L1450" s="128">
        <v>40</v>
      </c>
      <c r="M1450" s="128">
        <v>20</v>
      </c>
      <c r="N1450" s="128">
        <v>589</v>
      </c>
      <c r="O1450" s="128">
        <v>5</v>
      </c>
      <c r="P1450" s="128">
        <v>15</v>
      </c>
      <c r="Q1450" s="128">
        <v>50</v>
      </c>
      <c r="R1450" s="128">
        <v>30</v>
      </c>
      <c r="S1450" s="128">
        <v>0</v>
      </c>
      <c r="T1450" s="128">
        <v>0</v>
      </c>
      <c r="U1450" s="128">
        <v>0</v>
      </c>
      <c r="V1450" s="128">
        <v>0</v>
      </c>
      <c r="W1450" s="128">
        <v>0</v>
      </c>
      <c r="X1450" s="128">
        <v>0</v>
      </c>
    </row>
    <row r="1451" spans="1:24">
      <c r="A1451" s="118">
        <v>4</v>
      </c>
      <c r="B1451" s="122">
        <v>2</v>
      </c>
      <c r="C1451" s="137">
        <v>5608</v>
      </c>
      <c r="D1451" s="131">
        <v>35</v>
      </c>
      <c r="E1451" s="144" t="s">
        <v>1079</v>
      </c>
      <c r="F1451" s="144" t="s">
        <v>1080</v>
      </c>
      <c r="G1451" s="127">
        <v>25</v>
      </c>
      <c r="H1451" s="127">
        <v>632</v>
      </c>
      <c r="I1451" s="127">
        <v>8</v>
      </c>
      <c r="J1451" s="127">
        <v>12</v>
      </c>
      <c r="K1451" s="127">
        <v>16</v>
      </c>
      <c r="L1451" s="127">
        <v>64</v>
      </c>
      <c r="M1451" s="127">
        <v>25</v>
      </c>
      <c r="N1451" s="127">
        <v>750</v>
      </c>
      <c r="O1451" s="127">
        <v>8</v>
      </c>
      <c r="P1451" s="127">
        <v>8</v>
      </c>
      <c r="Q1451" s="127">
        <v>20</v>
      </c>
      <c r="R1451" s="127">
        <v>64</v>
      </c>
      <c r="S1451" s="127">
        <v>0</v>
      </c>
      <c r="T1451" s="127">
        <v>0</v>
      </c>
      <c r="U1451" s="127">
        <v>0</v>
      </c>
      <c r="V1451" s="127">
        <v>0</v>
      </c>
      <c r="W1451" s="127">
        <v>0</v>
      </c>
      <c r="X1451" s="127">
        <v>0</v>
      </c>
    </row>
    <row r="1452" spans="1:24">
      <c r="A1452" s="118">
        <v>5</v>
      </c>
      <c r="B1452" s="122">
        <v>2</v>
      </c>
      <c r="C1452" s="137">
        <v>5608</v>
      </c>
      <c r="D1452" s="131">
        <v>35</v>
      </c>
      <c r="E1452" s="144" t="s">
        <v>1079</v>
      </c>
      <c r="F1452" s="144" t="s">
        <v>1080</v>
      </c>
      <c r="G1452" s="127">
        <v>56</v>
      </c>
      <c r="H1452" s="127">
        <v>602</v>
      </c>
      <c r="I1452" s="127">
        <v>25</v>
      </c>
      <c r="J1452" s="127">
        <v>23</v>
      </c>
      <c r="K1452" s="127">
        <v>43</v>
      </c>
      <c r="L1452" s="127">
        <v>9</v>
      </c>
      <c r="M1452" s="127">
        <v>56</v>
      </c>
      <c r="N1452" s="127">
        <v>653</v>
      </c>
      <c r="O1452" s="127">
        <v>11</v>
      </c>
      <c r="P1452" s="127">
        <v>21</v>
      </c>
      <c r="Q1452" s="127">
        <v>43</v>
      </c>
      <c r="R1452" s="127">
        <v>25</v>
      </c>
      <c r="S1452" s="127">
        <v>56</v>
      </c>
      <c r="T1452" s="127">
        <v>187</v>
      </c>
      <c r="U1452" s="127">
        <v>13</v>
      </c>
      <c r="V1452" s="127">
        <v>50</v>
      </c>
      <c r="W1452" s="127">
        <v>38</v>
      </c>
      <c r="X1452" s="127">
        <v>0</v>
      </c>
    </row>
    <row r="1453" spans="1:24">
      <c r="A1453" s="118">
        <v>6</v>
      </c>
      <c r="B1453" s="122">
        <v>2</v>
      </c>
      <c r="C1453" s="137">
        <v>5608</v>
      </c>
      <c r="D1453" s="131">
        <v>35</v>
      </c>
      <c r="E1453" s="144" t="s">
        <v>1079</v>
      </c>
      <c r="F1453" s="144" t="s">
        <v>1080</v>
      </c>
      <c r="G1453" s="127">
        <v>54</v>
      </c>
      <c r="H1453" s="127">
        <v>670</v>
      </c>
      <c r="I1453" s="127">
        <v>7</v>
      </c>
      <c r="J1453" s="127">
        <v>33</v>
      </c>
      <c r="K1453" s="127">
        <v>31</v>
      </c>
      <c r="L1453" s="127">
        <v>28</v>
      </c>
      <c r="M1453" s="127">
        <v>54</v>
      </c>
      <c r="N1453" s="127">
        <v>721</v>
      </c>
      <c r="O1453" s="127">
        <v>4</v>
      </c>
      <c r="P1453" s="127">
        <v>28</v>
      </c>
      <c r="Q1453" s="127">
        <v>39</v>
      </c>
      <c r="R1453" s="127">
        <v>30</v>
      </c>
      <c r="S1453" s="127">
        <v>0</v>
      </c>
      <c r="T1453" s="127">
        <v>0</v>
      </c>
      <c r="U1453" s="127">
        <v>0</v>
      </c>
      <c r="V1453" s="127">
        <v>0</v>
      </c>
      <c r="W1453" s="127">
        <v>0</v>
      </c>
      <c r="X1453" s="127">
        <v>0</v>
      </c>
    </row>
    <row r="1454" spans="1:24">
      <c r="A1454" s="118">
        <v>7</v>
      </c>
      <c r="B1454" s="122">
        <v>2</v>
      </c>
      <c r="C1454" s="137">
        <v>5608</v>
      </c>
      <c r="D1454" s="131">
        <v>37</v>
      </c>
      <c r="E1454" s="144" t="s">
        <v>1079</v>
      </c>
      <c r="F1454" s="144" t="s">
        <v>1652</v>
      </c>
      <c r="G1454" s="127">
        <v>52</v>
      </c>
      <c r="H1454" s="127">
        <v>728</v>
      </c>
      <c r="I1454" s="127">
        <v>10</v>
      </c>
      <c r="J1454" s="127">
        <v>13</v>
      </c>
      <c r="K1454" s="127">
        <v>38</v>
      </c>
      <c r="L1454" s="127">
        <v>38</v>
      </c>
      <c r="M1454" s="127">
        <v>52</v>
      </c>
      <c r="N1454" s="127">
        <v>702</v>
      </c>
      <c r="O1454" s="127">
        <v>6</v>
      </c>
      <c r="P1454" s="127">
        <v>33</v>
      </c>
      <c r="Q1454" s="127">
        <v>42</v>
      </c>
      <c r="R1454" s="127">
        <v>19</v>
      </c>
      <c r="S1454" s="127">
        <v>52</v>
      </c>
      <c r="T1454" s="127">
        <v>190</v>
      </c>
      <c r="U1454" s="127">
        <v>15</v>
      </c>
      <c r="V1454" s="127">
        <v>42</v>
      </c>
      <c r="W1454" s="127">
        <v>35</v>
      </c>
      <c r="X1454" s="127">
        <v>8</v>
      </c>
    </row>
    <row r="1455" spans="1:24">
      <c r="A1455" s="118">
        <v>8</v>
      </c>
      <c r="B1455" s="122">
        <v>2</v>
      </c>
      <c r="C1455" s="137">
        <v>5608</v>
      </c>
      <c r="D1455" s="131">
        <v>37</v>
      </c>
      <c r="E1455" s="144" t="s">
        <v>1079</v>
      </c>
      <c r="F1455" s="144" t="s">
        <v>1652</v>
      </c>
      <c r="G1455" s="127">
        <v>49</v>
      </c>
      <c r="H1455" s="127">
        <v>726</v>
      </c>
      <c r="I1455" s="127">
        <v>18</v>
      </c>
      <c r="J1455" s="127">
        <v>33</v>
      </c>
      <c r="K1455" s="127">
        <v>20</v>
      </c>
      <c r="L1455" s="127">
        <v>29</v>
      </c>
      <c r="M1455" s="127">
        <v>49</v>
      </c>
      <c r="N1455" s="127">
        <v>780</v>
      </c>
      <c r="O1455" s="127">
        <v>4</v>
      </c>
      <c r="P1455" s="127">
        <v>16</v>
      </c>
      <c r="Q1455" s="127">
        <v>65</v>
      </c>
      <c r="R1455" s="127">
        <v>14</v>
      </c>
      <c r="S1455" s="127">
        <v>0</v>
      </c>
      <c r="T1455" s="127">
        <v>0</v>
      </c>
      <c r="U1455" s="127">
        <v>0</v>
      </c>
      <c r="V1455" s="127">
        <v>0</v>
      </c>
      <c r="W1455" s="127">
        <v>0</v>
      </c>
      <c r="X1455" s="127">
        <v>0</v>
      </c>
    </row>
    <row r="1456" spans="1:24">
      <c r="A1456" s="113">
        <v>3</v>
      </c>
      <c r="B1456" s="116">
        <v>4</v>
      </c>
      <c r="C1456" s="138">
        <v>5703</v>
      </c>
      <c r="D1456" s="132">
        <v>10</v>
      </c>
      <c r="E1456" s="142" t="s">
        <v>1082</v>
      </c>
      <c r="F1456" s="143" t="s">
        <v>1083</v>
      </c>
      <c r="G1456" s="128">
        <v>145</v>
      </c>
      <c r="H1456" s="128">
        <v>597</v>
      </c>
      <c r="I1456" s="128">
        <v>1</v>
      </c>
      <c r="J1456" s="128">
        <v>11</v>
      </c>
      <c r="K1456" s="128">
        <v>34</v>
      </c>
      <c r="L1456" s="128">
        <v>54</v>
      </c>
      <c r="M1456" s="128">
        <v>145</v>
      </c>
      <c r="N1456" s="128">
        <v>582</v>
      </c>
      <c r="O1456" s="128">
        <v>10</v>
      </c>
      <c r="P1456" s="128">
        <v>17</v>
      </c>
      <c r="Q1456" s="128">
        <v>40</v>
      </c>
      <c r="R1456" s="128">
        <v>33</v>
      </c>
      <c r="S1456" s="128">
        <v>0</v>
      </c>
      <c r="T1456" s="128">
        <v>0</v>
      </c>
      <c r="U1456" s="128">
        <v>0</v>
      </c>
      <c r="V1456" s="128">
        <v>0</v>
      </c>
      <c r="W1456" s="128">
        <v>0</v>
      </c>
      <c r="X1456" s="128">
        <v>0</v>
      </c>
    </row>
    <row r="1457" spans="1:24">
      <c r="A1457" s="118">
        <v>4</v>
      </c>
      <c r="B1457" s="122">
        <v>4</v>
      </c>
      <c r="C1457" s="137">
        <v>5703</v>
      </c>
      <c r="D1457" s="131">
        <v>10</v>
      </c>
      <c r="E1457" s="144" t="s">
        <v>1082</v>
      </c>
      <c r="F1457" s="144" t="s">
        <v>1083</v>
      </c>
      <c r="G1457" s="127">
        <v>154</v>
      </c>
      <c r="H1457" s="127">
        <v>672</v>
      </c>
      <c r="I1457" s="127">
        <v>5</v>
      </c>
      <c r="J1457" s="127">
        <v>5</v>
      </c>
      <c r="K1457" s="127">
        <v>23</v>
      </c>
      <c r="L1457" s="127">
        <v>67</v>
      </c>
      <c r="M1457" s="127">
        <v>154</v>
      </c>
      <c r="N1457" s="127">
        <v>712</v>
      </c>
      <c r="O1457" s="127">
        <v>3</v>
      </c>
      <c r="P1457" s="127">
        <v>13</v>
      </c>
      <c r="Q1457" s="127">
        <v>40</v>
      </c>
      <c r="R1457" s="127">
        <v>44</v>
      </c>
      <c r="S1457" s="127">
        <v>0</v>
      </c>
      <c r="T1457" s="127">
        <v>0</v>
      </c>
      <c r="U1457" s="127">
        <v>0</v>
      </c>
      <c r="V1457" s="127">
        <v>0</v>
      </c>
      <c r="W1457" s="127">
        <v>0</v>
      </c>
      <c r="X1457" s="127">
        <v>0</v>
      </c>
    </row>
    <row r="1458" spans="1:24">
      <c r="A1458" s="118">
        <v>5</v>
      </c>
      <c r="B1458" s="122">
        <v>4</v>
      </c>
      <c r="C1458" s="137">
        <v>5703</v>
      </c>
      <c r="D1458" s="131">
        <v>10</v>
      </c>
      <c r="E1458" s="144" t="s">
        <v>1082</v>
      </c>
      <c r="F1458" s="144" t="s">
        <v>1083</v>
      </c>
      <c r="G1458" s="127">
        <v>153</v>
      </c>
      <c r="H1458" s="127">
        <v>687</v>
      </c>
      <c r="I1458" s="127">
        <v>5</v>
      </c>
      <c r="J1458" s="127">
        <v>11</v>
      </c>
      <c r="K1458" s="127">
        <v>41</v>
      </c>
      <c r="L1458" s="127">
        <v>43</v>
      </c>
      <c r="M1458" s="127">
        <v>153</v>
      </c>
      <c r="N1458" s="127">
        <v>728</v>
      </c>
      <c r="O1458" s="127">
        <v>7</v>
      </c>
      <c r="P1458" s="127">
        <v>8</v>
      </c>
      <c r="Q1458" s="127">
        <v>48</v>
      </c>
      <c r="R1458" s="127">
        <v>38</v>
      </c>
      <c r="S1458" s="127">
        <v>153</v>
      </c>
      <c r="T1458" s="127">
        <v>209</v>
      </c>
      <c r="U1458" s="127">
        <v>5</v>
      </c>
      <c r="V1458" s="127">
        <v>29</v>
      </c>
      <c r="W1458" s="127">
        <v>59</v>
      </c>
      <c r="X1458" s="127">
        <v>7</v>
      </c>
    </row>
    <row r="1459" spans="1:24">
      <c r="A1459" s="118">
        <v>6</v>
      </c>
      <c r="B1459" s="122">
        <v>4</v>
      </c>
      <c r="C1459" s="137">
        <v>5703</v>
      </c>
      <c r="D1459" s="131">
        <v>10</v>
      </c>
      <c r="E1459" s="144" t="s">
        <v>1082</v>
      </c>
      <c r="F1459" s="144" t="s">
        <v>1083</v>
      </c>
      <c r="G1459" s="127" t="s">
        <v>1</v>
      </c>
      <c r="H1459" s="127" t="s">
        <v>1</v>
      </c>
      <c r="I1459" s="127" t="s">
        <v>1</v>
      </c>
      <c r="J1459" s="127" t="s">
        <v>1</v>
      </c>
      <c r="K1459" s="127" t="s">
        <v>1</v>
      </c>
      <c r="L1459" s="127" t="s">
        <v>1</v>
      </c>
      <c r="M1459" s="127" t="s">
        <v>1</v>
      </c>
      <c r="N1459" s="127" t="s">
        <v>1</v>
      </c>
      <c r="O1459" s="127" t="s">
        <v>1</v>
      </c>
      <c r="P1459" s="127" t="s">
        <v>1</v>
      </c>
      <c r="Q1459" s="127" t="s">
        <v>1</v>
      </c>
      <c r="R1459" s="127" t="s">
        <v>1</v>
      </c>
      <c r="S1459" s="127">
        <v>0</v>
      </c>
      <c r="T1459" s="127">
        <v>0</v>
      </c>
      <c r="U1459" s="127">
        <v>0</v>
      </c>
      <c r="V1459" s="127">
        <v>0</v>
      </c>
      <c r="W1459" s="127">
        <v>0</v>
      </c>
      <c r="X1459" s="127">
        <v>0</v>
      </c>
    </row>
    <row r="1460" spans="1:24">
      <c r="A1460" s="118">
        <v>7</v>
      </c>
      <c r="B1460" s="122">
        <v>4</v>
      </c>
      <c r="C1460" s="137">
        <v>5703</v>
      </c>
      <c r="D1460" s="131">
        <v>11</v>
      </c>
      <c r="E1460" s="144" t="s">
        <v>1082</v>
      </c>
      <c r="F1460" s="144" t="s">
        <v>1653</v>
      </c>
      <c r="G1460" s="127">
        <v>164</v>
      </c>
      <c r="H1460" s="127">
        <v>741</v>
      </c>
      <c r="I1460" s="127">
        <v>8</v>
      </c>
      <c r="J1460" s="127">
        <v>12</v>
      </c>
      <c r="K1460" s="127">
        <v>39</v>
      </c>
      <c r="L1460" s="127">
        <v>41</v>
      </c>
      <c r="M1460" s="127">
        <v>164</v>
      </c>
      <c r="N1460" s="127">
        <v>785</v>
      </c>
      <c r="O1460" s="127">
        <v>1</v>
      </c>
      <c r="P1460" s="127">
        <v>18</v>
      </c>
      <c r="Q1460" s="127">
        <v>48</v>
      </c>
      <c r="R1460" s="127">
        <v>33</v>
      </c>
      <c r="S1460" s="127">
        <v>164</v>
      </c>
      <c r="T1460" s="127">
        <v>191</v>
      </c>
      <c r="U1460" s="127">
        <v>16</v>
      </c>
      <c r="V1460" s="127">
        <v>40</v>
      </c>
      <c r="W1460" s="127">
        <v>35</v>
      </c>
      <c r="X1460" s="127">
        <v>9</v>
      </c>
    </row>
    <row r="1461" spans="1:24">
      <c r="A1461" s="118">
        <v>8</v>
      </c>
      <c r="B1461" s="122">
        <v>4</v>
      </c>
      <c r="C1461" s="137">
        <v>5703</v>
      </c>
      <c r="D1461" s="131">
        <v>11</v>
      </c>
      <c r="E1461" s="144" t="s">
        <v>1082</v>
      </c>
      <c r="F1461" s="144" t="s">
        <v>1653</v>
      </c>
      <c r="G1461" s="127">
        <v>138</v>
      </c>
      <c r="H1461" s="127">
        <v>741</v>
      </c>
      <c r="I1461" s="127">
        <v>14</v>
      </c>
      <c r="J1461" s="127">
        <v>19</v>
      </c>
      <c r="K1461" s="127">
        <v>43</v>
      </c>
      <c r="L1461" s="127">
        <v>25</v>
      </c>
      <c r="M1461" s="127">
        <v>138</v>
      </c>
      <c r="N1461" s="127">
        <v>825</v>
      </c>
      <c r="O1461" s="127">
        <v>3</v>
      </c>
      <c r="P1461" s="127">
        <v>17</v>
      </c>
      <c r="Q1461" s="127">
        <v>44</v>
      </c>
      <c r="R1461" s="127">
        <v>36</v>
      </c>
      <c r="S1461" s="127">
        <v>0</v>
      </c>
      <c r="T1461" s="127">
        <v>0</v>
      </c>
      <c r="U1461" s="127">
        <v>0</v>
      </c>
      <c r="V1461" s="127">
        <v>0</v>
      </c>
      <c r="W1461" s="127">
        <v>0</v>
      </c>
      <c r="X1461" s="127">
        <v>0</v>
      </c>
    </row>
    <row r="1462" spans="1:24">
      <c r="A1462" s="118">
        <v>6</v>
      </c>
      <c r="B1462" s="122">
        <v>4</v>
      </c>
      <c r="C1462" s="137">
        <v>5703</v>
      </c>
      <c r="D1462" s="131">
        <v>13</v>
      </c>
      <c r="E1462" s="144" t="s">
        <v>1082</v>
      </c>
      <c r="F1462" s="144" t="s">
        <v>1496</v>
      </c>
      <c r="G1462" s="127">
        <v>155</v>
      </c>
      <c r="H1462" s="127">
        <v>722</v>
      </c>
      <c r="I1462" s="127">
        <v>5</v>
      </c>
      <c r="J1462" s="127">
        <v>12</v>
      </c>
      <c r="K1462" s="127">
        <v>26</v>
      </c>
      <c r="L1462" s="127">
        <v>56</v>
      </c>
      <c r="M1462" s="127">
        <v>155</v>
      </c>
      <c r="N1462" s="127">
        <v>732</v>
      </c>
      <c r="O1462" s="127">
        <v>6</v>
      </c>
      <c r="P1462" s="127">
        <v>19</v>
      </c>
      <c r="Q1462" s="127">
        <v>35</v>
      </c>
      <c r="R1462" s="127">
        <v>40</v>
      </c>
      <c r="S1462" s="127">
        <v>0</v>
      </c>
      <c r="T1462" s="127">
        <v>0</v>
      </c>
      <c r="U1462" s="127">
        <v>0</v>
      </c>
      <c r="V1462" s="127">
        <v>0</v>
      </c>
      <c r="W1462" s="127">
        <v>0</v>
      </c>
      <c r="X1462" s="127">
        <v>0</v>
      </c>
    </row>
    <row r="1463" spans="1:24">
      <c r="A1463" s="118">
        <v>7</v>
      </c>
      <c r="B1463" s="122">
        <v>4</v>
      </c>
      <c r="C1463" s="137">
        <v>5704</v>
      </c>
      <c r="D1463" s="131">
        <v>18</v>
      </c>
      <c r="E1463" s="144" t="s">
        <v>1084</v>
      </c>
      <c r="F1463" s="144" t="s">
        <v>1654</v>
      </c>
      <c r="G1463" s="127">
        <v>34</v>
      </c>
      <c r="H1463" s="127">
        <v>734</v>
      </c>
      <c r="I1463" s="127">
        <v>9</v>
      </c>
      <c r="J1463" s="127">
        <v>18</v>
      </c>
      <c r="K1463" s="127">
        <v>29</v>
      </c>
      <c r="L1463" s="127">
        <v>44</v>
      </c>
      <c r="M1463" s="127">
        <v>34</v>
      </c>
      <c r="N1463" s="127">
        <v>744</v>
      </c>
      <c r="O1463" s="127">
        <v>3</v>
      </c>
      <c r="P1463" s="127">
        <v>26</v>
      </c>
      <c r="Q1463" s="127">
        <v>41</v>
      </c>
      <c r="R1463" s="127">
        <v>29</v>
      </c>
      <c r="S1463" s="127">
        <v>34</v>
      </c>
      <c r="T1463" s="127">
        <v>179</v>
      </c>
      <c r="U1463" s="127">
        <v>24</v>
      </c>
      <c r="V1463" s="127">
        <v>47</v>
      </c>
      <c r="W1463" s="127">
        <v>24</v>
      </c>
      <c r="X1463" s="127">
        <v>6</v>
      </c>
    </row>
    <row r="1464" spans="1:24">
      <c r="A1464" s="118">
        <v>8</v>
      </c>
      <c r="B1464" s="122">
        <v>4</v>
      </c>
      <c r="C1464" s="137">
        <v>5704</v>
      </c>
      <c r="D1464" s="131">
        <v>18</v>
      </c>
      <c r="E1464" s="144" t="s">
        <v>1084</v>
      </c>
      <c r="F1464" s="144" t="s">
        <v>1654</v>
      </c>
      <c r="G1464" s="127">
        <v>27</v>
      </c>
      <c r="H1464" s="127">
        <v>713</v>
      </c>
      <c r="I1464" s="127">
        <v>22</v>
      </c>
      <c r="J1464" s="127">
        <v>22</v>
      </c>
      <c r="K1464" s="127">
        <v>37</v>
      </c>
      <c r="L1464" s="127">
        <v>19</v>
      </c>
      <c r="M1464" s="127">
        <v>27</v>
      </c>
      <c r="N1464" s="127">
        <v>746</v>
      </c>
      <c r="O1464" s="127">
        <v>7</v>
      </c>
      <c r="P1464" s="127">
        <v>22</v>
      </c>
      <c r="Q1464" s="127">
        <v>59</v>
      </c>
      <c r="R1464" s="127">
        <v>11</v>
      </c>
      <c r="S1464" s="127">
        <v>0</v>
      </c>
      <c r="T1464" s="127">
        <v>0</v>
      </c>
      <c r="U1464" s="127">
        <v>0</v>
      </c>
      <c r="V1464" s="127">
        <v>0</v>
      </c>
      <c r="W1464" s="127">
        <v>0</v>
      </c>
      <c r="X1464" s="127">
        <v>0</v>
      </c>
    </row>
    <row r="1465" spans="1:24">
      <c r="A1465" s="113">
        <v>3</v>
      </c>
      <c r="B1465" s="116">
        <v>4</v>
      </c>
      <c r="C1465" s="138">
        <v>5704</v>
      </c>
      <c r="D1465" s="132">
        <v>19</v>
      </c>
      <c r="E1465" s="142" t="s">
        <v>1084</v>
      </c>
      <c r="F1465" s="143" t="s">
        <v>1085</v>
      </c>
      <c r="G1465" s="128">
        <v>30</v>
      </c>
      <c r="H1465" s="128">
        <v>585</v>
      </c>
      <c r="I1465" s="128">
        <v>0</v>
      </c>
      <c r="J1465" s="128">
        <v>7</v>
      </c>
      <c r="K1465" s="128">
        <v>30</v>
      </c>
      <c r="L1465" s="128">
        <v>63</v>
      </c>
      <c r="M1465" s="128">
        <v>30</v>
      </c>
      <c r="N1465" s="128">
        <v>584</v>
      </c>
      <c r="O1465" s="128">
        <v>7</v>
      </c>
      <c r="P1465" s="128">
        <v>13</v>
      </c>
      <c r="Q1465" s="128">
        <v>47</v>
      </c>
      <c r="R1465" s="128">
        <v>33</v>
      </c>
      <c r="S1465" s="128">
        <v>0</v>
      </c>
      <c r="T1465" s="128">
        <v>0</v>
      </c>
      <c r="U1465" s="128">
        <v>0</v>
      </c>
      <c r="V1465" s="128">
        <v>0</v>
      </c>
      <c r="W1465" s="128">
        <v>0</v>
      </c>
      <c r="X1465" s="128">
        <v>0</v>
      </c>
    </row>
    <row r="1466" spans="1:24">
      <c r="A1466" s="118">
        <v>4</v>
      </c>
      <c r="B1466" s="122">
        <v>4</v>
      </c>
      <c r="C1466" s="137">
        <v>5704</v>
      </c>
      <c r="D1466" s="131">
        <v>19</v>
      </c>
      <c r="E1466" s="144" t="s">
        <v>1084</v>
      </c>
      <c r="F1466" s="144" t="s">
        <v>1085</v>
      </c>
      <c r="G1466" s="127">
        <v>26</v>
      </c>
      <c r="H1466" s="127">
        <v>635</v>
      </c>
      <c r="I1466" s="127">
        <v>8</v>
      </c>
      <c r="J1466" s="127">
        <v>8</v>
      </c>
      <c r="K1466" s="127">
        <v>31</v>
      </c>
      <c r="L1466" s="127">
        <v>54</v>
      </c>
      <c r="M1466" s="127">
        <v>26</v>
      </c>
      <c r="N1466" s="127">
        <v>670</v>
      </c>
      <c r="O1466" s="127">
        <v>4</v>
      </c>
      <c r="P1466" s="127">
        <v>27</v>
      </c>
      <c r="Q1466" s="127">
        <v>35</v>
      </c>
      <c r="R1466" s="127">
        <v>35</v>
      </c>
      <c r="S1466" s="127">
        <v>0</v>
      </c>
      <c r="T1466" s="127">
        <v>0</v>
      </c>
      <c r="U1466" s="127">
        <v>0</v>
      </c>
      <c r="V1466" s="127">
        <v>0</v>
      </c>
      <c r="W1466" s="127">
        <v>0</v>
      </c>
      <c r="X1466" s="127">
        <v>0</v>
      </c>
    </row>
    <row r="1467" spans="1:24">
      <c r="A1467" s="118">
        <v>5</v>
      </c>
      <c r="B1467" s="122">
        <v>4</v>
      </c>
      <c r="C1467" s="137">
        <v>5704</v>
      </c>
      <c r="D1467" s="131">
        <v>19</v>
      </c>
      <c r="E1467" s="144" t="s">
        <v>1084</v>
      </c>
      <c r="F1467" s="144" t="s">
        <v>1085</v>
      </c>
      <c r="G1467" s="127">
        <v>28</v>
      </c>
      <c r="H1467" s="127">
        <v>664</v>
      </c>
      <c r="I1467" s="127">
        <v>11</v>
      </c>
      <c r="J1467" s="127">
        <v>18</v>
      </c>
      <c r="K1467" s="127">
        <v>29</v>
      </c>
      <c r="L1467" s="127">
        <v>43</v>
      </c>
      <c r="M1467" s="127">
        <v>28</v>
      </c>
      <c r="N1467" s="127">
        <v>674</v>
      </c>
      <c r="O1467" s="127">
        <v>11</v>
      </c>
      <c r="P1467" s="127">
        <v>25</v>
      </c>
      <c r="Q1467" s="127">
        <v>32</v>
      </c>
      <c r="R1467" s="127">
        <v>32</v>
      </c>
      <c r="S1467" s="127">
        <v>28</v>
      </c>
      <c r="T1467" s="127">
        <v>213</v>
      </c>
      <c r="U1467" s="127">
        <v>4</v>
      </c>
      <c r="V1467" s="127">
        <v>21</v>
      </c>
      <c r="W1467" s="127">
        <v>68</v>
      </c>
      <c r="X1467" s="127">
        <v>7</v>
      </c>
    </row>
    <row r="1468" spans="1:24">
      <c r="A1468" s="118">
        <v>6</v>
      </c>
      <c r="B1468" s="122">
        <v>4</v>
      </c>
      <c r="C1468" s="137">
        <v>5704</v>
      </c>
      <c r="D1468" s="131">
        <v>19</v>
      </c>
      <c r="E1468" s="144" t="s">
        <v>1084</v>
      </c>
      <c r="F1468" s="144" t="s">
        <v>1085</v>
      </c>
      <c r="G1468" s="127">
        <v>34</v>
      </c>
      <c r="H1468" s="127">
        <v>693</v>
      </c>
      <c r="I1468" s="127">
        <v>6</v>
      </c>
      <c r="J1468" s="127">
        <v>21</v>
      </c>
      <c r="K1468" s="127">
        <v>29</v>
      </c>
      <c r="L1468" s="127">
        <v>44</v>
      </c>
      <c r="M1468" s="127">
        <v>34</v>
      </c>
      <c r="N1468" s="127">
        <v>699</v>
      </c>
      <c r="O1468" s="127">
        <v>6</v>
      </c>
      <c r="P1468" s="127">
        <v>24</v>
      </c>
      <c r="Q1468" s="127">
        <v>56</v>
      </c>
      <c r="R1468" s="127">
        <v>15</v>
      </c>
      <c r="S1468" s="127">
        <v>0</v>
      </c>
      <c r="T1468" s="127">
        <v>0</v>
      </c>
      <c r="U1468" s="127">
        <v>0</v>
      </c>
      <c r="V1468" s="127">
        <v>0</v>
      </c>
      <c r="W1468" s="127">
        <v>0</v>
      </c>
      <c r="X1468" s="127">
        <v>0</v>
      </c>
    </row>
    <row r="1469" spans="1:24">
      <c r="A1469" s="113">
        <v>3</v>
      </c>
      <c r="B1469" s="116">
        <v>4</v>
      </c>
      <c r="C1469" s="138">
        <v>5705</v>
      </c>
      <c r="D1469" s="132">
        <v>16</v>
      </c>
      <c r="E1469" s="142" t="s">
        <v>1086</v>
      </c>
      <c r="F1469" s="143" t="s">
        <v>1088</v>
      </c>
      <c r="G1469" s="128">
        <v>13</v>
      </c>
      <c r="H1469" s="128">
        <v>579</v>
      </c>
      <c r="I1469" s="128">
        <v>8</v>
      </c>
      <c r="J1469" s="128">
        <v>0</v>
      </c>
      <c r="K1469" s="128">
        <v>31</v>
      </c>
      <c r="L1469" s="128">
        <v>62</v>
      </c>
      <c r="M1469" s="128">
        <v>13</v>
      </c>
      <c r="N1469" s="128">
        <v>680</v>
      </c>
      <c r="O1469" s="128">
        <v>8</v>
      </c>
      <c r="P1469" s="128">
        <v>8</v>
      </c>
      <c r="Q1469" s="128">
        <v>23</v>
      </c>
      <c r="R1469" s="128">
        <v>62</v>
      </c>
      <c r="S1469" s="128">
        <v>0</v>
      </c>
      <c r="T1469" s="128">
        <v>0</v>
      </c>
      <c r="U1469" s="128">
        <v>0</v>
      </c>
      <c r="V1469" s="128">
        <v>0</v>
      </c>
      <c r="W1469" s="128">
        <v>0</v>
      </c>
      <c r="X1469" s="128">
        <v>0</v>
      </c>
    </row>
    <row r="1470" spans="1:24">
      <c r="A1470" s="118">
        <v>4</v>
      </c>
      <c r="B1470" s="122">
        <v>4</v>
      </c>
      <c r="C1470" s="137">
        <v>5705</v>
      </c>
      <c r="D1470" s="131">
        <v>16</v>
      </c>
      <c r="E1470" s="144" t="s">
        <v>1086</v>
      </c>
      <c r="F1470" s="144" t="s">
        <v>1088</v>
      </c>
      <c r="G1470" s="127">
        <v>13</v>
      </c>
      <c r="H1470" s="127">
        <v>568</v>
      </c>
      <c r="I1470" s="127">
        <v>15</v>
      </c>
      <c r="J1470" s="127">
        <v>23</v>
      </c>
      <c r="K1470" s="127">
        <v>46</v>
      </c>
      <c r="L1470" s="127">
        <v>15</v>
      </c>
      <c r="M1470" s="127">
        <v>13</v>
      </c>
      <c r="N1470" s="127">
        <v>652</v>
      </c>
      <c r="O1470" s="127">
        <v>8</v>
      </c>
      <c r="P1470" s="127">
        <v>15</v>
      </c>
      <c r="Q1470" s="127">
        <v>46</v>
      </c>
      <c r="R1470" s="127">
        <v>31</v>
      </c>
      <c r="S1470" s="127">
        <v>0</v>
      </c>
      <c r="T1470" s="127">
        <v>0</v>
      </c>
      <c r="U1470" s="127">
        <v>0</v>
      </c>
      <c r="V1470" s="127">
        <v>0</v>
      </c>
      <c r="W1470" s="127">
        <v>0</v>
      </c>
      <c r="X1470" s="127">
        <v>0</v>
      </c>
    </row>
    <row r="1471" spans="1:24">
      <c r="A1471" s="118">
        <v>5</v>
      </c>
      <c r="B1471" s="122">
        <v>4</v>
      </c>
      <c r="C1471" s="137">
        <v>5705</v>
      </c>
      <c r="D1471" s="131">
        <v>16</v>
      </c>
      <c r="E1471" s="144" t="s">
        <v>1086</v>
      </c>
      <c r="F1471" s="144" t="s">
        <v>1088</v>
      </c>
      <c r="G1471" s="127">
        <v>15</v>
      </c>
      <c r="H1471" s="127">
        <v>656</v>
      </c>
      <c r="I1471" s="127">
        <v>7</v>
      </c>
      <c r="J1471" s="127">
        <v>13</v>
      </c>
      <c r="K1471" s="127">
        <v>53</v>
      </c>
      <c r="L1471" s="127">
        <v>27</v>
      </c>
      <c r="M1471" s="127">
        <v>15</v>
      </c>
      <c r="N1471" s="127">
        <v>827</v>
      </c>
      <c r="O1471" s="127">
        <v>0</v>
      </c>
      <c r="P1471" s="127">
        <v>7</v>
      </c>
      <c r="Q1471" s="127">
        <v>20</v>
      </c>
      <c r="R1471" s="127">
        <v>73</v>
      </c>
      <c r="S1471" s="127">
        <v>15</v>
      </c>
      <c r="T1471" s="127">
        <v>196</v>
      </c>
      <c r="U1471" s="127">
        <v>7</v>
      </c>
      <c r="V1471" s="127">
        <v>53</v>
      </c>
      <c r="W1471" s="127">
        <v>40</v>
      </c>
      <c r="X1471" s="127">
        <v>0</v>
      </c>
    </row>
    <row r="1472" spans="1:24">
      <c r="A1472" s="118">
        <v>6</v>
      </c>
      <c r="B1472" s="122">
        <v>4</v>
      </c>
      <c r="C1472" s="137">
        <v>5705</v>
      </c>
      <c r="D1472" s="131">
        <v>16</v>
      </c>
      <c r="E1472" s="144" t="s">
        <v>1086</v>
      </c>
      <c r="F1472" s="144" t="s">
        <v>1088</v>
      </c>
      <c r="G1472" s="127" t="s">
        <v>1</v>
      </c>
      <c r="H1472" s="127" t="s">
        <v>1</v>
      </c>
      <c r="I1472" s="127" t="s">
        <v>1</v>
      </c>
      <c r="J1472" s="127" t="s">
        <v>1</v>
      </c>
      <c r="K1472" s="127" t="s">
        <v>1</v>
      </c>
      <c r="L1472" s="127" t="s">
        <v>1</v>
      </c>
      <c r="M1472" s="127" t="s">
        <v>1</v>
      </c>
      <c r="N1472" s="127" t="s">
        <v>1</v>
      </c>
      <c r="O1472" s="127" t="s">
        <v>1</v>
      </c>
      <c r="P1472" s="127" t="s">
        <v>1</v>
      </c>
      <c r="Q1472" s="127" t="s">
        <v>1</v>
      </c>
      <c r="R1472" s="127" t="s">
        <v>1</v>
      </c>
      <c r="S1472" s="127">
        <v>0</v>
      </c>
      <c r="T1472" s="127">
        <v>0</v>
      </c>
      <c r="U1472" s="127">
        <v>0</v>
      </c>
      <c r="V1472" s="127">
        <v>0</v>
      </c>
      <c r="W1472" s="127">
        <v>0</v>
      </c>
      <c r="X1472" s="127">
        <v>0</v>
      </c>
    </row>
    <row r="1473" spans="1:24">
      <c r="A1473" s="118">
        <v>7</v>
      </c>
      <c r="B1473" s="122">
        <v>4</v>
      </c>
      <c r="C1473" s="137">
        <v>5705</v>
      </c>
      <c r="D1473" s="131">
        <v>17</v>
      </c>
      <c r="E1473" s="144" t="s">
        <v>1086</v>
      </c>
      <c r="F1473" s="144" t="s">
        <v>1656</v>
      </c>
      <c r="G1473" s="127" t="s">
        <v>1</v>
      </c>
      <c r="H1473" s="127" t="s">
        <v>1</v>
      </c>
      <c r="I1473" s="127" t="s">
        <v>1</v>
      </c>
      <c r="J1473" s="127" t="s">
        <v>1</v>
      </c>
      <c r="K1473" s="127" t="s">
        <v>1</v>
      </c>
      <c r="L1473" s="127" t="s">
        <v>1</v>
      </c>
      <c r="M1473" s="127" t="s">
        <v>1</v>
      </c>
      <c r="N1473" s="127" t="s">
        <v>1</v>
      </c>
      <c r="O1473" s="127" t="s">
        <v>1</v>
      </c>
      <c r="P1473" s="127" t="s">
        <v>1</v>
      </c>
      <c r="Q1473" s="127" t="s">
        <v>1</v>
      </c>
      <c r="R1473" s="127" t="s">
        <v>1</v>
      </c>
      <c r="S1473" s="127" t="s">
        <v>1</v>
      </c>
      <c r="T1473" s="127" t="s">
        <v>1</v>
      </c>
      <c r="U1473" s="127" t="s">
        <v>1</v>
      </c>
      <c r="V1473" s="127" t="s">
        <v>1</v>
      </c>
      <c r="W1473" s="127" t="s">
        <v>1</v>
      </c>
      <c r="X1473" s="127" t="s">
        <v>1</v>
      </c>
    </row>
    <row r="1474" spans="1:24">
      <c r="A1474" s="118">
        <v>8</v>
      </c>
      <c r="B1474" s="122">
        <v>4</v>
      </c>
      <c r="C1474" s="137">
        <v>5705</v>
      </c>
      <c r="D1474" s="131">
        <v>17</v>
      </c>
      <c r="E1474" s="144" t="s">
        <v>1086</v>
      </c>
      <c r="F1474" s="144" t="s">
        <v>1656</v>
      </c>
      <c r="G1474" s="127">
        <v>13</v>
      </c>
      <c r="H1474" s="127">
        <v>677</v>
      </c>
      <c r="I1474" s="127">
        <v>23</v>
      </c>
      <c r="J1474" s="127">
        <v>31</v>
      </c>
      <c r="K1474" s="127">
        <v>46</v>
      </c>
      <c r="L1474" s="127">
        <v>0</v>
      </c>
      <c r="M1474" s="127">
        <v>13</v>
      </c>
      <c r="N1474" s="127">
        <v>799</v>
      </c>
      <c r="O1474" s="127">
        <v>0</v>
      </c>
      <c r="P1474" s="127">
        <v>23</v>
      </c>
      <c r="Q1474" s="127">
        <v>46</v>
      </c>
      <c r="R1474" s="127">
        <v>31</v>
      </c>
      <c r="S1474" s="127">
        <v>0</v>
      </c>
      <c r="T1474" s="127">
        <v>0</v>
      </c>
      <c r="U1474" s="127">
        <v>0</v>
      </c>
      <c r="V1474" s="127">
        <v>0</v>
      </c>
      <c r="W1474" s="127">
        <v>0</v>
      </c>
      <c r="X1474" s="127">
        <v>0</v>
      </c>
    </row>
    <row r="1475" spans="1:24">
      <c r="A1475" s="113">
        <v>3</v>
      </c>
      <c r="B1475" s="116">
        <v>4</v>
      </c>
      <c r="C1475" s="138">
        <v>5705</v>
      </c>
      <c r="D1475" s="132">
        <v>21</v>
      </c>
      <c r="E1475" s="142" t="s">
        <v>1086</v>
      </c>
      <c r="F1475" s="143" t="s">
        <v>1087</v>
      </c>
      <c r="G1475" s="128">
        <v>54</v>
      </c>
      <c r="H1475" s="128">
        <v>667</v>
      </c>
      <c r="I1475" s="128">
        <v>0</v>
      </c>
      <c r="J1475" s="128">
        <v>0</v>
      </c>
      <c r="K1475" s="128">
        <v>11</v>
      </c>
      <c r="L1475" s="128">
        <v>89</v>
      </c>
      <c r="M1475" s="128">
        <v>54</v>
      </c>
      <c r="N1475" s="128">
        <v>662</v>
      </c>
      <c r="O1475" s="128">
        <v>0</v>
      </c>
      <c r="P1475" s="128">
        <v>17</v>
      </c>
      <c r="Q1475" s="128">
        <v>28</v>
      </c>
      <c r="R1475" s="128">
        <v>56</v>
      </c>
      <c r="S1475" s="128">
        <v>0</v>
      </c>
      <c r="T1475" s="128">
        <v>0</v>
      </c>
      <c r="U1475" s="128">
        <v>0</v>
      </c>
      <c r="V1475" s="128">
        <v>0</v>
      </c>
      <c r="W1475" s="128">
        <v>0</v>
      </c>
      <c r="X1475" s="128">
        <v>0</v>
      </c>
    </row>
    <row r="1476" spans="1:24">
      <c r="A1476" s="118">
        <v>4</v>
      </c>
      <c r="B1476" s="122">
        <v>4</v>
      </c>
      <c r="C1476" s="137">
        <v>5705</v>
      </c>
      <c r="D1476" s="131">
        <v>21</v>
      </c>
      <c r="E1476" s="144" t="s">
        <v>1086</v>
      </c>
      <c r="F1476" s="144" t="s">
        <v>1087</v>
      </c>
      <c r="G1476" s="127">
        <v>47</v>
      </c>
      <c r="H1476" s="127">
        <v>671</v>
      </c>
      <c r="I1476" s="127">
        <v>2</v>
      </c>
      <c r="J1476" s="127">
        <v>4</v>
      </c>
      <c r="K1476" s="127">
        <v>21</v>
      </c>
      <c r="L1476" s="127">
        <v>72</v>
      </c>
      <c r="M1476" s="127">
        <v>47</v>
      </c>
      <c r="N1476" s="127">
        <v>689</v>
      </c>
      <c r="O1476" s="127">
        <v>0</v>
      </c>
      <c r="P1476" s="127">
        <v>21</v>
      </c>
      <c r="Q1476" s="127">
        <v>47</v>
      </c>
      <c r="R1476" s="127">
        <v>32</v>
      </c>
      <c r="S1476" s="127">
        <v>0</v>
      </c>
      <c r="T1476" s="127">
        <v>0</v>
      </c>
      <c r="U1476" s="127">
        <v>0</v>
      </c>
      <c r="V1476" s="127">
        <v>0</v>
      </c>
      <c r="W1476" s="127">
        <v>0</v>
      </c>
      <c r="X1476" s="127">
        <v>0</v>
      </c>
    </row>
    <row r="1477" spans="1:24">
      <c r="A1477" s="118">
        <v>5</v>
      </c>
      <c r="B1477" s="122">
        <v>4</v>
      </c>
      <c r="C1477" s="137">
        <v>5705</v>
      </c>
      <c r="D1477" s="131">
        <v>21</v>
      </c>
      <c r="E1477" s="144" t="s">
        <v>1086</v>
      </c>
      <c r="F1477" s="144" t="s">
        <v>1087</v>
      </c>
      <c r="G1477" s="127">
        <v>43</v>
      </c>
      <c r="H1477" s="127">
        <v>620</v>
      </c>
      <c r="I1477" s="127">
        <v>14</v>
      </c>
      <c r="J1477" s="127">
        <v>21</v>
      </c>
      <c r="K1477" s="127">
        <v>44</v>
      </c>
      <c r="L1477" s="127">
        <v>21</v>
      </c>
      <c r="M1477" s="127">
        <v>43</v>
      </c>
      <c r="N1477" s="127">
        <v>664</v>
      </c>
      <c r="O1477" s="127">
        <v>5</v>
      </c>
      <c r="P1477" s="127">
        <v>21</v>
      </c>
      <c r="Q1477" s="127">
        <v>56</v>
      </c>
      <c r="R1477" s="127">
        <v>19</v>
      </c>
      <c r="S1477" s="127">
        <v>43</v>
      </c>
      <c r="T1477" s="127">
        <v>177</v>
      </c>
      <c r="U1477" s="127">
        <v>26</v>
      </c>
      <c r="V1477" s="127">
        <v>47</v>
      </c>
      <c r="W1477" s="127">
        <v>28</v>
      </c>
      <c r="X1477" s="127">
        <v>0</v>
      </c>
    </row>
    <row r="1478" spans="1:24">
      <c r="A1478" s="118">
        <v>6</v>
      </c>
      <c r="B1478" s="122">
        <v>4</v>
      </c>
      <c r="C1478" s="137">
        <v>5705</v>
      </c>
      <c r="D1478" s="131">
        <v>21</v>
      </c>
      <c r="E1478" s="144" t="s">
        <v>1086</v>
      </c>
      <c r="F1478" s="144" t="s">
        <v>1087</v>
      </c>
      <c r="G1478" s="127">
        <v>43</v>
      </c>
      <c r="H1478" s="127">
        <v>688</v>
      </c>
      <c r="I1478" s="127">
        <v>2</v>
      </c>
      <c r="J1478" s="127">
        <v>23</v>
      </c>
      <c r="K1478" s="127">
        <v>42</v>
      </c>
      <c r="L1478" s="127">
        <v>33</v>
      </c>
      <c r="M1478" s="127">
        <v>43</v>
      </c>
      <c r="N1478" s="127">
        <v>723</v>
      </c>
      <c r="O1478" s="127">
        <v>2</v>
      </c>
      <c r="P1478" s="127">
        <v>26</v>
      </c>
      <c r="Q1478" s="127">
        <v>47</v>
      </c>
      <c r="R1478" s="127">
        <v>26</v>
      </c>
      <c r="S1478" s="127">
        <v>0</v>
      </c>
      <c r="T1478" s="127">
        <v>0</v>
      </c>
      <c r="U1478" s="127">
        <v>0</v>
      </c>
      <c r="V1478" s="127">
        <v>0</v>
      </c>
      <c r="W1478" s="127">
        <v>0</v>
      </c>
      <c r="X1478" s="127">
        <v>0</v>
      </c>
    </row>
    <row r="1479" spans="1:24">
      <c r="A1479" s="118">
        <v>7</v>
      </c>
      <c r="B1479" s="122">
        <v>4</v>
      </c>
      <c r="C1479" s="137">
        <v>5705</v>
      </c>
      <c r="D1479" s="131">
        <v>22</v>
      </c>
      <c r="E1479" s="144" t="s">
        <v>1086</v>
      </c>
      <c r="F1479" s="144" t="s">
        <v>1655</v>
      </c>
      <c r="G1479" s="127">
        <v>44</v>
      </c>
      <c r="H1479" s="127">
        <v>741</v>
      </c>
      <c r="I1479" s="127">
        <v>7</v>
      </c>
      <c r="J1479" s="127">
        <v>14</v>
      </c>
      <c r="K1479" s="127">
        <v>39</v>
      </c>
      <c r="L1479" s="127">
        <v>41</v>
      </c>
      <c r="M1479" s="127">
        <v>44</v>
      </c>
      <c r="N1479" s="127">
        <v>695</v>
      </c>
      <c r="O1479" s="127">
        <v>7</v>
      </c>
      <c r="P1479" s="127">
        <v>30</v>
      </c>
      <c r="Q1479" s="127">
        <v>45</v>
      </c>
      <c r="R1479" s="127">
        <v>18</v>
      </c>
      <c r="S1479" s="127">
        <v>44</v>
      </c>
      <c r="T1479" s="127">
        <v>166</v>
      </c>
      <c r="U1479" s="127">
        <v>32</v>
      </c>
      <c r="V1479" s="127">
        <v>48</v>
      </c>
      <c r="W1479" s="127">
        <v>20</v>
      </c>
      <c r="X1479" s="127">
        <v>0</v>
      </c>
    </row>
    <row r="1480" spans="1:24">
      <c r="A1480" s="118">
        <v>8</v>
      </c>
      <c r="B1480" s="122">
        <v>4</v>
      </c>
      <c r="C1480" s="137">
        <v>5705</v>
      </c>
      <c r="D1480" s="131">
        <v>22</v>
      </c>
      <c r="E1480" s="144" t="s">
        <v>1086</v>
      </c>
      <c r="F1480" s="144" t="s">
        <v>1655</v>
      </c>
      <c r="G1480" s="127">
        <v>43</v>
      </c>
      <c r="H1480" s="127">
        <v>712</v>
      </c>
      <c r="I1480" s="127">
        <v>19</v>
      </c>
      <c r="J1480" s="127">
        <v>26</v>
      </c>
      <c r="K1480" s="127">
        <v>47</v>
      </c>
      <c r="L1480" s="127">
        <v>9</v>
      </c>
      <c r="M1480" s="127">
        <v>43</v>
      </c>
      <c r="N1480" s="127">
        <v>755</v>
      </c>
      <c r="O1480" s="127">
        <v>5</v>
      </c>
      <c r="P1480" s="127">
        <v>26</v>
      </c>
      <c r="Q1480" s="127">
        <v>63</v>
      </c>
      <c r="R1480" s="127">
        <v>7</v>
      </c>
      <c r="S1480" s="127">
        <v>0</v>
      </c>
      <c r="T1480" s="127">
        <v>0</v>
      </c>
      <c r="U1480" s="127">
        <v>0</v>
      </c>
      <c r="V1480" s="127">
        <v>0</v>
      </c>
      <c r="W1480" s="127">
        <v>0</v>
      </c>
      <c r="X1480" s="127">
        <v>0</v>
      </c>
    </row>
    <row r="1481" spans="1:24">
      <c r="A1481" s="113">
        <v>3</v>
      </c>
      <c r="B1481" s="116">
        <v>4</v>
      </c>
      <c r="C1481" s="138">
        <v>5706</v>
      </c>
      <c r="D1481" s="132">
        <v>1</v>
      </c>
      <c r="E1481" s="142" t="s">
        <v>1089</v>
      </c>
      <c r="F1481" s="143" t="s">
        <v>1091</v>
      </c>
      <c r="G1481" s="128">
        <v>32</v>
      </c>
      <c r="H1481" s="128">
        <v>600</v>
      </c>
      <c r="I1481" s="128">
        <v>3</v>
      </c>
      <c r="J1481" s="128">
        <v>9</v>
      </c>
      <c r="K1481" s="128">
        <v>25</v>
      </c>
      <c r="L1481" s="128">
        <v>63</v>
      </c>
      <c r="M1481" s="128">
        <v>32</v>
      </c>
      <c r="N1481" s="128">
        <v>630</v>
      </c>
      <c r="O1481" s="128">
        <v>9</v>
      </c>
      <c r="P1481" s="128">
        <v>6</v>
      </c>
      <c r="Q1481" s="128">
        <v>34</v>
      </c>
      <c r="R1481" s="128">
        <v>50</v>
      </c>
      <c r="S1481" s="128">
        <v>0</v>
      </c>
      <c r="T1481" s="128">
        <v>0</v>
      </c>
      <c r="U1481" s="128">
        <v>0</v>
      </c>
      <c r="V1481" s="128">
        <v>0</v>
      </c>
      <c r="W1481" s="128">
        <v>0</v>
      </c>
      <c r="X1481" s="128">
        <v>0</v>
      </c>
    </row>
    <row r="1482" spans="1:24">
      <c r="A1482" s="118">
        <v>4</v>
      </c>
      <c r="B1482" s="122">
        <v>4</v>
      </c>
      <c r="C1482" s="137">
        <v>5706</v>
      </c>
      <c r="D1482" s="131">
        <v>1</v>
      </c>
      <c r="E1482" s="144" t="s">
        <v>1089</v>
      </c>
      <c r="F1482" s="144" t="s">
        <v>1091</v>
      </c>
      <c r="G1482" s="127">
        <v>31</v>
      </c>
      <c r="H1482" s="127">
        <v>662</v>
      </c>
      <c r="I1482" s="127">
        <v>0</v>
      </c>
      <c r="J1482" s="127">
        <v>6</v>
      </c>
      <c r="K1482" s="127">
        <v>35</v>
      </c>
      <c r="L1482" s="127">
        <v>58</v>
      </c>
      <c r="M1482" s="127">
        <v>31</v>
      </c>
      <c r="N1482" s="127">
        <v>719</v>
      </c>
      <c r="O1482" s="127">
        <v>0</v>
      </c>
      <c r="P1482" s="127">
        <v>16</v>
      </c>
      <c r="Q1482" s="127">
        <v>39</v>
      </c>
      <c r="R1482" s="127">
        <v>45</v>
      </c>
      <c r="S1482" s="127">
        <v>0</v>
      </c>
      <c r="T1482" s="127">
        <v>0</v>
      </c>
      <c r="U1482" s="127">
        <v>0</v>
      </c>
      <c r="V1482" s="127">
        <v>0</v>
      </c>
      <c r="W1482" s="127">
        <v>0</v>
      </c>
      <c r="X1482" s="127">
        <v>0</v>
      </c>
    </row>
    <row r="1483" spans="1:24">
      <c r="A1483" s="118">
        <v>5</v>
      </c>
      <c r="B1483" s="122">
        <v>4</v>
      </c>
      <c r="C1483" s="137">
        <v>5706</v>
      </c>
      <c r="D1483" s="131">
        <v>1</v>
      </c>
      <c r="E1483" s="144" t="s">
        <v>1089</v>
      </c>
      <c r="F1483" s="144" t="s">
        <v>1091</v>
      </c>
      <c r="G1483" s="127">
        <v>30</v>
      </c>
      <c r="H1483" s="127">
        <v>690</v>
      </c>
      <c r="I1483" s="127">
        <v>7</v>
      </c>
      <c r="J1483" s="127">
        <v>3</v>
      </c>
      <c r="K1483" s="127">
        <v>43</v>
      </c>
      <c r="L1483" s="127">
        <v>47</v>
      </c>
      <c r="M1483" s="127">
        <v>30</v>
      </c>
      <c r="N1483" s="127">
        <v>726</v>
      </c>
      <c r="O1483" s="127">
        <v>0</v>
      </c>
      <c r="P1483" s="127">
        <v>10</v>
      </c>
      <c r="Q1483" s="127">
        <v>67</v>
      </c>
      <c r="R1483" s="127">
        <v>23</v>
      </c>
      <c r="S1483" s="127">
        <v>30</v>
      </c>
      <c r="T1483" s="127">
        <v>194</v>
      </c>
      <c r="U1483" s="127">
        <v>10</v>
      </c>
      <c r="V1483" s="127">
        <v>57</v>
      </c>
      <c r="W1483" s="127">
        <v>33</v>
      </c>
      <c r="X1483" s="127">
        <v>0</v>
      </c>
    </row>
    <row r="1484" spans="1:24">
      <c r="A1484" s="118">
        <v>6</v>
      </c>
      <c r="B1484" s="122">
        <v>4</v>
      </c>
      <c r="C1484" s="137">
        <v>5706</v>
      </c>
      <c r="D1484" s="131">
        <v>1</v>
      </c>
      <c r="E1484" s="144" t="s">
        <v>1089</v>
      </c>
      <c r="F1484" s="144" t="s">
        <v>1091</v>
      </c>
      <c r="G1484" s="127">
        <v>40</v>
      </c>
      <c r="H1484" s="127">
        <v>682</v>
      </c>
      <c r="I1484" s="127">
        <v>13</v>
      </c>
      <c r="J1484" s="127">
        <v>20</v>
      </c>
      <c r="K1484" s="127">
        <v>33</v>
      </c>
      <c r="L1484" s="127">
        <v>35</v>
      </c>
      <c r="M1484" s="127">
        <v>40</v>
      </c>
      <c r="N1484" s="127">
        <v>680</v>
      </c>
      <c r="O1484" s="127">
        <v>10</v>
      </c>
      <c r="P1484" s="127">
        <v>20</v>
      </c>
      <c r="Q1484" s="127">
        <v>50</v>
      </c>
      <c r="R1484" s="127">
        <v>20</v>
      </c>
      <c r="S1484" s="127">
        <v>0</v>
      </c>
      <c r="T1484" s="127">
        <v>0</v>
      </c>
      <c r="U1484" s="127">
        <v>0</v>
      </c>
      <c r="V1484" s="127">
        <v>0</v>
      </c>
      <c r="W1484" s="127">
        <v>0</v>
      </c>
      <c r="X1484" s="127">
        <v>0</v>
      </c>
    </row>
    <row r="1485" spans="1:24">
      <c r="A1485" s="118">
        <v>7</v>
      </c>
      <c r="B1485" s="122">
        <v>4</v>
      </c>
      <c r="C1485" s="137">
        <v>5706</v>
      </c>
      <c r="D1485" s="131">
        <v>2</v>
      </c>
      <c r="E1485" s="144" t="s">
        <v>1089</v>
      </c>
      <c r="F1485" s="144" t="s">
        <v>1658</v>
      </c>
      <c r="G1485" s="127">
        <v>46</v>
      </c>
      <c r="H1485" s="127">
        <v>701</v>
      </c>
      <c r="I1485" s="127">
        <v>15</v>
      </c>
      <c r="J1485" s="127">
        <v>15</v>
      </c>
      <c r="K1485" s="127">
        <v>46</v>
      </c>
      <c r="L1485" s="127">
        <v>24</v>
      </c>
      <c r="M1485" s="127">
        <v>46</v>
      </c>
      <c r="N1485" s="127">
        <v>720</v>
      </c>
      <c r="O1485" s="127">
        <v>4</v>
      </c>
      <c r="P1485" s="127">
        <v>26</v>
      </c>
      <c r="Q1485" s="127">
        <v>43</v>
      </c>
      <c r="R1485" s="127">
        <v>26</v>
      </c>
      <c r="S1485" s="127">
        <v>46</v>
      </c>
      <c r="T1485" s="127">
        <v>193</v>
      </c>
      <c r="U1485" s="127">
        <v>15</v>
      </c>
      <c r="V1485" s="127">
        <v>39</v>
      </c>
      <c r="W1485" s="127">
        <v>37</v>
      </c>
      <c r="X1485" s="127">
        <v>9</v>
      </c>
    </row>
    <row r="1486" spans="1:24">
      <c r="A1486" s="118">
        <v>8</v>
      </c>
      <c r="B1486" s="122">
        <v>4</v>
      </c>
      <c r="C1486" s="137">
        <v>5706</v>
      </c>
      <c r="D1486" s="131">
        <v>2</v>
      </c>
      <c r="E1486" s="144" t="s">
        <v>1089</v>
      </c>
      <c r="F1486" s="144" t="s">
        <v>1658</v>
      </c>
      <c r="G1486" s="127">
        <v>39</v>
      </c>
      <c r="H1486" s="127">
        <v>735</v>
      </c>
      <c r="I1486" s="127">
        <v>18</v>
      </c>
      <c r="J1486" s="127">
        <v>10</v>
      </c>
      <c r="K1486" s="127">
        <v>54</v>
      </c>
      <c r="L1486" s="127">
        <v>18</v>
      </c>
      <c r="M1486" s="127">
        <v>39</v>
      </c>
      <c r="N1486" s="127">
        <v>808</v>
      </c>
      <c r="O1486" s="127">
        <v>8</v>
      </c>
      <c r="P1486" s="127">
        <v>10</v>
      </c>
      <c r="Q1486" s="127">
        <v>49</v>
      </c>
      <c r="R1486" s="127">
        <v>33</v>
      </c>
      <c r="S1486" s="127">
        <v>0</v>
      </c>
      <c r="T1486" s="127">
        <v>0</v>
      </c>
      <c r="U1486" s="127">
        <v>0</v>
      </c>
      <c r="V1486" s="127">
        <v>0</v>
      </c>
      <c r="W1486" s="127">
        <v>0</v>
      </c>
      <c r="X1486" s="127">
        <v>0</v>
      </c>
    </row>
    <row r="1487" spans="1:24">
      <c r="A1487" s="113">
        <v>3</v>
      </c>
      <c r="B1487" s="116">
        <v>4</v>
      </c>
      <c r="C1487" s="138">
        <v>5706</v>
      </c>
      <c r="D1487" s="132">
        <v>10</v>
      </c>
      <c r="E1487" s="142" t="s">
        <v>1089</v>
      </c>
      <c r="F1487" s="143" t="s">
        <v>1090</v>
      </c>
      <c r="G1487" s="128">
        <v>17</v>
      </c>
      <c r="H1487" s="128">
        <v>610</v>
      </c>
      <c r="I1487" s="128">
        <v>0</v>
      </c>
      <c r="J1487" s="128">
        <v>6</v>
      </c>
      <c r="K1487" s="128">
        <v>35</v>
      </c>
      <c r="L1487" s="128">
        <v>59</v>
      </c>
      <c r="M1487" s="128">
        <v>17</v>
      </c>
      <c r="N1487" s="128">
        <v>604</v>
      </c>
      <c r="O1487" s="128">
        <v>18</v>
      </c>
      <c r="P1487" s="128">
        <v>12</v>
      </c>
      <c r="Q1487" s="128">
        <v>29</v>
      </c>
      <c r="R1487" s="128">
        <v>41</v>
      </c>
      <c r="S1487" s="128">
        <v>0</v>
      </c>
      <c r="T1487" s="128">
        <v>0</v>
      </c>
      <c r="U1487" s="128">
        <v>0</v>
      </c>
      <c r="V1487" s="128">
        <v>0</v>
      </c>
      <c r="W1487" s="128">
        <v>0</v>
      </c>
      <c r="X1487" s="128">
        <v>0</v>
      </c>
    </row>
    <row r="1488" spans="1:24">
      <c r="A1488" s="118">
        <v>4</v>
      </c>
      <c r="B1488" s="122">
        <v>4</v>
      </c>
      <c r="C1488" s="137">
        <v>5706</v>
      </c>
      <c r="D1488" s="131">
        <v>10</v>
      </c>
      <c r="E1488" s="144" t="s">
        <v>1089</v>
      </c>
      <c r="F1488" s="144" t="s">
        <v>1090</v>
      </c>
      <c r="G1488" s="127">
        <v>25</v>
      </c>
      <c r="H1488" s="127">
        <v>661</v>
      </c>
      <c r="I1488" s="127">
        <v>0</v>
      </c>
      <c r="J1488" s="127">
        <v>4</v>
      </c>
      <c r="K1488" s="127">
        <v>32</v>
      </c>
      <c r="L1488" s="127">
        <v>64</v>
      </c>
      <c r="M1488" s="127">
        <v>25</v>
      </c>
      <c r="N1488" s="127">
        <v>723</v>
      </c>
      <c r="O1488" s="127">
        <v>0</v>
      </c>
      <c r="P1488" s="127">
        <v>4</v>
      </c>
      <c r="Q1488" s="127">
        <v>52</v>
      </c>
      <c r="R1488" s="127">
        <v>44</v>
      </c>
      <c r="S1488" s="127">
        <v>0</v>
      </c>
      <c r="T1488" s="127">
        <v>0</v>
      </c>
      <c r="U1488" s="127">
        <v>0</v>
      </c>
      <c r="V1488" s="127">
        <v>0</v>
      </c>
      <c r="W1488" s="127">
        <v>0</v>
      </c>
      <c r="X1488" s="127">
        <v>0</v>
      </c>
    </row>
    <row r="1489" spans="1:24">
      <c r="A1489" s="118">
        <v>5</v>
      </c>
      <c r="B1489" s="122">
        <v>4</v>
      </c>
      <c r="C1489" s="137">
        <v>5706</v>
      </c>
      <c r="D1489" s="131">
        <v>10</v>
      </c>
      <c r="E1489" s="144" t="s">
        <v>1089</v>
      </c>
      <c r="F1489" s="144" t="s">
        <v>1090</v>
      </c>
      <c r="G1489" s="127">
        <v>22</v>
      </c>
      <c r="H1489" s="127">
        <v>671</v>
      </c>
      <c r="I1489" s="127">
        <v>0</v>
      </c>
      <c r="J1489" s="127">
        <v>14</v>
      </c>
      <c r="K1489" s="127">
        <v>50</v>
      </c>
      <c r="L1489" s="127">
        <v>36</v>
      </c>
      <c r="M1489" s="127">
        <v>22</v>
      </c>
      <c r="N1489" s="127">
        <v>632</v>
      </c>
      <c r="O1489" s="127">
        <v>9</v>
      </c>
      <c r="P1489" s="127">
        <v>36</v>
      </c>
      <c r="Q1489" s="127">
        <v>32</v>
      </c>
      <c r="R1489" s="127">
        <v>23</v>
      </c>
      <c r="S1489" s="127">
        <v>22</v>
      </c>
      <c r="T1489" s="127">
        <v>203</v>
      </c>
      <c r="U1489" s="127">
        <v>9</v>
      </c>
      <c r="V1489" s="127">
        <v>41</v>
      </c>
      <c r="W1489" s="127">
        <v>45</v>
      </c>
      <c r="X1489" s="127">
        <v>5</v>
      </c>
    </row>
    <row r="1490" spans="1:24">
      <c r="A1490" s="118">
        <v>6</v>
      </c>
      <c r="B1490" s="122">
        <v>4</v>
      </c>
      <c r="C1490" s="137">
        <v>5706</v>
      </c>
      <c r="D1490" s="131">
        <v>10</v>
      </c>
      <c r="E1490" s="144" t="s">
        <v>1089</v>
      </c>
      <c r="F1490" s="144" t="s">
        <v>1090</v>
      </c>
      <c r="G1490" s="127">
        <v>22</v>
      </c>
      <c r="H1490" s="127">
        <v>754</v>
      </c>
      <c r="I1490" s="127">
        <v>0</v>
      </c>
      <c r="J1490" s="127">
        <v>18</v>
      </c>
      <c r="K1490" s="127">
        <v>18</v>
      </c>
      <c r="L1490" s="127">
        <v>64</v>
      </c>
      <c r="M1490" s="127">
        <v>22</v>
      </c>
      <c r="N1490" s="127">
        <v>747</v>
      </c>
      <c r="O1490" s="127">
        <v>0</v>
      </c>
      <c r="P1490" s="127">
        <v>23</v>
      </c>
      <c r="Q1490" s="127">
        <v>45</v>
      </c>
      <c r="R1490" s="127">
        <v>32</v>
      </c>
      <c r="S1490" s="127">
        <v>0</v>
      </c>
      <c r="T1490" s="127">
        <v>0</v>
      </c>
      <c r="U1490" s="127">
        <v>0</v>
      </c>
      <c r="V1490" s="127">
        <v>0</v>
      </c>
      <c r="W1490" s="127">
        <v>0</v>
      </c>
      <c r="X1490" s="127">
        <v>0</v>
      </c>
    </row>
    <row r="1491" spans="1:24">
      <c r="A1491" s="118">
        <v>7</v>
      </c>
      <c r="B1491" s="122">
        <v>4</v>
      </c>
      <c r="C1491" s="137">
        <v>5706</v>
      </c>
      <c r="D1491" s="131">
        <v>11</v>
      </c>
      <c r="E1491" s="144" t="s">
        <v>1089</v>
      </c>
      <c r="F1491" s="144" t="s">
        <v>1657</v>
      </c>
      <c r="G1491" s="127">
        <v>17</v>
      </c>
      <c r="H1491" s="127">
        <v>739</v>
      </c>
      <c r="I1491" s="127">
        <v>6</v>
      </c>
      <c r="J1491" s="127">
        <v>24</v>
      </c>
      <c r="K1491" s="127">
        <v>35</v>
      </c>
      <c r="L1491" s="127">
        <v>35</v>
      </c>
      <c r="M1491" s="127">
        <v>17</v>
      </c>
      <c r="N1491" s="127">
        <v>741</v>
      </c>
      <c r="O1491" s="127">
        <v>6</v>
      </c>
      <c r="P1491" s="127">
        <v>18</v>
      </c>
      <c r="Q1491" s="127">
        <v>53</v>
      </c>
      <c r="R1491" s="127">
        <v>24</v>
      </c>
      <c r="S1491" s="127">
        <v>17</v>
      </c>
      <c r="T1491" s="127">
        <v>187</v>
      </c>
      <c r="U1491" s="127">
        <v>18</v>
      </c>
      <c r="V1491" s="127">
        <v>41</v>
      </c>
      <c r="W1491" s="127">
        <v>29</v>
      </c>
      <c r="X1491" s="127">
        <v>12</v>
      </c>
    </row>
    <row r="1492" spans="1:24">
      <c r="A1492" s="118">
        <v>8</v>
      </c>
      <c r="B1492" s="122">
        <v>4</v>
      </c>
      <c r="C1492" s="137">
        <v>5706</v>
      </c>
      <c r="D1492" s="131">
        <v>11</v>
      </c>
      <c r="E1492" s="144" t="s">
        <v>1089</v>
      </c>
      <c r="F1492" s="144" t="s">
        <v>1657</v>
      </c>
      <c r="G1492" s="127">
        <v>19</v>
      </c>
      <c r="H1492" s="127">
        <v>684</v>
      </c>
      <c r="I1492" s="127">
        <v>37</v>
      </c>
      <c r="J1492" s="127">
        <v>21</v>
      </c>
      <c r="K1492" s="127">
        <v>32</v>
      </c>
      <c r="L1492" s="127">
        <v>11</v>
      </c>
      <c r="M1492" s="127">
        <v>19</v>
      </c>
      <c r="N1492" s="127">
        <v>763</v>
      </c>
      <c r="O1492" s="127">
        <v>0</v>
      </c>
      <c r="P1492" s="127">
        <v>32</v>
      </c>
      <c r="Q1492" s="127">
        <v>63</v>
      </c>
      <c r="R1492" s="127">
        <v>5</v>
      </c>
      <c r="S1492" s="127">
        <v>0</v>
      </c>
      <c r="T1492" s="127">
        <v>0</v>
      </c>
      <c r="U1492" s="127">
        <v>0</v>
      </c>
      <c r="V1492" s="127">
        <v>0</v>
      </c>
      <c r="W1492" s="127">
        <v>0</v>
      </c>
      <c r="X1492" s="127">
        <v>0</v>
      </c>
    </row>
    <row r="1493" spans="1:24">
      <c r="A1493" s="113">
        <v>3</v>
      </c>
      <c r="B1493" s="116">
        <v>1</v>
      </c>
      <c r="C1493" s="138">
        <v>5801</v>
      </c>
      <c r="D1493" s="132">
        <v>1</v>
      </c>
      <c r="E1493" s="142" t="s">
        <v>1092</v>
      </c>
      <c r="F1493" s="143" t="s">
        <v>1093</v>
      </c>
      <c r="G1493" s="128">
        <v>77</v>
      </c>
      <c r="H1493" s="128">
        <v>613</v>
      </c>
      <c r="I1493" s="128">
        <v>1</v>
      </c>
      <c r="J1493" s="128">
        <v>16</v>
      </c>
      <c r="K1493" s="128">
        <v>16</v>
      </c>
      <c r="L1493" s="128">
        <v>68</v>
      </c>
      <c r="M1493" s="128">
        <v>77</v>
      </c>
      <c r="N1493" s="128">
        <v>620</v>
      </c>
      <c r="O1493" s="128">
        <v>6</v>
      </c>
      <c r="P1493" s="128">
        <v>10</v>
      </c>
      <c r="Q1493" s="128">
        <v>39</v>
      </c>
      <c r="R1493" s="128">
        <v>44</v>
      </c>
      <c r="S1493" s="128">
        <v>0</v>
      </c>
      <c r="T1493" s="128">
        <v>0</v>
      </c>
      <c r="U1493" s="128">
        <v>0</v>
      </c>
      <c r="V1493" s="128">
        <v>0</v>
      </c>
      <c r="W1493" s="128">
        <v>0</v>
      </c>
      <c r="X1493" s="128">
        <v>0</v>
      </c>
    </row>
    <row r="1494" spans="1:24">
      <c r="A1494" s="118">
        <v>4</v>
      </c>
      <c r="B1494" s="122">
        <v>1</v>
      </c>
      <c r="C1494" s="137">
        <v>5801</v>
      </c>
      <c r="D1494" s="131">
        <v>1</v>
      </c>
      <c r="E1494" s="144" t="s">
        <v>1092</v>
      </c>
      <c r="F1494" s="144" t="s">
        <v>1093</v>
      </c>
      <c r="G1494" s="127">
        <v>79</v>
      </c>
      <c r="H1494" s="127">
        <v>641</v>
      </c>
      <c r="I1494" s="127">
        <v>6</v>
      </c>
      <c r="J1494" s="127">
        <v>13</v>
      </c>
      <c r="K1494" s="127">
        <v>25</v>
      </c>
      <c r="L1494" s="127">
        <v>56</v>
      </c>
      <c r="M1494" s="127">
        <v>79</v>
      </c>
      <c r="N1494" s="127">
        <v>657</v>
      </c>
      <c r="O1494" s="127">
        <v>6</v>
      </c>
      <c r="P1494" s="127">
        <v>16</v>
      </c>
      <c r="Q1494" s="127">
        <v>48</v>
      </c>
      <c r="R1494" s="127">
        <v>29</v>
      </c>
      <c r="S1494" s="127">
        <v>0</v>
      </c>
      <c r="T1494" s="127">
        <v>0</v>
      </c>
      <c r="U1494" s="127">
        <v>0</v>
      </c>
      <c r="V1494" s="127">
        <v>0</v>
      </c>
      <c r="W1494" s="127">
        <v>0</v>
      </c>
      <c r="X1494" s="127">
        <v>0</v>
      </c>
    </row>
    <row r="1495" spans="1:24">
      <c r="A1495" s="118">
        <v>5</v>
      </c>
      <c r="B1495" s="122">
        <v>1</v>
      </c>
      <c r="C1495" s="137">
        <v>5801</v>
      </c>
      <c r="D1495" s="131">
        <v>3</v>
      </c>
      <c r="E1495" s="144" t="s">
        <v>1092</v>
      </c>
      <c r="F1495" s="144" t="s">
        <v>1435</v>
      </c>
      <c r="G1495" s="127">
        <v>80</v>
      </c>
      <c r="H1495" s="127">
        <v>692</v>
      </c>
      <c r="I1495" s="127">
        <v>8</v>
      </c>
      <c r="J1495" s="127">
        <v>6</v>
      </c>
      <c r="K1495" s="127">
        <v>36</v>
      </c>
      <c r="L1495" s="127">
        <v>50</v>
      </c>
      <c r="M1495" s="127">
        <v>80</v>
      </c>
      <c r="N1495" s="127">
        <v>749</v>
      </c>
      <c r="O1495" s="127">
        <v>1</v>
      </c>
      <c r="P1495" s="127">
        <v>14</v>
      </c>
      <c r="Q1495" s="127">
        <v>40</v>
      </c>
      <c r="R1495" s="127">
        <v>45</v>
      </c>
      <c r="S1495" s="127">
        <v>80</v>
      </c>
      <c r="T1495" s="127">
        <v>218</v>
      </c>
      <c r="U1495" s="127">
        <v>6</v>
      </c>
      <c r="V1495" s="127">
        <v>20</v>
      </c>
      <c r="W1495" s="127">
        <v>56</v>
      </c>
      <c r="X1495" s="127">
        <v>18</v>
      </c>
    </row>
    <row r="1496" spans="1:24">
      <c r="A1496" s="118">
        <v>6</v>
      </c>
      <c r="B1496" s="122">
        <v>1</v>
      </c>
      <c r="C1496" s="137">
        <v>5801</v>
      </c>
      <c r="D1496" s="131">
        <v>3</v>
      </c>
      <c r="E1496" s="144" t="s">
        <v>1092</v>
      </c>
      <c r="F1496" s="144" t="s">
        <v>1435</v>
      </c>
      <c r="G1496" s="127">
        <v>88</v>
      </c>
      <c r="H1496" s="127">
        <v>729</v>
      </c>
      <c r="I1496" s="127">
        <v>6</v>
      </c>
      <c r="J1496" s="127">
        <v>8</v>
      </c>
      <c r="K1496" s="127">
        <v>31</v>
      </c>
      <c r="L1496" s="127">
        <v>56</v>
      </c>
      <c r="M1496" s="127">
        <v>88</v>
      </c>
      <c r="N1496" s="127">
        <v>783</v>
      </c>
      <c r="O1496" s="127">
        <v>5</v>
      </c>
      <c r="P1496" s="127">
        <v>8</v>
      </c>
      <c r="Q1496" s="127">
        <v>40</v>
      </c>
      <c r="R1496" s="127">
        <v>48</v>
      </c>
      <c r="S1496" s="127">
        <v>0</v>
      </c>
      <c r="T1496" s="127">
        <v>0</v>
      </c>
      <c r="U1496" s="127">
        <v>0</v>
      </c>
      <c r="V1496" s="127">
        <v>0</v>
      </c>
      <c r="W1496" s="127">
        <v>0</v>
      </c>
      <c r="X1496" s="127">
        <v>0</v>
      </c>
    </row>
    <row r="1497" spans="1:24">
      <c r="A1497" s="118">
        <v>7</v>
      </c>
      <c r="B1497" s="122">
        <v>1</v>
      </c>
      <c r="C1497" s="137">
        <v>5801</v>
      </c>
      <c r="D1497" s="131">
        <v>3</v>
      </c>
      <c r="E1497" s="144" t="s">
        <v>1092</v>
      </c>
      <c r="F1497" s="144" t="s">
        <v>1435</v>
      </c>
      <c r="G1497" s="127">
        <v>64</v>
      </c>
      <c r="H1497" s="127">
        <v>784</v>
      </c>
      <c r="I1497" s="127">
        <v>3</v>
      </c>
      <c r="J1497" s="127">
        <v>9</v>
      </c>
      <c r="K1497" s="127">
        <v>33</v>
      </c>
      <c r="L1497" s="127">
        <v>55</v>
      </c>
      <c r="M1497" s="127">
        <v>64</v>
      </c>
      <c r="N1497" s="127">
        <v>780</v>
      </c>
      <c r="O1497" s="127">
        <v>2</v>
      </c>
      <c r="P1497" s="127">
        <v>22</v>
      </c>
      <c r="Q1497" s="127">
        <v>50</v>
      </c>
      <c r="R1497" s="127">
        <v>27</v>
      </c>
      <c r="S1497" s="127">
        <v>64</v>
      </c>
      <c r="T1497" s="127">
        <v>204</v>
      </c>
      <c r="U1497" s="127">
        <v>9</v>
      </c>
      <c r="V1497" s="127">
        <v>39</v>
      </c>
      <c r="W1497" s="127">
        <v>33</v>
      </c>
      <c r="X1497" s="127">
        <v>19</v>
      </c>
    </row>
    <row r="1498" spans="1:24">
      <c r="A1498" s="118">
        <v>8</v>
      </c>
      <c r="B1498" s="122">
        <v>1</v>
      </c>
      <c r="C1498" s="137">
        <v>5801</v>
      </c>
      <c r="D1498" s="131">
        <v>3</v>
      </c>
      <c r="E1498" s="144" t="s">
        <v>1092</v>
      </c>
      <c r="F1498" s="144" t="s">
        <v>1435</v>
      </c>
      <c r="G1498" s="127">
        <v>78</v>
      </c>
      <c r="H1498" s="127">
        <v>761</v>
      </c>
      <c r="I1498" s="127">
        <v>10</v>
      </c>
      <c r="J1498" s="127">
        <v>14</v>
      </c>
      <c r="K1498" s="127">
        <v>46</v>
      </c>
      <c r="L1498" s="127">
        <v>29</v>
      </c>
      <c r="M1498" s="127">
        <v>78</v>
      </c>
      <c r="N1498" s="127">
        <v>821</v>
      </c>
      <c r="O1498" s="127">
        <v>0</v>
      </c>
      <c r="P1498" s="127">
        <v>23</v>
      </c>
      <c r="Q1498" s="127">
        <v>46</v>
      </c>
      <c r="R1498" s="127">
        <v>31</v>
      </c>
      <c r="S1498" s="127">
        <v>0</v>
      </c>
      <c r="T1498" s="127">
        <v>0</v>
      </c>
      <c r="U1498" s="127">
        <v>0</v>
      </c>
      <c r="V1498" s="127">
        <v>0</v>
      </c>
      <c r="W1498" s="127">
        <v>0</v>
      </c>
      <c r="X1498" s="127">
        <v>0</v>
      </c>
    </row>
    <row r="1499" spans="1:24">
      <c r="A1499" s="113">
        <v>3</v>
      </c>
      <c r="B1499" s="116">
        <v>1</v>
      </c>
      <c r="C1499" s="138">
        <v>5802</v>
      </c>
      <c r="D1499" s="132">
        <v>5</v>
      </c>
      <c r="E1499" s="142" t="s">
        <v>1094</v>
      </c>
      <c r="F1499" s="143" t="s">
        <v>1095</v>
      </c>
      <c r="G1499" s="128">
        <v>114</v>
      </c>
      <c r="H1499" s="128">
        <v>624</v>
      </c>
      <c r="I1499" s="128">
        <v>0</v>
      </c>
      <c r="J1499" s="128">
        <v>6</v>
      </c>
      <c r="K1499" s="128">
        <v>23</v>
      </c>
      <c r="L1499" s="128">
        <v>71</v>
      </c>
      <c r="M1499" s="128">
        <v>114</v>
      </c>
      <c r="N1499" s="128">
        <v>643</v>
      </c>
      <c r="O1499" s="128">
        <v>4</v>
      </c>
      <c r="P1499" s="128">
        <v>11</v>
      </c>
      <c r="Q1499" s="128">
        <v>40</v>
      </c>
      <c r="R1499" s="128">
        <v>44</v>
      </c>
      <c r="S1499" s="128">
        <v>0</v>
      </c>
      <c r="T1499" s="128">
        <v>0</v>
      </c>
      <c r="U1499" s="128">
        <v>0</v>
      </c>
      <c r="V1499" s="128">
        <v>0</v>
      </c>
      <c r="W1499" s="128">
        <v>0</v>
      </c>
      <c r="X1499" s="128">
        <v>0</v>
      </c>
    </row>
    <row r="1500" spans="1:24">
      <c r="A1500" s="118">
        <v>4</v>
      </c>
      <c r="B1500" s="122">
        <v>1</v>
      </c>
      <c r="C1500" s="137">
        <v>5802</v>
      </c>
      <c r="D1500" s="131">
        <v>5</v>
      </c>
      <c r="E1500" s="144" t="s">
        <v>1094</v>
      </c>
      <c r="F1500" s="144" t="s">
        <v>1095</v>
      </c>
      <c r="G1500" s="127">
        <v>97</v>
      </c>
      <c r="H1500" s="127">
        <v>669</v>
      </c>
      <c r="I1500" s="127">
        <v>5</v>
      </c>
      <c r="J1500" s="127">
        <v>6</v>
      </c>
      <c r="K1500" s="127">
        <v>20</v>
      </c>
      <c r="L1500" s="127">
        <v>69</v>
      </c>
      <c r="M1500" s="127">
        <v>97</v>
      </c>
      <c r="N1500" s="127">
        <v>724</v>
      </c>
      <c r="O1500" s="127">
        <v>1</v>
      </c>
      <c r="P1500" s="127">
        <v>11</v>
      </c>
      <c r="Q1500" s="127">
        <v>41</v>
      </c>
      <c r="R1500" s="127">
        <v>46</v>
      </c>
      <c r="S1500" s="127">
        <v>0</v>
      </c>
      <c r="T1500" s="127">
        <v>0</v>
      </c>
      <c r="U1500" s="127">
        <v>0</v>
      </c>
      <c r="V1500" s="127">
        <v>0</v>
      </c>
      <c r="W1500" s="127">
        <v>0</v>
      </c>
      <c r="X1500" s="127">
        <v>0</v>
      </c>
    </row>
    <row r="1501" spans="1:24">
      <c r="A1501" s="118">
        <v>5</v>
      </c>
      <c r="B1501" s="122">
        <v>1</v>
      </c>
      <c r="C1501" s="137">
        <v>5802</v>
      </c>
      <c r="D1501" s="131">
        <v>8</v>
      </c>
      <c r="E1501" s="144" t="s">
        <v>1094</v>
      </c>
      <c r="F1501" s="144" t="s">
        <v>1436</v>
      </c>
      <c r="G1501" s="127">
        <v>120</v>
      </c>
      <c r="H1501" s="127">
        <v>704</v>
      </c>
      <c r="I1501" s="127">
        <v>4</v>
      </c>
      <c r="J1501" s="127">
        <v>5</v>
      </c>
      <c r="K1501" s="127">
        <v>38</v>
      </c>
      <c r="L1501" s="127">
        <v>53</v>
      </c>
      <c r="M1501" s="127">
        <v>120</v>
      </c>
      <c r="N1501" s="127">
        <v>751</v>
      </c>
      <c r="O1501" s="127">
        <v>3</v>
      </c>
      <c r="P1501" s="127">
        <v>6</v>
      </c>
      <c r="Q1501" s="127">
        <v>51</v>
      </c>
      <c r="R1501" s="127">
        <v>41</v>
      </c>
      <c r="S1501" s="127">
        <v>120</v>
      </c>
      <c r="T1501" s="127">
        <v>214</v>
      </c>
      <c r="U1501" s="127">
        <v>3</v>
      </c>
      <c r="V1501" s="127">
        <v>27</v>
      </c>
      <c r="W1501" s="127">
        <v>59</v>
      </c>
      <c r="X1501" s="127">
        <v>11</v>
      </c>
    </row>
    <row r="1502" spans="1:24">
      <c r="A1502" s="118">
        <v>6</v>
      </c>
      <c r="B1502" s="122">
        <v>1</v>
      </c>
      <c r="C1502" s="137">
        <v>5802</v>
      </c>
      <c r="D1502" s="131">
        <v>8</v>
      </c>
      <c r="E1502" s="144" t="s">
        <v>1094</v>
      </c>
      <c r="F1502" s="144" t="s">
        <v>1436</v>
      </c>
      <c r="G1502" s="127">
        <v>108</v>
      </c>
      <c r="H1502" s="127">
        <v>724</v>
      </c>
      <c r="I1502" s="127">
        <v>5</v>
      </c>
      <c r="J1502" s="127">
        <v>15</v>
      </c>
      <c r="K1502" s="127">
        <v>29</v>
      </c>
      <c r="L1502" s="127">
        <v>52</v>
      </c>
      <c r="M1502" s="127">
        <v>108</v>
      </c>
      <c r="N1502" s="127">
        <v>748</v>
      </c>
      <c r="O1502" s="127">
        <v>4</v>
      </c>
      <c r="P1502" s="127">
        <v>16</v>
      </c>
      <c r="Q1502" s="127">
        <v>47</v>
      </c>
      <c r="R1502" s="127">
        <v>33</v>
      </c>
      <c r="S1502" s="127">
        <v>0</v>
      </c>
      <c r="T1502" s="127">
        <v>0</v>
      </c>
      <c r="U1502" s="127">
        <v>0</v>
      </c>
      <c r="V1502" s="127">
        <v>0</v>
      </c>
      <c r="W1502" s="127">
        <v>0</v>
      </c>
      <c r="X1502" s="127">
        <v>0</v>
      </c>
    </row>
    <row r="1503" spans="1:24">
      <c r="A1503" s="118">
        <v>7</v>
      </c>
      <c r="B1503" s="122">
        <v>1</v>
      </c>
      <c r="C1503" s="137">
        <v>5802</v>
      </c>
      <c r="D1503" s="131">
        <v>8</v>
      </c>
      <c r="E1503" s="144" t="s">
        <v>1094</v>
      </c>
      <c r="F1503" s="144" t="s">
        <v>1436</v>
      </c>
      <c r="G1503" s="127">
        <v>100</v>
      </c>
      <c r="H1503" s="127">
        <v>730</v>
      </c>
      <c r="I1503" s="127">
        <v>8</v>
      </c>
      <c r="J1503" s="127">
        <v>12</v>
      </c>
      <c r="K1503" s="127">
        <v>47</v>
      </c>
      <c r="L1503" s="127">
        <v>33</v>
      </c>
      <c r="M1503" s="127">
        <v>100</v>
      </c>
      <c r="N1503" s="127">
        <v>796</v>
      </c>
      <c r="O1503" s="127">
        <v>2</v>
      </c>
      <c r="P1503" s="127">
        <v>15</v>
      </c>
      <c r="Q1503" s="127">
        <v>47</v>
      </c>
      <c r="R1503" s="127">
        <v>36</v>
      </c>
      <c r="S1503" s="127">
        <v>100</v>
      </c>
      <c r="T1503" s="127">
        <v>171</v>
      </c>
      <c r="U1503" s="127">
        <v>27</v>
      </c>
      <c r="V1503" s="127">
        <v>53</v>
      </c>
      <c r="W1503" s="127">
        <v>19</v>
      </c>
      <c r="X1503" s="127">
        <v>1</v>
      </c>
    </row>
    <row r="1504" spans="1:24">
      <c r="A1504" s="118">
        <v>8</v>
      </c>
      <c r="B1504" s="122">
        <v>1</v>
      </c>
      <c r="C1504" s="137">
        <v>5802</v>
      </c>
      <c r="D1504" s="131">
        <v>8</v>
      </c>
      <c r="E1504" s="144" t="s">
        <v>1094</v>
      </c>
      <c r="F1504" s="144" t="s">
        <v>1436</v>
      </c>
      <c r="G1504" s="127">
        <v>100</v>
      </c>
      <c r="H1504" s="127">
        <v>730</v>
      </c>
      <c r="I1504" s="127">
        <v>13</v>
      </c>
      <c r="J1504" s="127">
        <v>21</v>
      </c>
      <c r="K1504" s="127">
        <v>50</v>
      </c>
      <c r="L1504" s="127">
        <v>16</v>
      </c>
      <c r="M1504" s="127">
        <v>100</v>
      </c>
      <c r="N1504" s="127">
        <v>821</v>
      </c>
      <c r="O1504" s="127">
        <v>4</v>
      </c>
      <c r="P1504" s="127">
        <v>11</v>
      </c>
      <c r="Q1504" s="127">
        <v>50</v>
      </c>
      <c r="R1504" s="127">
        <v>35</v>
      </c>
      <c r="S1504" s="127">
        <v>0</v>
      </c>
      <c r="T1504" s="127">
        <v>0</v>
      </c>
      <c r="U1504" s="127">
        <v>0</v>
      </c>
      <c r="V1504" s="127">
        <v>0</v>
      </c>
      <c r="W1504" s="127">
        <v>0</v>
      </c>
      <c r="X1504" s="127">
        <v>0</v>
      </c>
    </row>
    <row r="1505" spans="1:24">
      <c r="A1505" s="113">
        <v>3</v>
      </c>
      <c r="B1505" s="116">
        <v>1</v>
      </c>
      <c r="C1505" s="138">
        <v>5803</v>
      </c>
      <c r="D1505" s="132">
        <v>9</v>
      </c>
      <c r="E1505" s="142" t="s">
        <v>1096</v>
      </c>
      <c r="F1505" s="143" t="s">
        <v>1097</v>
      </c>
      <c r="G1505" s="128">
        <v>42</v>
      </c>
      <c r="H1505" s="128">
        <v>664</v>
      </c>
      <c r="I1505" s="128">
        <v>0</v>
      </c>
      <c r="J1505" s="128">
        <v>2</v>
      </c>
      <c r="K1505" s="128">
        <v>10</v>
      </c>
      <c r="L1505" s="128">
        <v>88</v>
      </c>
      <c r="M1505" s="128">
        <v>42</v>
      </c>
      <c r="N1505" s="128">
        <v>726</v>
      </c>
      <c r="O1505" s="128">
        <v>0</v>
      </c>
      <c r="P1505" s="128">
        <v>7</v>
      </c>
      <c r="Q1505" s="128">
        <v>14</v>
      </c>
      <c r="R1505" s="128">
        <v>79</v>
      </c>
      <c r="S1505" s="128">
        <v>0</v>
      </c>
      <c r="T1505" s="128">
        <v>0</v>
      </c>
      <c r="U1505" s="128">
        <v>0</v>
      </c>
      <c r="V1505" s="128">
        <v>0</v>
      </c>
      <c r="W1505" s="128">
        <v>0</v>
      </c>
      <c r="X1505" s="128">
        <v>0</v>
      </c>
    </row>
    <row r="1506" spans="1:24">
      <c r="A1506" s="118">
        <v>4</v>
      </c>
      <c r="B1506" s="122">
        <v>1</v>
      </c>
      <c r="C1506" s="137">
        <v>5803</v>
      </c>
      <c r="D1506" s="131">
        <v>9</v>
      </c>
      <c r="E1506" s="144" t="s">
        <v>1096</v>
      </c>
      <c r="F1506" s="144" t="s">
        <v>1097</v>
      </c>
      <c r="G1506" s="127">
        <v>45</v>
      </c>
      <c r="H1506" s="127">
        <v>641</v>
      </c>
      <c r="I1506" s="127">
        <v>2</v>
      </c>
      <c r="J1506" s="127">
        <v>16</v>
      </c>
      <c r="K1506" s="127">
        <v>36</v>
      </c>
      <c r="L1506" s="127">
        <v>47</v>
      </c>
      <c r="M1506" s="127">
        <v>45</v>
      </c>
      <c r="N1506" s="127">
        <v>735</v>
      </c>
      <c r="O1506" s="127">
        <v>2</v>
      </c>
      <c r="P1506" s="127">
        <v>7</v>
      </c>
      <c r="Q1506" s="127">
        <v>44</v>
      </c>
      <c r="R1506" s="127">
        <v>47</v>
      </c>
      <c r="S1506" s="127">
        <v>0</v>
      </c>
      <c r="T1506" s="127">
        <v>0</v>
      </c>
      <c r="U1506" s="127">
        <v>0</v>
      </c>
      <c r="V1506" s="127">
        <v>0</v>
      </c>
      <c r="W1506" s="127">
        <v>0</v>
      </c>
      <c r="X1506" s="127">
        <v>0</v>
      </c>
    </row>
    <row r="1507" spans="1:24">
      <c r="A1507" s="118">
        <v>5</v>
      </c>
      <c r="B1507" s="122">
        <v>1</v>
      </c>
      <c r="C1507" s="137">
        <v>5803</v>
      </c>
      <c r="D1507" s="131">
        <v>9</v>
      </c>
      <c r="E1507" s="144" t="s">
        <v>1096</v>
      </c>
      <c r="F1507" s="144" t="s">
        <v>1097</v>
      </c>
      <c r="G1507" s="127">
        <v>44</v>
      </c>
      <c r="H1507" s="127">
        <v>695</v>
      </c>
      <c r="I1507" s="127">
        <v>0</v>
      </c>
      <c r="J1507" s="127">
        <v>9</v>
      </c>
      <c r="K1507" s="127">
        <v>45</v>
      </c>
      <c r="L1507" s="127">
        <v>45</v>
      </c>
      <c r="M1507" s="127">
        <v>44</v>
      </c>
      <c r="N1507" s="127">
        <v>789</v>
      </c>
      <c r="O1507" s="127">
        <v>0</v>
      </c>
      <c r="P1507" s="127">
        <v>5</v>
      </c>
      <c r="Q1507" s="127">
        <v>52</v>
      </c>
      <c r="R1507" s="127">
        <v>43</v>
      </c>
      <c r="S1507" s="127">
        <v>44</v>
      </c>
      <c r="T1507" s="127">
        <v>216</v>
      </c>
      <c r="U1507" s="127">
        <v>0</v>
      </c>
      <c r="V1507" s="127">
        <v>32</v>
      </c>
      <c r="W1507" s="127">
        <v>50</v>
      </c>
      <c r="X1507" s="127">
        <v>18</v>
      </c>
    </row>
    <row r="1508" spans="1:24">
      <c r="A1508" s="118">
        <v>6</v>
      </c>
      <c r="B1508" s="122">
        <v>1</v>
      </c>
      <c r="C1508" s="137">
        <v>5803</v>
      </c>
      <c r="D1508" s="131">
        <v>9</v>
      </c>
      <c r="E1508" s="144" t="s">
        <v>1096</v>
      </c>
      <c r="F1508" s="144" t="s">
        <v>1097</v>
      </c>
      <c r="G1508" s="127">
        <v>46</v>
      </c>
      <c r="H1508" s="127">
        <v>709</v>
      </c>
      <c r="I1508" s="127">
        <v>2</v>
      </c>
      <c r="J1508" s="127">
        <v>13</v>
      </c>
      <c r="K1508" s="127">
        <v>41</v>
      </c>
      <c r="L1508" s="127">
        <v>43</v>
      </c>
      <c r="M1508" s="127">
        <v>46</v>
      </c>
      <c r="N1508" s="127">
        <v>804</v>
      </c>
      <c r="O1508" s="127">
        <v>2</v>
      </c>
      <c r="P1508" s="127">
        <v>4</v>
      </c>
      <c r="Q1508" s="127">
        <v>46</v>
      </c>
      <c r="R1508" s="127">
        <v>48</v>
      </c>
      <c r="S1508" s="127">
        <v>0</v>
      </c>
      <c r="T1508" s="127">
        <v>0</v>
      </c>
      <c r="U1508" s="127">
        <v>0</v>
      </c>
      <c r="V1508" s="127">
        <v>0</v>
      </c>
      <c r="W1508" s="127">
        <v>0</v>
      </c>
      <c r="X1508" s="127">
        <v>0</v>
      </c>
    </row>
    <row r="1509" spans="1:24">
      <c r="A1509" s="118">
        <v>7</v>
      </c>
      <c r="B1509" s="122">
        <v>1</v>
      </c>
      <c r="C1509" s="137">
        <v>5803</v>
      </c>
      <c r="D1509" s="131">
        <v>10</v>
      </c>
      <c r="E1509" s="144" t="s">
        <v>1096</v>
      </c>
      <c r="F1509" s="144" t="s">
        <v>1659</v>
      </c>
      <c r="G1509" s="127">
        <v>44</v>
      </c>
      <c r="H1509" s="127">
        <v>715</v>
      </c>
      <c r="I1509" s="127">
        <v>16</v>
      </c>
      <c r="J1509" s="127">
        <v>14</v>
      </c>
      <c r="K1509" s="127">
        <v>43</v>
      </c>
      <c r="L1509" s="127">
        <v>27</v>
      </c>
      <c r="M1509" s="127">
        <v>44</v>
      </c>
      <c r="N1509" s="127">
        <v>727</v>
      </c>
      <c r="O1509" s="127">
        <v>2</v>
      </c>
      <c r="P1509" s="127">
        <v>39</v>
      </c>
      <c r="Q1509" s="127">
        <v>39</v>
      </c>
      <c r="R1509" s="127">
        <v>20</v>
      </c>
      <c r="S1509" s="127">
        <v>44</v>
      </c>
      <c r="T1509" s="127">
        <v>183</v>
      </c>
      <c r="U1509" s="127">
        <v>25</v>
      </c>
      <c r="V1509" s="127">
        <v>43</v>
      </c>
      <c r="W1509" s="127">
        <v>25</v>
      </c>
      <c r="X1509" s="127">
        <v>7</v>
      </c>
    </row>
    <row r="1510" spans="1:24">
      <c r="A1510" s="118">
        <v>8</v>
      </c>
      <c r="B1510" s="122">
        <v>1</v>
      </c>
      <c r="C1510" s="137">
        <v>5803</v>
      </c>
      <c r="D1510" s="131">
        <v>10</v>
      </c>
      <c r="E1510" s="144" t="s">
        <v>1096</v>
      </c>
      <c r="F1510" s="144" t="s">
        <v>1659</v>
      </c>
      <c r="G1510" s="127">
        <v>49</v>
      </c>
      <c r="H1510" s="127">
        <v>714</v>
      </c>
      <c r="I1510" s="127">
        <v>14</v>
      </c>
      <c r="J1510" s="127">
        <v>29</v>
      </c>
      <c r="K1510" s="127">
        <v>43</v>
      </c>
      <c r="L1510" s="127">
        <v>14</v>
      </c>
      <c r="M1510" s="127">
        <v>49</v>
      </c>
      <c r="N1510" s="127">
        <v>777</v>
      </c>
      <c r="O1510" s="127">
        <v>8</v>
      </c>
      <c r="P1510" s="127">
        <v>16</v>
      </c>
      <c r="Q1510" s="127">
        <v>51</v>
      </c>
      <c r="R1510" s="127">
        <v>24</v>
      </c>
      <c r="S1510" s="127">
        <v>0</v>
      </c>
      <c r="T1510" s="127">
        <v>0</v>
      </c>
      <c r="U1510" s="127">
        <v>0</v>
      </c>
      <c r="V1510" s="127">
        <v>0</v>
      </c>
      <c r="W1510" s="127">
        <v>0</v>
      </c>
      <c r="X1510" s="127">
        <v>0</v>
      </c>
    </row>
    <row r="1511" spans="1:24">
      <c r="A1511" s="113">
        <v>3</v>
      </c>
      <c r="B1511" s="116">
        <v>1</v>
      </c>
      <c r="C1511" s="138">
        <v>5804</v>
      </c>
      <c r="D1511" s="132">
        <v>13</v>
      </c>
      <c r="E1511" s="142" t="s">
        <v>1098</v>
      </c>
      <c r="F1511" s="143" t="s">
        <v>1099</v>
      </c>
      <c r="G1511" s="128">
        <v>142</v>
      </c>
      <c r="H1511" s="128">
        <v>649</v>
      </c>
      <c r="I1511" s="128">
        <v>0</v>
      </c>
      <c r="J1511" s="128">
        <v>4</v>
      </c>
      <c r="K1511" s="128">
        <v>15</v>
      </c>
      <c r="L1511" s="128">
        <v>80</v>
      </c>
      <c r="M1511" s="128">
        <v>142</v>
      </c>
      <c r="N1511" s="128">
        <v>670</v>
      </c>
      <c r="O1511" s="128">
        <v>4</v>
      </c>
      <c r="P1511" s="128">
        <v>6</v>
      </c>
      <c r="Q1511" s="128">
        <v>39</v>
      </c>
      <c r="R1511" s="128">
        <v>51</v>
      </c>
      <c r="S1511" s="128">
        <v>0</v>
      </c>
      <c r="T1511" s="128">
        <v>0</v>
      </c>
      <c r="U1511" s="128">
        <v>0</v>
      </c>
      <c r="V1511" s="128">
        <v>0</v>
      </c>
      <c r="W1511" s="128">
        <v>0</v>
      </c>
      <c r="X1511" s="128">
        <v>0</v>
      </c>
    </row>
    <row r="1512" spans="1:24">
      <c r="A1512" s="118">
        <v>4</v>
      </c>
      <c r="B1512" s="122">
        <v>1</v>
      </c>
      <c r="C1512" s="137">
        <v>5804</v>
      </c>
      <c r="D1512" s="131">
        <v>15</v>
      </c>
      <c r="E1512" s="144" t="s">
        <v>1098</v>
      </c>
      <c r="F1512" s="144" t="s">
        <v>1378</v>
      </c>
      <c r="G1512" s="127">
        <v>120</v>
      </c>
      <c r="H1512" s="127">
        <v>678</v>
      </c>
      <c r="I1512" s="127">
        <v>1</v>
      </c>
      <c r="J1512" s="127">
        <v>7</v>
      </c>
      <c r="K1512" s="127">
        <v>16</v>
      </c>
      <c r="L1512" s="127">
        <v>77</v>
      </c>
      <c r="M1512" s="127">
        <v>120</v>
      </c>
      <c r="N1512" s="127">
        <v>763</v>
      </c>
      <c r="O1512" s="127">
        <v>1</v>
      </c>
      <c r="P1512" s="127">
        <v>10</v>
      </c>
      <c r="Q1512" s="127">
        <v>32</v>
      </c>
      <c r="R1512" s="127">
        <v>58</v>
      </c>
      <c r="S1512" s="127">
        <v>0</v>
      </c>
      <c r="T1512" s="127">
        <v>0</v>
      </c>
      <c r="U1512" s="127">
        <v>0</v>
      </c>
      <c r="V1512" s="127">
        <v>0</v>
      </c>
      <c r="W1512" s="127">
        <v>0</v>
      </c>
      <c r="X1512" s="127">
        <v>0</v>
      </c>
    </row>
    <row r="1513" spans="1:24">
      <c r="A1513" s="118">
        <v>5</v>
      </c>
      <c r="B1513" s="122">
        <v>1</v>
      </c>
      <c r="C1513" s="137">
        <v>5804</v>
      </c>
      <c r="D1513" s="131">
        <v>15</v>
      </c>
      <c r="E1513" s="144" t="s">
        <v>1098</v>
      </c>
      <c r="F1513" s="144" t="s">
        <v>1378</v>
      </c>
      <c r="G1513" s="127">
        <v>143</v>
      </c>
      <c r="H1513" s="127">
        <v>704</v>
      </c>
      <c r="I1513" s="127">
        <v>2</v>
      </c>
      <c r="J1513" s="127">
        <v>8</v>
      </c>
      <c r="K1513" s="127">
        <v>30</v>
      </c>
      <c r="L1513" s="127">
        <v>60</v>
      </c>
      <c r="M1513" s="127">
        <v>143</v>
      </c>
      <c r="N1513" s="127">
        <v>789</v>
      </c>
      <c r="O1513" s="127">
        <v>0</v>
      </c>
      <c r="P1513" s="127">
        <v>12</v>
      </c>
      <c r="Q1513" s="127">
        <v>31</v>
      </c>
      <c r="R1513" s="127">
        <v>57</v>
      </c>
      <c r="S1513" s="127">
        <v>143</v>
      </c>
      <c r="T1513" s="127">
        <v>218</v>
      </c>
      <c r="U1513" s="127">
        <v>4</v>
      </c>
      <c r="V1513" s="127">
        <v>24</v>
      </c>
      <c r="W1513" s="127">
        <v>54</v>
      </c>
      <c r="X1513" s="127">
        <v>17</v>
      </c>
    </row>
    <row r="1514" spans="1:24">
      <c r="A1514" s="118">
        <v>6</v>
      </c>
      <c r="B1514" s="122">
        <v>1</v>
      </c>
      <c r="C1514" s="137">
        <v>5804</v>
      </c>
      <c r="D1514" s="131">
        <v>15</v>
      </c>
      <c r="E1514" s="144" t="s">
        <v>1098</v>
      </c>
      <c r="F1514" s="144" t="s">
        <v>1378</v>
      </c>
      <c r="G1514" s="127">
        <v>116</v>
      </c>
      <c r="H1514" s="127">
        <v>746</v>
      </c>
      <c r="I1514" s="127">
        <v>1</v>
      </c>
      <c r="J1514" s="127">
        <v>6</v>
      </c>
      <c r="K1514" s="127">
        <v>34</v>
      </c>
      <c r="L1514" s="127">
        <v>59</v>
      </c>
      <c r="M1514" s="127">
        <v>116</v>
      </c>
      <c r="N1514" s="127">
        <v>808</v>
      </c>
      <c r="O1514" s="127">
        <v>2</v>
      </c>
      <c r="P1514" s="127">
        <v>13</v>
      </c>
      <c r="Q1514" s="127">
        <v>30</v>
      </c>
      <c r="R1514" s="127">
        <v>55</v>
      </c>
      <c r="S1514" s="127">
        <v>0</v>
      </c>
      <c r="T1514" s="127">
        <v>0</v>
      </c>
      <c r="U1514" s="127">
        <v>0</v>
      </c>
      <c r="V1514" s="127">
        <v>0</v>
      </c>
      <c r="W1514" s="127">
        <v>0</v>
      </c>
      <c r="X1514" s="127">
        <v>0</v>
      </c>
    </row>
    <row r="1515" spans="1:24">
      <c r="A1515" s="118">
        <v>7</v>
      </c>
      <c r="B1515" s="122">
        <v>1</v>
      </c>
      <c r="C1515" s="137">
        <v>5804</v>
      </c>
      <c r="D1515" s="131">
        <v>16</v>
      </c>
      <c r="E1515" s="144" t="s">
        <v>1098</v>
      </c>
      <c r="F1515" s="144" t="s">
        <v>1660</v>
      </c>
      <c r="G1515" s="127">
        <v>115</v>
      </c>
      <c r="H1515" s="127">
        <v>736</v>
      </c>
      <c r="I1515" s="127">
        <v>5</v>
      </c>
      <c r="J1515" s="127">
        <v>10</v>
      </c>
      <c r="K1515" s="127">
        <v>51</v>
      </c>
      <c r="L1515" s="127">
        <v>34</v>
      </c>
      <c r="M1515" s="127">
        <v>115</v>
      </c>
      <c r="N1515" s="127">
        <v>809</v>
      </c>
      <c r="O1515" s="127">
        <v>1</v>
      </c>
      <c r="P1515" s="127">
        <v>13</v>
      </c>
      <c r="Q1515" s="127">
        <v>39</v>
      </c>
      <c r="R1515" s="127">
        <v>47</v>
      </c>
      <c r="S1515" s="127">
        <v>115</v>
      </c>
      <c r="T1515" s="127">
        <v>187</v>
      </c>
      <c r="U1515" s="127">
        <v>14</v>
      </c>
      <c r="V1515" s="127">
        <v>50</v>
      </c>
      <c r="W1515" s="127">
        <v>29</v>
      </c>
      <c r="X1515" s="127">
        <v>8</v>
      </c>
    </row>
    <row r="1516" spans="1:24">
      <c r="A1516" s="118">
        <v>8</v>
      </c>
      <c r="B1516" s="122">
        <v>1</v>
      </c>
      <c r="C1516" s="137">
        <v>5804</v>
      </c>
      <c r="D1516" s="131">
        <v>16</v>
      </c>
      <c r="E1516" s="144" t="s">
        <v>1098</v>
      </c>
      <c r="F1516" s="144" t="s">
        <v>1660</v>
      </c>
      <c r="G1516" s="127">
        <v>123</v>
      </c>
      <c r="H1516" s="127">
        <v>738</v>
      </c>
      <c r="I1516" s="127">
        <v>12</v>
      </c>
      <c r="J1516" s="127">
        <v>19</v>
      </c>
      <c r="K1516" s="127">
        <v>46</v>
      </c>
      <c r="L1516" s="127">
        <v>23</v>
      </c>
      <c r="M1516" s="127">
        <v>123</v>
      </c>
      <c r="N1516" s="127">
        <v>826</v>
      </c>
      <c r="O1516" s="127">
        <v>2</v>
      </c>
      <c r="P1516" s="127">
        <v>14</v>
      </c>
      <c r="Q1516" s="127">
        <v>54</v>
      </c>
      <c r="R1516" s="127">
        <v>29</v>
      </c>
      <c r="S1516" s="127">
        <v>0</v>
      </c>
      <c r="T1516" s="127">
        <v>0</v>
      </c>
      <c r="U1516" s="127">
        <v>0</v>
      </c>
      <c r="V1516" s="127">
        <v>0</v>
      </c>
      <c r="W1516" s="127">
        <v>0</v>
      </c>
      <c r="X1516" s="127">
        <v>0</v>
      </c>
    </row>
    <row r="1517" spans="1:24">
      <c r="A1517" s="113">
        <v>3</v>
      </c>
      <c r="B1517" s="116">
        <v>1</v>
      </c>
      <c r="C1517" s="138">
        <v>5805</v>
      </c>
      <c r="D1517" s="132">
        <v>17</v>
      </c>
      <c r="E1517" s="142" t="s">
        <v>1100</v>
      </c>
      <c r="F1517" s="143" t="s">
        <v>1106</v>
      </c>
      <c r="G1517" s="128">
        <v>75</v>
      </c>
      <c r="H1517" s="128">
        <v>589</v>
      </c>
      <c r="I1517" s="128">
        <v>3</v>
      </c>
      <c r="J1517" s="128">
        <v>12</v>
      </c>
      <c r="K1517" s="128">
        <v>33</v>
      </c>
      <c r="L1517" s="128">
        <v>52</v>
      </c>
      <c r="M1517" s="128">
        <v>75</v>
      </c>
      <c r="N1517" s="128">
        <v>558</v>
      </c>
      <c r="O1517" s="128">
        <v>16</v>
      </c>
      <c r="P1517" s="128">
        <v>17</v>
      </c>
      <c r="Q1517" s="128">
        <v>32</v>
      </c>
      <c r="R1517" s="128">
        <v>35</v>
      </c>
      <c r="S1517" s="128">
        <v>0</v>
      </c>
      <c r="T1517" s="128">
        <v>0</v>
      </c>
      <c r="U1517" s="128">
        <v>0</v>
      </c>
      <c r="V1517" s="128">
        <v>0</v>
      </c>
      <c r="W1517" s="128">
        <v>0</v>
      </c>
      <c r="X1517" s="128">
        <v>0</v>
      </c>
    </row>
    <row r="1518" spans="1:24">
      <c r="A1518" s="118">
        <v>4</v>
      </c>
      <c r="B1518" s="122">
        <v>1</v>
      </c>
      <c r="C1518" s="137">
        <v>5805</v>
      </c>
      <c r="D1518" s="131">
        <v>17</v>
      </c>
      <c r="E1518" s="144" t="s">
        <v>1100</v>
      </c>
      <c r="F1518" s="144" t="s">
        <v>1106</v>
      </c>
      <c r="G1518" s="127">
        <v>73</v>
      </c>
      <c r="H1518" s="127">
        <v>644</v>
      </c>
      <c r="I1518" s="127">
        <v>11</v>
      </c>
      <c r="J1518" s="127">
        <v>3</v>
      </c>
      <c r="K1518" s="127">
        <v>30</v>
      </c>
      <c r="L1518" s="127">
        <v>56</v>
      </c>
      <c r="M1518" s="127">
        <v>73</v>
      </c>
      <c r="N1518" s="127">
        <v>655</v>
      </c>
      <c r="O1518" s="127">
        <v>1</v>
      </c>
      <c r="P1518" s="127">
        <v>22</v>
      </c>
      <c r="Q1518" s="127">
        <v>49</v>
      </c>
      <c r="R1518" s="127">
        <v>27</v>
      </c>
      <c r="S1518" s="127">
        <v>0</v>
      </c>
      <c r="T1518" s="127">
        <v>0</v>
      </c>
      <c r="U1518" s="127">
        <v>0</v>
      </c>
      <c r="V1518" s="127">
        <v>0</v>
      </c>
      <c r="W1518" s="127">
        <v>0</v>
      </c>
      <c r="X1518" s="127">
        <v>0</v>
      </c>
    </row>
    <row r="1519" spans="1:24">
      <c r="A1519" s="113">
        <v>3</v>
      </c>
      <c r="B1519" s="116">
        <v>1</v>
      </c>
      <c r="C1519" s="138">
        <v>5805</v>
      </c>
      <c r="D1519" s="132">
        <v>18</v>
      </c>
      <c r="E1519" s="142" t="s">
        <v>1100</v>
      </c>
      <c r="F1519" s="143" t="s">
        <v>1105</v>
      </c>
      <c r="G1519" s="128">
        <v>42</v>
      </c>
      <c r="H1519" s="128">
        <v>623</v>
      </c>
      <c r="I1519" s="128">
        <v>0</v>
      </c>
      <c r="J1519" s="128">
        <v>2</v>
      </c>
      <c r="K1519" s="128">
        <v>31</v>
      </c>
      <c r="L1519" s="128">
        <v>67</v>
      </c>
      <c r="M1519" s="128">
        <v>42</v>
      </c>
      <c r="N1519" s="128">
        <v>645</v>
      </c>
      <c r="O1519" s="128">
        <v>2</v>
      </c>
      <c r="P1519" s="128">
        <v>21</v>
      </c>
      <c r="Q1519" s="128">
        <v>29</v>
      </c>
      <c r="R1519" s="128">
        <v>48</v>
      </c>
      <c r="S1519" s="128">
        <v>0</v>
      </c>
      <c r="T1519" s="128">
        <v>0</v>
      </c>
      <c r="U1519" s="128">
        <v>0</v>
      </c>
      <c r="V1519" s="128">
        <v>0</v>
      </c>
      <c r="W1519" s="128">
        <v>0</v>
      </c>
      <c r="X1519" s="128">
        <v>0</v>
      </c>
    </row>
    <row r="1520" spans="1:24">
      <c r="A1520" s="118">
        <v>4</v>
      </c>
      <c r="B1520" s="122">
        <v>1</v>
      </c>
      <c r="C1520" s="137">
        <v>5805</v>
      </c>
      <c r="D1520" s="131">
        <v>18</v>
      </c>
      <c r="E1520" s="144" t="s">
        <v>1100</v>
      </c>
      <c r="F1520" s="144" t="s">
        <v>1105</v>
      </c>
      <c r="G1520" s="127">
        <v>36</v>
      </c>
      <c r="H1520" s="127">
        <v>694</v>
      </c>
      <c r="I1520" s="127">
        <v>3</v>
      </c>
      <c r="J1520" s="127">
        <v>6</v>
      </c>
      <c r="K1520" s="127">
        <v>14</v>
      </c>
      <c r="L1520" s="127">
        <v>78</v>
      </c>
      <c r="M1520" s="127">
        <v>36</v>
      </c>
      <c r="N1520" s="127">
        <v>752</v>
      </c>
      <c r="O1520" s="127">
        <v>0</v>
      </c>
      <c r="P1520" s="127">
        <v>11</v>
      </c>
      <c r="Q1520" s="127">
        <v>39</v>
      </c>
      <c r="R1520" s="127">
        <v>50</v>
      </c>
      <c r="S1520" s="127">
        <v>0</v>
      </c>
      <c r="T1520" s="127">
        <v>0</v>
      </c>
      <c r="U1520" s="127">
        <v>0</v>
      </c>
      <c r="V1520" s="127">
        <v>0</v>
      </c>
      <c r="W1520" s="127">
        <v>0</v>
      </c>
      <c r="X1520" s="127">
        <v>0</v>
      </c>
    </row>
    <row r="1521" spans="1:24">
      <c r="A1521" s="113">
        <v>3</v>
      </c>
      <c r="B1521" s="116">
        <v>1</v>
      </c>
      <c r="C1521" s="138">
        <v>5805</v>
      </c>
      <c r="D1521" s="132">
        <v>19</v>
      </c>
      <c r="E1521" s="142" t="s">
        <v>1100</v>
      </c>
      <c r="F1521" s="143" t="s">
        <v>1104</v>
      </c>
      <c r="G1521" s="128">
        <v>29</v>
      </c>
      <c r="H1521" s="128">
        <v>608</v>
      </c>
      <c r="I1521" s="128">
        <v>0</v>
      </c>
      <c r="J1521" s="128">
        <v>10</v>
      </c>
      <c r="K1521" s="128">
        <v>34</v>
      </c>
      <c r="L1521" s="128">
        <v>55</v>
      </c>
      <c r="M1521" s="128">
        <v>29</v>
      </c>
      <c r="N1521" s="128">
        <v>606</v>
      </c>
      <c r="O1521" s="128">
        <v>7</v>
      </c>
      <c r="P1521" s="128">
        <v>21</v>
      </c>
      <c r="Q1521" s="128">
        <v>31</v>
      </c>
      <c r="R1521" s="128">
        <v>41</v>
      </c>
      <c r="S1521" s="128">
        <v>0</v>
      </c>
      <c r="T1521" s="128">
        <v>0</v>
      </c>
      <c r="U1521" s="128">
        <v>0</v>
      </c>
      <c r="V1521" s="128">
        <v>0</v>
      </c>
      <c r="W1521" s="128">
        <v>0</v>
      </c>
      <c r="X1521" s="128">
        <v>0</v>
      </c>
    </row>
    <row r="1522" spans="1:24">
      <c r="A1522" s="118">
        <v>4</v>
      </c>
      <c r="B1522" s="122">
        <v>1</v>
      </c>
      <c r="C1522" s="137">
        <v>5805</v>
      </c>
      <c r="D1522" s="131">
        <v>19</v>
      </c>
      <c r="E1522" s="144" t="s">
        <v>1100</v>
      </c>
      <c r="F1522" s="144" t="s">
        <v>1104</v>
      </c>
      <c r="G1522" s="127">
        <v>39</v>
      </c>
      <c r="H1522" s="127">
        <v>614</v>
      </c>
      <c r="I1522" s="127">
        <v>10</v>
      </c>
      <c r="J1522" s="127">
        <v>13</v>
      </c>
      <c r="K1522" s="127">
        <v>36</v>
      </c>
      <c r="L1522" s="127">
        <v>41</v>
      </c>
      <c r="M1522" s="127">
        <v>39</v>
      </c>
      <c r="N1522" s="127">
        <v>657</v>
      </c>
      <c r="O1522" s="127">
        <v>0</v>
      </c>
      <c r="P1522" s="127">
        <v>21</v>
      </c>
      <c r="Q1522" s="127">
        <v>54</v>
      </c>
      <c r="R1522" s="127">
        <v>26</v>
      </c>
      <c r="S1522" s="127">
        <v>0</v>
      </c>
      <c r="T1522" s="127">
        <v>0</v>
      </c>
      <c r="U1522" s="127">
        <v>0</v>
      </c>
      <c r="V1522" s="127">
        <v>0</v>
      </c>
      <c r="W1522" s="127">
        <v>0</v>
      </c>
      <c r="X1522" s="127">
        <v>0</v>
      </c>
    </row>
    <row r="1523" spans="1:24">
      <c r="A1523" s="113">
        <v>3</v>
      </c>
      <c r="B1523" s="116">
        <v>1</v>
      </c>
      <c r="C1523" s="138">
        <v>5805</v>
      </c>
      <c r="D1523" s="132">
        <v>20</v>
      </c>
      <c r="E1523" s="142" t="s">
        <v>1100</v>
      </c>
      <c r="F1523" s="143" t="s">
        <v>1103</v>
      </c>
      <c r="G1523" s="128">
        <v>92</v>
      </c>
      <c r="H1523" s="128">
        <v>611</v>
      </c>
      <c r="I1523" s="128">
        <v>1</v>
      </c>
      <c r="J1523" s="128">
        <v>3</v>
      </c>
      <c r="K1523" s="128">
        <v>32</v>
      </c>
      <c r="L1523" s="128">
        <v>64</v>
      </c>
      <c r="M1523" s="128">
        <v>92</v>
      </c>
      <c r="N1523" s="128">
        <v>592</v>
      </c>
      <c r="O1523" s="128">
        <v>7</v>
      </c>
      <c r="P1523" s="128">
        <v>17</v>
      </c>
      <c r="Q1523" s="128">
        <v>38</v>
      </c>
      <c r="R1523" s="128">
        <v>38</v>
      </c>
      <c r="S1523" s="128">
        <v>0</v>
      </c>
      <c r="T1523" s="128">
        <v>0</v>
      </c>
      <c r="U1523" s="128">
        <v>0</v>
      </c>
      <c r="V1523" s="128">
        <v>0</v>
      </c>
      <c r="W1523" s="128">
        <v>0</v>
      </c>
      <c r="X1523" s="128">
        <v>0</v>
      </c>
    </row>
    <row r="1524" spans="1:24">
      <c r="A1524" s="118">
        <v>4</v>
      </c>
      <c r="B1524" s="122">
        <v>1</v>
      </c>
      <c r="C1524" s="137">
        <v>5805</v>
      </c>
      <c r="D1524" s="131">
        <v>20</v>
      </c>
      <c r="E1524" s="144" t="s">
        <v>1100</v>
      </c>
      <c r="F1524" s="144" t="s">
        <v>1103</v>
      </c>
      <c r="G1524" s="127">
        <v>88</v>
      </c>
      <c r="H1524" s="127">
        <v>629</v>
      </c>
      <c r="I1524" s="127">
        <v>6</v>
      </c>
      <c r="J1524" s="127">
        <v>17</v>
      </c>
      <c r="K1524" s="127">
        <v>32</v>
      </c>
      <c r="L1524" s="127">
        <v>45</v>
      </c>
      <c r="M1524" s="127">
        <v>88</v>
      </c>
      <c r="N1524" s="127">
        <v>661</v>
      </c>
      <c r="O1524" s="127">
        <v>0</v>
      </c>
      <c r="P1524" s="127">
        <v>24</v>
      </c>
      <c r="Q1524" s="127">
        <v>47</v>
      </c>
      <c r="R1524" s="127">
        <v>30</v>
      </c>
      <c r="S1524" s="127">
        <v>0</v>
      </c>
      <c r="T1524" s="127">
        <v>0</v>
      </c>
      <c r="U1524" s="127">
        <v>0</v>
      </c>
      <c r="V1524" s="127">
        <v>0</v>
      </c>
      <c r="W1524" s="127">
        <v>0</v>
      </c>
      <c r="X1524" s="127">
        <v>0</v>
      </c>
    </row>
    <row r="1525" spans="1:24">
      <c r="A1525" s="113">
        <v>3</v>
      </c>
      <c r="B1525" s="116">
        <v>1</v>
      </c>
      <c r="C1525" s="138">
        <v>5805</v>
      </c>
      <c r="D1525" s="132">
        <v>21</v>
      </c>
      <c r="E1525" s="142" t="s">
        <v>1100</v>
      </c>
      <c r="F1525" s="143" t="s">
        <v>1102</v>
      </c>
      <c r="G1525" s="128">
        <v>111</v>
      </c>
      <c r="H1525" s="128">
        <v>608</v>
      </c>
      <c r="I1525" s="128">
        <v>5</v>
      </c>
      <c r="J1525" s="128">
        <v>5</v>
      </c>
      <c r="K1525" s="128">
        <v>22</v>
      </c>
      <c r="L1525" s="128">
        <v>68</v>
      </c>
      <c r="M1525" s="128">
        <v>111</v>
      </c>
      <c r="N1525" s="128">
        <v>616</v>
      </c>
      <c r="O1525" s="128">
        <v>9</v>
      </c>
      <c r="P1525" s="128">
        <v>13</v>
      </c>
      <c r="Q1525" s="128">
        <v>30</v>
      </c>
      <c r="R1525" s="128">
        <v>49</v>
      </c>
      <c r="S1525" s="128">
        <v>0</v>
      </c>
      <c r="T1525" s="128">
        <v>0</v>
      </c>
      <c r="U1525" s="128">
        <v>0</v>
      </c>
      <c r="V1525" s="128">
        <v>0</v>
      </c>
      <c r="W1525" s="128">
        <v>0</v>
      </c>
      <c r="X1525" s="128">
        <v>0</v>
      </c>
    </row>
    <row r="1526" spans="1:24">
      <c r="A1526" s="118">
        <v>4</v>
      </c>
      <c r="B1526" s="122">
        <v>1</v>
      </c>
      <c r="C1526" s="137">
        <v>5805</v>
      </c>
      <c r="D1526" s="131">
        <v>21</v>
      </c>
      <c r="E1526" s="144" t="s">
        <v>1100</v>
      </c>
      <c r="F1526" s="144" t="s">
        <v>1102</v>
      </c>
      <c r="G1526" s="127">
        <v>84</v>
      </c>
      <c r="H1526" s="127">
        <v>666</v>
      </c>
      <c r="I1526" s="127">
        <v>8</v>
      </c>
      <c r="J1526" s="127">
        <v>8</v>
      </c>
      <c r="K1526" s="127">
        <v>13</v>
      </c>
      <c r="L1526" s="127">
        <v>70</v>
      </c>
      <c r="M1526" s="127">
        <v>84</v>
      </c>
      <c r="N1526" s="127">
        <v>730</v>
      </c>
      <c r="O1526" s="127">
        <v>5</v>
      </c>
      <c r="P1526" s="127">
        <v>8</v>
      </c>
      <c r="Q1526" s="127">
        <v>37</v>
      </c>
      <c r="R1526" s="127">
        <v>50</v>
      </c>
      <c r="S1526" s="127">
        <v>0</v>
      </c>
      <c r="T1526" s="127">
        <v>0</v>
      </c>
      <c r="U1526" s="127">
        <v>0</v>
      </c>
      <c r="V1526" s="127">
        <v>0</v>
      </c>
      <c r="W1526" s="127">
        <v>0</v>
      </c>
      <c r="X1526" s="127">
        <v>0</v>
      </c>
    </row>
    <row r="1527" spans="1:24">
      <c r="A1527" s="118">
        <v>6</v>
      </c>
      <c r="B1527" s="122">
        <v>1</v>
      </c>
      <c r="C1527" s="137">
        <v>5805</v>
      </c>
      <c r="D1527" s="131">
        <v>22</v>
      </c>
      <c r="E1527" s="144" t="s">
        <v>1100</v>
      </c>
      <c r="F1527" s="144" t="s">
        <v>1497</v>
      </c>
      <c r="G1527" s="127">
        <v>398</v>
      </c>
      <c r="H1527" s="127">
        <v>739</v>
      </c>
      <c r="I1527" s="127">
        <v>3</v>
      </c>
      <c r="J1527" s="127">
        <v>13</v>
      </c>
      <c r="K1527" s="127">
        <v>28</v>
      </c>
      <c r="L1527" s="127">
        <v>56</v>
      </c>
      <c r="M1527" s="127">
        <v>398</v>
      </c>
      <c r="N1527" s="127">
        <v>739</v>
      </c>
      <c r="O1527" s="127">
        <v>3</v>
      </c>
      <c r="P1527" s="127">
        <v>22</v>
      </c>
      <c r="Q1527" s="127">
        <v>41</v>
      </c>
      <c r="R1527" s="127">
        <v>34</v>
      </c>
      <c r="S1527" s="127">
        <v>0</v>
      </c>
      <c r="T1527" s="127">
        <v>0</v>
      </c>
      <c r="U1527" s="127">
        <v>0</v>
      </c>
      <c r="V1527" s="127">
        <v>0</v>
      </c>
      <c r="W1527" s="127">
        <v>0</v>
      </c>
      <c r="X1527" s="127">
        <v>0</v>
      </c>
    </row>
    <row r="1528" spans="1:24">
      <c r="A1528" s="118">
        <v>7</v>
      </c>
      <c r="B1528" s="122">
        <v>1</v>
      </c>
      <c r="C1528" s="137">
        <v>5805</v>
      </c>
      <c r="D1528" s="131">
        <v>22</v>
      </c>
      <c r="E1528" s="144" t="s">
        <v>1100</v>
      </c>
      <c r="F1528" s="144" t="s">
        <v>1497</v>
      </c>
      <c r="G1528" s="127">
        <v>388</v>
      </c>
      <c r="H1528" s="127">
        <v>778</v>
      </c>
      <c r="I1528" s="127">
        <v>4</v>
      </c>
      <c r="J1528" s="127">
        <v>10</v>
      </c>
      <c r="K1528" s="127">
        <v>29</v>
      </c>
      <c r="L1528" s="127">
        <v>57</v>
      </c>
      <c r="M1528" s="127">
        <v>388</v>
      </c>
      <c r="N1528" s="127">
        <v>754</v>
      </c>
      <c r="O1528" s="127">
        <v>3</v>
      </c>
      <c r="P1528" s="127">
        <v>25</v>
      </c>
      <c r="Q1528" s="127">
        <v>43</v>
      </c>
      <c r="R1528" s="127">
        <v>29</v>
      </c>
      <c r="S1528" s="127">
        <v>388</v>
      </c>
      <c r="T1528" s="127">
        <v>190</v>
      </c>
      <c r="U1528" s="127">
        <v>16</v>
      </c>
      <c r="V1528" s="127">
        <v>37</v>
      </c>
      <c r="W1528" s="127">
        <v>41</v>
      </c>
      <c r="X1528" s="127">
        <v>6</v>
      </c>
    </row>
    <row r="1529" spans="1:24">
      <c r="A1529" s="118">
        <v>8</v>
      </c>
      <c r="B1529" s="122">
        <v>1</v>
      </c>
      <c r="C1529" s="137">
        <v>5805</v>
      </c>
      <c r="D1529" s="131">
        <v>23</v>
      </c>
      <c r="E1529" s="144" t="s">
        <v>1100</v>
      </c>
      <c r="F1529" s="144" t="s">
        <v>1726</v>
      </c>
      <c r="G1529" s="127">
        <v>366</v>
      </c>
      <c r="H1529" s="127">
        <v>749</v>
      </c>
      <c r="I1529" s="127">
        <v>16</v>
      </c>
      <c r="J1529" s="127">
        <v>14</v>
      </c>
      <c r="K1529" s="127">
        <v>40</v>
      </c>
      <c r="L1529" s="127">
        <v>31</v>
      </c>
      <c r="M1529" s="127">
        <v>366</v>
      </c>
      <c r="N1529" s="127">
        <v>810</v>
      </c>
      <c r="O1529" s="127">
        <v>4</v>
      </c>
      <c r="P1529" s="127">
        <v>20</v>
      </c>
      <c r="Q1529" s="127">
        <v>39</v>
      </c>
      <c r="R1529" s="127">
        <v>37</v>
      </c>
      <c r="S1529" s="127">
        <v>0</v>
      </c>
      <c r="T1529" s="127">
        <v>0</v>
      </c>
      <c r="U1529" s="127">
        <v>0</v>
      </c>
      <c r="V1529" s="127">
        <v>0</v>
      </c>
      <c r="W1529" s="127">
        <v>0</v>
      </c>
      <c r="X1529" s="127">
        <v>0</v>
      </c>
    </row>
    <row r="1530" spans="1:24">
      <c r="A1530" s="113">
        <v>3</v>
      </c>
      <c r="B1530" s="116">
        <v>1</v>
      </c>
      <c r="C1530" s="138">
        <v>5805</v>
      </c>
      <c r="D1530" s="132">
        <v>25</v>
      </c>
      <c r="E1530" s="142" t="s">
        <v>1100</v>
      </c>
      <c r="F1530" s="143" t="s">
        <v>1101</v>
      </c>
      <c r="G1530" s="128">
        <v>94</v>
      </c>
      <c r="H1530" s="128">
        <v>598</v>
      </c>
      <c r="I1530" s="128">
        <v>1</v>
      </c>
      <c r="J1530" s="128">
        <v>10</v>
      </c>
      <c r="K1530" s="128">
        <v>33</v>
      </c>
      <c r="L1530" s="128">
        <v>56</v>
      </c>
      <c r="M1530" s="128">
        <v>94</v>
      </c>
      <c r="N1530" s="128">
        <v>592</v>
      </c>
      <c r="O1530" s="128">
        <v>9</v>
      </c>
      <c r="P1530" s="128">
        <v>23</v>
      </c>
      <c r="Q1530" s="128">
        <v>29</v>
      </c>
      <c r="R1530" s="128">
        <v>39</v>
      </c>
      <c r="S1530" s="128">
        <v>0</v>
      </c>
      <c r="T1530" s="128">
        <v>0</v>
      </c>
      <c r="U1530" s="128">
        <v>0</v>
      </c>
      <c r="V1530" s="128">
        <v>0</v>
      </c>
      <c r="W1530" s="128">
        <v>0</v>
      </c>
      <c r="X1530" s="128">
        <v>0</v>
      </c>
    </row>
    <row r="1531" spans="1:24">
      <c r="A1531" s="118">
        <v>4</v>
      </c>
      <c r="B1531" s="122">
        <v>1</v>
      </c>
      <c r="C1531" s="137">
        <v>5805</v>
      </c>
      <c r="D1531" s="131">
        <v>25</v>
      </c>
      <c r="E1531" s="144" t="s">
        <v>1100</v>
      </c>
      <c r="F1531" s="144" t="s">
        <v>1101</v>
      </c>
      <c r="G1531" s="127">
        <v>70</v>
      </c>
      <c r="H1531" s="127">
        <v>684</v>
      </c>
      <c r="I1531" s="127">
        <v>4</v>
      </c>
      <c r="J1531" s="127">
        <v>3</v>
      </c>
      <c r="K1531" s="127">
        <v>20</v>
      </c>
      <c r="L1531" s="127">
        <v>73</v>
      </c>
      <c r="M1531" s="127">
        <v>70</v>
      </c>
      <c r="N1531" s="127">
        <v>714</v>
      </c>
      <c r="O1531" s="127">
        <v>7</v>
      </c>
      <c r="P1531" s="127">
        <v>11</v>
      </c>
      <c r="Q1531" s="127">
        <v>27</v>
      </c>
      <c r="R1531" s="127">
        <v>54</v>
      </c>
      <c r="S1531" s="127">
        <v>0</v>
      </c>
      <c r="T1531" s="127">
        <v>0</v>
      </c>
      <c r="U1531" s="127">
        <v>0</v>
      </c>
      <c r="V1531" s="127">
        <v>0</v>
      </c>
      <c r="W1531" s="127">
        <v>0</v>
      </c>
      <c r="X1531" s="127">
        <v>0</v>
      </c>
    </row>
    <row r="1532" spans="1:24">
      <c r="A1532" s="118">
        <v>5</v>
      </c>
      <c r="B1532" s="122">
        <v>1</v>
      </c>
      <c r="C1532" s="137">
        <v>5805</v>
      </c>
      <c r="D1532" s="131">
        <v>26</v>
      </c>
      <c r="E1532" s="144" t="s">
        <v>1100</v>
      </c>
      <c r="F1532" s="144" t="s">
        <v>1437</v>
      </c>
      <c r="G1532" s="127">
        <v>365</v>
      </c>
      <c r="H1532" s="127">
        <v>676</v>
      </c>
      <c r="I1532" s="127">
        <v>7</v>
      </c>
      <c r="J1532" s="127">
        <v>15</v>
      </c>
      <c r="K1532" s="127">
        <v>38</v>
      </c>
      <c r="L1532" s="127">
        <v>41</v>
      </c>
      <c r="M1532" s="127">
        <v>365</v>
      </c>
      <c r="N1532" s="127">
        <v>703</v>
      </c>
      <c r="O1532" s="127">
        <v>4</v>
      </c>
      <c r="P1532" s="127">
        <v>21</v>
      </c>
      <c r="Q1532" s="127">
        <v>44</v>
      </c>
      <c r="R1532" s="127">
        <v>31</v>
      </c>
      <c r="S1532" s="127">
        <v>365</v>
      </c>
      <c r="T1532" s="127">
        <v>199</v>
      </c>
      <c r="U1532" s="127">
        <v>10</v>
      </c>
      <c r="V1532" s="127">
        <v>38</v>
      </c>
      <c r="W1532" s="127">
        <v>45</v>
      </c>
      <c r="X1532" s="127">
        <v>7</v>
      </c>
    </row>
    <row r="1533" spans="1:24">
      <c r="A1533" s="113">
        <v>3</v>
      </c>
      <c r="B1533" s="116">
        <v>5</v>
      </c>
      <c r="C1533" s="138">
        <v>5901</v>
      </c>
      <c r="D1533" s="132">
        <v>1</v>
      </c>
      <c r="E1533" s="142" t="s">
        <v>1107</v>
      </c>
      <c r="F1533" s="143" t="s">
        <v>1108</v>
      </c>
      <c r="G1533" s="128">
        <v>44</v>
      </c>
      <c r="H1533" s="128">
        <v>620</v>
      </c>
      <c r="I1533" s="128">
        <v>2</v>
      </c>
      <c r="J1533" s="128">
        <v>0</v>
      </c>
      <c r="K1533" s="128">
        <v>30</v>
      </c>
      <c r="L1533" s="128">
        <v>68</v>
      </c>
      <c r="M1533" s="128">
        <v>44</v>
      </c>
      <c r="N1533" s="128">
        <v>592</v>
      </c>
      <c r="O1533" s="128">
        <v>11</v>
      </c>
      <c r="P1533" s="128">
        <v>16</v>
      </c>
      <c r="Q1533" s="128">
        <v>30</v>
      </c>
      <c r="R1533" s="128">
        <v>43</v>
      </c>
      <c r="S1533" s="128">
        <v>0</v>
      </c>
      <c r="T1533" s="128">
        <v>0</v>
      </c>
      <c r="U1533" s="128">
        <v>0</v>
      </c>
      <c r="V1533" s="128">
        <v>0</v>
      </c>
      <c r="W1533" s="128">
        <v>0</v>
      </c>
      <c r="X1533" s="128">
        <v>0</v>
      </c>
    </row>
    <row r="1534" spans="1:24">
      <c r="A1534" s="118">
        <v>4</v>
      </c>
      <c r="B1534" s="122">
        <v>5</v>
      </c>
      <c r="C1534" s="137">
        <v>5901</v>
      </c>
      <c r="D1534" s="131">
        <v>1</v>
      </c>
      <c r="E1534" s="144" t="s">
        <v>1107</v>
      </c>
      <c r="F1534" s="144" t="s">
        <v>1108</v>
      </c>
      <c r="G1534" s="127">
        <v>43</v>
      </c>
      <c r="H1534" s="127">
        <v>599</v>
      </c>
      <c r="I1534" s="127">
        <v>14</v>
      </c>
      <c r="J1534" s="127">
        <v>21</v>
      </c>
      <c r="K1534" s="127">
        <v>33</v>
      </c>
      <c r="L1534" s="127">
        <v>33</v>
      </c>
      <c r="M1534" s="127">
        <v>43</v>
      </c>
      <c r="N1534" s="127">
        <v>597</v>
      </c>
      <c r="O1534" s="127">
        <v>5</v>
      </c>
      <c r="P1534" s="127">
        <v>37</v>
      </c>
      <c r="Q1534" s="127">
        <v>37</v>
      </c>
      <c r="R1534" s="127">
        <v>21</v>
      </c>
      <c r="S1534" s="127">
        <v>0</v>
      </c>
      <c r="T1534" s="127">
        <v>0</v>
      </c>
      <c r="U1534" s="127">
        <v>0</v>
      </c>
      <c r="V1534" s="127">
        <v>0</v>
      </c>
      <c r="W1534" s="127">
        <v>0</v>
      </c>
      <c r="X1534" s="127">
        <v>0</v>
      </c>
    </row>
    <row r="1535" spans="1:24">
      <c r="A1535" s="118">
        <v>5</v>
      </c>
      <c r="B1535" s="122">
        <v>5</v>
      </c>
      <c r="C1535" s="137">
        <v>5901</v>
      </c>
      <c r="D1535" s="131">
        <v>1</v>
      </c>
      <c r="E1535" s="144" t="s">
        <v>1107</v>
      </c>
      <c r="F1535" s="144" t="s">
        <v>1108</v>
      </c>
      <c r="G1535" s="127">
        <v>39</v>
      </c>
      <c r="H1535" s="127">
        <v>657</v>
      </c>
      <c r="I1535" s="127">
        <v>5</v>
      </c>
      <c r="J1535" s="127">
        <v>18</v>
      </c>
      <c r="K1535" s="127">
        <v>54</v>
      </c>
      <c r="L1535" s="127">
        <v>23</v>
      </c>
      <c r="M1535" s="127">
        <v>39</v>
      </c>
      <c r="N1535" s="127">
        <v>657</v>
      </c>
      <c r="O1535" s="127">
        <v>5</v>
      </c>
      <c r="P1535" s="127">
        <v>31</v>
      </c>
      <c r="Q1535" s="127">
        <v>44</v>
      </c>
      <c r="R1535" s="127">
        <v>21</v>
      </c>
      <c r="S1535" s="127">
        <v>39</v>
      </c>
      <c r="T1535" s="127">
        <v>189</v>
      </c>
      <c r="U1535" s="127">
        <v>8</v>
      </c>
      <c r="V1535" s="127">
        <v>54</v>
      </c>
      <c r="W1535" s="127">
        <v>38</v>
      </c>
      <c r="X1535" s="127">
        <v>0</v>
      </c>
    </row>
    <row r="1536" spans="1:24">
      <c r="A1536" s="118">
        <v>6</v>
      </c>
      <c r="B1536" s="122">
        <v>5</v>
      </c>
      <c r="C1536" s="137">
        <v>5901</v>
      </c>
      <c r="D1536" s="131">
        <v>1</v>
      </c>
      <c r="E1536" s="144" t="s">
        <v>1107</v>
      </c>
      <c r="F1536" s="144" t="s">
        <v>1108</v>
      </c>
      <c r="G1536" s="127">
        <v>41</v>
      </c>
      <c r="H1536" s="127">
        <v>701</v>
      </c>
      <c r="I1536" s="127">
        <v>5</v>
      </c>
      <c r="J1536" s="127">
        <v>17</v>
      </c>
      <c r="K1536" s="127">
        <v>39</v>
      </c>
      <c r="L1536" s="127">
        <v>39</v>
      </c>
      <c r="M1536" s="127">
        <v>41</v>
      </c>
      <c r="N1536" s="127">
        <v>685</v>
      </c>
      <c r="O1536" s="127">
        <v>5</v>
      </c>
      <c r="P1536" s="127">
        <v>39</v>
      </c>
      <c r="Q1536" s="127">
        <v>27</v>
      </c>
      <c r="R1536" s="127">
        <v>29</v>
      </c>
      <c r="S1536" s="127">
        <v>0</v>
      </c>
      <c r="T1536" s="127">
        <v>0</v>
      </c>
      <c r="U1536" s="127">
        <v>0</v>
      </c>
      <c r="V1536" s="127">
        <v>0</v>
      </c>
      <c r="W1536" s="127">
        <v>0</v>
      </c>
      <c r="X1536" s="127">
        <v>0</v>
      </c>
    </row>
    <row r="1537" spans="1:24">
      <c r="A1537" s="118">
        <v>7</v>
      </c>
      <c r="B1537" s="122">
        <v>5</v>
      </c>
      <c r="C1537" s="137">
        <v>5901</v>
      </c>
      <c r="D1537" s="131">
        <v>2</v>
      </c>
      <c r="E1537" s="144" t="s">
        <v>1107</v>
      </c>
      <c r="F1537" s="144" t="s">
        <v>1661</v>
      </c>
      <c r="G1537" s="127">
        <v>46</v>
      </c>
      <c r="H1537" s="127">
        <v>794</v>
      </c>
      <c r="I1537" s="127">
        <v>2</v>
      </c>
      <c r="J1537" s="127">
        <v>2</v>
      </c>
      <c r="K1537" s="127">
        <v>30</v>
      </c>
      <c r="L1537" s="127">
        <v>65</v>
      </c>
      <c r="M1537" s="127">
        <v>46</v>
      </c>
      <c r="N1537" s="127">
        <v>728</v>
      </c>
      <c r="O1537" s="127">
        <v>4</v>
      </c>
      <c r="P1537" s="127">
        <v>37</v>
      </c>
      <c r="Q1537" s="127">
        <v>28</v>
      </c>
      <c r="R1537" s="127">
        <v>30</v>
      </c>
      <c r="S1537" s="127">
        <v>46</v>
      </c>
      <c r="T1537" s="127">
        <v>193</v>
      </c>
      <c r="U1537" s="127">
        <v>13</v>
      </c>
      <c r="V1537" s="127">
        <v>35</v>
      </c>
      <c r="W1537" s="127">
        <v>48</v>
      </c>
      <c r="X1537" s="127">
        <v>4</v>
      </c>
    </row>
    <row r="1538" spans="1:24">
      <c r="A1538" s="118">
        <v>8</v>
      </c>
      <c r="B1538" s="122">
        <v>5</v>
      </c>
      <c r="C1538" s="137">
        <v>5901</v>
      </c>
      <c r="D1538" s="131">
        <v>2</v>
      </c>
      <c r="E1538" s="144" t="s">
        <v>1107</v>
      </c>
      <c r="F1538" s="144" t="s">
        <v>1661</v>
      </c>
      <c r="G1538" s="127">
        <v>57</v>
      </c>
      <c r="H1538" s="127">
        <v>716</v>
      </c>
      <c r="I1538" s="127">
        <v>18</v>
      </c>
      <c r="J1538" s="127">
        <v>18</v>
      </c>
      <c r="K1538" s="127">
        <v>49</v>
      </c>
      <c r="L1538" s="127">
        <v>16</v>
      </c>
      <c r="M1538" s="127">
        <v>57</v>
      </c>
      <c r="N1538" s="127">
        <v>790</v>
      </c>
      <c r="O1538" s="127">
        <v>9</v>
      </c>
      <c r="P1538" s="127">
        <v>18</v>
      </c>
      <c r="Q1538" s="127">
        <v>44</v>
      </c>
      <c r="R1538" s="127">
        <v>30</v>
      </c>
      <c r="S1538" s="127">
        <v>0</v>
      </c>
      <c r="T1538" s="127">
        <v>0</v>
      </c>
      <c r="U1538" s="127">
        <v>0</v>
      </c>
      <c r="V1538" s="127">
        <v>0</v>
      </c>
      <c r="W1538" s="127">
        <v>0</v>
      </c>
      <c r="X1538" s="127">
        <v>0</v>
      </c>
    </row>
    <row r="1539" spans="1:24">
      <c r="A1539" s="113">
        <v>3</v>
      </c>
      <c r="B1539" s="116">
        <v>5</v>
      </c>
      <c r="C1539" s="138">
        <v>5903</v>
      </c>
      <c r="D1539" s="132">
        <v>11</v>
      </c>
      <c r="E1539" s="142" t="s">
        <v>1109</v>
      </c>
      <c r="F1539" s="143" t="s">
        <v>1110</v>
      </c>
      <c r="G1539" s="128">
        <v>46</v>
      </c>
      <c r="H1539" s="128">
        <v>572</v>
      </c>
      <c r="I1539" s="128">
        <v>7</v>
      </c>
      <c r="J1539" s="128">
        <v>20</v>
      </c>
      <c r="K1539" s="128">
        <v>28</v>
      </c>
      <c r="L1539" s="128">
        <v>46</v>
      </c>
      <c r="M1539" s="128">
        <v>46</v>
      </c>
      <c r="N1539" s="128">
        <v>557</v>
      </c>
      <c r="O1539" s="128">
        <v>20</v>
      </c>
      <c r="P1539" s="128">
        <v>15</v>
      </c>
      <c r="Q1539" s="128">
        <v>26</v>
      </c>
      <c r="R1539" s="128">
        <v>39</v>
      </c>
      <c r="S1539" s="128">
        <v>0</v>
      </c>
      <c r="T1539" s="128">
        <v>0</v>
      </c>
      <c r="U1539" s="128">
        <v>0</v>
      </c>
      <c r="V1539" s="128">
        <v>0</v>
      </c>
      <c r="W1539" s="128">
        <v>0</v>
      </c>
      <c r="X1539" s="128">
        <v>0</v>
      </c>
    </row>
    <row r="1540" spans="1:24">
      <c r="A1540" s="118">
        <v>4</v>
      </c>
      <c r="B1540" s="122">
        <v>5</v>
      </c>
      <c r="C1540" s="137">
        <v>5903</v>
      </c>
      <c r="D1540" s="131">
        <v>11</v>
      </c>
      <c r="E1540" s="144" t="s">
        <v>1109</v>
      </c>
      <c r="F1540" s="144" t="s">
        <v>1110</v>
      </c>
      <c r="G1540" s="127">
        <v>45</v>
      </c>
      <c r="H1540" s="127">
        <v>631</v>
      </c>
      <c r="I1540" s="127">
        <v>4</v>
      </c>
      <c r="J1540" s="127">
        <v>13</v>
      </c>
      <c r="K1540" s="127">
        <v>38</v>
      </c>
      <c r="L1540" s="127">
        <v>44</v>
      </c>
      <c r="M1540" s="127">
        <v>45</v>
      </c>
      <c r="N1540" s="127">
        <v>662</v>
      </c>
      <c r="O1540" s="127">
        <v>2</v>
      </c>
      <c r="P1540" s="127">
        <v>9</v>
      </c>
      <c r="Q1540" s="127">
        <v>64</v>
      </c>
      <c r="R1540" s="127">
        <v>24</v>
      </c>
      <c r="S1540" s="127">
        <v>0</v>
      </c>
      <c r="T1540" s="127">
        <v>0</v>
      </c>
      <c r="U1540" s="127">
        <v>0</v>
      </c>
      <c r="V1540" s="127">
        <v>0</v>
      </c>
      <c r="W1540" s="127">
        <v>0</v>
      </c>
      <c r="X1540" s="127">
        <v>0</v>
      </c>
    </row>
    <row r="1541" spans="1:24">
      <c r="A1541" s="118">
        <v>5</v>
      </c>
      <c r="B1541" s="122">
        <v>5</v>
      </c>
      <c r="C1541" s="137">
        <v>5903</v>
      </c>
      <c r="D1541" s="131">
        <v>11</v>
      </c>
      <c r="E1541" s="144" t="s">
        <v>1109</v>
      </c>
      <c r="F1541" s="144" t="s">
        <v>1110</v>
      </c>
      <c r="G1541" s="127">
        <v>44</v>
      </c>
      <c r="H1541" s="127">
        <v>640</v>
      </c>
      <c r="I1541" s="127">
        <v>5</v>
      </c>
      <c r="J1541" s="127">
        <v>32</v>
      </c>
      <c r="K1541" s="127">
        <v>39</v>
      </c>
      <c r="L1541" s="127">
        <v>25</v>
      </c>
      <c r="M1541" s="127">
        <v>44</v>
      </c>
      <c r="N1541" s="127">
        <v>732</v>
      </c>
      <c r="O1541" s="127">
        <v>2</v>
      </c>
      <c r="P1541" s="127">
        <v>16</v>
      </c>
      <c r="Q1541" s="127">
        <v>52</v>
      </c>
      <c r="R1541" s="127">
        <v>30</v>
      </c>
      <c r="S1541" s="127">
        <v>44</v>
      </c>
      <c r="T1541" s="127">
        <v>187</v>
      </c>
      <c r="U1541" s="127">
        <v>14</v>
      </c>
      <c r="V1541" s="127">
        <v>52</v>
      </c>
      <c r="W1541" s="127">
        <v>34</v>
      </c>
      <c r="X1541" s="127">
        <v>0</v>
      </c>
    </row>
    <row r="1542" spans="1:24">
      <c r="A1542" s="118">
        <v>6</v>
      </c>
      <c r="B1542" s="122">
        <v>5</v>
      </c>
      <c r="C1542" s="137">
        <v>5903</v>
      </c>
      <c r="D1542" s="131">
        <v>11</v>
      </c>
      <c r="E1542" s="144" t="s">
        <v>1109</v>
      </c>
      <c r="F1542" s="144" t="s">
        <v>1110</v>
      </c>
      <c r="G1542" s="127">
        <v>54</v>
      </c>
      <c r="H1542" s="127">
        <v>687</v>
      </c>
      <c r="I1542" s="127">
        <v>11</v>
      </c>
      <c r="J1542" s="127">
        <v>22</v>
      </c>
      <c r="K1542" s="127">
        <v>39</v>
      </c>
      <c r="L1542" s="127">
        <v>28</v>
      </c>
      <c r="M1542" s="127">
        <v>54</v>
      </c>
      <c r="N1542" s="127">
        <v>675</v>
      </c>
      <c r="O1542" s="127">
        <v>9</v>
      </c>
      <c r="P1542" s="127">
        <v>31</v>
      </c>
      <c r="Q1542" s="127">
        <v>37</v>
      </c>
      <c r="R1542" s="127">
        <v>22</v>
      </c>
      <c r="S1542" s="127">
        <v>0</v>
      </c>
      <c r="T1542" s="127">
        <v>0</v>
      </c>
      <c r="U1542" s="127">
        <v>0</v>
      </c>
      <c r="V1542" s="127">
        <v>0</v>
      </c>
      <c r="W1542" s="127">
        <v>0</v>
      </c>
      <c r="X1542" s="127">
        <v>0</v>
      </c>
    </row>
    <row r="1543" spans="1:24">
      <c r="A1543" s="118">
        <v>7</v>
      </c>
      <c r="B1543" s="122">
        <v>5</v>
      </c>
      <c r="C1543" s="137">
        <v>5903</v>
      </c>
      <c r="D1543" s="131">
        <v>11</v>
      </c>
      <c r="E1543" s="144" t="s">
        <v>1109</v>
      </c>
      <c r="F1543" s="144" t="s">
        <v>1110</v>
      </c>
      <c r="G1543" s="127">
        <v>59</v>
      </c>
      <c r="H1543" s="127">
        <v>703</v>
      </c>
      <c r="I1543" s="127">
        <v>14</v>
      </c>
      <c r="J1543" s="127">
        <v>22</v>
      </c>
      <c r="K1543" s="127">
        <v>39</v>
      </c>
      <c r="L1543" s="127">
        <v>25</v>
      </c>
      <c r="M1543" s="127">
        <v>59</v>
      </c>
      <c r="N1543" s="127">
        <v>704</v>
      </c>
      <c r="O1543" s="127">
        <v>3</v>
      </c>
      <c r="P1543" s="127">
        <v>36</v>
      </c>
      <c r="Q1543" s="127">
        <v>47</v>
      </c>
      <c r="R1543" s="127">
        <v>14</v>
      </c>
      <c r="S1543" s="127">
        <v>59</v>
      </c>
      <c r="T1543" s="127">
        <v>160</v>
      </c>
      <c r="U1543" s="127">
        <v>37</v>
      </c>
      <c r="V1543" s="127">
        <v>44</v>
      </c>
      <c r="W1543" s="127">
        <v>19</v>
      </c>
      <c r="X1543" s="127">
        <v>0</v>
      </c>
    </row>
    <row r="1544" spans="1:24">
      <c r="A1544" s="118">
        <v>8</v>
      </c>
      <c r="B1544" s="122">
        <v>5</v>
      </c>
      <c r="C1544" s="137">
        <v>5903</v>
      </c>
      <c r="D1544" s="131">
        <v>11</v>
      </c>
      <c r="E1544" s="144" t="s">
        <v>1109</v>
      </c>
      <c r="F1544" s="144" t="s">
        <v>1110</v>
      </c>
      <c r="G1544" s="127">
        <v>46</v>
      </c>
      <c r="H1544" s="127">
        <v>709</v>
      </c>
      <c r="I1544" s="127">
        <v>22</v>
      </c>
      <c r="J1544" s="127">
        <v>24</v>
      </c>
      <c r="K1544" s="127">
        <v>43</v>
      </c>
      <c r="L1544" s="127">
        <v>11</v>
      </c>
      <c r="M1544" s="127">
        <v>46</v>
      </c>
      <c r="N1544" s="127">
        <v>776</v>
      </c>
      <c r="O1544" s="127">
        <v>4</v>
      </c>
      <c r="P1544" s="127">
        <v>24</v>
      </c>
      <c r="Q1544" s="127">
        <v>52</v>
      </c>
      <c r="R1544" s="127">
        <v>20</v>
      </c>
      <c r="S1544" s="127">
        <v>0</v>
      </c>
      <c r="T1544" s="127">
        <v>0</v>
      </c>
      <c r="U1544" s="127">
        <v>0</v>
      </c>
      <c r="V1544" s="127">
        <v>0</v>
      </c>
      <c r="W1544" s="127">
        <v>0</v>
      </c>
      <c r="X1544" s="127">
        <v>0</v>
      </c>
    </row>
    <row r="1545" spans="1:24">
      <c r="A1545" s="118">
        <v>6</v>
      </c>
      <c r="B1545" s="122">
        <v>3</v>
      </c>
      <c r="C1545" s="137">
        <v>6001</v>
      </c>
      <c r="D1545" s="131">
        <v>3</v>
      </c>
      <c r="E1545" s="144" t="s">
        <v>1111</v>
      </c>
      <c r="F1545" s="144" t="s">
        <v>1505</v>
      </c>
      <c r="G1545" s="127">
        <v>289</v>
      </c>
      <c r="H1545" s="127">
        <v>693</v>
      </c>
      <c r="I1545" s="127">
        <v>9</v>
      </c>
      <c r="J1545" s="127">
        <v>23</v>
      </c>
      <c r="K1545" s="127">
        <v>31</v>
      </c>
      <c r="L1545" s="127">
        <v>37</v>
      </c>
      <c r="M1545" s="127">
        <v>289</v>
      </c>
      <c r="N1545" s="127">
        <v>744</v>
      </c>
      <c r="O1545" s="127">
        <v>4</v>
      </c>
      <c r="P1545" s="127">
        <v>21</v>
      </c>
      <c r="Q1545" s="127">
        <v>40</v>
      </c>
      <c r="R1545" s="127">
        <v>35</v>
      </c>
      <c r="S1545" s="127">
        <v>0</v>
      </c>
      <c r="T1545" s="127">
        <v>0</v>
      </c>
      <c r="U1545" s="127">
        <v>0</v>
      </c>
      <c r="V1545" s="127">
        <v>0</v>
      </c>
      <c r="W1545" s="127">
        <v>0</v>
      </c>
      <c r="X1545" s="127">
        <v>0</v>
      </c>
    </row>
    <row r="1546" spans="1:24">
      <c r="A1546" s="118">
        <v>7</v>
      </c>
      <c r="B1546" s="122">
        <v>3</v>
      </c>
      <c r="C1546" s="137">
        <v>6001</v>
      </c>
      <c r="D1546" s="131">
        <v>3</v>
      </c>
      <c r="E1546" s="144" t="s">
        <v>1111</v>
      </c>
      <c r="F1546" s="144" t="s">
        <v>1505</v>
      </c>
      <c r="G1546" s="127">
        <v>282</v>
      </c>
      <c r="H1546" s="127">
        <v>715</v>
      </c>
      <c r="I1546" s="127">
        <v>13</v>
      </c>
      <c r="J1546" s="127">
        <v>22</v>
      </c>
      <c r="K1546" s="127">
        <v>35</v>
      </c>
      <c r="L1546" s="127">
        <v>30</v>
      </c>
      <c r="M1546" s="127">
        <v>282</v>
      </c>
      <c r="N1546" s="127">
        <v>736</v>
      </c>
      <c r="O1546" s="127">
        <v>2</v>
      </c>
      <c r="P1546" s="127">
        <v>32</v>
      </c>
      <c r="Q1546" s="127">
        <v>46</v>
      </c>
      <c r="R1546" s="127">
        <v>20</v>
      </c>
      <c r="S1546" s="127">
        <v>282</v>
      </c>
      <c r="T1546" s="127">
        <v>170</v>
      </c>
      <c r="U1546" s="127">
        <v>29</v>
      </c>
      <c r="V1546" s="127">
        <v>48</v>
      </c>
      <c r="W1546" s="127">
        <v>21</v>
      </c>
      <c r="X1546" s="127">
        <v>3</v>
      </c>
    </row>
    <row r="1547" spans="1:24">
      <c r="A1547" s="118">
        <v>8</v>
      </c>
      <c r="B1547" s="122">
        <v>3</v>
      </c>
      <c r="C1547" s="137">
        <v>6001</v>
      </c>
      <c r="D1547" s="131">
        <v>3</v>
      </c>
      <c r="E1547" s="144" t="s">
        <v>1111</v>
      </c>
      <c r="F1547" s="144" t="s">
        <v>1505</v>
      </c>
      <c r="G1547" s="127">
        <v>277</v>
      </c>
      <c r="H1547" s="127">
        <v>736</v>
      </c>
      <c r="I1547" s="127">
        <v>19</v>
      </c>
      <c r="J1547" s="127">
        <v>17</v>
      </c>
      <c r="K1547" s="127">
        <v>35</v>
      </c>
      <c r="L1547" s="127">
        <v>29</v>
      </c>
      <c r="M1547" s="127">
        <v>277</v>
      </c>
      <c r="N1547" s="127">
        <v>819</v>
      </c>
      <c r="O1547" s="127">
        <v>3</v>
      </c>
      <c r="P1547" s="127">
        <v>16</v>
      </c>
      <c r="Q1547" s="127">
        <v>46</v>
      </c>
      <c r="R1547" s="127">
        <v>35</v>
      </c>
      <c r="S1547" s="127">
        <v>0</v>
      </c>
      <c r="T1547" s="127">
        <v>0</v>
      </c>
      <c r="U1547" s="127">
        <v>0</v>
      </c>
      <c r="V1547" s="127">
        <v>0</v>
      </c>
      <c r="W1547" s="127">
        <v>0</v>
      </c>
      <c r="X1547" s="127">
        <v>0</v>
      </c>
    </row>
    <row r="1548" spans="1:24">
      <c r="A1548" s="113">
        <v>3</v>
      </c>
      <c r="B1548" s="116">
        <v>3</v>
      </c>
      <c r="C1548" s="138">
        <v>6001</v>
      </c>
      <c r="D1548" s="132">
        <v>6</v>
      </c>
      <c r="E1548" s="142" t="s">
        <v>1111</v>
      </c>
      <c r="F1548" s="143" t="s">
        <v>1139</v>
      </c>
      <c r="G1548" s="128">
        <v>101</v>
      </c>
      <c r="H1548" s="128">
        <v>554</v>
      </c>
      <c r="I1548" s="128">
        <v>5</v>
      </c>
      <c r="J1548" s="128">
        <v>21</v>
      </c>
      <c r="K1548" s="128">
        <v>36</v>
      </c>
      <c r="L1548" s="128">
        <v>39</v>
      </c>
      <c r="M1548" s="128">
        <v>101</v>
      </c>
      <c r="N1548" s="128">
        <v>493</v>
      </c>
      <c r="O1548" s="128">
        <v>29</v>
      </c>
      <c r="P1548" s="128">
        <v>17</v>
      </c>
      <c r="Q1548" s="128">
        <v>33</v>
      </c>
      <c r="R1548" s="128">
        <v>22</v>
      </c>
      <c r="S1548" s="128">
        <v>0</v>
      </c>
      <c r="T1548" s="128">
        <v>0</v>
      </c>
      <c r="U1548" s="128">
        <v>0</v>
      </c>
      <c r="V1548" s="128">
        <v>0</v>
      </c>
      <c r="W1548" s="128">
        <v>0</v>
      </c>
      <c r="X1548" s="128">
        <v>0</v>
      </c>
    </row>
    <row r="1549" spans="1:24">
      <c r="A1549" s="118">
        <v>4</v>
      </c>
      <c r="B1549" s="122">
        <v>3</v>
      </c>
      <c r="C1549" s="137">
        <v>6001</v>
      </c>
      <c r="D1549" s="131">
        <v>6</v>
      </c>
      <c r="E1549" s="144" t="s">
        <v>1111</v>
      </c>
      <c r="F1549" s="144" t="s">
        <v>1139</v>
      </c>
      <c r="G1549" s="127">
        <v>95</v>
      </c>
      <c r="H1549" s="127">
        <v>634</v>
      </c>
      <c r="I1549" s="127">
        <v>8</v>
      </c>
      <c r="J1549" s="127">
        <v>15</v>
      </c>
      <c r="K1549" s="127">
        <v>26</v>
      </c>
      <c r="L1549" s="127">
        <v>51</v>
      </c>
      <c r="M1549" s="127">
        <v>95</v>
      </c>
      <c r="N1549" s="127">
        <v>635</v>
      </c>
      <c r="O1549" s="127">
        <v>2</v>
      </c>
      <c r="P1549" s="127">
        <v>28</v>
      </c>
      <c r="Q1549" s="127">
        <v>48</v>
      </c>
      <c r="R1549" s="127">
        <v>21</v>
      </c>
      <c r="S1549" s="127">
        <v>0</v>
      </c>
      <c r="T1549" s="127">
        <v>0</v>
      </c>
      <c r="U1549" s="127">
        <v>0</v>
      </c>
      <c r="V1549" s="127">
        <v>0</v>
      </c>
      <c r="W1549" s="127">
        <v>0</v>
      </c>
      <c r="X1549" s="127">
        <v>0</v>
      </c>
    </row>
    <row r="1550" spans="1:24">
      <c r="A1550" s="118">
        <v>5</v>
      </c>
      <c r="B1550" s="122">
        <v>3</v>
      </c>
      <c r="C1550" s="137">
        <v>6001</v>
      </c>
      <c r="D1550" s="131">
        <v>6</v>
      </c>
      <c r="E1550" s="144" t="s">
        <v>1111</v>
      </c>
      <c r="F1550" s="144" t="s">
        <v>1139</v>
      </c>
      <c r="G1550" s="127">
        <v>89</v>
      </c>
      <c r="H1550" s="127">
        <v>657</v>
      </c>
      <c r="I1550" s="127">
        <v>9</v>
      </c>
      <c r="J1550" s="127">
        <v>19</v>
      </c>
      <c r="K1550" s="127">
        <v>37</v>
      </c>
      <c r="L1550" s="127">
        <v>35</v>
      </c>
      <c r="M1550" s="127">
        <v>89</v>
      </c>
      <c r="N1550" s="127">
        <v>686</v>
      </c>
      <c r="O1550" s="127">
        <v>3</v>
      </c>
      <c r="P1550" s="127">
        <v>25</v>
      </c>
      <c r="Q1550" s="127">
        <v>48</v>
      </c>
      <c r="R1550" s="127">
        <v>24</v>
      </c>
      <c r="S1550" s="127">
        <v>89</v>
      </c>
      <c r="T1550" s="127">
        <v>174</v>
      </c>
      <c r="U1550" s="127">
        <v>28</v>
      </c>
      <c r="V1550" s="127">
        <v>46</v>
      </c>
      <c r="W1550" s="127">
        <v>25</v>
      </c>
      <c r="X1550" s="127">
        <v>1</v>
      </c>
    </row>
    <row r="1551" spans="1:24">
      <c r="A1551" s="118">
        <v>6</v>
      </c>
      <c r="B1551" s="122">
        <v>3</v>
      </c>
      <c r="C1551" s="137">
        <v>6001</v>
      </c>
      <c r="D1551" s="131">
        <v>7</v>
      </c>
      <c r="E1551" s="144" t="s">
        <v>1111</v>
      </c>
      <c r="F1551" s="144" t="s">
        <v>1504</v>
      </c>
      <c r="G1551" s="127">
        <v>284</v>
      </c>
      <c r="H1551" s="127">
        <v>657</v>
      </c>
      <c r="I1551" s="127">
        <v>19</v>
      </c>
      <c r="J1551" s="127">
        <v>23</v>
      </c>
      <c r="K1551" s="127">
        <v>35</v>
      </c>
      <c r="L1551" s="127">
        <v>24</v>
      </c>
      <c r="M1551" s="127">
        <v>284</v>
      </c>
      <c r="N1551" s="127">
        <v>687</v>
      </c>
      <c r="O1551" s="127">
        <v>7</v>
      </c>
      <c r="P1551" s="127">
        <v>28</v>
      </c>
      <c r="Q1551" s="127">
        <v>41</v>
      </c>
      <c r="R1551" s="127">
        <v>24</v>
      </c>
      <c r="S1551" s="127">
        <v>0</v>
      </c>
      <c r="T1551" s="127">
        <v>0</v>
      </c>
      <c r="U1551" s="127">
        <v>0</v>
      </c>
      <c r="V1551" s="127">
        <v>0</v>
      </c>
      <c r="W1551" s="127">
        <v>0</v>
      </c>
      <c r="X1551" s="127">
        <v>0</v>
      </c>
    </row>
    <row r="1552" spans="1:24">
      <c r="A1552" s="118">
        <v>7</v>
      </c>
      <c r="B1552" s="122">
        <v>3</v>
      </c>
      <c r="C1552" s="137">
        <v>6001</v>
      </c>
      <c r="D1552" s="131">
        <v>7</v>
      </c>
      <c r="E1552" s="144" t="s">
        <v>1111</v>
      </c>
      <c r="F1552" s="144" t="s">
        <v>1504</v>
      </c>
      <c r="G1552" s="127">
        <v>242</v>
      </c>
      <c r="H1552" s="127">
        <v>689</v>
      </c>
      <c r="I1552" s="127">
        <v>20</v>
      </c>
      <c r="J1552" s="127">
        <v>22</v>
      </c>
      <c r="K1552" s="127">
        <v>43</v>
      </c>
      <c r="L1552" s="127">
        <v>15</v>
      </c>
      <c r="M1552" s="127">
        <v>242</v>
      </c>
      <c r="N1552" s="127">
        <v>718</v>
      </c>
      <c r="O1552" s="127">
        <v>2</v>
      </c>
      <c r="P1552" s="127">
        <v>34</v>
      </c>
      <c r="Q1552" s="127">
        <v>43</v>
      </c>
      <c r="R1552" s="127">
        <v>20</v>
      </c>
      <c r="S1552" s="127">
        <v>242</v>
      </c>
      <c r="T1552" s="127">
        <v>150</v>
      </c>
      <c r="U1552" s="127">
        <v>51</v>
      </c>
      <c r="V1552" s="127">
        <v>36</v>
      </c>
      <c r="W1552" s="127">
        <v>12</v>
      </c>
      <c r="X1552" s="127">
        <v>1</v>
      </c>
    </row>
    <row r="1553" spans="1:24">
      <c r="A1553" s="118">
        <v>8</v>
      </c>
      <c r="B1553" s="122">
        <v>3</v>
      </c>
      <c r="C1553" s="137">
        <v>6001</v>
      </c>
      <c r="D1553" s="131">
        <v>7</v>
      </c>
      <c r="E1553" s="144" t="s">
        <v>1111</v>
      </c>
      <c r="F1553" s="144" t="s">
        <v>1504</v>
      </c>
      <c r="G1553" s="127">
        <v>244</v>
      </c>
      <c r="H1553" s="127">
        <v>693</v>
      </c>
      <c r="I1553" s="127">
        <v>34</v>
      </c>
      <c r="J1553" s="127">
        <v>22</v>
      </c>
      <c r="K1553" s="127">
        <v>32</v>
      </c>
      <c r="L1553" s="127">
        <v>13</v>
      </c>
      <c r="M1553" s="127">
        <v>244</v>
      </c>
      <c r="N1553" s="127">
        <v>779</v>
      </c>
      <c r="O1553" s="127">
        <v>5</v>
      </c>
      <c r="P1553" s="127">
        <v>23</v>
      </c>
      <c r="Q1553" s="127">
        <v>50</v>
      </c>
      <c r="R1553" s="127">
        <v>23</v>
      </c>
      <c r="S1553" s="127">
        <v>0</v>
      </c>
      <c r="T1553" s="127">
        <v>0</v>
      </c>
      <c r="U1553" s="127">
        <v>0</v>
      </c>
      <c r="V1553" s="127">
        <v>0</v>
      </c>
      <c r="W1553" s="127">
        <v>0</v>
      </c>
      <c r="X1553" s="127">
        <v>0</v>
      </c>
    </row>
    <row r="1554" spans="1:24">
      <c r="A1554" s="118">
        <v>6</v>
      </c>
      <c r="B1554" s="122">
        <v>3</v>
      </c>
      <c r="C1554" s="137">
        <v>6001</v>
      </c>
      <c r="D1554" s="131">
        <v>9</v>
      </c>
      <c r="E1554" s="144" t="s">
        <v>1111</v>
      </c>
      <c r="F1554" s="144" t="s">
        <v>1503</v>
      </c>
      <c r="G1554" s="127">
        <v>221</v>
      </c>
      <c r="H1554" s="127">
        <v>621</v>
      </c>
      <c r="I1554" s="127">
        <v>23</v>
      </c>
      <c r="J1554" s="127">
        <v>33</v>
      </c>
      <c r="K1554" s="127">
        <v>32</v>
      </c>
      <c r="L1554" s="127">
        <v>13</v>
      </c>
      <c r="M1554" s="127">
        <v>221</v>
      </c>
      <c r="N1554" s="127">
        <v>605</v>
      </c>
      <c r="O1554" s="127">
        <v>12</v>
      </c>
      <c r="P1554" s="127">
        <v>46</v>
      </c>
      <c r="Q1554" s="127">
        <v>30</v>
      </c>
      <c r="R1554" s="127">
        <v>12</v>
      </c>
      <c r="S1554" s="127">
        <v>0</v>
      </c>
      <c r="T1554" s="127">
        <v>0</v>
      </c>
      <c r="U1554" s="127">
        <v>0</v>
      </c>
      <c r="V1554" s="127">
        <v>0</v>
      </c>
      <c r="W1554" s="127">
        <v>0</v>
      </c>
      <c r="X1554" s="127">
        <v>0</v>
      </c>
    </row>
    <row r="1555" spans="1:24">
      <c r="A1555" s="118">
        <v>7</v>
      </c>
      <c r="B1555" s="122">
        <v>3</v>
      </c>
      <c r="C1555" s="137">
        <v>6001</v>
      </c>
      <c r="D1555" s="131">
        <v>9</v>
      </c>
      <c r="E1555" s="144" t="s">
        <v>1111</v>
      </c>
      <c r="F1555" s="144" t="s">
        <v>1503</v>
      </c>
      <c r="G1555" s="127">
        <v>231</v>
      </c>
      <c r="H1555" s="127">
        <v>679</v>
      </c>
      <c r="I1555" s="127">
        <v>27</v>
      </c>
      <c r="J1555" s="127">
        <v>21</v>
      </c>
      <c r="K1555" s="127">
        <v>31</v>
      </c>
      <c r="L1555" s="127">
        <v>21</v>
      </c>
      <c r="M1555" s="127">
        <v>231</v>
      </c>
      <c r="N1555" s="127">
        <v>640</v>
      </c>
      <c r="O1555" s="127">
        <v>11</v>
      </c>
      <c r="P1555" s="127">
        <v>45</v>
      </c>
      <c r="Q1555" s="127">
        <v>34</v>
      </c>
      <c r="R1555" s="127">
        <v>10</v>
      </c>
      <c r="S1555" s="127">
        <v>231</v>
      </c>
      <c r="T1555" s="127">
        <v>134</v>
      </c>
      <c r="U1555" s="127">
        <v>64</v>
      </c>
      <c r="V1555" s="127">
        <v>29</v>
      </c>
      <c r="W1555" s="127">
        <v>7</v>
      </c>
      <c r="X1555" s="127">
        <v>0</v>
      </c>
    </row>
    <row r="1556" spans="1:24">
      <c r="A1556" s="118">
        <v>8</v>
      </c>
      <c r="B1556" s="122">
        <v>3</v>
      </c>
      <c r="C1556" s="137">
        <v>6001</v>
      </c>
      <c r="D1556" s="131">
        <v>9</v>
      </c>
      <c r="E1556" s="144" t="s">
        <v>1111</v>
      </c>
      <c r="F1556" s="144" t="s">
        <v>1503</v>
      </c>
      <c r="G1556" s="127">
        <v>208</v>
      </c>
      <c r="H1556" s="127">
        <v>670</v>
      </c>
      <c r="I1556" s="127">
        <v>44</v>
      </c>
      <c r="J1556" s="127">
        <v>22</v>
      </c>
      <c r="K1556" s="127">
        <v>26</v>
      </c>
      <c r="L1556" s="127">
        <v>8</v>
      </c>
      <c r="M1556" s="127">
        <v>208</v>
      </c>
      <c r="N1556" s="127">
        <v>710</v>
      </c>
      <c r="O1556" s="127">
        <v>9</v>
      </c>
      <c r="P1556" s="127">
        <v>36</v>
      </c>
      <c r="Q1556" s="127">
        <v>42</v>
      </c>
      <c r="R1556" s="127">
        <v>13</v>
      </c>
      <c r="S1556" s="127">
        <v>0</v>
      </c>
      <c r="T1556" s="127">
        <v>0</v>
      </c>
      <c r="U1556" s="127">
        <v>0</v>
      </c>
      <c r="V1556" s="127">
        <v>0</v>
      </c>
      <c r="W1556" s="127">
        <v>0</v>
      </c>
      <c r="X1556" s="127">
        <v>0</v>
      </c>
    </row>
    <row r="1557" spans="1:24">
      <c r="A1557" s="118">
        <v>6</v>
      </c>
      <c r="B1557" s="122">
        <v>3</v>
      </c>
      <c r="C1557" s="137">
        <v>6001</v>
      </c>
      <c r="D1557" s="131">
        <v>10</v>
      </c>
      <c r="E1557" s="144" t="s">
        <v>1111</v>
      </c>
      <c r="F1557" s="144" t="s">
        <v>1502</v>
      </c>
      <c r="G1557" s="127">
        <v>281</v>
      </c>
      <c r="H1557" s="127">
        <v>731</v>
      </c>
      <c r="I1557" s="127">
        <v>5</v>
      </c>
      <c r="J1557" s="127">
        <v>11</v>
      </c>
      <c r="K1557" s="127">
        <v>31</v>
      </c>
      <c r="L1557" s="127">
        <v>53</v>
      </c>
      <c r="M1557" s="127">
        <v>281</v>
      </c>
      <c r="N1557" s="127">
        <v>766</v>
      </c>
      <c r="O1557" s="127">
        <v>2</v>
      </c>
      <c r="P1557" s="127">
        <v>19</v>
      </c>
      <c r="Q1557" s="127">
        <v>37</v>
      </c>
      <c r="R1557" s="127">
        <v>42</v>
      </c>
      <c r="S1557" s="127">
        <v>0</v>
      </c>
      <c r="T1557" s="127">
        <v>0</v>
      </c>
      <c r="U1557" s="127">
        <v>0</v>
      </c>
      <c r="V1557" s="127">
        <v>0</v>
      </c>
      <c r="W1557" s="127">
        <v>0</v>
      </c>
      <c r="X1557" s="127">
        <v>0</v>
      </c>
    </row>
    <row r="1558" spans="1:24">
      <c r="A1558" s="118">
        <v>7</v>
      </c>
      <c r="B1558" s="122">
        <v>3</v>
      </c>
      <c r="C1558" s="137">
        <v>6001</v>
      </c>
      <c r="D1558" s="131">
        <v>10</v>
      </c>
      <c r="E1558" s="144" t="s">
        <v>1111</v>
      </c>
      <c r="F1558" s="144" t="s">
        <v>1502</v>
      </c>
      <c r="G1558" s="127">
        <v>258</v>
      </c>
      <c r="H1558" s="127">
        <v>763</v>
      </c>
      <c r="I1558" s="127">
        <v>8</v>
      </c>
      <c r="J1558" s="127">
        <v>10</v>
      </c>
      <c r="K1558" s="127">
        <v>31</v>
      </c>
      <c r="L1558" s="127">
        <v>50</v>
      </c>
      <c r="M1558" s="127">
        <v>258</v>
      </c>
      <c r="N1558" s="127">
        <v>804</v>
      </c>
      <c r="O1558" s="127">
        <v>4</v>
      </c>
      <c r="P1558" s="127">
        <v>15</v>
      </c>
      <c r="Q1558" s="127">
        <v>34</v>
      </c>
      <c r="R1558" s="127">
        <v>47</v>
      </c>
      <c r="S1558" s="127">
        <v>258</v>
      </c>
      <c r="T1558" s="127">
        <v>205</v>
      </c>
      <c r="U1558" s="127">
        <v>14</v>
      </c>
      <c r="V1558" s="127">
        <v>32</v>
      </c>
      <c r="W1558" s="127">
        <v>31</v>
      </c>
      <c r="X1558" s="127">
        <v>23</v>
      </c>
    </row>
    <row r="1559" spans="1:24">
      <c r="A1559" s="118">
        <v>8</v>
      </c>
      <c r="B1559" s="122">
        <v>3</v>
      </c>
      <c r="C1559" s="137">
        <v>6001</v>
      </c>
      <c r="D1559" s="131">
        <v>10</v>
      </c>
      <c r="E1559" s="144" t="s">
        <v>1111</v>
      </c>
      <c r="F1559" s="144" t="s">
        <v>1502</v>
      </c>
      <c r="G1559" s="127">
        <v>223</v>
      </c>
      <c r="H1559" s="127">
        <v>764</v>
      </c>
      <c r="I1559" s="127">
        <v>12</v>
      </c>
      <c r="J1559" s="127">
        <v>19</v>
      </c>
      <c r="K1559" s="127">
        <v>33</v>
      </c>
      <c r="L1559" s="127">
        <v>36</v>
      </c>
      <c r="M1559" s="127">
        <v>223</v>
      </c>
      <c r="N1559" s="127">
        <v>862</v>
      </c>
      <c r="O1559" s="127">
        <v>3</v>
      </c>
      <c r="P1559" s="127">
        <v>13</v>
      </c>
      <c r="Q1559" s="127">
        <v>30</v>
      </c>
      <c r="R1559" s="127">
        <v>55</v>
      </c>
      <c r="S1559" s="127">
        <v>0</v>
      </c>
      <c r="T1559" s="127">
        <v>0</v>
      </c>
      <c r="U1559" s="127">
        <v>0</v>
      </c>
      <c r="V1559" s="127">
        <v>0</v>
      </c>
      <c r="W1559" s="127">
        <v>0</v>
      </c>
      <c r="X1559" s="127">
        <v>0</v>
      </c>
    </row>
    <row r="1560" spans="1:24">
      <c r="A1560" s="118">
        <v>6</v>
      </c>
      <c r="B1560" s="122">
        <v>3</v>
      </c>
      <c r="C1560" s="137">
        <v>6001</v>
      </c>
      <c r="D1560" s="131">
        <v>13</v>
      </c>
      <c r="E1560" s="144" t="s">
        <v>1111</v>
      </c>
      <c r="F1560" s="144" t="s">
        <v>1501</v>
      </c>
      <c r="G1560" s="127">
        <v>274</v>
      </c>
      <c r="H1560" s="127">
        <v>639</v>
      </c>
      <c r="I1560" s="127">
        <v>24</v>
      </c>
      <c r="J1560" s="127">
        <v>31</v>
      </c>
      <c r="K1560" s="127">
        <v>28</v>
      </c>
      <c r="L1560" s="127">
        <v>17</v>
      </c>
      <c r="M1560" s="127">
        <v>274</v>
      </c>
      <c r="N1560" s="127">
        <v>606</v>
      </c>
      <c r="O1560" s="127">
        <v>14</v>
      </c>
      <c r="P1560" s="127">
        <v>40</v>
      </c>
      <c r="Q1560" s="127">
        <v>35</v>
      </c>
      <c r="R1560" s="127">
        <v>11</v>
      </c>
      <c r="S1560" s="127">
        <v>0</v>
      </c>
      <c r="T1560" s="127">
        <v>0</v>
      </c>
      <c r="U1560" s="127">
        <v>0</v>
      </c>
      <c r="V1560" s="127">
        <v>0</v>
      </c>
      <c r="W1560" s="127">
        <v>0</v>
      </c>
      <c r="X1560" s="127">
        <v>0</v>
      </c>
    </row>
    <row r="1561" spans="1:24">
      <c r="A1561" s="118">
        <v>7</v>
      </c>
      <c r="B1561" s="122">
        <v>3</v>
      </c>
      <c r="C1561" s="137">
        <v>6001</v>
      </c>
      <c r="D1561" s="131">
        <v>13</v>
      </c>
      <c r="E1561" s="144" t="s">
        <v>1111</v>
      </c>
      <c r="F1561" s="144" t="s">
        <v>1501</v>
      </c>
      <c r="G1561" s="127">
        <v>264</v>
      </c>
      <c r="H1561" s="127">
        <v>635</v>
      </c>
      <c r="I1561" s="127">
        <v>40</v>
      </c>
      <c r="J1561" s="127">
        <v>29</v>
      </c>
      <c r="K1561" s="127">
        <v>24</v>
      </c>
      <c r="L1561" s="127">
        <v>7</v>
      </c>
      <c r="M1561" s="127">
        <v>264</v>
      </c>
      <c r="N1561" s="127">
        <v>602</v>
      </c>
      <c r="O1561" s="127">
        <v>14</v>
      </c>
      <c r="P1561" s="127">
        <v>50</v>
      </c>
      <c r="Q1561" s="127">
        <v>31</v>
      </c>
      <c r="R1561" s="127">
        <v>6</v>
      </c>
      <c r="S1561" s="127">
        <v>264</v>
      </c>
      <c r="T1561" s="127">
        <v>132</v>
      </c>
      <c r="U1561" s="127">
        <v>65</v>
      </c>
      <c r="V1561" s="127">
        <v>27</v>
      </c>
      <c r="W1561" s="127">
        <v>8</v>
      </c>
      <c r="X1561" s="127">
        <v>1</v>
      </c>
    </row>
    <row r="1562" spans="1:24">
      <c r="A1562" s="118">
        <v>8</v>
      </c>
      <c r="B1562" s="122">
        <v>3</v>
      </c>
      <c r="C1562" s="137">
        <v>6001</v>
      </c>
      <c r="D1562" s="131">
        <v>13</v>
      </c>
      <c r="E1562" s="144" t="s">
        <v>1111</v>
      </c>
      <c r="F1562" s="144" t="s">
        <v>1501</v>
      </c>
      <c r="G1562" s="127">
        <v>265</v>
      </c>
      <c r="H1562" s="127">
        <v>655</v>
      </c>
      <c r="I1562" s="127">
        <v>52</v>
      </c>
      <c r="J1562" s="127">
        <v>20</v>
      </c>
      <c r="K1562" s="127">
        <v>25</v>
      </c>
      <c r="L1562" s="127">
        <v>2</v>
      </c>
      <c r="M1562" s="127">
        <v>265</v>
      </c>
      <c r="N1562" s="127">
        <v>697</v>
      </c>
      <c r="O1562" s="127">
        <v>13</v>
      </c>
      <c r="P1562" s="127">
        <v>35</v>
      </c>
      <c r="Q1562" s="127">
        <v>41</v>
      </c>
      <c r="R1562" s="127">
        <v>11</v>
      </c>
      <c r="S1562" s="127">
        <v>0</v>
      </c>
      <c r="T1562" s="127">
        <v>0</v>
      </c>
      <c r="U1562" s="127">
        <v>0</v>
      </c>
      <c r="V1562" s="127">
        <v>0</v>
      </c>
      <c r="W1562" s="127">
        <v>0</v>
      </c>
      <c r="X1562" s="127">
        <v>0</v>
      </c>
    </row>
    <row r="1563" spans="1:24">
      <c r="A1563" s="113">
        <v>3</v>
      </c>
      <c r="B1563" s="116">
        <v>3</v>
      </c>
      <c r="C1563" s="138">
        <v>6001</v>
      </c>
      <c r="D1563" s="132">
        <v>17</v>
      </c>
      <c r="E1563" s="142" t="s">
        <v>1111</v>
      </c>
      <c r="F1563" s="143" t="s">
        <v>1138</v>
      </c>
      <c r="G1563" s="128">
        <v>59</v>
      </c>
      <c r="H1563" s="128">
        <v>553</v>
      </c>
      <c r="I1563" s="128">
        <v>5</v>
      </c>
      <c r="J1563" s="128">
        <v>27</v>
      </c>
      <c r="K1563" s="128">
        <v>37</v>
      </c>
      <c r="L1563" s="128">
        <v>31</v>
      </c>
      <c r="M1563" s="128">
        <v>59</v>
      </c>
      <c r="N1563" s="128">
        <v>482</v>
      </c>
      <c r="O1563" s="128">
        <v>22</v>
      </c>
      <c r="P1563" s="128">
        <v>31</v>
      </c>
      <c r="Q1563" s="128">
        <v>31</v>
      </c>
      <c r="R1563" s="128">
        <v>17</v>
      </c>
      <c r="S1563" s="128">
        <v>0</v>
      </c>
      <c r="T1563" s="128">
        <v>0</v>
      </c>
      <c r="U1563" s="128">
        <v>0</v>
      </c>
      <c r="V1563" s="128">
        <v>0</v>
      </c>
      <c r="W1563" s="128">
        <v>0</v>
      </c>
      <c r="X1563" s="128">
        <v>0</v>
      </c>
    </row>
    <row r="1564" spans="1:24">
      <c r="A1564" s="118">
        <v>4</v>
      </c>
      <c r="B1564" s="122">
        <v>3</v>
      </c>
      <c r="C1564" s="137">
        <v>6001</v>
      </c>
      <c r="D1564" s="131">
        <v>17</v>
      </c>
      <c r="E1564" s="144" t="s">
        <v>1111</v>
      </c>
      <c r="F1564" s="144" t="s">
        <v>1138</v>
      </c>
      <c r="G1564" s="127">
        <v>46</v>
      </c>
      <c r="H1564" s="127">
        <v>603</v>
      </c>
      <c r="I1564" s="127">
        <v>9</v>
      </c>
      <c r="J1564" s="127">
        <v>26</v>
      </c>
      <c r="K1564" s="127">
        <v>22</v>
      </c>
      <c r="L1564" s="127">
        <v>43</v>
      </c>
      <c r="M1564" s="127">
        <v>46</v>
      </c>
      <c r="N1564" s="127">
        <v>591</v>
      </c>
      <c r="O1564" s="127">
        <v>4</v>
      </c>
      <c r="P1564" s="127">
        <v>37</v>
      </c>
      <c r="Q1564" s="127">
        <v>43</v>
      </c>
      <c r="R1564" s="127">
        <v>15</v>
      </c>
      <c r="S1564" s="127">
        <v>0</v>
      </c>
      <c r="T1564" s="127">
        <v>0</v>
      </c>
      <c r="U1564" s="127">
        <v>0</v>
      </c>
      <c r="V1564" s="127">
        <v>0</v>
      </c>
      <c r="W1564" s="127">
        <v>0</v>
      </c>
      <c r="X1564" s="127">
        <v>0</v>
      </c>
    </row>
    <row r="1565" spans="1:24">
      <c r="A1565" s="118">
        <v>5</v>
      </c>
      <c r="B1565" s="122">
        <v>3</v>
      </c>
      <c r="C1565" s="137">
        <v>6001</v>
      </c>
      <c r="D1565" s="131">
        <v>17</v>
      </c>
      <c r="E1565" s="144" t="s">
        <v>1111</v>
      </c>
      <c r="F1565" s="144" t="s">
        <v>1138</v>
      </c>
      <c r="G1565" s="127">
        <v>54</v>
      </c>
      <c r="H1565" s="127">
        <v>639</v>
      </c>
      <c r="I1565" s="127">
        <v>13</v>
      </c>
      <c r="J1565" s="127">
        <v>20</v>
      </c>
      <c r="K1565" s="127">
        <v>44</v>
      </c>
      <c r="L1565" s="127">
        <v>22</v>
      </c>
      <c r="M1565" s="127">
        <v>54</v>
      </c>
      <c r="N1565" s="127">
        <v>626</v>
      </c>
      <c r="O1565" s="127">
        <v>2</v>
      </c>
      <c r="P1565" s="127">
        <v>44</v>
      </c>
      <c r="Q1565" s="127">
        <v>41</v>
      </c>
      <c r="R1565" s="127">
        <v>13</v>
      </c>
      <c r="S1565" s="127">
        <v>54</v>
      </c>
      <c r="T1565" s="127">
        <v>161</v>
      </c>
      <c r="U1565" s="127">
        <v>41</v>
      </c>
      <c r="V1565" s="127">
        <v>56</v>
      </c>
      <c r="W1565" s="127">
        <v>4</v>
      </c>
      <c r="X1565" s="127">
        <v>0</v>
      </c>
    </row>
    <row r="1566" spans="1:24">
      <c r="A1566" s="113">
        <v>3</v>
      </c>
      <c r="B1566" s="116">
        <v>3</v>
      </c>
      <c r="C1566" s="138">
        <v>6001</v>
      </c>
      <c r="D1566" s="132">
        <v>18</v>
      </c>
      <c r="E1566" s="142" t="s">
        <v>1111</v>
      </c>
      <c r="F1566" s="143" t="s">
        <v>1137</v>
      </c>
      <c r="G1566" s="128">
        <v>45</v>
      </c>
      <c r="H1566" s="128">
        <v>487</v>
      </c>
      <c r="I1566" s="128">
        <v>20</v>
      </c>
      <c r="J1566" s="128">
        <v>29</v>
      </c>
      <c r="K1566" s="128">
        <v>36</v>
      </c>
      <c r="L1566" s="128">
        <v>16</v>
      </c>
      <c r="M1566" s="128">
        <v>45</v>
      </c>
      <c r="N1566" s="128">
        <v>442</v>
      </c>
      <c r="O1566" s="128">
        <v>24</v>
      </c>
      <c r="P1566" s="128">
        <v>27</v>
      </c>
      <c r="Q1566" s="128">
        <v>38</v>
      </c>
      <c r="R1566" s="128">
        <v>11</v>
      </c>
      <c r="S1566" s="128">
        <v>0</v>
      </c>
      <c r="T1566" s="128">
        <v>0</v>
      </c>
      <c r="U1566" s="128">
        <v>0</v>
      </c>
      <c r="V1566" s="128">
        <v>0</v>
      </c>
      <c r="W1566" s="128">
        <v>0</v>
      </c>
      <c r="X1566" s="128">
        <v>0</v>
      </c>
    </row>
    <row r="1567" spans="1:24">
      <c r="A1567" s="118">
        <v>4</v>
      </c>
      <c r="B1567" s="122">
        <v>3</v>
      </c>
      <c r="C1567" s="137">
        <v>6001</v>
      </c>
      <c r="D1567" s="131">
        <v>18</v>
      </c>
      <c r="E1567" s="144" t="s">
        <v>1111</v>
      </c>
      <c r="F1567" s="144" t="s">
        <v>1137</v>
      </c>
      <c r="G1567" s="127">
        <v>53</v>
      </c>
      <c r="H1567" s="127">
        <v>529</v>
      </c>
      <c r="I1567" s="127">
        <v>42</v>
      </c>
      <c r="J1567" s="127">
        <v>21</v>
      </c>
      <c r="K1567" s="127">
        <v>25</v>
      </c>
      <c r="L1567" s="127">
        <v>13</v>
      </c>
      <c r="M1567" s="127">
        <v>53</v>
      </c>
      <c r="N1567" s="127">
        <v>550</v>
      </c>
      <c r="O1567" s="127">
        <v>9</v>
      </c>
      <c r="P1567" s="127">
        <v>47</v>
      </c>
      <c r="Q1567" s="127">
        <v>32</v>
      </c>
      <c r="R1567" s="127">
        <v>11</v>
      </c>
      <c r="S1567" s="127">
        <v>0</v>
      </c>
      <c r="T1567" s="127">
        <v>0</v>
      </c>
      <c r="U1567" s="127">
        <v>0</v>
      </c>
      <c r="V1567" s="127">
        <v>0</v>
      </c>
      <c r="W1567" s="127">
        <v>0</v>
      </c>
      <c r="X1567" s="127">
        <v>0</v>
      </c>
    </row>
    <row r="1568" spans="1:24">
      <c r="A1568" s="118">
        <v>5</v>
      </c>
      <c r="B1568" s="122">
        <v>3</v>
      </c>
      <c r="C1568" s="137">
        <v>6001</v>
      </c>
      <c r="D1568" s="131">
        <v>18</v>
      </c>
      <c r="E1568" s="144" t="s">
        <v>1111</v>
      </c>
      <c r="F1568" s="144" t="s">
        <v>1137</v>
      </c>
      <c r="G1568" s="127">
        <v>51</v>
      </c>
      <c r="H1568" s="127">
        <v>578</v>
      </c>
      <c r="I1568" s="127">
        <v>33</v>
      </c>
      <c r="J1568" s="127">
        <v>20</v>
      </c>
      <c r="K1568" s="127">
        <v>39</v>
      </c>
      <c r="L1568" s="127">
        <v>8</v>
      </c>
      <c r="M1568" s="127">
        <v>51</v>
      </c>
      <c r="N1568" s="127">
        <v>560</v>
      </c>
      <c r="O1568" s="127">
        <v>12</v>
      </c>
      <c r="P1568" s="127">
        <v>51</v>
      </c>
      <c r="Q1568" s="127">
        <v>29</v>
      </c>
      <c r="R1568" s="127">
        <v>8</v>
      </c>
      <c r="S1568" s="127">
        <v>51</v>
      </c>
      <c r="T1568" s="127">
        <v>153</v>
      </c>
      <c r="U1568" s="127">
        <v>49</v>
      </c>
      <c r="V1568" s="127">
        <v>43</v>
      </c>
      <c r="W1568" s="127">
        <v>8</v>
      </c>
      <c r="X1568" s="127">
        <v>0</v>
      </c>
    </row>
    <row r="1569" spans="1:24">
      <c r="A1569" s="113">
        <v>3</v>
      </c>
      <c r="B1569" s="116">
        <v>3</v>
      </c>
      <c r="C1569" s="138">
        <v>6001</v>
      </c>
      <c r="D1569" s="132">
        <v>20</v>
      </c>
      <c r="E1569" s="142" t="s">
        <v>1111</v>
      </c>
      <c r="F1569" s="143" t="s">
        <v>1136</v>
      </c>
      <c r="G1569" s="128">
        <v>67</v>
      </c>
      <c r="H1569" s="128">
        <v>532</v>
      </c>
      <c r="I1569" s="128">
        <v>9</v>
      </c>
      <c r="J1569" s="128">
        <v>28</v>
      </c>
      <c r="K1569" s="128">
        <v>28</v>
      </c>
      <c r="L1569" s="128">
        <v>34</v>
      </c>
      <c r="M1569" s="128">
        <v>67</v>
      </c>
      <c r="N1569" s="128">
        <v>526</v>
      </c>
      <c r="O1569" s="128">
        <v>19</v>
      </c>
      <c r="P1569" s="128">
        <v>21</v>
      </c>
      <c r="Q1569" s="128">
        <v>34</v>
      </c>
      <c r="R1569" s="128">
        <v>25</v>
      </c>
      <c r="S1569" s="128">
        <v>0</v>
      </c>
      <c r="T1569" s="128">
        <v>0</v>
      </c>
      <c r="U1569" s="128">
        <v>0</v>
      </c>
      <c r="V1569" s="128">
        <v>0</v>
      </c>
      <c r="W1569" s="128">
        <v>0</v>
      </c>
      <c r="X1569" s="128">
        <v>0</v>
      </c>
    </row>
    <row r="1570" spans="1:24">
      <c r="A1570" s="118">
        <v>4</v>
      </c>
      <c r="B1570" s="122">
        <v>3</v>
      </c>
      <c r="C1570" s="137">
        <v>6001</v>
      </c>
      <c r="D1570" s="131">
        <v>20</v>
      </c>
      <c r="E1570" s="144" t="s">
        <v>1111</v>
      </c>
      <c r="F1570" s="144" t="s">
        <v>1136</v>
      </c>
      <c r="G1570" s="127">
        <v>45</v>
      </c>
      <c r="H1570" s="127">
        <v>642</v>
      </c>
      <c r="I1570" s="127">
        <v>7</v>
      </c>
      <c r="J1570" s="127">
        <v>16</v>
      </c>
      <c r="K1570" s="127">
        <v>20</v>
      </c>
      <c r="L1570" s="127">
        <v>58</v>
      </c>
      <c r="M1570" s="127">
        <v>45</v>
      </c>
      <c r="N1570" s="127">
        <v>673</v>
      </c>
      <c r="O1570" s="127">
        <v>2</v>
      </c>
      <c r="P1570" s="127">
        <v>20</v>
      </c>
      <c r="Q1570" s="127">
        <v>49</v>
      </c>
      <c r="R1570" s="127">
        <v>29</v>
      </c>
      <c r="S1570" s="127">
        <v>0</v>
      </c>
      <c r="T1570" s="127">
        <v>0</v>
      </c>
      <c r="U1570" s="127">
        <v>0</v>
      </c>
      <c r="V1570" s="127">
        <v>0</v>
      </c>
      <c r="W1570" s="127">
        <v>0</v>
      </c>
      <c r="X1570" s="127">
        <v>0</v>
      </c>
    </row>
    <row r="1571" spans="1:24">
      <c r="A1571" s="118">
        <v>5</v>
      </c>
      <c r="B1571" s="122">
        <v>3</v>
      </c>
      <c r="C1571" s="137">
        <v>6001</v>
      </c>
      <c r="D1571" s="131">
        <v>20</v>
      </c>
      <c r="E1571" s="144" t="s">
        <v>1111</v>
      </c>
      <c r="F1571" s="144" t="s">
        <v>1136</v>
      </c>
      <c r="G1571" s="127">
        <v>51</v>
      </c>
      <c r="H1571" s="127">
        <v>607</v>
      </c>
      <c r="I1571" s="127">
        <v>24</v>
      </c>
      <c r="J1571" s="127">
        <v>25</v>
      </c>
      <c r="K1571" s="127">
        <v>29</v>
      </c>
      <c r="L1571" s="127">
        <v>22</v>
      </c>
      <c r="M1571" s="127">
        <v>51</v>
      </c>
      <c r="N1571" s="127">
        <v>613</v>
      </c>
      <c r="O1571" s="127">
        <v>10</v>
      </c>
      <c r="P1571" s="127">
        <v>33</v>
      </c>
      <c r="Q1571" s="127">
        <v>35</v>
      </c>
      <c r="R1571" s="127">
        <v>22</v>
      </c>
      <c r="S1571" s="127">
        <v>51</v>
      </c>
      <c r="T1571" s="127">
        <v>160</v>
      </c>
      <c r="U1571" s="127">
        <v>47</v>
      </c>
      <c r="V1571" s="127">
        <v>39</v>
      </c>
      <c r="W1571" s="127">
        <v>12</v>
      </c>
      <c r="X1571" s="127">
        <v>2</v>
      </c>
    </row>
    <row r="1572" spans="1:24">
      <c r="A1572" s="113">
        <v>3</v>
      </c>
      <c r="B1572" s="116">
        <v>3</v>
      </c>
      <c r="C1572" s="138">
        <v>6001</v>
      </c>
      <c r="D1572" s="132">
        <v>21</v>
      </c>
      <c r="E1572" s="142" t="s">
        <v>1111</v>
      </c>
      <c r="F1572" s="143" t="s">
        <v>1135</v>
      </c>
      <c r="G1572" s="128">
        <v>77</v>
      </c>
      <c r="H1572" s="128">
        <v>602</v>
      </c>
      <c r="I1572" s="128">
        <v>0</v>
      </c>
      <c r="J1572" s="128">
        <v>14</v>
      </c>
      <c r="K1572" s="128">
        <v>36</v>
      </c>
      <c r="L1572" s="128">
        <v>49</v>
      </c>
      <c r="M1572" s="128">
        <v>77</v>
      </c>
      <c r="N1572" s="128">
        <v>548</v>
      </c>
      <c r="O1572" s="128">
        <v>16</v>
      </c>
      <c r="P1572" s="128">
        <v>19</v>
      </c>
      <c r="Q1572" s="128">
        <v>35</v>
      </c>
      <c r="R1572" s="128">
        <v>30</v>
      </c>
      <c r="S1572" s="128">
        <v>0</v>
      </c>
      <c r="T1572" s="128">
        <v>0</v>
      </c>
      <c r="U1572" s="128">
        <v>0</v>
      </c>
      <c r="V1572" s="128">
        <v>0</v>
      </c>
      <c r="W1572" s="128">
        <v>0</v>
      </c>
      <c r="X1572" s="128">
        <v>0</v>
      </c>
    </row>
    <row r="1573" spans="1:24">
      <c r="A1573" s="118">
        <v>4</v>
      </c>
      <c r="B1573" s="122">
        <v>3</v>
      </c>
      <c r="C1573" s="137">
        <v>6001</v>
      </c>
      <c r="D1573" s="131">
        <v>21</v>
      </c>
      <c r="E1573" s="144" t="s">
        <v>1111</v>
      </c>
      <c r="F1573" s="144" t="s">
        <v>1135</v>
      </c>
      <c r="G1573" s="127">
        <v>78</v>
      </c>
      <c r="H1573" s="127">
        <v>600</v>
      </c>
      <c r="I1573" s="127">
        <v>12</v>
      </c>
      <c r="J1573" s="127">
        <v>18</v>
      </c>
      <c r="K1573" s="127">
        <v>35</v>
      </c>
      <c r="L1573" s="127">
        <v>36</v>
      </c>
      <c r="M1573" s="127">
        <v>78</v>
      </c>
      <c r="N1573" s="127">
        <v>616</v>
      </c>
      <c r="O1573" s="127">
        <v>3</v>
      </c>
      <c r="P1573" s="127">
        <v>27</v>
      </c>
      <c r="Q1573" s="127">
        <v>54</v>
      </c>
      <c r="R1573" s="127">
        <v>17</v>
      </c>
      <c r="S1573" s="127">
        <v>0</v>
      </c>
      <c r="T1573" s="127">
        <v>0</v>
      </c>
      <c r="U1573" s="127">
        <v>0</v>
      </c>
      <c r="V1573" s="127">
        <v>0</v>
      </c>
      <c r="W1573" s="127">
        <v>0</v>
      </c>
      <c r="X1573" s="127">
        <v>0</v>
      </c>
    </row>
    <row r="1574" spans="1:24">
      <c r="A1574" s="118">
        <v>5</v>
      </c>
      <c r="B1574" s="122">
        <v>3</v>
      </c>
      <c r="C1574" s="137">
        <v>6001</v>
      </c>
      <c r="D1574" s="131">
        <v>21</v>
      </c>
      <c r="E1574" s="144" t="s">
        <v>1111</v>
      </c>
      <c r="F1574" s="144" t="s">
        <v>1135</v>
      </c>
      <c r="G1574" s="127">
        <v>80</v>
      </c>
      <c r="H1574" s="127">
        <v>693</v>
      </c>
      <c r="I1574" s="127">
        <v>3</v>
      </c>
      <c r="J1574" s="127">
        <v>14</v>
      </c>
      <c r="K1574" s="127">
        <v>36</v>
      </c>
      <c r="L1574" s="127">
        <v>48</v>
      </c>
      <c r="M1574" s="127">
        <v>80</v>
      </c>
      <c r="N1574" s="127">
        <v>707</v>
      </c>
      <c r="O1574" s="127">
        <v>4</v>
      </c>
      <c r="P1574" s="127">
        <v>19</v>
      </c>
      <c r="Q1574" s="127">
        <v>53</v>
      </c>
      <c r="R1574" s="127">
        <v>25</v>
      </c>
      <c r="S1574" s="127">
        <v>80</v>
      </c>
      <c r="T1574" s="127">
        <v>195</v>
      </c>
      <c r="U1574" s="127">
        <v>11</v>
      </c>
      <c r="V1574" s="127">
        <v>46</v>
      </c>
      <c r="W1574" s="127">
        <v>34</v>
      </c>
      <c r="X1574" s="127">
        <v>9</v>
      </c>
    </row>
    <row r="1575" spans="1:24">
      <c r="A1575" s="113">
        <v>3</v>
      </c>
      <c r="B1575" s="116">
        <v>3</v>
      </c>
      <c r="C1575" s="138">
        <v>6001</v>
      </c>
      <c r="D1575" s="132">
        <v>24</v>
      </c>
      <c r="E1575" s="142" t="s">
        <v>1111</v>
      </c>
      <c r="F1575" s="143" t="s">
        <v>1134</v>
      </c>
      <c r="G1575" s="128">
        <v>67</v>
      </c>
      <c r="H1575" s="128">
        <v>657</v>
      </c>
      <c r="I1575" s="128">
        <v>0</v>
      </c>
      <c r="J1575" s="128">
        <v>4</v>
      </c>
      <c r="K1575" s="128">
        <v>6</v>
      </c>
      <c r="L1575" s="128">
        <v>90</v>
      </c>
      <c r="M1575" s="128">
        <v>67</v>
      </c>
      <c r="N1575" s="128">
        <v>731</v>
      </c>
      <c r="O1575" s="128">
        <v>0</v>
      </c>
      <c r="P1575" s="128">
        <v>6</v>
      </c>
      <c r="Q1575" s="128">
        <v>24</v>
      </c>
      <c r="R1575" s="128">
        <v>70</v>
      </c>
      <c r="S1575" s="128">
        <v>0</v>
      </c>
      <c r="T1575" s="128">
        <v>0</v>
      </c>
      <c r="U1575" s="128">
        <v>0</v>
      </c>
      <c r="V1575" s="128">
        <v>0</v>
      </c>
      <c r="W1575" s="128">
        <v>0</v>
      </c>
      <c r="X1575" s="128">
        <v>0</v>
      </c>
    </row>
    <row r="1576" spans="1:24">
      <c r="A1576" s="118">
        <v>4</v>
      </c>
      <c r="B1576" s="122">
        <v>3</v>
      </c>
      <c r="C1576" s="137">
        <v>6001</v>
      </c>
      <c r="D1576" s="131">
        <v>24</v>
      </c>
      <c r="E1576" s="144" t="s">
        <v>1111</v>
      </c>
      <c r="F1576" s="144" t="s">
        <v>1134</v>
      </c>
      <c r="G1576" s="127">
        <v>73</v>
      </c>
      <c r="H1576" s="127">
        <v>708</v>
      </c>
      <c r="I1576" s="127">
        <v>3</v>
      </c>
      <c r="J1576" s="127">
        <v>0</v>
      </c>
      <c r="K1576" s="127">
        <v>22</v>
      </c>
      <c r="L1576" s="127">
        <v>75</v>
      </c>
      <c r="M1576" s="127">
        <v>73</v>
      </c>
      <c r="N1576" s="127">
        <v>778</v>
      </c>
      <c r="O1576" s="127">
        <v>0</v>
      </c>
      <c r="P1576" s="127">
        <v>8</v>
      </c>
      <c r="Q1576" s="127">
        <v>27</v>
      </c>
      <c r="R1576" s="127">
        <v>64</v>
      </c>
      <c r="S1576" s="127">
        <v>0</v>
      </c>
      <c r="T1576" s="127">
        <v>0</v>
      </c>
      <c r="U1576" s="127">
        <v>0</v>
      </c>
      <c r="V1576" s="127">
        <v>0</v>
      </c>
      <c r="W1576" s="127">
        <v>0</v>
      </c>
      <c r="X1576" s="127">
        <v>0</v>
      </c>
    </row>
    <row r="1577" spans="1:24">
      <c r="A1577" s="118">
        <v>5</v>
      </c>
      <c r="B1577" s="122">
        <v>3</v>
      </c>
      <c r="C1577" s="137">
        <v>6001</v>
      </c>
      <c r="D1577" s="131">
        <v>24</v>
      </c>
      <c r="E1577" s="144" t="s">
        <v>1111</v>
      </c>
      <c r="F1577" s="144" t="s">
        <v>1134</v>
      </c>
      <c r="G1577" s="127">
        <v>67</v>
      </c>
      <c r="H1577" s="127">
        <v>704</v>
      </c>
      <c r="I1577" s="127">
        <v>0</v>
      </c>
      <c r="J1577" s="127">
        <v>7</v>
      </c>
      <c r="K1577" s="127">
        <v>36</v>
      </c>
      <c r="L1577" s="127">
        <v>57</v>
      </c>
      <c r="M1577" s="127">
        <v>67</v>
      </c>
      <c r="N1577" s="127">
        <v>785</v>
      </c>
      <c r="O1577" s="127">
        <v>1</v>
      </c>
      <c r="P1577" s="127">
        <v>6</v>
      </c>
      <c r="Q1577" s="127">
        <v>46</v>
      </c>
      <c r="R1577" s="127">
        <v>46</v>
      </c>
      <c r="S1577" s="127">
        <v>67</v>
      </c>
      <c r="T1577" s="127">
        <v>197</v>
      </c>
      <c r="U1577" s="127">
        <v>7</v>
      </c>
      <c r="V1577" s="127">
        <v>43</v>
      </c>
      <c r="W1577" s="127">
        <v>46</v>
      </c>
      <c r="X1577" s="127">
        <v>3</v>
      </c>
    </row>
    <row r="1578" spans="1:24">
      <c r="A1578" s="113">
        <v>3</v>
      </c>
      <c r="B1578" s="116">
        <v>3</v>
      </c>
      <c r="C1578" s="138">
        <v>6001</v>
      </c>
      <c r="D1578" s="132">
        <v>25</v>
      </c>
      <c r="E1578" s="142" t="s">
        <v>1111</v>
      </c>
      <c r="F1578" s="143" t="s">
        <v>1133</v>
      </c>
      <c r="G1578" s="128">
        <v>51</v>
      </c>
      <c r="H1578" s="128">
        <v>529</v>
      </c>
      <c r="I1578" s="128">
        <v>10</v>
      </c>
      <c r="J1578" s="128">
        <v>31</v>
      </c>
      <c r="K1578" s="128">
        <v>35</v>
      </c>
      <c r="L1578" s="128">
        <v>24</v>
      </c>
      <c r="M1578" s="128">
        <v>51</v>
      </c>
      <c r="N1578" s="128">
        <v>476</v>
      </c>
      <c r="O1578" s="128">
        <v>25</v>
      </c>
      <c r="P1578" s="128">
        <v>27</v>
      </c>
      <c r="Q1578" s="128">
        <v>29</v>
      </c>
      <c r="R1578" s="128">
        <v>18</v>
      </c>
      <c r="S1578" s="128">
        <v>0</v>
      </c>
      <c r="T1578" s="128">
        <v>0</v>
      </c>
      <c r="U1578" s="128">
        <v>0</v>
      </c>
      <c r="V1578" s="128">
        <v>0</v>
      </c>
      <c r="W1578" s="128">
        <v>0</v>
      </c>
      <c r="X1578" s="128">
        <v>0</v>
      </c>
    </row>
    <row r="1579" spans="1:24">
      <c r="A1579" s="118">
        <v>4</v>
      </c>
      <c r="B1579" s="122">
        <v>3</v>
      </c>
      <c r="C1579" s="137">
        <v>6001</v>
      </c>
      <c r="D1579" s="131">
        <v>25</v>
      </c>
      <c r="E1579" s="144" t="s">
        <v>1111</v>
      </c>
      <c r="F1579" s="144" t="s">
        <v>1133</v>
      </c>
      <c r="G1579" s="127">
        <v>40</v>
      </c>
      <c r="H1579" s="127">
        <v>525</v>
      </c>
      <c r="I1579" s="127">
        <v>38</v>
      </c>
      <c r="J1579" s="127">
        <v>35</v>
      </c>
      <c r="K1579" s="127">
        <v>15</v>
      </c>
      <c r="L1579" s="127">
        <v>13</v>
      </c>
      <c r="M1579" s="127">
        <v>40</v>
      </c>
      <c r="N1579" s="127">
        <v>561</v>
      </c>
      <c r="O1579" s="127">
        <v>3</v>
      </c>
      <c r="P1579" s="127">
        <v>43</v>
      </c>
      <c r="Q1579" s="127">
        <v>50</v>
      </c>
      <c r="R1579" s="127">
        <v>5</v>
      </c>
      <c r="S1579" s="127">
        <v>0</v>
      </c>
      <c r="T1579" s="127">
        <v>0</v>
      </c>
      <c r="U1579" s="127">
        <v>0</v>
      </c>
      <c r="V1579" s="127">
        <v>0</v>
      </c>
      <c r="W1579" s="127">
        <v>0</v>
      </c>
      <c r="X1579" s="127">
        <v>0</v>
      </c>
    </row>
    <row r="1580" spans="1:24">
      <c r="A1580" s="118">
        <v>5</v>
      </c>
      <c r="B1580" s="122">
        <v>3</v>
      </c>
      <c r="C1580" s="137">
        <v>6001</v>
      </c>
      <c r="D1580" s="131">
        <v>25</v>
      </c>
      <c r="E1580" s="144" t="s">
        <v>1111</v>
      </c>
      <c r="F1580" s="144" t="s">
        <v>1133</v>
      </c>
      <c r="G1580" s="127">
        <v>43</v>
      </c>
      <c r="H1580" s="127">
        <v>560</v>
      </c>
      <c r="I1580" s="127">
        <v>47</v>
      </c>
      <c r="J1580" s="127">
        <v>28</v>
      </c>
      <c r="K1580" s="127">
        <v>19</v>
      </c>
      <c r="L1580" s="127">
        <v>7</v>
      </c>
      <c r="M1580" s="127">
        <v>43</v>
      </c>
      <c r="N1580" s="127">
        <v>554</v>
      </c>
      <c r="O1580" s="127">
        <v>14</v>
      </c>
      <c r="P1580" s="127">
        <v>44</v>
      </c>
      <c r="Q1580" s="127">
        <v>37</v>
      </c>
      <c r="R1580" s="127">
        <v>5</v>
      </c>
      <c r="S1580" s="127">
        <v>43</v>
      </c>
      <c r="T1580" s="127">
        <v>153</v>
      </c>
      <c r="U1580" s="127">
        <v>53</v>
      </c>
      <c r="V1580" s="127">
        <v>42</v>
      </c>
      <c r="W1580" s="127">
        <v>5</v>
      </c>
      <c r="X1580" s="127">
        <v>0</v>
      </c>
    </row>
    <row r="1581" spans="1:24">
      <c r="A1581" s="113">
        <v>3</v>
      </c>
      <c r="B1581" s="116">
        <v>3</v>
      </c>
      <c r="C1581" s="138">
        <v>6001</v>
      </c>
      <c r="D1581" s="132">
        <v>27</v>
      </c>
      <c r="E1581" s="142" t="s">
        <v>1111</v>
      </c>
      <c r="F1581" s="143" t="s">
        <v>1132</v>
      </c>
      <c r="G1581" s="128">
        <v>46</v>
      </c>
      <c r="H1581" s="128">
        <v>622</v>
      </c>
      <c r="I1581" s="128">
        <v>0</v>
      </c>
      <c r="J1581" s="128">
        <v>4</v>
      </c>
      <c r="K1581" s="128">
        <v>30</v>
      </c>
      <c r="L1581" s="128">
        <v>65</v>
      </c>
      <c r="M1581" s="128">
        <v>46</v>
      </c>
      <c r="N1581" s="128">
        <v>669</v>
      </c>
      <c r="O1581" s="128">
        <v>7</v>
      </c>
      <c r="P1581" s="128">
        <v>13</v>
      </c>
      <c r="Q1581" s="128">
        <v>26</v>
      </c>
      <c r="R1581" s="128">
        <v>54</v>
      </c>
      <c r="S1581" s="128">
        <v>0</v>
      </c>
      <c r="T1581" s="128">
        <v>0</v>
      </c>
      <c r="U1581" s="128">
        <v>0</v>
      </c>
      <c r="V1581" s="128">
        <v>0</v>
      </c>
      <c r="W1581" s="128">
        <v>0</v>
      </c>
      <c r="X1581" s="128">
        <v>0</v>
      </c>
    </row>
    <row r="1582" spans="1:24">
      <c r="A1582" s="118">
        <v>4</v>
      </c>
      <c r="B1582" s="122">
        <v>3</v>
      </c>
      <c r="C1582" s="137">
        <v>6001</v>
      </c>
      <c r="D1582" s="131">
        <v>27</v>
      </c>
      <c r="E1582" s="144" t="s">
        <v>1111</v>
      </c>
      <c r="F1582" s="144" t="s">
        <v>1132</v>
      </c>
      <c r="G1582" s="127">
        <v>46</v>
      </c>
      <c r="H1582" s="127">
        <v>638</v>
      </c>
      <c r="I1582" s="127">
        <v>4</v>
      </c>
      <c r="J1582" s="127">
        <v>15</v>
      </c>
      <c r="K1582" s="127">
        <v>24</v>
      </c>
      <c r="L1582" s="127">
        <v>57</v>
      </c>
      <c r="M1582" s="127">
        <v>46</v>
      </c>
      <c r="N1582" s="127">
        <v>712</v>
      </c>
      <c r="O1582" s="127">
        <v>4</v>
      </c>
      <c r="P1582" s="127">
        <v>9</v>
      </c>
      <c r="Q1582" s="127">
        <v>43</v>
      </c>
      <c r="R1582" s="127">
        <v>43</v>
      </c>
      <c r="S1582" s="127">
        <v>0</v>
      </c>
      <c r="T1582" s="127">
        <v>0</v>
      </c>
      <c r="U1582" s="127">
        <v>0</v>
      </c>
      <c r="V1582" s="127">
        <v>0</v>
      </c>
      <c r="W1582" s="127">
        <v>0</v>
      </c>
      <c r="X1582" s="127">
        <v>0</v>
      </c>
    </row>
    <row r="1583" spans="1:24">
      <c r="A1583" s="118">
        <v>5</v>
      </c>
      <c r="B1583" s="122">
        <v>3</v>
      </c>
      <c r="C1583" s="137">
        <v>6001</v>
      </c>
      <c r="D1583" s="131">
        <v>27</v>
      </c>
      <c r="E1583" s="144" t="s">
        <v>1111</v>
      </c>
      <c r="F1583" s="144" t="s">
        <v>1132</v>
      </c>
      <c r="G1583" s="127">
        <v>46</v>
      </c>
      <c r="H1583" s="127">
        <v>701</v>
      </c>
      <c r="I1583" s="127">
        <v>2</v>
      </c>
      <c r="J1583" s="127">
        <v>22</v>
      </c>
      <c r="K1583" s="127">
        <v>30</v>
      </c>
      <c r="L1583" s="127">
        <v>46</v>
      </c>
      <c r="M1583" s="127">
        <v>46</v>
      </c>
      <c r="N1583" s="127">
        <v>752</v>
      </c>
      <c r="O1583" s="127">
        <v>0</v>
      </c>
      <c r="P1583" s="127">
        <v>20</v>
      </c>
      <c r="Q1583" s="127">
        <v>35</v>
      </c>
      <c r="R1583" s="127">
        <v>46</v>
      </c>
      <c r="S1583" s="127">
        <v>46</v>
      </c>
      <c r="T1583" s="127">
        <v>193</v>
      </c>
      <c r="U1583" s="127">
        <v>11</v>
      </c>
      <c r="V1583" s="127">
        <v>48</v>
      </c>
      <c r="W1583" s="127">
        <v>33</v>
      </c>
      <c r="X1583" s="127">
        <v>9</v>
      </c>
    </row>
    <row r="1584" spans="1:24">
      <c r="A1584" s="113">
        <v>3</v>
      </c>
      <c r="B1584" s="116">
        <v>3</v>
      </c>
      <c r="C1584" s="138">
        <v>6001</v>
      </c>
      <c r="D1584" s="132">
        <v>29</v>
      </c>
      <c r="E1584" s="142" t="s">
        <v>1111</v>
      </c>
      <c r="F1584" s="143" t="s">
        <v>1131</v>
      </c>
      <c r="G1584" s="128">
        <v>45</v>
      </c>
      <c r="H1584" s="128">
        <v>587</v>
      </c>
      <c r="I1584" s="128">
        <v>7</v>
      </c>
      <c r="J1584" s="128">
        <v>11</v>
      </c>
      <c r="K1584" s="128">
        <v>24</v>
      </c>
      <c r="L1584" s="128">
        <v>58</v>
      </c>
      <c r="M1584" s="128">
        <v>45</v>
      </c>
      <c r="N1584" s="128">
        <v>558</v>
      </c>
      <c r="O1584" s="128">
        <v>16</v>
      </c>
      <c r="P1584" s="128">
        <v>13</v>
      </c>
      <c r="Q1584" s="128">
        <v>36</v>
      </c>
      <c r="R1584" s="128">
        <v>36</v>
      </c>
      <c r="S1584" s="128">
        <v>0</v>
      </c>
      <c r="T1584" s="128">
        <v>0</v>
      </c>
      <c r="U1584" s="128">
        <v>0</v>
      </c>
      <c r="V1584" s="128">
        <v>0</v>
      </c>
      <c r="W1584" s="128">
        <v>0</v>
      </c>
      <c r="X1584" s="128">
        <v>0</v>
      </c>
    </row>
    <row r="1585" spans="1:24">
      <c r="A1585" s="118">
        <v>4</v>
      </c>
      <c r="B1585" s="122">
        <v>3</v>
      </c>
      <c r="C1585" s="137">
        <v>6001</v>
      </c>
      <c r="D1585" s="131">
        <v>29</v>
      </c>
      <c r="E1585" s="144" t="s">
        <v>1111</v>
      </c>
      <c r="F1585" s="144" t="s">
        <v>1131</v>
      </c>
      <c r="G1585" s="127">
        <v>40</v>
      </c>
      <c r="H1585" s="127">
        <v>606</v>
      </c>
      <c r="I1585" s="127">
        <v>10</v>
      </c>
      <c r="J1585" s="127">
        <v>20</v>
      </c>
      <c r="K1585" s="127">
        <v>35</v>
      </c>
      <c r="L1585" s="127">
        <v>35</v>
      </c>
      <c r="M1585" s="127">
        <v>40</v>
      </c>
      <c r="N1585" s="127">
        <v>644</v>
      </c>
      <c r="O1585" s="127">
        <v>0</v>
      </c>
      <c r="P1585" s="127">
        <v>28</v>
      </c>
      <c r="Q1585" s="127">
        <v>50</v>
      </c>
      <c r="R1585" s="127">
        <v>23</v>
      </c>
      <c r="S1585" s="127">
        <v>0</v>
      </c>
      <c r="T1585" s="127">
        <v>0</v>
      </c>
      <c r="U1585" s="127">
        <v>0</v>
      </c>
      <c r="V1585" s="127">
        <v>0</v>
      </c>
      <c r="W1585" s="127">
        <v>0</v>
      </c>
      <c r="X1585" s="127">
        <v>0</v>
      </c>
    </row>
    <row r="1586" spans="1:24">
      <c r="A1586" s="118">
        <v>5</v>
      </c>
      <c r="B1586" s="122">
        <v>3</v>
      </c>
      <c r="C1586" s="137">
        <v>6001</v>
      </c>
      <c r="D1586" s="131">
        <v>29</v>
      </c>
      <c r="E1586" s="144" t="s">
        <v>1111</v>
      </c>
      <c r="F1586" s="144" t="s">
        <v>1131</v>
      </c>
      <c r="G1586" s="127">
        <v>46</v>
      </c>
      <c r="H1586" s="127">
        <v>615</v>
      </c>
      <c r="I1586" s="127">
        <v>26</v>
      </c>
      <c r="J1586" s="127">
        <v>20</v>
      </c>
      <c r="K1586" s="127">
        <v>28</v>
      </c>
      <c r="L1586" s="127">
        <v>26</v>
      </c>
      <c r="M1586" s="127">
        <v>46</v>
      </c>
      <c r="N1586" s="127">
        <v>642</v>
      </c>
      <c r="O1586" s="127">
        <v>9</v>
      </c>
      <c r="P1586" s="127">
        <v>26</v>
      </c>
      <c r="Q1586" s="127">
        <v>48</v>
      </c>
      <c r="R1586" s="127">
        <v>17</v>
      </c>
      <c r="S1586" s="127">
        <v>46</v>
      </c>
      <c r="T1586" s="127">
        <v>168</v>
      </c>
      <c r="U1586" s="127">
        <v>35</v>
      </c>
      <c r="V1586" s="127">
        <v>48</v>
      </c>
      <c r="W1586" s="127">
        <v>17</v>
      </c>
      <c r="X1586" s="127">
        <v>0</v>
      </c>
    </row>
    <row r="1587" spans="1:24">
      <c r="A1587" s="113">
        <v>3</v>
      </c>
      <c r="B1587" s="116">
        <v>3</v>
      </c>
      <c r="C1587" s="138">
        <v>6001</v>
      </c>
      <c r="D1587" s="132">
        <v>30</v>
      </c>
      <c r="E1587" s="142" t="s">
        <v>1111</v>
      </c>
      <c r="F1587" s="143" t="s">
        <v>1130</v>
      </c>
      <c r="G1587" s="128">
        <v>63</v>
      </c>
      <c r="H1587" s="128">
        <v>648</v>
      </c>
      <c r="I1587" s="128">
        <v>3</v>
      </c>
      <c r="J1587" s="128">
        <v>3</v>
      </c>
      <c r="K1587" s="128">
        <v>16</v>
      </c>
      <c r="L1587" s="128">
        <v>78</v>
      </c>
      <c r="M1587" s="128">
        <v>63</v>
      </c>
      <c r="N1587" s="128">
        <v>673</v>
      </c>
      <c r="O1587" s="128">
        <v>5</v>
      </c>
      <c r="P1587" s="128">
        <v>10</v>
      </c>
      <c r="Q1587" s="128">
        <v>21</v>
      </c>
      <c r="R1587" s="128">
        <v>65</v>
      </c>
      <c r="S1587" s="128">
        <v>0</v>
      </c>
      <c r="T1587" s="128">
        <v>0</v>
      </c>
      <c r="U1587" s="128">
        <v>0</v>
      </c>
      <c r="V1587" s="128">
        <v>0</v>
      </c>
      <c r="W1587" s="128">
        <v>0</v>
      </c>
      <c r="X1587" s="128">
        <v>0</v>
      </c>
    </row>
    <row r="1588" spans="1:24">
      <c r="A1588" s="118">
        <v>4</v>
      </c>
      <c r="B1588" s="122">
        <v>3</v>
      </c>
      <c r="C1588" s="137">
        <v>6001</v>
      </c>
      <c r="D1588" s="131">
        <v>30</v>
      </c>
      <c r="E1588" s="144" t="s">
        <v>1111</v>
      </c>
      <c r="F1588" s="144" t="s">
        <v>1130</v>
      </c>
      <c r="G1588" s="127">
        <v>61</v>
      </c>
      <c r="H1588" s="127">
        <v>670</v>
      </c>
      <c r="I1588" s="127">
        <v>3</v>
      </c>
      <c r="J1588" s="127">
        <v>2</v>
      </c>
      <c r="K1588" s="127">
        <v>21</v>
      </c>
      <c r="L1588" s="127">
        <v>74</v>
      </c>
      <c r="M1588" s="127">
        <v>61</v>
      </c>
      <c r="N1588" s="127">
        <v>730</v>
      </c>
      <c r="O1588" s="127">
        <v>2</v>
      </c>
      <c r="P1588" s="127">
        <v>5</v>
      </c>
      <c r="Q1588" s="127">
        <v>48</v>
      </c>
      <c r="R1588" s="127">
        <v>46</v>
      </c>
      <c r="S1588" s="127">
        <v>0</v>
      </c>
      <c r="T1588" s="127">
        <v>0</v>
      </c>
      <c r="U1588" s="127">
        <v>0</v>
      </c>
      <c r="V1588" s="127">
        <v>0</v>
      </c>
      <c r="W1588" s="127">
        <v>0</v>
      </c>
      <c r="X1588" s="127">
        <v>0</v>
      </c>
    </row>
    <row r="1589" spans="1:24">
      <c r="A1589" s="118">
        <v>5</v>
      </c>
      <c r="B1589" s="122">
        <v>3</v>
      </c>
      <c r="C1589" s="137">
        <v>6001</v>
      </c>
      <c r="D1589" s="131">
        <v>30</v>
      </c>
      <c r="E1589" s="144" t="s">
        <v>1111</v>
      </c>
      <c r="F1589" s="144" t="s">
        <v>1130</v>
      </c>
      <c r="G1589" s="127">
        <v>62</v>
      </c>
      <c r="H1589" s="127">
        <v>698</v>
      </c>
      <c r="I1589" s="127">
        <v>3</v>
      </c>
      <c r="J1589" s="127">
        <v>15</v>
      </c>
      <c r="K1589" s="127">
        <v>32</v>
      </c>
      <c r="L1589" s="127">
        <v>50</v>
      </c>
      <c r="M1589" s="127">
        <v>62</v>
      </c>
      <c r="N1589" s="127">
        <v>769</v>
      </c>
      <c r="O1589" s="127">
        <v>0</v>
      </c>
      <c r="P1589" s="127">
        <v>18</v>
      </c>
      <c r="Q1589" s="127">
        <v>32</v>
      </c>
      <c r="R1589" s="127">
        <v>50</v>
      </c>
      <c r="S1589" s="127">
        <v>62</v>
      </c>
      <c r="T1589" s="127">
        <v>213</v>
      </c>
      <c r="U1589" s="127">
        <v>5</v>
      </c>
      <c r="V1589" s="127">
        <v>26</v>
      </c>
      <c r="W1589" s="127">
        <v>56</v>
      </c>
      <c r="X1589" s="127">
        <v>13</v>
      </c>
    </row>
    <row r="1590" spans="1:24">
      <c r="A1590" s="113">
        <v>3</v>
      </c>
      <c r="B1590" s="116">
        <v>3</v>
      </c>
      <c r="C1590" s="138">
        <v>6001</v>
      </c>
      <c r="D1590" s="132">
        <v>33</v>
      </c>
      <c r="E1590" s="142" t="s">
        <v>1111</v>
      </c>
      <c r="F1590" s="143" t="s">
        <v>1129</v>
      </c>
      <c r="G1590" s="128">
        <v>56</v>
      </c>
      <c r="H1590" s="128">
        <v>573</v>
      </c>
      <c r="I1590" s="128">
        <v>2</v>
      </c>
      <c r="J1590" s="128">
        <v>23</v>
      </c>
      <c r="K1590" s="128">
        <v>30</v>
      </c>
      <c r="L1590" s="128">
        <v>45</v>
      </c>
      <c r="M1590" s="128">
        <v>56</v>
      </c>
      <c r="N1590" s="128">
        <v>516</v>
      </c>
      <c r="O1590" s="128">
        <v>20</v>
      </c>
      <c r="P1590" s="128">
        <v>23</v>
      </c>
      <c r="Q1590" s="128">
        <v>34</v>
      </c>
      <c r="R1590" s="128">
        <v>23</v>
      </c>
      <c r="S1590" s="128">
        <v>0</v>
      </c>
      <c r="T1590" s="128">
        <v>0</v>
      </c>
      <c r="U1590" s="128">
        <v>0</v>
      </c>
      <c r="V1590" s="128">
        <v>0</v>
      </c>
      <c r="W1590" s="128">
        <v>0</v>
      </c>
      <c r="X1590" s="128">
        <v>0</v>
      </c>
    </row>
    <row r="1591" spans="1:24">
      <c r="A1591" s="118">
        <v>4</v>
      </c>
      <c r="B1591" s="122">
        <v>3</v>
      </c>
      <c r="C1591" s="137">
        <v>6001</v>
      </c>
      <c r="D1591" s="131">
        <v>33</v>
      </c>
      <c r="E1591" s="144" t="s">
        <v>1111</v>
      </c>
      <c r="F1591" s="144" t="s">
        <v>1129</v>
      </c>
      <c r="G1591" s="127">
        <v>56</v>
      </c>
      <c r="H1591" s="127">
        <v>596</v>
      </c>
      <c r="I1591" s="127">
        <v>11</v>
      </c>
      <c r="J1591" s="127">
        <v>16</v>
      </c>
      <c r="K1591" s="127">
        <v>46</v>
      </c>
      <c r="L1591" s="127">
        <v>27</v>
      </c>
      <c r="M1591" s="127">
        <v>56</v>
      </c>
      <c r="N1591" s="127">
        <v>572</v>
      </c>
      <c r="O1591" s="127">
        <v>9</v>
      </c>
      <c r="P1591" s="127">
        <v>29</v>
      </c>
      <c r="Q1591" s="127">
        <v>50</v>
      </c>
      <c r="R1591" s="127">
        <v>13</v>
      </c>
      <c r="S1591" s="127">
        <v>0</v>
      </c>
      <c r="T1591" s="127">
        <v>0</v>
      </c>
      <c r="U1591" s="127">
        <v>0</v>
      </c>
      <c r="V1591" s="127">
        <v>0</v>
      </c>
      <c r="W1591" s="127">
        <v>0</v>
      </c>
      <c r="X1591" s="127">
        <v>0</v>
      </c>
    </row>
    <row r="1592" spans="1:24">
      <c r="A1592" s="118">
        <v>5</v>
      </c>
      <c r="B1592" s="122">
        <v>3</v>
      </c>
      <c r="C1592" s="137">
        <v>6001</v>
      </c>
      <c r="D1592" s="131">
        <v>33</v>
      </c>
      <c r="E1592" s="144" t="s">
        <v>1111</v>
      </c>
      <c r="F1592" s="144" t="s">
        <v>1129</v>
      </c>
      <c r="G1592" s="127">
        <v>53</v>
      </c>
      <c r="H1592" s="127">
        <v>603</v>
      </c>
      <c r="I1592" s="127">
        <v>28</v>
      </c>
      <c r="J1592" s="127">
        <v>15</v>
      </c>
      <c r="K1592" s="127">
        <v>36</v>
      </c>
      <c r="L1592" s="127">
        <v>21</v>
      </c>
      <c r="M1592" s="127">
        <v>53</v>
      </c>
      <c r="N1592" s="127">
        <v>578</v>
      </c>
      <c r="O1592" s="127">
        <v>9</v>
      </c>
      <c r="P1592" s="127">
        <v>51</v>
      </c>
      <c r="Q1592" s="127">
        <v>26</v>
      </c>
      <c r="R1592" s="127">
        <v>13</v>
      </c>
      <c r="S1592" s="127">
        <v>53</v>
      </c>
      <c r="T1592" s="127">
        <v>149</v>
      </c>
      <c r="U1592" s="127">
        <v>49</v>
      </c>
      <c r="V1592" s="127">
        <v>36</v>
      </c>
      <c r="W1592" s="127">
        <v>15</v>
      </c>
      <c r="X1592" s="127">
        <v>0</v>
      </c>
    </row>
    <row r="1593" spans="1:24">
      <c r="A1593" s="113">
        <v>3</v>
      </c>
      <c r="B1593" s="116">
        <v>3</v>
      </c>
      <c r="C1593" s="138">
        <v>6001</v>
      </c>
      <c r="D1593" s="132">
        <v>35</v>
      </c>
      <c r="E1593" s="142" t="s">
        <v>1111</v>
      </c>
      <c r="F1593" s="143" t="s">
        <v>1128</v>
      </c>
      <c r="G1593" s="128">
        <v>102</v>
      </c>
      <c r="H1593" s="128">
        <v>501</v>
      </c>
      <c r="I1593" s="128">
        <v>14</v>
      </c>
      <c r="J1593" s="128">
        <v>36</v>
      </c>
      <c r="K1593" s="128">
        <v>36</v>
      </c>
      <c r="L1593" s="128">
        <v>14</v>
      </c>
      <c r="M1593" s="128">
        <v>102</v>
      </c>
      <c r="N1593" s="128">
        <v>444</v>
      </c>
      <c r="O1593" s="128">
        <v>27</v>
      </c>
      <c r="P1593" s="128">
        <v>29</v>
      </c>
      <c r="Q1593" s="128">
        <v>25</v>
      </c>
      <c r="R1593" s="128">
        <v>18</v>
      </c>
      <c r="S1593" s="128">
        <v>0</v>
      </c>
      <c r="T1593" s="128">
        <v>0</v>
      </c>
      <c r="U1593" s="128">
        <v>0</v>
      </c>
      <c r="V1593" s="128">
        <v>0</v>
      </c>
      <c r="W1593" s="128">
        <v>0</v>
      </c>
      <c r="X1593" s="128">
        <v>0</v>
      </c>
    </row>
    <row r="1594" spans="1:24">
      <c r="A1594" s="118">
        <v>4</v>
      </c>
      <c r="B1594" s="122">
        <v>3</v>
      </c>
      <c r="C1594" s="137">
        <v>6001</v>
      </c>
      <c r="D1594" s="131">
        <v>35</v>
      </c>
      <c r="E1594" s="144" t="s">
        <v>1111</v>
      </c>
      <c r="F1594" s="144" t="s">
        <v>1128</v>
      </c>
      <c r="G1594" s="127">
        <v>110</v>
      </c>
      <c r="H1594" s="127">
        <v>560</v>
      </c>
      <c r="I1594" s="127">
        <v>28</v>
      </c>
      <c r="J1594" s="127">
        <v>17</v>
      </c>
      <c r="K1594" s="127">
        <v>27</v>
      </c>
      <c r="L1594" s="127">
        <v>27</v>
      </c>
      <c r="M1594" s="127">
        <v>110</v>
      </c>
      <c r="N1594" s="127">
        <v>589</v>
      </c>
      <c r="O1594" s="127">
        <v>11</v>
      </c>
      <c r="P1594" s="127">
        <v>23</v>
      </c>
      <c r="Q1594" s="127">
        <v>47</v>
      </c>
      <c r="R1594" s="127">
        <v>19</v>
      </c>
      <c r="S1594" s="127">
        <v>0</v>
      </c>
      <c r="T1594" s="127">
        <v>0</v>
      </c>
      <c r="U1594" s="127">
        <v>0</v>
      </c>
      <c r="V1594" s="127">
        <v>0</v>
      </c>
      <c r="W1594" s="127">
        <v>0</v>
      </c>
      <c r="X1594" s="127">
        <v>0</v>
      </c>
    </row>
    <row r="1595" spans="1:24">
      <c r="A1595" s="118">
        <v>5</v>
      </c>
      <c r="B1595" s="122">
        <v>3</v>
      </c>
      <c r="C1595" s="137">
        <v>6001</v>
      </c>
      <c r="D1595" s="131">
        <v>35</v>
      </c>
      <c r="E1595" s="144" t="s">
        <v>1111</v>
      </c>
      <c r="F1595" s="144" t="s">
        <v>1128</v>
      </c>
      <c r="G1595" s="127">
        <v>106</v>
      </c>
      <c r="H1595" s="127">
        <v>598</v>
      </c>
      <c r="I1595" s="127">
        <v>26</v>
      </c>
      <c r="J1595" s="127">
        <v>26</v>
      </c>
      <c r="K1595" s="127">
        <v>38</v>
      </c>
      <c r="L1595" s="127">
        <v>9</v>
      </c>
      <c r="M1595" s="127">
        <v>106</v>
      </c>
      <c r="N1595" s="127">
        <v>587</v>
      </c>
      <c r="O1595" s="127">
        <v>11</v>
      </c>
      <c r="P1595" s="127">
        <v>39</v>
      </c>
      <c r="Q1595" s="127">
        <v>42</v>
      </c>
      <c r="R1595" s="127">
        <v>8</v>
      </c>
      <c r="S1595" s="127">
        <v>106</v>
      </c>
      <c r="T1595" s="127">
        <v>161</v>
      </c>
      <c r="U1595" s="127">
        <v>42</v>
      </c>
      <c r="V1595" s="127">
        <v>44</v>
      </c>
      <c r="W1595" s="127">
        <v>11</v>
      </c>
      <c r="X1595" s="127">
        <v>2</v>
      </c>
    </row>
    <row r="1596" spans="1:24">
      <c r="A1596" s="113">
        <v>3</v>
      </c>
      <c r="B1596" s="116">
        <v>3</v>
      </c>
      <c r="C1596" s="138">
        <v>6001</v>
      </c>
      <c r="D1596" s="132">
        <v>38</v>
      </c>
      <c r="E1596" s="142" t="s">
        <v>1111</v>
      </c>
      <c r="F1596" s="143" t="s">
        <v>1127</v>
      </c>
      <c r="G1596" s="128">
        <v>58</v>
      </c>
      <c r="H1596" s="128">
        <v>589</v>
      </c>
      <c r="I1596" s="128">
        <v>2</v>
      </c>
      <c r="J1596" s="128">
        <v>12</v>
      </c>
      <c r="K1596" s="128">
        <v>34</v>
      </c>
      <c r="L1596" s="128">
        <v>52</v>
      </c>
      <c r="M1596" s="128">
        <v>58</v>
      </c>
      <c r="N1596" s="128">
        <v>565</v>
      </c>
      <c r="O1596" s="128">
        <v>12</v>
      </c>
      <c r="P1596" s="128">
        <v>26</v>
      </c>
      <c r="Q1596" s="128">
        <v>28</v>
      </c>
      <c r="R1596" s="128">
        <v>34</v>
      </c>
      <c r="S1596" s="128">
        <v>0</v>
      </c>
      <c r="T1596" s="128">
        <v>0</v>
      </c>
      <c r="U1596" s="128">
        <v>0</v>
      </c>
      <c r="V1596" s="128">
        <v>0</v>
      </c>
      <c r="W1596" s="128">
        <v>0</v>
      </c>
      <c r="X1596" s="128">
        <v>0</v>
      </c>
    </row>
    <row r="1597" spans="1:24">
      <c r="A1597" s="118">
        <v>4</v>
      </c>
      <c r="B1597" s="122">
        <v>3</v>
      </c>
      <c r="C1597" s="137">
        <v>6001</v>
      </c>
      <c r="D1597" s="131">
        <v>38</v>
      </c>
      <c r="E1597" s="144" t="s">
        <v>1111</v>
      </c>
      <c r="F1597" s="144" t="s">
        <v>1127</v>
      </c>
      <c r="G1597" s="127">
        <v>70</v>
      </c>
      <c r="H1597" s="127">
        <v>646</v>
      </c>
      <c r="I1597" s="127">
        <v>9</v>
      </c>
      <c r="J1597" s="127">
        <v>9</v>
      </c>
      <c r="K1597" s="127">
        <v>20</v>
      </c>
      <c r="L1597" s="127">
        <v>63</v>
      </c>
      <c r="M1597" s="127">
        <v>70</v>
      </c>
      <c r="N1597" s="127">
        <v>735</v>
      </c>
      <c r="O1597" s="127">
        <v>1</v>
      </c>
      <c r="P1597" s="127">
        <v>14</v>
      </c>
      <c r="Q1597" s="127">
        <v>36</v>
      </c>
      <c r="R1597" s="127">
        <v>49</v>
      </c>
      <c r="S1597" s="127">
        <v>0</v>
      </c>
      <c r="T1597" s="127">
        <v>0</v>
      </c>
      <c r="U1597" s="127">
        <v>0</v>
      </c>
      <c r="V1597" s="127">
        <v>0</v>
      </c>
      <c r="W1597" s="127">
        <v>0</v>
      </c>
      <c r="X1597" s="127">
        <v>0</v>
      </c>
    </row>
    <row r="1598" spans="1:24">
      <c r="A1598" s="118">
        <v>5</v>
      </c>
      <c r="B1598" s="122">
        <v>3</v>
      </c>
      <c r="C1598" s="137">
        <v>6001</v>
      </c>
      <c r="D1598" s="131">
        <v>38</v>
      </c>
      <c r="E1598" s="144" t="s">
        <v>1111</v>
      </c>
      <c r="F1598" s="144" t="s">
        <v>1127</v>
      </c>
      <c r="G1598" s="127">
        <v>55</v>
      </c>
      <c r="H1598" s="127">
        <v>690</v>
      </c>
      <c r="I1598" s="127">
        <v>13</v>
      </c>
      <c r="J1598" s="127">
        <v>5</v>
      </c>
      <c r="K1598" s="127">
        <v>29</v>
      </c>
      <c r="L1598" s="127">
        <v>53</v>
      </c>
      <c r="M1598" s="127">
        <v>55</v>
      </c>
      <c r="N1598" s="127">
        <v>719</v>
      </c>
      <c r="O1598" s="127">
        <v>7</v>
      </c>
      <c r="P1598" s="127">
        <v>18</v>
      </c>
      <c r="Q1598" s="127">
        <v>36</v>
      </c>
      <c r="R1598" s="127">
        <v>38</v>
      </c>
      <c r="S1598" s="127">
        <v>55</v>
      </c>
      <c r="T1598" s="127">
        <v>201</v>
      </c>
      <c r="U1598" s="127">
        <v>18</v>
      </c>
      <c r="V1598" s="127">
        <v>27</v>
      </c>
      <c r="W1598" s="127">
        <v>38</v>
      </c>
      <c r="X1598" s="127">
        <v>16</v>
      </c>
    </row>
    <row r="1599" spans="1:24">
      <c r="A1599" s="113">
        <v>3</v>
      </c>
      <c r="B1599" s="116">
        <v>3</v>
      </c>
      <c r="C1599" s="138">
        <v>6001</v>
      </c>
      <c r="D1599" s="132">
        <v>40</v>
      </c>
      <c r="E1599" s="142" t="s">
        <v>1111</v>
      </c>
      <c r="F1599" s="143" t="s">
        <v>1126</v>
      </c>
      <c r="G1599" s="128">
        <v>63</v>
      </c>
      <c r="H1599" s="128">
        <v>495</v>
      </c>
      <c r="I1599" s="128">
        <v>19</v>
      </c>
      <c r="J1599" s="128">
        <v>35</v>
      </c>
      <c r="K1599" s="128">
        <v>33</v>
      </c>
      <c r="L1599" s="128">
        <v>13</v>
      </c>
      <c r="M1599" s="128">
        <v>63</v>
      </c>
      <c r="N1599" s="128">
        <v>411</v>
      </c>
      <c r="O1599" s="128">
        <v>37</v>
      </c>
      <c r="P1599" s="128">
        <v>27</v>
      </c>
      <c r="Q1599" s="128">
        <v>25</v>
      </c>
      <c r="R1599" s="128">
        <v>11</v>
      </c>
      <c r="S1599" s="128">
        <v>0</v>
      </c>
      <c r="T1599" s="128">
        <v>0</v>
      </c>
      <c r="U1599" s="128">
        <v>0</v>
      </c>
      <c r="V1599" s="128">
        <v>0</v>
      </c>
      <c r="W1599" s="128">
        <v>0</v>
      </c>
      <c r="X1599" s="128">
        <v>0</v>
      </c>
    </row>
    <row r="1600" spans="1:24">
      <c r="A1600" s="118">
        <v>4</v>
      </c>
      <c r="B1600" s="122">
        <v>3</v>
      </c>
      <c r="C1600" s="137">
        <v>6001</v>
      </c>
      <c r="D1600" s="131">
        <v>40</v>
      </c>
      <c r="E1600" s="144" t="s">
        <v>1111</v>
      </c>
      <c r="F1600" s="144" t="s">
        <v>1126</v>
      </c>
      <c r="G1600" s="127">
        <v>52</v>
      </c>
      <c r="H1600" s="127">
        <v>599</v>
      </c>
      <c r="I1600" s="127">
        <v>23</v>
      </c>
      <c r="J1600" s="127">
        <v>13</v>
      </c>
      <c r="K1600" s="127">
        <v>21</v>
      </c>
      <c r="L1600" s="127">
        <v>42</v>
      </c>
      <c r="M1600" s="127">
        <v>52</v>
      </c>
      <c r="N1600" s="127">
        <v>569</v>
      </c>
      <c r="O1600" s="127">
        <v>13</v>
      </c>
      <c r="P1600" s="127">
        <v>29</v>
      </c>
      <c r="Q1600" s="127">
        <v>40</v>
      </c>
      <c r="R1600" s="127">
        <v>17</v>
      </c>
      <c r="S1600" s="127">
        <v>0</v>
      </c>
      <c r="T1600" s="127">
        <v>0</v>
      </c>
      <c r="U1600" s="127">
        <v>0</v>
      </c>
      <c r="V1600" s="127">
        <v>0</v>
      </c>
      <c r="W1600" s="127">
        <v>0</v>
      </c>
      <c r="X1600" s="127">
        <v>0</v>
      </c>
    </row>
    <row r="1601" spans="1:24">
      <c r="A1601" s="118">
        <v>5</v>
      </c>
      <c r="B1601" s="122">
        <v>3</v>
      </c>
      <c r="C1601" s="137">
        <v>6001</v>
      </c>
      <c r="D1601" s="131">
        <v>40</v>
      </c>
      <c r="E1601" s="144" t="s">
        <v>1111</v>
      </c>
      <c r="F1601" s="144" t="s">
        <v>1126</v>
      </c>
      <c r="G1601" s="127">
        <v>50</v>
      </c>
      <c r="H1601" s="127">
        <v>652</v>
      </c>
      <c r="I1601" s="127">
        <v>12</v>
      </c>
      <c r="J1601" s="127">
        <v>16</v>
      </c>
      <c r="K1601" s="127">
        <v>44</v>
      </c>
      <c r="L1601" s="127">
        <v>28</v>
      </c>
      <c r="M1601" s="127">
        <v>50</v>
      </c>
      <c r="N1601" s="127">
        <v>635</v>
      </c>
      <c r="O1601" s="127">
        <v>10</v>
      </c>
      <c r="P1601" s="127">
        <v>22</v>
      </c>
      <c r="Q1601" s="127">
        <v>46</v>
      </c>
      <c r="R1601" s="127">
        <v>22</v>
      </c>
      <c r="S1601" s="127">
        <v>50</v>
      </c>
      <c r="T1601" s="127">
        <v>165</v>
      </c>
      <c r="U1601" s="127">
        <v>36</v>
      </c>
      <c r="V1601" s="127">
        <v>48</v>
      </c>
      <c r="W1601" s="127">
        <v>16</v>
      </c>
      <c r="X1601" s="127">
        <v>0</v>
      </c>
    </row>
    <row r="1602" spans="1:24">
      <c r="A1602" s="113">
        <v>3</v>
      </c>
      <c r="B1602" s="116">
        <v>3</v>
      </c>
      <c r="C1602" s="138">
        <v>6001</v>
      </c>
      <c r="D1602" s="132">
        <v>41</v>
      </c>
      <c r="E1602" s="142" t="s">
        <v>1111</v>
      </c>
      <c r="F1602" s="143" t="s">
        <v>1051</v>
      </c>
      <c r="G1602" s="128">
        <v>73</v>
      </c>
      <c r="H1602" s="128">
        <v>522</v>
      </c>
      <c r="I1602" s="128">
        <v>8</v>
      </c>
      <c r="J1602" s="128">
        <v>27</v>
      </c>
      <c r="K1602" s="128">
        <v>41</v>
      </c>
      <c r="L1602" s="128">
        <v>23</v>
      </c>
      <c r="M1602" s="128">
        <v>73</v>
      </c>
      <c r="N1602" s="128">
        <v>500</v>
      </c>
      <c r="O1602" s="128">
        <v>15</v>
      </c>
      <c r="P1602" s="128">
        <v>26</v>
      </c>
      <c r="Q1602" s="128">
        <v>38</v>
      </c>
      <c r="R1602" s="128">
        <v>21</v>
      </c>
      <c r="S1602" s="128">
        <v>0</v>
      </c>
      <c r="T1602" s="128">
        <v>0</v>
      </c>
      <c r="U1602" s="128">
        <v>0</v>
      </c>
      <c r="V1602" s="128">
        <v>0</v>
      </c>
      <c r="W1602" s="128">
        <v>0</v>
      </c>
      <c r="X1602" s="128">
        <v>0</v>
      </c>
    </row>
    <row r="1603" spans="1:24">
      <c r="A1603" s="118">
        <v>4</v>
      </c>
      <c r="B1603" s="122">
        <v>3</v>
      </c>
      <c r="C1603" s="137">
        <v>6001</v>
      </c>
      <c r="D1603" s="131">
        <v>41</v>
      </c>
      <c r="E1603" s="144" t="s">
        <v>1111</v>
      </c>
      <c r="F1603" s="144" t="s">
        <v>1051</v>
      </c>
      <c r="G1603" s="127">
        <v>66</v>
      </c>
      <c r="H1603" s="127">
        <v>591</v>
      </c>
      <c r="I1603" s="127">
        <v>18</v>
      </c>
      <c r="J1603" s="127">
        <v>14</v>
      </c>
      <c r="K1603" s="127">
        <v>32</v>
      </c>
      <c r="L1603" s="127">
        <v>36</v>
      </c>
      <c r="M1603" s="127">
        <v>66</v>
      </c>
      <c r="N1603" s="127">
        <v>586</v>
      </c>
      <c r="O1603" s="127">
        <v>11</v>
      </c>
      <c r="P1603" s="127">
        <v>32</v>
      </c>
      <c r="Q1603" s="127">
        <v>39</v>
      </c>
      <c r="R1603" s="127">
        <v>18</v>
      </c>
      <c r="S1603" s="127">
        <v>0</v>
      </c>
      <c r="T1603" s="127">
        <v>0</v>
      </c>
      <c r="U1603" s="127">
        <v>0</v>
      </c>
      <c r="V1603" s="127">
        <v>0</v>
      </c>
      <c r="W1603" s="127">
        <v>0</v>
      </c>
      <c r="X1603" s="127">
        <v>0</v>
      </c>
    </row>
    <row r="1604" spans="1:24">
      <c r="A1604" s="118">
        <v>5</v>
      </c>
      <c r="B1604" s="122">
        <v>3</v>
      </c>
      <c r="C1604" s="137">
        <v>6001</v>
      </c>
      <c r="D1604" s="131">
        <v>41</v>
      </c>
      <c r="E1604" s="144" t="s">
        <v>1111</v>
      </c>
      <c r="F1604" s="144" t="s">
        <v>1051</v>
      </c>
      <c r="G1604" s="127">
        <v>67</v>
      </c>
      <c r="H1604" s="127">
        <v>583</v>
      </c>
      <c r="I1604" s="127">
        <v>33</v>
      </c>
      <c r="J1604" s="127">
        <v>27</v>
      </c>
      <c r="K1604" s="127">
        <v>33</v>
      </c>
      <c r="L1604" s="127">
        <v>7</v>
      </c>
      <c r="M1604" s="127">
        <v>67</v>
      </c>
      <c r="N1604" s="127">
        <v>574</v>
      </c>
      <c r="O1604" s="127">
        <v>13</v>
      </c>
      <c r="P1604" s="127">
        <v>36</v>
      </c>
      <c r="Q1604" s="127">
        <v>43</v>
      </c>
      <c r="R1604" s="127">
        <v>7</v>
      </c>
      <c r="S1604" s="127">
        <v>67</v>
      </c>
      <c r="T1604" s="127">
        <v>156</v>
      </c>
      <c r="U1604" s="127">
        <v>45</v>
      </c>
      <c r="V1604" s="127">
        <v>49</v>
      </c>
      <c r="W1604" s="127">
        <v>6</v>
      </c>
      <c r="X1604" s="127">
        <v>0</v>
      </c>
    </row>
    <row r="1605" spans="1:24">
      <c r="A1605" s="113">
        <v>3</v>
      </c>
      <c r="B1605" s="116">
        <v>3</v>
      </c>
      <c r="C1605" s="138">
        <v>6001</v>
      </c>
      <c r="D1605" s="132">
        <v>42</v>
      </c>
      <c r="E1605" s="142" t="s">
        <v>1111</v>
      </c>
      <c r="F1605" s="143" t="s">
        <v>1125</v>
      </c>
      <c r="G1605" s="128">
        <v>97</v>
      </c>
      <c r="H1605" s="128">
        <v>534</v>
      </c>
      <c r="I1605" s="128">
        <v>5</v>
      </c>
      <c r="J1605" s="128">
        <v>31</v>
      </c>
      <c r="K1605" s="128">
        <v>31</v>
      </c>
      <c r="L1605" s="128">
        <v>33</v>
      </c>
      <c r="M1605" s="128">
        <v>97</v>
      </c>
      <c r="N1605" s="128">
        <v>449</v>
      </c>
      <c r="O1605" s="128">
        <v>30</v>
      </c>
      <c r="P1605" s="128">
        <v>29</v>
      </c>
      <c r="Q1605" s="128">
        <v>29</v>
      </c>
      <c r="R1605" s="128">
        <v>12</v>
      </c>
      <c r="S1605" s="128">
        <v>0</v>
      </c>
      <c r="T1605" s="128">
        <v>0</v>
      </c>
      <c r="U1605" s="128">
        <v>0</v>
      </c>
      <c r="V1605" s="128">
        <v>0</v>
      </c>
      <c r="W1605" s="128">
        <v>0</v>
      </c>
      <c r="X1605" s="128">
        <v>0</v>
      </c>
    </row>
    <row r="1606" spans="1:24">
      <c r="A1606" s="118">
        <v>4</v>
      </c>
      <c r="B1606" s="122">
        <v>3</v>
      </c>
      <c r="C1606" s="137">
        <v>6001</v>
      </c>
      <c r="D1606" s="131">
        <v>42</v>
      </c>
      <c r="E1606" s="144" t="s">
        <v>1111</v>
      </c>
      <c r="F1606" s="144" t="s">
        <v>1125</v>
      </c>
      <c r="G1606" s="127">
        <v>80</v>
      </c>
      <c r="H1606" s="127">
        <v>573</v>
      </c>
      <c r="I1606" s="127">
        <v>23</v>
      </c>
      <c r="J1606" s="127">
        <v>19</v>
      </c>
      <c r="K1606" s="127">
        <v>30</v>
      </c>
      <c r="L1606" s="127">
        <v>29</v>
      </c>
      <c r="M1606" s="127">
        <v>80</v>
      </c>
      <c r="N1606" s="127">
        <v>595</v>
      </c>
      <c r="O1606" s="127">
        <v>13</v>
      </c>
      <c r="P1606" s="127">
        <v>20</v>
      </c>
      <c r="Q1606" s="127">
        <v>53</v>
      </c>
      <c r="R1606" s="127">
        <v>15</v>
      </c>
      <c r="S1606" s="127">
        <v>0</v>
      </c>
      <c r="T1606" s="127">
        <v>0</v>
      </c>
      <c r="U1606" s="127">
        <v>0</v>
      </c>
      <c r="V1606" s="127">
        <v>0</v>
      </c>
      <c r="W1606" s="127">
        <v>0</v>
      </c>
      <c r="X1606" s="127">
        <v>0</v>
      </c>
    </row>
    <row r="1607" spans="1:24">
      <c r="A1607" s="118">
        <v>5</v>
      </c>
      <c r="B1607" s="122">
        <v>3</v>
      </c>
      <c r="C1607" s="137">
        <v>6001</v>
      </c>
      <c r="D1607" s="131">
        <v>42</v>
      </c>
      <c r="E1607" s="144" t="s">
        <v>1111</v>
      </c>
      <c r="F1607" s="144" t="s">
        <v>1125</v>
      </c>
      <c r="G1607" s="127">
        <v>79</v>
      </c>
      <c r="H1607" s="127">
        <v>585</v>
      </c>
      <c r="I1607" s="127">
        <v>34</v>
      </c>
      <c r="J1607" s="127">
        <v>18</v>
      </c>
      <c r="K1607" s="127">
        <v>33</v>
      </c>
      <c r="L1607" s="127">
        <v>15</v>
      </c>
      <c r="M1607" s="127">
        <v>79</v>
      </c>
      <c r="N1607" s="127">
        <v>587</v>
      </c>
      <c r="O1607" s="127">
        <v>14</v>
      </c>
      <c r="P1607" s="127">
        <v>37</v>
      </c>
      <c r="Q1607" s="127">
        <v>35</v>
      </c>
      <c r="R1607" s="127">
        <v>14</v>
      </c>
      <c r="S1607" s="127">
        <v>79</v>
      </c>
      <c r="T1607" s="127">
        <v>161</v>
      </c>
      <c r="U1607" s="127">
        <v>38</v>
      </c>
      <c r="V1607" s="127">
        <v>47</v>
      </c>
      <c r="W1607" s="127">
        <v>15</v>
      </c>
      <c r="X1607" s="127">
        <v>0</v>
      </c>
    </row>
    <row r="1608" spans="1:24">
      <c r="A1608" s="113">
        <v>3</v>
      </c>
      <c r="B1608" s="116">
        <v>3</v>
      </c>
      <c r="C1608" s="138">
        <v>6001</v>
      </c>
      <c r="D1608" s="132">
        <v>43</v>
      </c>
      <c r="E1608" s="142" t="s">
        <v>1111</v>
      </c>
      <c r="F1608" s="143" t="s">
        <v>1124</v>
      </c>
      <c r="G1608" s="128">
        <v>84</v>
      </c>
      <c r="H1608" s="128">
        <v>627</v>
      </c>
      <c r="I1608" s="128">
        <v>1</v>
      </c>
      <c r="J1608" s="128">
        <v>8</v>
      </c>
      <c r="K1608" s="128">
        <v>20</v>
      </c>
      <c r="L1608" s="128">
        <v>70</v>
      </c>
      <c r="M1608" s="128">
        <v>84</v>
      </c>
      <c r="N1608" s="128">
        <v>655</v>
      </c>
      <c r="O1608" s="128">
        <v>7</v>
      </c>
      <c r="P1608" s="128">
        <v>7</v>
      </c>
      <c r="Q1608" s="128">
        <v>35</v>
      </c>
      <c r="R1608" s="128">
        <v>51</v>
      </c>
      <c r="S1608" s="128">
        <v>0</v>
      </c>
      <c r="T1608" s="128">
        <v>0</v>
      </c>
      <c r="U1608" s="128">
        <v>0</v>
      </c>
      <c r="V1608" s="128">
        <v>0</v>
      </c>
      <c r="W1608" s="128">
        <v>0</v>
      </c>
      <c r="X1608" s="128">
        <v>0</v>
      </c>
    </row>
    <row r="1609" spans="1:24">
      <c r="A1609" s="118">
        <v>4</v>
      </c>
      <c r="B1609" s="122">
        <v>3</v>
      </c>
      <c r="C1609" s="137">
        <v>6001</v>
      </c>
      <c r="D1609" s="131">
        <v>43</v>
      </c>
      <c r="E1609" s="144" t="s">
        <v>1111</v>
      </c>
      <c r="F1609" s="144" t="s">
        <v>1124</v>
      </c>
      <c r="G1609" s="127">
        <v>75</v>
      </c>
      <c r="H1609" s="127">
        <v>663</v>
      </c>
      <c r="I1609" s="127">
        <v>1</v>
      </c>
      <c r="J1609" s="127">
        <v>11</v>
      </c>
      <c r="K1609" s="127">
        <v>25</v>
      </c>
      <c r="L1609" s="127">
        <v>63</v>
      </c>
      <c r="M1609" s="127">
        <v>75</v>
      </c>
      <c r="N1609" s="127">
        <v>720</v>
      </c>
      <c r="O1609" s="127">
        <v>1</v>
      </c>
      <c r="P1609" s="127">
        <v>15</v>
      </c>
      <c r="Q1609" s="127">
        <v>40</v>
      </c>
      <c r="R1609" s="127">
        <v>44</v>
      </c>
      <c r="S1609" s="127">
        <v>0</v>
      </c>
      <c r="T1609" s="127">
        <v>0</v>
      </c>
      <c r="U1609" s="127">
        <v>0</v>
      </c>
      <c r="V1609" s="127">
        <v>0</v>
      </c>
      <c r="W1609" s="127">
        <v>0</v>
      </c>
      <c r="X1609" s="127">
        <v>0</v>
      </c>
    </row>
    <row r="1610" spans="1:24">
      <c r="A1610" s="118">
        <v>5</v>
      </c>
      <c r="B1610" s="122">
        <v>3</v>
      </c>
      <c r="C1610" s="137">
        <v>6001</v>
      </c>
      <c r="D1610" s="131">
        <v>43</v>
      </c>
      <c r="E1610" s="144" t="s">
        <v>1111</v>
      </c>
      <c r="F1610" s="144" t="s">
        <v>1124</v>
      </c>
      <c r="G1610" s="127">
        <v>93</v>
      </c>
      <c r="H1610" s="127">
        <v>680</v>
      </c>
      <c r="I1610" s="127">
        <v>5</v>
      </c>
      <c r="J1610" s="127">
        <v>13</v>
      </c>
      <c r="K1610" s="127">
        <v>35</v>
      </c>
      <c r="L1610" s="127">
        <v>46</v>
      </c>
      <c r="M1610" s="127">
        <v>93</v>
      </c>
      <c r="N1610" s="127">
        <v>735</v>
      </c>
      <c r="O1610" s="127">
        <v>0</v>
      </c>
      <c r="P1610" s="127">
        <v>18</v>
      </c>
      <c r="Q1610" s="127">
        <v>43</v>
      </c>
      <c r="R1610" s="127">
        <v>39</v>
      </c>
      <c r="S1610" s="127">
        <v>93</v>
      </c>
      <c r="T1610" s="127">
        <v>194</v>
      </c>
      <c r="U1610" s="127">
        <v>11</v>
      </c>
      <c r="V1610" s="127">
        <v>45</v>
      </c>
      <c r="W1610" s="127">
        <v>39</v>
      </c>
      <c r="X1610" s="127">
        <v>5</v>
      </c>
    </row>
    <row r="1611" spans="1:24">
      <c r="A1611" s="113">
        <v>3</v>
      </c>
      <c r="B1611" s="116">
        <v>3</v>
      </c>
      <c r="C1611" s="138">
        <v>6001</v>
      </c>
      <c r="D1611" s="132">
        <v>44</v>
      </c>
      <c r="E1611" s="142" t="s">
        <v>1111</v>
      </c>
      <c r="F1611" s="143" t="s">
        <v>1123</v>
      </c>
      <c r="G1611" s="128">
        <v>49</v>
      </c>
      <c r="H1611" s="128">
        <v>477</v>
      </c>
      <c r="I1611" s="128">
        <v>20</v>
      </c>
      <c r="J1611" s="128">
        <v>49</v>
      </c>
      <c r="K1611" s="128">
        <v>16</v>
      </c>
      <c r="L1611" s="128">
        <v>14</v>
      </c>
      <c r="M1611" s="128">
        <v>49</v>
      </c>
      <c r="N1611" s="128">
        <v>386</v>
      </c>
      <c r="O1611" s="128">
        <v>39</v>
      </c>
      <c r="P1611" s="128">
        <v>31</v>
      </c>
      <c r="Q1611" s="128">
        <v>20</v>
      </c>
      <c r="R1611" s="128">
        <v>10</v>
      </c>
      <c r="S1611" s="128">
        <v>0</v>
      </c>
      <c r="T1611" s="128">
        <v>0</v>
      </c>
      <c r="U1611" s="128">
        <v>0</v>
      </c>
      <c r="V1611" s="128">
        <v>0</v>
      </c>
      <c r="W1611" s="128">
        <v>0</v>
      </c>
      <c r="X1611" s="128">
        <v>0</v>
      </c>
    </row>
    <row r="1612" spans="1:24">
      <c r="A1612" s="118">
        <v>4</v>
      </c>
      <c r="B1612" s="122">
        <v>3</v>
      </c>
      <c r="C1612" s="137">
        <v>6001</v>
      </c>
      <c r="D1612" s="131">
        <v>44</v>
      </c>
      <c r="E1612" s="144" t="s">
        <v>1111</v>
      </c>
      <c r="F1612" s="144" t="s">
        <v>1123</v>
      </c>
      <c r="G1612" s="127">
        <v>52</v>
      </c>
      <c r="H1612" s="127">
        <v>524</v>
      </c>
      <c r="I1612" s="127">
        <v>35</v>
      </c>
      <c r="J1612" s="127">
        <v>33</v>
      </c>
      <c r="K1612" s="127">
        <v>19</v>
      </c>
      <c r="L1612" s="127">
        <v>13</v>
      </c>
      <c r="M1612" s="127">
        <v>52</v>
      </c>
      <c r="N1612" s="127">
        <v>457</v>
      </c>
      <c r="O1612" s="127">
        <v>25</v>
      </c>
      <c r="P1612" s="127">
        <v>46</v>
      </c>
      <c r="Q1612" s="127">
        <v>25</v>
      </c>
      <c r="R1612" s="127">
        <v>4</v>
      </c>
      <c r="S1612" s="127">
        <v>0</v>
      </c>
      <c r="T1612" s="127">
        <v>0</v>
      </c>
      <c r="U1612" s="127">
        <v>0</v>
      </c>
      <c r="V1612" s="127">
        <v>0</v>
      </c>
      <c r="W1612" s="127">
        <v>0</v>
      </c>
      <c r="X1612" s="127">
        <v>0</v>
      </c>
    </row>
    <row r="1613" spans="1:24">
      <c r="A1613" s="118">
        <v>5</v>
      </c>
      <c r="B1613" s="122">
        <v>3</v>
      </c>
      <c r="C1613" s="137">
        <v>6001</v>
      </c>
      <c r="D1613" s="131">
        <v>44</v>
      </c>
      <c r="E1613" s="144" t="s">
        <v>1111</v>
      </c>
      <c r="F1613" s="144" t="s">
        <v>1123</v>
      </c>
      <c r="G1613" s="127">
        <v>47</v>
      </c>
      <c r="H1613" s="127">
        <v>555</v>
      </c>
      <c r="I1613" s="127">
        <v>47</v>
      </c>
      <c r="J1613" s="127">
        <v>26</v>
      </c>
      <c r="K1613" s="127">
        <v>28</v>
      </c>
      <c r="L1613" s="127">
        <v>0</v>
      </c>
      <c r="M1613" s="127">
        <v>47</v>
      </c>
      <c r="N1613" s="127">
        <v>492</v>
      </c>
      <c r="O1613" s="127">
        <v>28</v>
      </c>
      <c r="P1613" s="127">
        <v>51</v>
      </c>
      <c r="Q1613" s="127">
        <v>17</v>
      </c>
      <c r="R1613" s="127">
        <v>4</v>
      </c>
      <c r="S1613" s="127">
        <v>47</v>
      </c>
      <c r="T1613" s="127">
        <v>144</v>
      </c>
      <c r="U1613" s="127">
        <v>64</v>
      </c>
      <c r="V1613" s="127">
        <v>30</v>
      </c>
      <c r="W1613" s="127">
        <v>6</v>
      </c>
      <c r="X1613" s="127">
        <v>0</v>
      </c>
    </row>
    <row r="1614" spans="1:24">
      <c r="A1614" s="113">
        <v>3</v>
      </c>
      <c r="B1614" s="116">
        <v>3</v>
      </c>
      <c r="C1614" s="138">
        <v>6001</v>
      </c>
      <c r="D1614" s="132">
        <v>47</v>
      </c>
      <c r="E1614" s="142" t="s">
        <v>1111</v>
      </c>
      <c r="F1614" s="143" t="s">
        <v>1122</v>
      </c>
      <c r="G1614" s="128">
        <v>97</v>
      </c>
      <c r="H1614" s="128">
        <v>547</v>
      </c>
      <c r="I1614" s="128">
        <v>3</v>
      </c>
      <c r="J1614" s="128">
        <v>31</v>
      </c>
      <c r="K1614" s="128">
        <v>34</v>
      </c>
      <c r="L1614" s="128">
        <v>32</v>
      </c>
      <c r="M1614" s="128">
        <v>97</v>
      </c>
      <c r="N1614" s="128">
        <v>506</v>
      </c>
      <c r="O1614" s="128">
        <v>18</v>
      </c>
      <c r="P1614" s="128">
        <v>28</v>
      </c>
      <c r="Q1614" s="128">
        <v>32</v>
      </c>
      <c r="R1614" s="128">
        <v>23</v>
      </c>
      <c r="S1614" s="128">
        <v>0</v>
      </c>
      <c r="T1614" s="128">
        <v>0</v>
      </c>
      <c r="U1614" s="128">
        <v>0</v>
      </c>
      <c r="V1614" s="128">
        <v>0</v>
      </c>
      <c r="W1614" s="128">
        <v>0</v>
      </c>
      <c r="X1614" s="128">
        <v>0</v>
      </c>
    </row>
    <row r="1615" spans="1:24">
      <c r="A1615" s="118">
        <v>4</v>
      </c>
      <c r="B1615" s="122">
        <v>3</v>
      </c>
      <c r="C1615" s="137">
        <v>6001</v>
      </c>
      <c r="D1615" s="131">
        <v>47</v>
      </c>
      <c r="E1615" s="144" t="s">
        <v>1111</v>
      </c>
      <c r="F1615" s="144" t="s">
        <v>1122</v>
      </c>
      <c r="G1615" s="127">
        <v>94</v>
      </c>
      <c r="H1615" s="127">
        <v>603</v>
      </c>
      <c r="I1615" s="127">
        <v>15</v>
      </c>
      <c r="J1615" s="127">
        <v>12</v>
      </c>
      <c r="K1615" s="127">
        <v>37</v>
      </c>
      <c r="L1615" s="127">
        <v>36</v>
      </c>
      <c r="M1615" s="127">
        <v>94</v>
      </c>
      <c r="N1615" s="127">
        <v>626</v>
      </c>
      <c r="O1615" s="127">
        <v>6</v>
      </c>
      <c r="P1615" s="127">
        <v>23</v>
      </c>
      <c r="Q1615" s="127">
        <v>43</v>
      </c>
      <c r="R1615" s="127">
        <v>28</v>
      </c>
      <c r="S1615" s="127">
        <v>0</v>
      </c>
      <c r="T1615" s="127">
        <v>0</v>
      </c>
      <c r="U1615" s="127">
        <v>0</v>
      </c>
      <c r="V1615" s="127">
        <v>0</v>
      </c>
      <c r="W1615" s="127">
        <v>0</v>
      </c>
      <c r="X1615" s="127">
        <v>0</v>
      </c>
    </row>
    <row r="1616" spans="1:24">
      <c r="A1616" s="118">
        <v>5</v>
      </c>
      <c r="B1616" s="122">
        <v>3</v>
      </c>
      <c r="C1616" s="137">
        <v>6001</v>
      </c>
      <c r="D1616" s="131">
        <v>47</v>
      </c>
      <c r="E1616" s="144" t="s">
        <v>1111</v>
      </c>
      <c r="F1616" s="144" t="s">
        <v>1122</v>
      </c>
      <c r="G1616" s="127">
        <v>96</v>
      </c>
      <c r="H1616" s="127">
        <v>613</v>
      </c>
      <c r="I1616" s="127">
        <v>19</v>
      </c>
      <c r="J1616" s="127">
        <v>23</v>
      </c>
      <c r="K1616" s="127">
        <v>46</v>
      </c>
      <c r="L1616" s="127">
        <v>13</v>
      </c>
      <c r="M1616" s="127">
        <v>96</v>
      </c>
      <c r="N1616" s="127">
        <v>627</v>
      </c>
      <c r="O1616" s="127">
        <v>4</v>
      </c>
      <c r="P1616" s="127">
        <v>32</v>
      </c>
      <c r="Q1616" s="127">
        <v>54</v>
      </c>
      <c r="R1616" s="127">
        <v>9</v>
      </c>
      <c r="S1616" s="127">
        <v>96</v>
      </c>
      <c r="T1616" s="127">
        <v>160</v>
      </c>
      <c r="U1616" s="127">
        <v>43</v>
      </c>
      <c r="V1616" s="127">
        <v>45</v>
      </c>
      <c r="W1616" s="127">
        <v>13</v>
      </c>
      <c r="X1616" s="127">
        <v>0</v>
      </c>
    </row>
    <row r="1617" spans="1:24">
      <c r="A1617" s="113">
        <v>3</v>
      </c>
      <c r="B1617" s="116">
        <v>3</v>
      </c>
      <c r="C1617" s="138">
        <v>6001</v>
      </c>
      <c r="D1617" s="132">
        <v>48</v>
      </c>
      <c r="E1617" s="142" t="s">
        <v>1111</v>
      </c>
      <c r="F1617" s="143" t="s">
        <v>1121</v>
      </c>
      <c r="G1617" s="128">
        <v>123</v>
      </c>
      <c r="H1617" s="128">
        <v>620</v>
      </c>
      <c r="I1617" s="128">
        <v>1</v>
      </c>
      <c r="J1617" s="128">
        <v>3</v>
      </c>
      <c r="K1617" s="128">
        <v>23</v>
      </c>
      <c r="L1617" s="128">
        <v>73</v>
      </c>
      <c r="M1617" s="128">
        <v>123</v>
      </c>
      <c r="N1617" s="128">
        <v>693</v>
      </c>
      <c r="O1617" s="128">
        <v>1</v>
      </c>
      <c r="P1617" s="128">
        <v>11</v>
      </c>
      <c r="Q1617" s="128">
        <v>21</v>
      </c>
      <c r="R1617" s="128">
        <v>67</v>
      </c>
      <c r="S1617" s="128">
        <v>0</v>
      </c>
      <c r="T1617" s="128">
        <v>0</v>
      </c>
      <c r="U1617" s="128">
        <v>0</v>
      </c>
      <c r="V1617" s="128">
        <v>0</v>
      </c>
      <c r="W1617" s="128">
        <v>0</v>
      </c>
      <c r="X1617" s="128">
        <v>0</v>
      </c>
    </row>
    <row r="1618" spans="1:24">
      <c r="A1618" s="118">
        <v>4</v>
      </c>
      <c r="B1618" s="122">
        <v>3</v>
      </c>
      <c r="C1618" s="137">
        <v>6001</v>
      </c>
      <c r="D1618" s="131">
        <v>48</v>
      </c>
      <c r="E1618" s="144" t="s">
        <v>1111</v>
      </c>
      <c r="F1618" s="144" t="s">
        <v>1121</v>
      </c>
      <c r="G1618" s="127">
        <v>103</v>
      </c>
      <c r="H1618" s="127">
        <v>669</v>
      </c>
      <c r="I1618" s="127">
        <v>4</v>
      </c>
      <c r="J1618" s="127">
        <v>5</v>
      </c>
      <c r="K1618" s="127">
        <v>21</v>
      </c>
      <c r="L1618" s="127">
        <v>70</v>
      </c>
      <c r="M1618" s="127">
        <v>103</v>
      </c>
      <c r="N1618" s="127">
        <v>764</v>
      </c>
      <c r="O1618" s="127">
        <v>0</v>
      </c>
      <c r="P1618" s="127">
        <v>8</v>
      </c>
      <c r="Q1618" s="127">
        <v>35</v>
      </c>
      <c r="R1618" s="127">
        <v>57</v>
      </c>
      <c r="S1618" s="127">
        <v>0</v>
      </c>
      <c r="T1618" s="127">
        <v>0</v>
      </c>
      <c r="U1618" s="127">
        <v>0</v>
      </c>
      <c r="V1618" s="127">
        <v>0</v>
      </c>
      <c r="W1618" s="127">
        <v>0</v>
      </c>
      <c r="X1618" s="127">
        <v>0</v>
      </c>
    </row>
    <row r="1619" spans="1:24">
      <c r="A1619" s="118">
        <v>5</v>
      </c>
      <c r="B1619" s="122">
        <v>3</v>
      </c>
      <c r="C1619" s="137">
        <v>6001</v>
      </c>
      <c r="D1619" s="131">
        <v>48</v>
      </c>
      <c r="E1619" s="144" t="s">
        <v>1111</v>
      </c>
      <c r="F1619" s="144" t="s">
        <v>1121</v>
      </c>
      <c r="G1619" s="127">
        <v>108</v>
      </c>
      <c r="H1619" s="127">
        <v>701</v>
      </c>
      <c r="I1619" s="127">
        <v>6</v>
      </c>
      <c r="J1619" s="127">
        <v>6</v>
      </c>
      <c r="K1619" s="127">
        <v>29</v>
      </c>
      <c r="L1619" s="127">
        <v>58</v>
      </c>
      <c r="M1619" s="127">
        <v>108</v>
      </c>
      <c r="N1619" s="127">
        <v>787</v>
      </c>
      <c r="O1619" s="127">
        <v>1</v>
      </c>
      <c r="P1619" s="127">
        <v>9</v>
      </c>
      <c r="Q1619" s="127">
        <v>34</v>
      </c>
      <c r="R1619" s="127">
        <v>56</v>
      </c>
      <c r="S1619" s="127">
        <v>108</v>
      </c>
      <c r="T1619" s="127">
        <v>210</v>
      </c>
      <c r="U1619" s="127">
        <v>4</v>
      </c>
      <c r="V1619" s="127">
        <v>33</v>
      </c>
      <c r="W1619" s="127">
        <v>53</v>
      </c>
      <c r="X1619" s="127">
        <v>10</v>
      </c>
    </row>
    <row r="1620" spans="1:24">
      <c r="A1620" s="113">
        <v>3</v>
      </c>
      <c r="B1620" s="116">
        <v>3</v>
      </c>
      <c r="C1620" s="138">
        <v>6001</v>
      </c>
      <c r="D1620" s="132">
        <v>50</v>
      </c>
      <c r="E1620" s="142" t="s">
        <v>1111</v>
      </c>
      <c r="F1620" s="143" t="s">
        <v>1120</v>
      </c>
      <c r="G1620" s="128">
        <v>43</v>
      </c>
      <c r="H1620" s="128">
        <v>578</v>
      </c>
      <c r="I1620" s="128">
        <v>0</v>
      </c>
      <c r="J1620" s="128">
        <v>19</v>
      </c>
      <c r="K1620" s="128">
        <v>37</v>
      </c>
      <c r="L1620" s="128">
        <v>44</v>
      </c>
      <c r="M1620" s="128">
        <v>43</v>
      </c>
      <c r="N1620" s="128">
        <v>554</v>
      </c>
      <c r="O1620" s="128">
        <v>12</v>
      </c>
      <c r="P1620" s="128">
        <v>16</v>
      </c>
      <c r="Q1620" s="128">
        <v>49</v>
      </c>
      <c r="R1620" s="128">
        <v>23</v>
      </c>
      <c r="S1620" s="128">
        <v>0</v>
      </c>
      <c r="T1620" s="128">
        <v>0</v>
      </c>
      <c r="U1620" s="128">
        <v>0</v>
      </c>
      <c r="V1620" s="128">
        <v>0</v>
      </c>
      <c r="W1620" s="128">
        <v>0</v>
      </c>
      <c r="X1620" s="128">
        <v>0</v>
      </c>
    </row>
    <row r="1621" spans="1:24">
      <c r="A1621" s="118">
        <v>4</v>
      </c>
      <c r="B1621" s="122">
        <v>3</v>
      </c>
      <c r="C1621" s="137">
        <v>6001</v>
      </c>
      <c r="D1621" s="131">
        <v>50</v>
      </c>
      <c r="E1621" s="144" t="s">
        <v>1111</v>
      </c>
      <c r="F1621" s="144" t="s">
        <v>1120</v>
      </c>
      <c r="G1621" s="127">
        <v>44</v>
      </c>
      <c r="H1621" s="127">
        <v>643</v>
      </c>
      <c r="I1621" s="127">
        <v>5</v>
      </c>
      <c r="J1621" s="127">
        <v>7</v>
      </c>
      <c r="K1621" s="127">
        <v>36</v>
      </c>
      <c r="L1621" s="127">
        <v>52</v>
      </c>
      <c r="M1621" s="127">
        <v>44</v>
      </c>
      <c r="N1621" s="127">
        <v>660</v>
      </c>
      <c r="O1621" s="127">
        <v>2</v>
      </c>
      <c r="P1621" s="127">
        <v>20</v>
      </c>
      <c r="Q1621" s="127">
        <v>52</v>
      </c>
      <c r="R1621" s="127">
        <v>25</v>
      </c>
      <c r="S1621" s="127">
        <v>0</v>
      </c>
      <c r="T1621" s="127">
        <v>0</v>
      </c>
      <c r="U1621" s="127">
        <v>0</v>
      </c>
      <c r="V1621" s="127">
        <v>0</v>
      </c>
      <c r="W1621" s="127">
        <v>0</v>
      </c>
      <c r="X1621" s="127">
        <v>0</v>
      </c>
    </row>
    <row r="1622" spans="1:24">
      <c r="A1622" s="118">
        <v>5</v>
      </c>
      <c r="B1622" s="122">
        <v>3</v>
      </c>
      <c r="C1622" s="137">
        <v>6001</v>
      </c>
      <c r="D1622" s="131">
        <v>50</v>
      </c>
      <c r="E1622" s="144" t="s">
        <v>1111</v>
      </c>
      <c r="F1622" s="144" t="s">
        <v>1120</v>
      </c>
      <c r="G1622" s="127">
        <v>40</v>
      </c>
      <c r="H1622" s="127">
        <v>642</v>
      </c>
      <c r="I1622" s="127">
        <v>13</v>
      </c>
      <c r="J1622" s="127">
        <v>20</v>
      </c>
      <c r="K1622" s="127">
        <v>38</v>
      </c>
      <c r="L1622" s="127">
        <v>30</v>
      </c>
      <c r="M1622" s="127">
        <v>40</v>
      </c>
      <c r="N1622" s="127">
        <v>683</v>
      </c>
      <c r="O1622" s="127">
        <v>5</v>
      </c>
      <c r="P1622" s="127">
        <v>20</v>
      </c>
      <c r="Q1622" s="127">
        <v>50</v>
      </c>
      <c r="R1622" s="127">
        <v>25</v>
      </c>
      <c r="S1622" s="127">
        <v>40</v>
      </c>
      <c r="T1622" s="127">
        <v>181</v>
      </c>
      <c r="U1622" s="127">
        <v>23</v>
      </c>
      <c r="V1622" s="127">
        <v>43</v>
      </c>
      <c r="W1622" s="127">
        <v>30</v>
      </c>
      <c r="X1622" s="127">
        <v>5</v>
      </c>
    </row>
    <row r="1623" spans="1:24">
      <c r="A1623" s="113">
        <v>3</v>
      </c>
      <c r="B1623" s="116">
        <v>3</v>
      </c>
      <c r="C1623" s="138">
        <v>6001</v>
      </c>
      <c r="D1623" s="132">
        <v>52</v>
      </c>
      <c r="E1623" s="142" t="s">
        <v>1111</v>
      </c>
      <c r="F1623" s="143" t="s">
        <v>1119</v>
      </c>
      <c r="G1623" s="128">
        <v>45</v>
      </c>
      <c r="H1623" s="128">
        <v>506</v>
      </c>
      <c r="I1623" s="128">
        <v>7</v>
      </c>
      <c r="J1623" s="128">
        <v>44</v>
      </c>
      <c r="K1623" s="128">
        <v>36</v>
      </c>
      <c r="L1623" s="128">
        <v>13</v>
      </c>
      <c r="M1623" s="128">
        <v>45</v>
      </c>
      <c r="N1623" s="128">
        <v>436</v>
      </c>
      <c r="O1623" s="128">
        <v>29</v>
      </c>
      <c r="P1623" s="128">
        <v>38</v>
      </c>
      <c r="Q1623" s="128">
        <v>20</v>
      </c>
      <c r="R1623" s="128">
        <v>13</v>
      </c>
      <c r="S1623" s="128">
        <v>0</v>
      </c>
      <c r="T1623" s="128">
        <v>0</v>
      </c>
      <c r="U1623" s="128">
        <v>0</v>
      </c>
      <c r="V1623" s="128">
        <v>0</v>
      </c>
      <c r="W1623" s="128">
        <v>0</v>
      </c>
      <c r="X1623" s="128">
        <v>0</v>
      </c>
    </row>
    <row r="1624" spans="1:24">
      <c r="A1624" s="118">
        <v>4</v>
      </c>
      <c r="B1624" s="122">
        <v>3</v>
      </c>
      <c r="C1624" s="137">
        <v>6001</v>
      </c>
      <c r="D1624" s="131">
        <v>52</v>
      </c>
      <c r="E1624" s="144" t="s">
        <v>1111</v>
      </c>
      <c r="F1624" s="144" t="s">
        <v>1119</v>
      </c>
      <c r="G1624" s="127">
        <v>41</v>
      </c>
      <c r="H1624" s="127">
        <v>545</v>
      </c>
      <c r="I1624" s="127">
        <v>29</v>
      </c>
      <c r="J1624" s="127">
        <v>22</v>
      </c>
      <c r="K1624" s="127">
        <v>27</v>
      </c>
      <c r="L1624" s="127">
        <v>22</v>
      </c>
      <c r="M1624" s="127">
        <v>41</v>
      </c>
      <c r="N1624" s="127">
        <v>495</v>
      </c>
      <c r="O1624" s="127">
        <v>24</v>
      </c>
      <c r="P1624" s="127">
        <v>24</v>
      </c>
      <c r="Q1624" s="127">
        <v>49</v>
      </c>
      <c r="R1624" s="127">
        <v>2</v>
      </c>
      <c r="S1624" s="127">
        <v>0</v>
      </c>
      <c r="T1624" s="127">
        <v>0</v>
      </c>
      <c r="U1624" s="127">
        <v>0</v>
      </c>
      <c r="V1624" s="127">
        <v>0</v>
      </c>
      <c r="W1624" s="127">
        <v>0</v>
      </c>
      <c r="X1624" s="127">
        <v>0</v>
      </c>
    </row>
    <row r="1625" spans="1:24">
      <c r="A1625" s="118">
        <v>5</v>
      </c>
      <c r="B1625" s="122">
        <v>3</v>
      </c>
      <c r="C1625" s="137">
        <v>6001</v>
      </c>
      <c r="D1625" s="131">
        <v>52</v>
      </c>
      <c r="E1625" s="144" t="s">
        <v>1111</v>
      </c>
      <c r="F1625" s="144" t="s">
        <v>1119</v>
      </c>
      <c r="G1625" s="127">
        <v>40</v>
      </c>
      <c r="H1625" s="127">
        <v>600</v>
      </c>
      <c r="I1625" s="127">
        <v>25</v>
      </c>
      <c r="J1625" s="127">
        <v>30</v>
      </c>
      <c r="K1625" s="127">
        <v>30</v>
      </c>
      <c r="L1625" s="127">
        <v>15</v>
      </c>
      <c r="M1625" s="127">
        <v>40</v>
      </c>
      <c r="N1625" s="127">
        <v>592</v>
      </c>
      <c r="O1625" s="127">
        <v>8</v>
      </c>
      <c r="P1625" s="127">
        <v>38</v>
      </c>
      <c r="Q1625" s="127">
        <v>48</v>
      </c>
      <c r="R1625" s="127">
        <v>8</v>
      </c>
      <c r="S1625" s="127">
        <v>40</v>
      </c>
      <c r="T1625" s="127">
        <v>168</v>
      </c>
      <c r="U1625" s="127">
        <v>33</v>
      </c>
      <c r="V1625" s="127">
        <v>55</v>
      </c>
      <c r="W1625" s="127">
        <v>10</v>
      </c>
      <c r="X1625" s="127">
        <v>3</v>
      </c>
    </row>
    <row r="1626" spans="1:24">
      <c r="A1626" s="113">
        <v>3</v>
      </c>
      <c r="B1626" s="116">
        <v>3</v>
      </c>
      <c r="C1626" s="138">
        <v>6001</v>
      </c>
      <c r="D1626" s="132">
        <v>55</v>
      </c>
      <c r="E1626" s="142" t="s">
        <v>1111</v>
      </c>
      <c r="F1626" s="143" t="s">
        <v>1118</v>
      </c>
      <c r="G1626" s="128">
        <v>54</v>
      </c>
      <c r="H1626" s="128">
        <v>551</v>
      </c>
      <c r="I1626" s="128">
        <v>6</v>
      </c>
      <c r="J1626" s="128">
        <v>20</v>
      </c>
      <c r="K1626" s="128">
        <v>33</v>
      </c>
      <c r="L1626" s="128">
        <v>41</v>
      </c>
      <c r="M1626" s="128">
        <v>54</v>
      </c>
      <c r="N1626" s="128">
        <v>479</v>
      </c>
      <c r="O1626" s="128">
        <v>24</v>
      </c>
      <c r="P1626" s="128">
        <v>28</v>
      </c>
      <c r="Q1626" s="128">
        <v>26</v>
      </c>
      <c r="R1626" s="128">
        <v>22</v>
      </c>
      <c r="S1626" s="128">
        <v>0</v>
      </c>
      <c r="T1626" s="128">
        <v>0</v>
      </c>
      <c r="U1626" s="128">
        <v>0</v>
      </c>
      <c r="V1626" s="128">
        <v>0</v>
      </c>
      <c r="W1626" s="128">
        <v>0</v>
      </c>
      <c r="X1626" s="128">
        <v>0</v>
      </c>
    </row>
    <row r="1627" spans="1:24">
      <c r="A1627" s="118">
        <v>4</v>
      </c>
      <c r="B1627" s="122">
        <v>3</v>
      </c>
      <c r="C1627" s="137">
        <v>6001</v>
      </c>
      <c r="D1627" s="131">
        <v>55</v>
      </c>
      <c r="E1627" s="144" t="s">
        <v>1111</v>
      </c>
      <c r="F1627" s="144" t="s">
        <v>1118</v>
      </c>
      <c r="G1627" s="127">
        <v>37</v>
      </c>
      <c r="H1627" s="127">
        <v>607</v>
      </c>
      <c r="I1627" s="127">
        <v>24</v>
      </c>
      <c r="J1627" s="127">
        <v>8</v>
      </c>
      <c r="K1627" s="127">
        <v>14</v>
      </c>
      <c r="L1627" s="127">
        <v>54</v>
      </c>
      <c r="M1627" s="127">
        <v>37</v>
      </c>
      <c r="N1627" s="127">
        <v>593</v>
      </c>
      <c r="O1627" s="127">
        <v>8</v>
      </c>
      <c r="P1627" s="127">
        <v>32</v>
      </c>
      <c r="Q1627" s="127">
        <v>43</v>
      </c>
      <c r="R1627" s="127">
        <v>16</v>
      </c>
      <c r="S1627" s="127">
        <v>0</v>
      </c>
      <c r="T1627" s="127">
        <v>0</v>
      </c>
      <c r="U1627" s="127">
        <v>0</v>
      </c>
      <c r="V1627" s="127">
        <v>0</v>
      </c>
      <c r="W1627" s="127">
        <v>0</v>
      </c>
      <c r="X1627" s="127">
        <v>0</v>
      </c>
    </row>
    <row r="1628" spans="1:24">
      <c r="A1628" s="118">
        <v>5</v>
      </c>
      <c r="B1628" s="122">
        <v>3</v>
      </c>
      <c r="C1628" s="137">
        <v>6001</v>
      </c>
      <c r="D1628" s="131">
        <v>55</v>
      </c>
      <c r="E1628" s="144" t="s">
        <v>1111</v>
      </c>
      <c r="F1628" s="144" t="s">
        <v>1118</v>
      </c>
      <c r="G1628" s="127">
        <v>42</v>
      </c>
      <c r="H1628" s="127">
        <v>601</v>
      </c>
      <c r="I1628" s="127">
        <v>19</v>
      </c>
      <c r="J1628" s="127">
        <v>31</v>
      </c>
      <c r="K1628" s="127">
        <v>38</v>
      </c>
      <c r="L1628" s="127">
        <v>12</v>
      </c>
      <c r="M1628" s="127">
        <v>42</v>
      </c>
      <c r="N1628" s="127">
        <v>590</v>
      </c>
      <c r="O1628" s="127">
        <v>12</v>
      </c>
      <c r="P1628" s="127">
        <v>33</v>
      </c>
      <c r="Q1628" s="127">
        <v>48</v>
      </c>
      <c r="R1628" s="127">
        <v>7</v>
      </c>
      <c r="S1628" s="127">
        <v>42</v>
      </c>
      <c r="T1628" s="127">
        <v>154</v>
      </c>
      <c r="U1628" s="127">
        <v>45</v>
      </c>
      <c r="V1628" s="127">
        <v>45</v>
      </c>
      <c r="W1628" s="127">
        <v>10</v>
      </c>
      <c r="X1628" s="127">
        <v>0</v>
      </c>
    </row>
    <row r="1629" spans="1:24">
      <c r="A1629" s="113">
        <v>3</v>
      </c>
      <c r="B1629" s="116">
        <v>3</v>
      </c>
      <c r="C1629" s="138">
        <v>6001</v>
      </c>
      <c r="D1629" s="132">
        <v>56</v>
      </c>
      <c r="E1629" s="142" t="s">
        <v>1111</v>
      </c>
      <c r="F1629" s="143" t="s">
        <v>1117</v>
      </c>
      <c r="G1629" s="128">
        <v>39</v>
      </c>
      <c r="H1629" s="128">
        <v>524</v>
      </c>
      <c r="I1629" s="128">
        <v>8</v>
      </c>
      <c r="J1629" s="128">
        <v>38</v>
      </c>
      <c r="K1629" s="128">
        <v>28</v>
      </c>
      <c r="L1629" s="128">
        <v>26</v>
      </c>
      <c r="M1629" s="128">
        <v>39</v>
      </c>
      <c r="N1629" s="128">
        <v>439</v>
      </c>
      <c r="O1629" s="128">
        <v>38</v>
      </c>
      <c r="P1629" s="128">
        <v>26</v>
      </c>
      <c r="Q1629" s="128">
        <v>21</v>
      </c>
      <c r="R1629" s="128">
        <v>15</v>
      </c>
      <c r="S1629" s="128">
        <v>0</v>
      </c>
      <c r="T1629" s="128">
        <v>0</v>
      </c>
      <c r="U1629" s="128">
        <v>0</v>
      </c>
      <c r="V1629" s="128">
        <v>0</v>
      </c>
      <c r="W1629" s="128">
        <v>0</v>
      </c>
      <c r="X1629" s="128">
        <v>0</v>
      </c>
    </row>
    <row r="1630" spans="1:24">
      <c r="A1630" s="118">
        <v>4</v>
      </c>
      <c r="B1630" s="122">
        <v>3</v>
      </c>
      <c r="C1630" s="137">
        <v>6001</v>
      </c>
      <c r="D1630" s="131">
        <v>56</v>
      </c>
      <c r="E1630" s="144" t="s">
        <v>1111</v>
      </c>
      <c r="F1630" s="144" t="s">
        <v>1117</v>
      </c>
      <c r="G1630" s="127">
        <v>28</v>
      </c>
      <c r="H1630" s="127">
        <v>572</v>
      </c>
      <c r="I1630" s="127">
        <v>21</v>
      </c>
      <c r="J1630" s="127">
        <v>29</v>
      </c>
      <c r="K1630" s="127">
        <v>21</v>
      </c>
      <c r="L1630" s="127">
        <v>29</v>
      </c>
      <c r="M1630" s="127">
        <v>28</v>
      </c>
      <c r="N1630" s="127">
        <v>531</v>
      </c>
      <c r="O1630" s="127">
        <v>11</v>
      </c>
      <c r="P1630" s="127">
        <v>50</v>
      </c>
      <c r="Q1630" s="127">
        <v>25</v>
      </c>
      <c r="R1630" s="127">
        <v>14</v>
      </c>
      <c r="S1630" s="127">
        <v>0</v>
      </c>
      <c r="T1630" s="127">
        <v>0</v>
      </c>
      <c r="U1630" s="127">
        <v>0</v>
      </c>
      <c r="V1630" s="127">
        <v>0</v>
      </c>
      <c r="W1630" s="127">
        <v>0</v>
      </c>
      <c r="X1630" s="127">
        <v>0</v>
      </c>
    </row>
    <row r="1631" spans="1:24">
      <c r="A1631" s="118">
        <v>5</v>
      </c>
      <c r="B1631" s="122">
        <v>3</v>
      </c>
      <c r="C1631" s="137">
        <v>6001</v>
      </c>
      <c r="D1631" s="131">
        <v>56</v>
      </c>
      <c r="E1631" s="144" t="s">
        <v>1111</v>
      </c>
      <c r="F1631" s="144" t="s">
        <v>1117</v>
      </c>
      <c r="G1631" s="127">
        <v>36</v>
      </c>
      <c r="H1631" s="127">
        <v>590</v>
      </c>
      <c r="I1631" s="127">
        <v>39</v>
      </c>
      <c r="J1631" s="127">
        <v>19</v>
      </c>
      <c r="K1631" s="127">
        <v>28</v>
      </c>
      <c r="L1631" s="127">
        <v>14</v>
      </c>
      <c r="M1631" s="127">
        <v>36</v>
      </c>
      <c r="N1631" s="127">
        <v>528</v>
      </c>
      <c r="O1631" s="127">
        <v>17</v>
      </c>
      <c r="P1631" s="127">
        <v>50</v>
      </c>
      <c r="Q1631" s="127">
        <v>28</v>
      </c>
      <c r="R1631" s="127">
        <v>6</v>
      </c>
      <c r="S1631" s="127">
        <v>36</v>
      </c>
      <c r="T1631" s="127">
        <v>153</v>
      </c>
      <c r="U1631" s="127">
        <v>50</v>
      </c>
      <c r="V1631" s="127">
        <v>39</v>
      </c>
      <c r="W1631" s="127">
        <v>6</v>
      </c>
      <c r="X1631" s="127">
        <v>6</v>
      </c>
    </row>
    <row r="1632" spans="1:24">
      <c r="A1632" s="113">
        <v>3</v>
      </c>
      <c r="B1632" s="116">
        <v>3</v>
      </c>
      <c r="C1632" s="138">
        <v>6001</v>
      </c>
      <c r="D1632" s="132">
        <v>57</v>
      </c>
      <c r="E1632" s="142" t="s">
        <v>1111</v>
      </c>
      <c r="F1632" s="143" t="s">
        <v>1116</v>
      </c>
      <c r="G1632" s="128">
        <v>49</v>
      </c>
      <c r="H1632" s="128">
        <v>538</v>
      </c>
      <c r="I1632" s="128">
        <v>12</v>
      </c>
      <c r="J1632" s="128">
        <v>22</v>
      </c>
      <c r="K1632" s="128">
        <v>33</v>
      </c>
      <c r="L1632" s="128">
        <v>33</v>
      </c>
      <c r="M1632" s="128">
        <v>49</v>
      </c>
      <c r="N1632" s="128">
        <v>527</v>
      </c>
      <c r="O1632" s="128">
        <v>16</v>
      </c>
      <c r="P1632" s="128">
        <v>24</v>
      </c>
      <c r="Q1632" s="128">
        <v>31</v>
      </c>
      <c r="R1632" s="128">
        <v>29</v>
      </c>
      <c r="S1632" s="128">
        <v>0</v>
      </c>
      <c r="T1632" s="128">
        <v>0</v>
      </c>
      <c r="U1632" s="128">
        <v>0</v>
      </c>
      <c r="V1632" s="128">
        <v>0</v>
      </c>
      <c r="W1632" s="128">
        <v>0</v>
      </c>
      <c r="X1632" s="128">
        <v>0</v>
      </c>
    </row>
    <row r="1633" spans="1:24">
      <c r="A1633" s="118">
        <v>4</v>
      </c>
      <c r="B1633" s="122">
        <v>3</v>
      </c>
      <c r="C1633" s="137">
        <v>6001</v>
      </c>
      <c r="D1633" s="131">
        <v>57</v>
      </c>
      <c r="E1633" s="144" t="s">
        <v>1111</v>
      </c>
      <c r="F1633" s="144" t="s">
        <v>1116</v>
      </c>
      <c r="G1633" s="127">
        <v>82</v>
      </c>
      <c r="H1633" s="127">
        <v>550</v>
      </c>
      <c r="I1633" s="127">
        <v>30</v>
      </c>
      <c r="J1633" s="127">
        <v>20</v>
      </c>
      <c r="K1633" s="127">
        <v>29</v>
      </c>
      <c r="L1633" s="127">
        <v>21</v>
      </c>
      <c r="M1633" s="127">
        <v>82</v>
      </c>
      <c r="N1633" s="127">
        <v>544</v>
      </c>
      <c r="O1633" s="127">
        <v>13</v>
      </c>
      <c r="P1633" s="127">
        <v>34</v>
      </c>
      <c r="Q1633" s="127">
        <v>44</v>
      </c>
      <c r="R1633" s="127">
        <v>9</v>
      </c>
      <c r="S1633" s="127">
        <v>0</v>
      </c>
      <c r="T1633" s="127">
        <v>0</v>
      </c>
      <c r="U1633" s="127">
        <v>0</v>
      </c>
      <c r="V1633" s="127">
        <v>0</v>
      </c>
      <c r="W1633" s="127">
        <v>0</v>
      </c>
      <c r="X1633" s="127">
        <v>0</v>
      </c>
    </row>
    <row r="1634" spans="1:24">
      <c r="A1634" s="118">
        <v>5</v>
      </c>
      <c r="B1634" s="122">
        <v>3</v>
      </c>
      <c r="C1634" s="137">
        <v>6001</v>
      </c>
      <c r="D1634" s="131">
        <v>57</v>
      </c>
      <c r="E1634" s="144" t="s">
        <v>1111</v>
      </c>
      <c r="F1634" s="144" t="s">
        <v>1116</v>
      </c>
      <c r="G1634" s="127">
        <v>57</v>
      </c>
      <c r="H1634" s="127">
        <v>615</v>
      </c>
      <c r="I1634" s="127">
        <v>16</v>
      </c>
      <c r="J1634" s="127">
        <v>25</v>
      </c>
      <c r="K1634" s="127">
        <v>44</v>
      </c>
      <c r="L1634" s="127">
        <v>16</v>
      </c>
      <c r="M1634" s="127">
        <v>57</v>
      </c>
      <c r="N1634" s="127">
        <v>637</v>
      </c>
      <c r="O1634" s="127">
        <v>4</v>
      </c>
      <c r="P1634" s="127">
        <v>30</v>
      </c>
      <c r="Q1634" s="127">
        <v>53</v>
      </c>
      <c r="R1634" s="127">
        <v>14</v>
      </c>
      <c r="S1634" s="127">
        <v>57</v>
      </c>
      <c r="T1634" s="127">
        <v>152</v>
      </c>
      <c r="U1634" s="127">
        <v>49</v>
      </c>
      <c r="V1634" s="127">
        <v>42</v>
      </c>
      <c r="W1634" s="127">
        <v>9</v>
      </c>
      <c r="X1634" s="127">
        <v>0</v>
      </c>
    </row>
    <row r="1635" spans="1:24">
      <c r="A1635" s="113">
        <v>3</v>
      </c>
      <c r="B1635" s="116">
        <v>3</v>
      </c>
      <c r="C1635" s="138">
        <v>6001</v>
      </c>
      <c r="D1635" s="132">
        <v>58</v>
      </c>
      <c r="E1635" s="142" t="s">
        <v>1111</v>
      </c>
      <c r="F1635" s="143" t="s">
        <v>1115</v>
      </c>
      <c r="G1635" s="128">
        <v>99</v>
      </c>
      <c r="H1635" s="128">
        <v>571</v>
      </c>
      <c r="I1635" s="128">
        <v>6</v>
      </c>
      <c r="J1635" s="128">
        <v>16</v>
      </c>
      <c r="K1635" s="128">
        <v>35</v>
      </c>
      <c r="L1635" s="128">
        <v>42</v>
      </c>
      <c r="M1635" s="128">
        <v>99</v>
      </c>
      <c r="N1635" s="128">
        <v>565</v>
      </c>
      <c r="O1635" s="128">
        <v>12</v>
      </c>
      <c r="P1635" s="128">
        <v>19</v>
      </c>
      <c r="Q1635" s="128">
        <v>38</v>
      </c>
      <c r="R1635" s="128">
        <v>30</v>
      </c>
      <c r="S1635" s="128">
        <v>0</v>
      </c>
      <c r="T1635" s="128">
        <v>0</v>
      </c>
      <c r="U1635" s="128">
        <v>0</v>
      </c>
      <c r="V1635" s="128">
        <v>0</v>
      </c>
      <c r="W1635" s="128">
        <v>0</v>
      </c>
      <c r="X1635" s="128">
        <v>0</v>
      </c>
    </row>
    <row r="1636" spans="1:24">
      <c r="A1636" s="118">
        <v>4</v>
      </c>
      <c r="B1636" s="122">
        <v>3</v>
      </c>
      <c r="C1636" s="137">
        <v>6001</v>
      </c>
      <c r="D1636" s="131">
        <v>58</v>
      </c>
      <c r="E1636" s="144" t="s">
        <v>1111</v>
      </c>
      <c r="F1636" s="144" t="s">
        <v>1115</v>
      </c>
      <c r="G1636" s="127">
        <v>79</v>
      </c>
      <c r="H1636" s="127">
        <v>627</v>
      </c>
      <c r="I1636" s="127">
        <v>14</v>
      </c>
      <c r="J1636" s="127">
        <v>9</v>
      </c>
      <c r="K1636" s="127">
        <v>27</v>
      </c>
      <c r="L1636" s="127">
        <v>51</v>
      </c>
      <c r="M1636" s="127">
        <v>79</v>
      </c>
      <c r="N1636" s="127">
        <v>676</v>
      </c>
      <c r="O1636" s="127">
        <v>1</v>
      </c>
      <c r="P1636" s="127">
        <v>18</v>
      </c>
      <c r="Q1636" s="127">
        <v>53</v>
      </c>
      <c r="R1636" s="127">
        <v>28</v>
      </c>
      <c r="S1636" s="127">
        <v>0</v>
      </c>
      <c r="T1636" s="127">
        <v>0</v>
      </c>
      <c r="U1636" s="127">
        <v>0</v>
      </c>
      <c r="V1636" s="127">
        <v>0</v>
      </c>
      <c r="W1636" s="127">
        <v>0</v>
      </c>
      <c r="X1636" s="127">
        <v>0</v>
      </c>
    </row>
    <row r="1637" spans="1:24">
      <c r="A1637" s="118">
        <v>5</v>
      </c>
      <c r="B1637" s="122">
        <v>3</v>
      </c>
      <c r="C1637" s="137">
        <v>6001</v>
      </c>
      <c r="D1637" s="131">
        <v>58</v>
      </c>
      <c r="E1637" s="144" t="s">
        <v>1111</v>
      </c>
      <c r="F1637" s="144" t="s">
        <v>1115</v>
      </c>
      <c r="G1637" s="127">
        <v>84</v>
      </c>
      <c r="H1637" s="127">
        <v>650</v>
      </c>
      <c r="I1637" s="127">
        <v>8</v>
      </c>
      <c r="J1637" s="127">
        <v>21</v>
      </c>
      <c r="K1637" s="127">
        <v>40</v>
      </c>
      <c r="L1637" s="127">
        <v>30</v>
      </c>
      <c r="M1637" s="127">
        <v>84</v>
      </c>
      <c r="N1637" s="127">
        <v>689</v>
      </c>
      <c r="O1637" s="127">
        <v>4</v>
      </c>
      <c r="P1637" s="127">
        <v>23</v>
      </c>
      <c r="Q1637" s="127">
        <v>46</v>
      </c>
      <c r="R1637" s="127">
        <v>27</v>
      </c>
      <c r="S1637" s="127">
        <v>84</v>
      </c>
      <c r="T1637" s="127">
        <v>178</v>
      </c>
      <c r="U1637" s="127">
        <v>19</v>
      </c>
      <c r="V1637" s="127">
        <v>55</v>
      </c>
      <c r="W1637" s="127">
        <v>21</v>
      </c>
      <c r="X1637" s="127">
        <v>5</v>
      </c>
    </row>
    <row r="1638" spans="1:24">
      <c r="A1638" s="113">
        <v>3</v>
      </c>
      <c r="B1638" s="116">
        <v>3</v>
      </c>
      <c r="C1638" s="138">
        <v>6001</v>
      </c>
      <c r="D1638" s="132">
        <v>59</v>
      </c>
      <c r="E1638" s="142" t="s">
        <v>1111</v>
      </c>
      <c r="F1638" s="143" t="s">
        <v>1114</v>
      </c>
      <c r="G1638" s="128">
        <v>88</v>
      </c>
      <c r="H1638" s="128">
        <v>541</v>
      </c>
      <c r="I1638" s="128">
        <v>10</v>
      </c>
      <c r="J1638" s="128">
        <v>23</v>
      </c>
      <c r="K1638" s="128">
        <v>38</v>
      </c>
      <c r="L1638" s="128">
        <v>30</v>
      </c>
      <c r="M1638" s="128">
        <v>88</v>
      </c>
      <c r="N1638" s="128">
        <v>484</v>
      </c>
      <c r="O1638" s="128">
        <v>27</v>
      </c>
      <c r="P1638" s="128">
        <v>20</v>
      </c>
      <c r="Q1638" s="128">
        <v>30</v>
      </c>
      <c r="R1638" s="128">
        <v>23</v>
      </c>
      <c r="S1638" s="128">
        <v>0</v>
      </c>
      <c r="T1638" s="128">
        <v>0</v>
      </c>
      <c r="U1638" s="128">
        <v>0</v>
      </c>
      <c r="V1638" s="128">
        <v>0</v>
      </c>
      <c r="W1638" s="128">
        <v>0</v>
      </c>
      <c r="X1638" s="128">
        <v>0</v>
      </c>
    </row>
    <row r="1639" spans="1:24">
      <c r="A1639" s="118">
        <v>4</v>
      </c>
      <c r="B1639" s="122">
        <v>3</v>
      </c>
      <c r="C1639" s="137">
        <v>6001</v>
      </c>
      <c r="D1639" s="131">
        <v>59</v>
      </c>
      <c r="E1639" s="144" t="s">
        <v>1111</v>
      </c>
      <c r="F1639" s="144" t="s">
        <v>1114</v>
      </c>
      <c r="G1639" s="127">
        <v>96</v>
      </c>
      <c r="H1639" s="127">
        <v>593</v>
      </c>
      <c r="I1639" s="127">
        <v>19</v>
      </c>
      <c r="J1639" s="127">
        <v>18</v>
      </c>
      <c r="K1639" s="127">
        <v>19</v>
      </c>
      <c r="L1639" s="127">
        <v>45</v>
      </c>
      <c r="M1639" s="127">
        <v>96</v>
      </c>
      <c r="N1639" s="127">
        <v>603</v>
      </c>
      <c r="O1639" s="127">
        <v>6</v>
      </c>
      <c r="P1639" s="127">
        <v>27</v>
      </c>
      <c r="Q1639" s="127">
        <v>50</v>
      </c>
      <c r="R1639" s="127">
        <v>17</v>
      </c>
      <c r="S1639" s="127">
        <v>0</v>
      </c>
      <c r="T1639" s="127">
        <v>0</v>
      </c>
      <c r="U1639" s="127">
        <v>0</v>
      </c>
      <c r="V1639" s="127">
        <v>0</v>
      </c>
      <c r="W1639" s="127">
        <v>0</v>
      </c>
      <c r="X1639" s="127">
        <v>0</v>
      </c>
    </row>
    <row r="1640" spans="1:24">
      <c r="A1640" s="118">
        <v>5</v>
      </c>
      <c r="B1640" s="122">
        <v>3</v>
      </c>
      <c r="C1640" s="137">
        <v>6001</v>
      </c>
      <c r="D1640" s="131">
        <v>59</v>
      </c>
      <c r="E1640" s="144" t="s">
        <v>1111</v>
      </c>
      <c r="F1640" s="144" t="s">
        <v>1114</v>
      </c>
      <c r="G1640" s="127">
        <v>76</v>
      </c>
      <c r="H1640" s="127">
        <v>619</v>
      </c>
      <c r="I1640" s="127">
        <v>25</v>
      </c>
      <c r="J1640" s="127">
        <v>18</v>
      </c>
      <c r="K1640" s="127">
        <v>33</v>
      </c>
      <c r="L1640" s="127">
        <v>24</v>
      </c>
      <c r="M1640" s="127">
        <v>76</v>
      </c>
      <c r="N1640" s="127">
        <v>610</v>
      </c>
      <c r="O1640" s="127">
        <v>7</v>
      </c>
      <c r="P1640" s="127">
        <v>39</v>
      </c>
      <c r="Q1640" s="127">
        <v>41</v>
      </c>
      <c r="R1640" s="127">
        <v>13</v>
      </c>
      <c r="S1640" s="127">
        <v>76</v>
      </c>
      <c r="T1640" s="127">
        <v>177</v>
      </c>
      <c r="U1640" s="127">
        <v>18</v>
      </c>
      <c r="V1640" s="127">
        <v>59</v>
      </c>
      <c r="W1640" s="127">
        <v>22</v>
      </c>
      <c r="X1640" s="127">
        <v>0</v>
      </c>
    </row>
    <row r="1641" spans="1:24">
      <c r="A1641" s="118">
        <v>6</v>
      </c>
      <c r="B1641" s="122">
        <v>3</v>
      </c>
      <c r="C1641" s="137">
        <v>6001</v>
      </c>
      <c r="D1641" s="131">
        <v>61</v>
      </c>
      <c r="E1641" s="144" t="s">
        <v>1111</v>
      </c>
      <c r="F1641" s="144" t="s">
        <v>1500</v>
      </c>
      <c r="G1641" s="127">
        <v>186</v>
      </c>
      <c r="H1641" s="127">
        <v>639</v>
      </c>
      <c r="I1641" s="127">
        <v>22</v>
      </c>
      <c r="J1641" s="127">
        <v>27</v>
      </c>
      <c r="K1641" s="127">
        <v>38</v>
      </c>
      <c r="L1641" s="127">
        <v>14</v>
      </c>
      <c r="M1641" s="127">
        <v>186</v>
      </c>
      <c r="N1641" s="127">
        <v>567</v>
      </c>
      <c r="O1641" s="127">
        <v>16</v>
      </c>
      <c r="P1641" s="127">
        <v>51</v>
      </c>
      <c r="Q1641" s="127">
        <v>28</v>
      </c>
      <c r="R1641" s="127">
        <v>5</v>
      </c>
      <c r="S1641" s="127">
        <v>0</v>
      </c>
      <c r="T1641" s="127">
        <v>0</v>
      </c>
      <c r="U1641" s="127">
        <v>0</v>
      </c>
      <c r="V1641" s="127">
        <v>0</v>
      </c>
      <c r="W1641" s="127">
        <v>0</v>
      </c>
      <c r="X1641" s="127">
        <v>0</v>
      </c>
    </row>
    <row r="1642" spans="1:24">
      <c r="A1642" s="118">
        <v>7</v>
      </c>
      <c r="B1642" s="122">
        <v>3</v>
      </c>
      <c r="C1642" s="137">
        <v>6001</v>
      </c>
      <c r="D1642" s="131">
        <v>61</v>
      </c>
      <c r="E1642" s="144" t="s">
        <v>1111</v>
      </c>
      <c r="F1642" s="144" t="s">
        <v>1500</v>
      </c>
      <c r="G1642" s="127">
        <v>204</v>
      </c>
      <c r="H1642" s="127">
        <v>650</v>
      </c>
      <c r="I1642" s="127">
        <v>31</v>
      </c>
      <c r="J1642" s="127">
        <v>28</v>
      </c>
      <c r="K1642" s="127">
        <v>35</v>
      </c>
      <c r="L1642" s="127">
        <v>5</v>
      </c>
      <c r="M1642" s="127">
        <v>204</v>
      </c>
      <c r="N1642" s="127">
        <v>594</v>
      </c>
      <c r="O1642" s="127">
        <v>16</v>
      </c>
      <c r="P1642" s="127">
        <v>51</v>
      </c>
      <c r="Q1642" s="127">
        <v>28</v>
      </c>
      <c r="R1642" s="127">
        <v>4</v>
      </c>
      <c r="S1642" s="127">
        <v>204</v>
      </c>
      <c r="T1642" s="127">
        <v>127</v>
      </c>
      <c r="U1642" s="127">
        <v>71</v>
      </c>
      <c r="V1642" s="127">
        <v>25</v>
      </c>
      <c r="W1642" s="127">
        <v>4</v>
      </c>
      <c r="X1642" s="127">
        <v>0</v>
      </c>
    </row>
    <row r="1643" spans="1:24">
      <c r="A1643" s="118">
        <v>8</v>
      </c>
      <c r="B1643" s="122">
        <v>3</v>
      </c>
      <c r="C1643" s="137">
        <v>6001</v>
      </c>
      <c r="D1643" s="131">
        <v>61</v>
      </c>
      <c r="E1643" s="144" t="s">
        <v>1111</v>
      </c>
      <c r="F1643" s="144" t="s">
        <v>1500</v>
      </c>
      <c r="G1643" s="127">
        <v>200</v>
      </c>
      <c r="H1643" s="127">
        <v>655</v>
      </c>
      <c r="I1643" s="127">
        <v>53</v>
      </c>
      <c r="J1643" s="127">
        <v>18</v>
      </c>
      <c r="K1643" s="127">
        <v>26</v>
      </c>
      <c r="L1643" s="127">
        <v>5</v>
      </c>
      <c r="M1643" s="127">
        <v>200</v>
      </c>
      <c r="N1643" s="127">
        <v>677</v>
      </c>
      <c r="O1643" s="127">
        <v>14</v>
      </c>
      <c r="P1643" s="127">
        <v>42</v>
      </c>
      <c r="Q1643" s="127">
        <v>40</v>
      </c>
      <c r="R1643" s="127">
        <v>6</v>
      </c>
      <c r="S1643" s="127">
        <v>0</v>
      </c>
      <c r="T1643" s="127">
        <v>0</v>
      </c>
      <c r="U1643" s="127">
        <v>0</v>
      </c>
      <c r="V1643" s="127">
        <v>0</v>
      </c>
      <c r="W1643" s="127">
        <v>0</v>
      </c>
      <c r="X1643" s="127">
        <v>0</v>
      </c>
    </row>
    <row r="1644" spans="1:24">
      <c r="A1644" s="118">
        <v>6</v>
      </c>
      <c r="B1644" s="122">
        <v>3</v>
      </c>
      <c r="C1644" s="137">
        <v>6001</v>
      </c>
      <c r="D1644" s="131">
        <v>62</v>
      </c>
      <c r="E1644" s="144" t="s">
        <v>1111</v>
      </c>
      <c r="F1644" s="144" t="s">
        <v>1499</v>
      </c>
      <c r="G1644" s="127">
        <v>208</v>
      </c>
      <c r="H1644" s="127">
        <v>664</v>
      </c>
      <c r="I1644" s="127">
        <v>14</v>
      </c>
      <c r="J1644" s="127">
        <v>21</v>
      </c>
      <c r="K1644" s="127">
        <v>42</v>
      </c>
      <c r="L1644" s="127">
        <v>23</v>
      </c>
      <c r="M1644" s="127">
        <v>208</v>
      </c>
      <c r="N1644" s="127">
        <v>628</v>
      </c>
      <c r="O1644" s="127">
        <v>8</v>
      </c>
      <c r="P1644" s="127">
        <v>47</v>
      </c>
      <c r="Q1644" s="127">
        <v>36</v>
      </c>
      <c r="R1644" s="127">
        <v>9</v>
      </c>
      <c r="S1644" s="127">
        <v>0</v>
      </c>
      <c r="T1644" s="127">
        <v>0</v>
      </c>
      <c r="U1644" s="127">
        <v>0</v>
      </c>
      <c r="V1644" s="127">
        <v>0</v>
      </c>
      <c r="W1644" s="127">
        <v>0</v>
      </c>
      <c r="X1644" s="127">
        <v>0</v>
      </c>
    </row>
    <row r="1645" spans="1:24">
      <c r="A1645" s="118">
        <v>7</v>
      </c>
      <c r="B1645" s="122">
        <v>3</v>
      </c>
      <c r="C1645" s="137">
        <v>6001</v>
      </c>
      <c r="D1645" s="131">
        <v>62</v>
      </c>
      <c r="E1645" s="144" t="s">
        <v>1111</v>
      </c>
      <c r="F1645" s="144" t="s">
        <v>1499</v>
      </c>
      <c r="G1645" s="127">
        <v>212</v>
      </c>
      <c r="H1645" s="127">
        <v>681</v>
      </c>
      <c r="I1645" s="127">
        <v>21</v>
      </c>
      <c r="J1645" s="127">
        <v>24</v>
      </c>
      <c r="K1645" s="127">
        <v>41</v>
      </c>
      <c r="L1645" s="127">
        <v>15</v>
      </c>
      <c r="M1645" s="127">
        <v>212</v>
      </c>
      <c r="N1645" s="127">
        <v>647</v>
      </c>
      <c r="O1645" s="127">
        <v>9</v>
      </c>
      <c r="P1645" s="127">
        <v>44</v>
      </c>
      <c r="Q1645" s="127">
        <v>39</v>
      </c>
      <c r="R1645" s="127">
        <v>8</v>
      </c>
      <c r="S1645" s="127">
        <v>212</v>
      </c>
      <c r="T1645" s="127">
        <v>143</v>
      </c>
      <c r="U1645" s="127">
        <v>58</v>
      </c>
      <c r="V1645" s="127">
        <v>34</v>
      </c>
      <c r="W1645" s="127">
        <v>7</v>
      </c>
      <c r="X1645" s="127">
        <v>0</v>
      </c>
    </row>
    <row r="1646" spans="1:24">
      <c r="A1646" s="118">
        <v>8</v>
      </c>
      <c r="B1646" s="122">
        <v>3</v>
      </c>
      <c r="C1646" s="137">
        <v>6001</v>
      </c>
      <c r="D1646" s="131">
        <v>62</v>
      </c>
      <c r="E1646" s="144" t="s">
        <v>1111</v>
      </c>
      <c r="F1646" s="144" t="s">
        <v>1499</v>
      </c>
      <c r="G1646" s="127">
        <v>195</v>
      </c>
      <c r="H1646" s="127">
        <v>678</v>
      </c>
      <c r="I1646" s="127">
        <v>38</v>
      </c>
      <c r="J1646" s="127">
        <v>24</v>
      </c>
      <c r="K1646" s="127">
        <v>30</v>
      </c>
      <c r="L1646" s="127">
        <v>8</v>
      </c>
      <c r="M1646" s="127">
        <v>195</v>
      </c>
      <c r="N1646" s="127">
        <v>723</v>
      </c>
      <c r="O1646" s="127">
        <v>10</v>
      </c>
      <c r="P1646" s="127">
        <v>32</v>
      </c>
      <c r="Q1646" s="127">
        <v>47</v>
      </c>
      <c r="R1646" s="127">
        <v>11</v>
      </c>
      <c r="S1646" s="127">
        <v>0</v>
      </c>
      <c r="T1646" s="127">
        <v>0</v>
      </c>
      <c r="U1646" s="127">
        <v>0</v>
      </c>
      <c r="V1646" s="127">
        <v>0</v>
      </c>
      <c r="W1646" s="127">
        <v>0</v>
      </c>
      <c r="X1646" s="127">
        <v>0</v>
      </c>
    </row>
    <row r="1647" spans="1:24">
      <c r="A1647" s="113">
        <v>3</v>
      </c>
      <c r="B1647" s="116">
        <v>3</v>
      </c>
      <c r="C1647" s="138">
        <v>6001</v>
      </c>
      <c r="D1647" s="132">
        <v>67</v>
      </c>
      <c r="E1647" s="142" t="s">
        <v>1111</v>
      </c>
      <c r="F1647" s="143" t="s">
        <v>1113</v>
      </c>
      <c r="G1647" s="128" t="s">
        <v>1</v>
      </c>
      <c r="H1647" s="128" t="s">
        <v>1</v>
      </c>
      <c r="I1647" s="128" t="s">
        <v>1</v>
      </c>
      <c r="J1647" s="128" t="s">
        <v>1</v>
      </c>
      <c r="K1647" s="128" t="s">
        <v>1</v>
      </c>
      <c r="L1647" s="128" t="s">
        <v>1</v>
      </c>
      <c r="M1647" s="128" t="s">
        <v>1</v>
      </c>
      <c r="N1647" s="128" t="s">
        <v>1</v>
      </c>
      <c r="O1647" s="128" t="s">
        <v>1</v>
      </c>
      <c r="P1647" s="128" t="s">
        <v>1</v>
      </c>
      <c r="Q1647" s="128" t="s">
        <v>1</v>
      </c>
      <c r="R1647" s="128" t="s">
        <v>1</v>
      </c>
      <c r="S1647" s="128">
        <v>0</v>
      </c>
      <c r="T1647" s="128">
        <v>0</v>
      </c>
      <c r="U1647" s="128">
        <v>0</v>
      </c>
      <c r="V1647" s="128">
        <v>0</v>
      </c>
      <c r="W1647" s="128">
        <v>0</v>
      </c>
      <c r="X1647" s="128">
        <v>0</v>
      </c>
    </row>
    <row r="1648" spans="1:24">
      <c r="A1648" s="118">
        <v>4</v>
      </c>
      <c r="B1648" s="122">
        <v>3</v>
      </c>
      <c r="C1648" s="137">
        <v>6001</v>
      </c>
      <c r="D1648" s="131">
        <v>67</v>
      </c>
      <c r="E1648" s="144" t="s">
        <v>1111</v>
      </c>
      <c r="F1648" s="144" t="s">
        <v>1113</v>
      </c>
      <c r="G1648" s="127" t="s">
        <v>1</v>
      </c>
      <c r="H1648" s="127" t="s">
        <v>1</v>
      </c>
      <c r="I1648" s="127" t="s">
        <v>1</v>
      </c>
      <c r="J1648" s="127" t="s">
        <v>1</v>
      </c>
      <c r="K1648" s="127" t="s">
        <v>1</v>
      </c>
      <c r="L1648" s="127" t="s">
        <v>1</v>
      </c>
      <c r="M1648" s="127" t="s">
        <v>1</v>
      </c>
      <c r="N1648" s="127" t="s">
        <v>1</v>
      </c>
      <c r="O1648" s="127" t="s">
        <v>1</v>
      </c>
      <c r="P1648" s="127" t="s">
        <v>1</v>
      </c>
      <c r="Q1648" s="127" t="s">
        <v>1</v>
      </c>
      <c r="R1648" s="127" t="s">
        <v>1</v>
      </c>
      <c r="S1648" s="127">
        <v>0</v>
      </c>
      <c r="T1648" s="127">
        <v>0</v>
      </c>
      <c r="U1648" s="127">
        <v>0</v>
      </c>
      <c r="V1648" s="127">
        <v>0</v>
      </c>
      <c r="W1648" s="127">
        <v>0</v>
      </c>
      <c r="X1648" s="127">
        <v>0</v>
      </c>
    </row>
    <row r="1649" spans="1:24">
      <c r="A1649" s="118">
        <v>5</v>
      </c>
      <c r="B1649" s="122">
        <v>3</v>
      </c>
      <c r="C1649" s="137">
        <v>6001</v>
      </c>
      <c r="D1649" s="131">
        <v>67</v>
      </c>
      <c r="E1649" s="144" t="s">
        <v>1111</v>
      </c>
      <c r="F1649" s="144" t="s">
        <v>1113</v>
      </c>
      <c r="G1649" s="127" t="s">
        <v>1</v>
      </c>
      <c r="H1649" s="127" t="s">
        <v>1</v>
      </c>
      <c r="I1649" s="127" t="s">
        <v>1</v>
      </c>
      <c r="J1649" s="127" t="s">
        <v>1</v>
      </c>
      <c r="K1649" s="127" t="s">
        <v>1</v>
      </c>
      <c r="L1649" s="127" t="s">
        <v>1</v>
      </c>
      <c r="M1649" s="127" t="s">
        <v>1</v>
      </c>
      <c r="N1649" s="127" t="s">
        <v>1</v>
      </c>
      <c r="O1649" s="127" t="s">
        <v>1</v>
      </c>
      <c r="P1649" s="127" t="s">
        <v>1</v>
      </c>
      <c r="Q1649" s="127" t="s">
        <v>1</v>
      </c>
      <c r="R1649" s="127" t="s">
        <v>1</v>
      </c>
      <c r="S1649" s="127" t="s">
        <v>1</v>
      </c>
      <c r="T1649" s="127" t="s">
        <v>1</v>
      </c>
      <c r="U1649" s="127" t="s">
        <v>1</v>
      </c>
      <c r="V1649" s="127" t="s">
        <v>1</v>
      </c>
      <c r="W1649" s="127" t="s">
        <v>1</v>
      </c>
      <c r="X1649" s="127" t="s">
        <v>1</v>
      </c>
    </row>
    <row r="1650" spans="1:24">
      <c r="A1650" s="118">
        <v>6</v>
      </c>
      <c r="B1650" s="122">
        <v>3</v>
      </c>
      <c r="C1650" s="137">
        <v>6001</v>
      </c>
      <c r="D1650" s="131">
        <v>67</v>
      </c>
      <c r="E1650" s="144" t="s">
        <v>1111</v>
      </c>
      <c r="F1650" s="144" t="s">
        <v>1113</v>
      </c>
      <c r="G1650" s="127" t="s">
        <v>1</v>
      </c>
      <c r="H1650" s="127" t="s">
        <v>1</v>
      </c>
      <c r="I1650" s="127" t="s">
        <v>1</v>
      </c>
      <c r="J1650" s="127" t="s">
        <v>1</v>
      </c>
      <c r="K1650" s="127" t="s">
        <v>1</v>
      </c>
      <c r="L1650" s="127" t="s">
        <v>1</v>
      </c>
      <c r="M1650" s="127" t="s">
        <v>1</v>
      </c>
      <c r="N1650" s="127" t="s">
        <v>1</v>
      </c>
      <c r="O1650" s="127" t="s">
        <v>1</v>
      </c>
      <c r="P1650" s="127" t="s">
        <v>1</v>
      </c>
      <c r="Q1650" s="127" t="s">
        <v>1</v>
      </c>
      <c r="R1650" s="127" t="s">
        <v>1</v>
      </c>
      <c r="S1650" s="127">
        <v>0</v>
      </c>
      <c r="T1650" s="127">
        <v>0</v>
      </c>
      <c r="U1650" s="127">
        <v>0</v>
      </c>
      <c r="V1650" s="127">
        <v>0</v>
      </c>
      <c r="W1650" s="127">
        <v>0</v>
      </c>
      <c r="X1650" s="127">
        <v>0</v>
      </c>
    </row>
    <row r="1651" spans="1:24">
      <c r="A1651" s="118">
        <v>7</v>
      </c>
      <c r="B1651" s="122">
        <v>3</v>
      </c>
      <c r="C1651" s="137">
        <v>6001</v>
      </c>
      <c r="D1651" s="131">
        <v>67</v>
      </c>
      <c r="E1651" s="144" t="s">
        <v>1111</v>
      </c>
      <c r="F1651" s="144" t="s">
        <v>1113</v>
      </c>
      <c r="G1651" s="127" t="s">
        <v>1</v>
      </c>
      <c r="H1651" s="127" t="s">
        <v>1</v>
      </c>
      <c r="I1651" s="127" t="s">
        <v>1</v>
      </c>
      <c r="J1651" s="127" t="s">
        <v>1</v>
      </c>
      <c r="K1651" s="127" t="s">
        <v>1</v>
      </c>
      <c r="L1651" s="127" t="s">
        <v>1</v>
      </c>
      <c r="M1651" s="127" t="s">
        <v>1</v>
      </c>
      <c r="N1651" s="127" t="s">
        <v>1</v>
      </c>
      <c r="O1651" s="127" t="s">
        <v>1</v>
      </c>
      <c r="P1651" s="127" t="s">
        <v>1</v>
      </c>
      <c r="Q1651" s="127" t="s">
        <v>1</v>
      </c>
      <c r="R1651" s="127" t="s">
        <v>1</v>
      </c>
      <c r="S1651" s="127" t="s">
        <v>1</v>
      </c>
      <c r="T1651" s="127" t="s">
        <v>1</v>
      </c>
      <c r="U1651" s="127" t="s">
        <v>1</v>
      </c>
      <c r="V1651" s="127" t="s">
        <v>1</v>
      </c>
      <c r="W1651" s="127" t="s">
        <v>1</v>
      </c>
      <c r="X1651" s="127" t="s">
        <v>1</v>
      </c>
    </row>
    <row r="1652" spans="1:24">
      <c r="A1652" s="118">
        <v>8</v>
      </c>
      <c r="B1652" s="122">
        <v>3</v>
      </c>
      <c r="C1652" s="137">
        <v>6001</v>
      </c>
      <c r="D1652" s="131">
        <v>67</v>
      </c>
      <c r="E1652" s="144" t="s">
        <v>1111</v>
      </c>
      <c r="F1652" s="144" t="s">
        <v>1113</v>
      </c>
      <c r="G1652" s="127" t="s">
        <v>1</v>
      </c>
      <c r="H1652" s="127" t="s">
        <v>1</v>
      </c>
      <c r="I1652" s="127" t="s">
        <v>1</v>
      </c>
      <c r="J1652" s="127" t="s">
        <v>1</v>
      </c>
      <c r="K1652" s="127" t="s">
        <v>1</v>
      </c>
      <c r="L1652" s="127" t="s">
        <v>1</v>
      </c>
      <c r="M1652" s="127" t="s">
        <v>1</v>
      </c>
      <c r="N1652" s="127" t="s">
        <v>1</v>
      </c>
      <c r="O1652" s="127" t="s">
        <v>1</v>
      </c>
      <c r="P1652" s="127" t="s">
        <v>1</v>
      </c>
      <c r="Q1652" s="127" t="s">
        <v>1</v>
      </c>
      <c r="R1652" s="127" t="s">
        <v>1</v>
      </c>
      <c r="S1652" s="127">
        <v>0</v>
      </c>
      <c r="T1652" s="127">
        <v>0</v>
      </c>
      <c r="U1652" s="127">
        <v>0</v>
      </c>
      <c r="V1652" s="127">
        <v>0</v>
      </c>
      <c r="W1652" s="127">
        <v>0</v>
      </c>
      <c r="X1652" s="127">
        <v>0</v>
      </c>
    </row>
    <row r="1653" spans="1:24">
      <c r="A1653" s="118">
        <v>6</v>
      </c>
      <c r="B1653" s="122">
        <v>3</v>
      </c>
      <c r="C1653" s="137">
        <v>6001</v>
      </c>
      <c r="D1653" s="131">
        <v>70</v>
      </c>
      <c r="E1653" s="144" t="s">
        <v>1111</v>
      </c>
      <c r="F1653" s="144" t="s">
        <v>1498</v>
      </c>
      <c r="G1653" s="127">
        <v>14</v>
      </c>
      <c r="H1653" s="127">
        <v>515</v>
      </c>
      <c r="I1653" s="127">
        <v>79</v>
      </c>
      <c r="J1653" s="127">
        <v>7</v>
      </c>
      <c r="K1653" s="127">
        <v>14</v>
      </c>
      <c r="L1653" s="127">
        <v>0</v>
      </c>
      <c r="M1653" s="127">
        <v>14</v>
      </c>
      <c r="N1653" s="127">
        <v>391</v>
      </c>
      <c r="O1653" s="127">
        <v>50</v>
      </c>
      <c r="P1653" s="127">
        <v>36</v>
      </c>
      <c r="Q1653" s="127">
        <v>14</v>
      </c>
      <c r="R1653" s="127">
        <v>0</v>
      </c>
      <c r="S1653" s="127">
        <v>0</v>
      </c>
      <c r="T1653" s="127">
        <v>0</v>
      </c>
      <c r="U1653" s="127">
        <v>0</v>
      </c>
      <c r="V1653" s="127">
        <v>0</v>
      </c>
      <c r="W1653" s="127">
        <v>0</v>
      </c>
      <c r="X1653" s="127">
        <v>0</v>
      </c>
    </row>
    <row r="1654" spans="1:24">
      <c r="A1654" s="118">
        <v>7</v>
      </c>
      <c r="B1654" s="122">
        <v>3</v>
      </c>
      <c r="C1654" s="137">
        <v>6001</v>
      </c>
      <c r="D1654" s="131">
        <v>70</v>
      </c>
      <c r="E1654" s="144" t="s">
        <v>1111</v>
      </c>
      <c r="F1654" s="144" t="s">
        <v>1498</v>
      </c>
      <c r="G1654" s="127">
        <v>18</v>
      </c>
      <c r="H1654" s="127">
        <v>560</v>
      </c>
      <c r="I1654" s="127">
        <v>56</v>
      </c>
      <c r="J1654" s="127">
        <v>39</v>
      </c>
      <c r="K1654" s="127">
        <v>6</v>
      </c>
      <c r="L1654" s="127">
        <v>0</v>
      </c>
      <c r="M1654" s="127">
        <v>18</v>
      </c>
      <c r="N1654" s="127">
        <v>449</v>
      </c>
      <c r="O1654" s="127">
        <v>56</v>
      </c>
      <c r="P1654" s="127">
        <v>28</v>
      </c>
      <c r="Q1654" s="127">
        <v>17</v>
      </c>
      <c r="R1654" s="127">
        <v>0</v>
      </c>
      <c r="S1654" s="127">
        <v>18</v>
      </c>
      <c r="T1654" s="127">
        <v>93</v>
      </c>
      <c r="U1654" s="127">
        <v>89</v>
      </c>
      <c r="V1654" s="127">
        <v>11</v>
      </c>
      <c r="W1654" s="127">
        <v>0</v>
      </c>
      <c r="X1654" s="127">
        <v>0</v>
      </c>
    </row>
    <row r="1655" spans="1:24">
      <c r="A1655" s="118">
        <v>8</v>
      </c>
      <c r="B1655" s="122">
        <v>3</v>
      </c>
      <c r="C1655" s="137">
        <v>6001</v>
      </c>
      <c r="D1655" s="131">
        <v>70</v>
      </c>
      <c r="E1655" s="144" t="s">
        <v>1111</v>
      </c>
      <c r="F1655" s="144" t="s">
        <v>1498</v>
      </c>
      <c r="G1655" s="127">
        <v>38</v>
      </c>
      <c r="H1655" s="127">
        <v>564</v>
      </c>
      <c r="I1655" s="127">
        <v>92</v>
      </c>
      <c r="J1655" s="127">
        <v>5</v>
      </c>
      <c r="K1655" s="127">
        <v>3</v>
      </c>
      <c r="L1655" s="127">
        <v>0</v>
      </c>
      <c r="M1655" s="127">
        <v>38</v>
      </c>
      <c r="N1655" s="127">
        <v>484</v>
      </c>
      <c r="O1655" s="127">
        <v>42</v>
      </c>
      <c r="P1655" s="127">
        <v>50</v>
      </c>
      <c r="Q1655" s="127">
        <v>8</v>
      </c>
      <c r="R1655" s="127">
        <v>0</v>
      </c>
      <c r="S1655" s="127">
        <v>0</v>
      </c>
      <c r="T1655" s="127">
        <v>0</v>
      </c>
      <c r="U1655" s="127">
        <v>0</v>
      </c>
      <c r="V1655" s="127">
        <v>0</v>
      </c>
      <c r="W1655" s="127">
        <v>0</v>
      </c>
      <c r="X1655" s="127">
        <v>0</v>
      </c>
    </row>
    <row r="1656" spans="1:24">
      <c r="A1656" s="113">
        <v>3</v>
      </c>
      <c r="B1656" s="116">
        <v>3</v>
      </c>
      <c r="C1656" s="138">
        <v>6001</v>
      </c>
      <c r="D1656" s="132">
        <v>71</v>
      </c>
      <c r="E1656" s="142" t="s">
        <v>1111</v>
      </c>
      <c r="F1656" s="143" t="s">
        <v>1112</v>
      </c>
      <c r="G1656" s="128">
        <v>143</v>
      </c>
      <c r="H1656" s="128">
        <v>524</v>
      </c>
      <c r="I1656" s="128">
        <v>13</v>
      </c>
      <c r="J1656" s="128">
        <v>27</v>
      </c>
      <c r="K1656" s="128">
        <v>31</v>
      </c>
      <c r="L1656" s="128">
        <v>29</v>
      </c>
      <c r="M1656" s="128">
        <v>143</v>
      </c>
      <c r="N1656" s="128">
        <v>415</v>
      </c>
      <c r="O1656" s="128">
        <v>36</v>
      </c>
      <c r="P1656" s="128">
        <v>26</v>
      </c>
      <c r="Q1656" s="128">
        <v>29</v>
      </c>
      <c r="R1656" s="128">
        <v>9</v>
      </c>
      <c r="S1656" s="128">
        <v>0</v>
      </c>
      <c r="T1656" s="128">
        <v>0</v>
      </c>
      <c r="U1656" s="128">
        <v>0</v>
      </c>
      <c r="V1656" s="128">
        <v>0</v>
      </c>
      <c r="W1656" s="128">
        <v>0</v>
      </c>
      <c r="X1656" s="128">
        <v>0</v>
      </c>
    </row>
    <row r="1657" spans="1:24">
      <c r="A1657" s="118">
        <v>4</v>
      </c>
      <c r="B1657" s="122">
        <v>3</v>
      </c>
      <c r="C1657" s="137">
        <v>6001</v>
      </c>
      <c r="D1657" s="131">
        <v>71</v>
      </c>
      <c r="E1657" s="144" t="s">
        <v>1111</v>
      </c>
      <c r="F1657" s="144" t="s">
        <v>1112</v>
      </c>
      <c r="G1657" s="127">
        <v>139</v>
      </c>
      <c r="H1657" s="127">
        <v>563</v>
      </c>
      <c r="I1657" s="127">
        <v>24</v>
      </c>
      <c r="J1657" s="127">
        <v>20</v>
      </c>
      <c r="K1657" s="127">
        <v>27</v>
      </c>
      <c r="L1657" s="127">
        <v>28</v>
      </c>
      <c r="M1657" s="127">
        <v>139</v>
      </c>
      <c r="N1657" s="127">
        <v>522</v>
      </c>
      <c r="O1657" s="127">
        <v>14</v>
      </c>
      <c r="P1657" s="127">
        <v>43</v>
      </c>
      <c r="Q1657" s="127">
        <v>35</v>
      </c>
      <c r="R1657" s="127">
        <v>9</v>
      </c>
      <c r="S1657" s="127">
        <v>0</v>
      </c>
      <c r="T1657" s="127">
        <v>0</v>
      </c>
      <c r="U1657" s="127">
        <v>0</v>
      </c>
      <c r="V1657" s="127">
        <v>0</v>
      </c>
      <c r="W1657" s="127">
        <v>0</v>
      </c>
      <c r="X1657" s="127">
        <v>0</v>
      </c>
    </row>
    <row r="1658" spans="1:24">
      <c r="A1658" s="118">
        <v>5</v>
      </c>
      <c r="B1658" s="122">
        <v>3</v>
      </c>
      <c r="C1658" s="137">
        <v>6001</v>
      </c>
      <c r="D1658" s="131">
        <v>71</v>
      </c>
      <c r="E1658" s="144" t="s">
        <v>1111</v>
      </c>
      <c r="F1658" s="144" t="s">
        <v>1112</v>
      </c>
      <c r="G1658" s="127">
        <v>127</v>
      </c>
      <c r="H1658" s="127">
        <v>592</v>
      </c>
      <c r="I1658" s="127">
        <v>26</v>
      </c>
      <c r="J1658" s="127">
        <v>28</v>
      </c>
      <c r="K1658" s="127">
        <v>34</v>
      </c>
      <c r="L1658" s="127">
        <v>13</v>
      </c>
      <c r="M1658" s="127">
        <v>127</v>
      </c>
      <c r="N1658" s="127">
        <v>547</v>
      </c>
      <c r="O1658" s="127">
        <v>13</v>
      </c>
      <c r="P1658" s="127">
        <v>50</v>
      </c>
      <c r="Q1658" s="127">
        <v>32</v>
      </c>
      <c r="R1658" s="127">
        <v>4</v>
      </c>
      <c r="S1658" s="127">
        <v>127</v>
      </c>
      <c r="T1658" s="127">
        <v>151</v>
      </c>
      <c r="U1658" s="127">
        <v>51</v>
      </c>
      <c r="V1658" s="127">
        <v>42</v>
      </c>
      <c r="W1658" s="127">
        <v>7</v>
      </c>
      <c r="X1658" s="127">
        <v>0</v>
      </c>
    </row>
    <row r="1659" spans="1:24">
      <c r="A1659" s="118">
        <v>7</v>
      </c>
      <c r="B1659" s="122">
        <v>3</v>
      </c>
      <c r="C1659" s="137">
        <v>6001</v>
      </c>
      <c r="D1659" s="131">
        <v>703</v>
      </c>
      <c r="E1659" s="144" t="s">
        <v>1111</v>
      </c>
      <c r="F1659" s="144" t="s">
        <v>1662</v>
      </c>
      <c r="G1659" s="127" t="s">
        <v>1</v>
      </c>
      <c r="H1659" s="127" t="s">
        <v>1</v>
      </c>
      <c r="I1659" s="127" t="s">
        <v>1</v>
      </c>
      <c r="J1659" s="127" t="s">
        <v>1</v>
      </c>
      <c r="K1659" s="127" t="s">
        <v>1</v>
      </c>
      <c r="L1659" s="127" t="s">
        <v>1</v>
      </c>
      <c r="M1659" s="127" t="s">
        <v>1</v>
      </c>
      <c r="N1659" s="127" t="s">
        <v>1</v>
      </c>
      <c r="O1659" s="127" t="s">
        <v>1</v>
      </c>
      <c r="P1659" s="127" t="s">
        <v>1</v>
      </c>
      <c r="Q1659" s="127" t="s">
        <v>1</v>
      </c>
      <c r="R1659" s="127" t="s">
        <v>1</v>
      </c>
      <c r="S1659" s="127" t="s">
        <v>1</v>
      </c>
      <c r="T1659" s="127" t="s">
        <v>1</v>
      </c>
      <c r="U1659" s="127" t="s">
        <v>1</v>
      </c>
      <c r="V1659" s="127" t="s">
        <v>1</v>
      </c>
      <c r="W1659" s="127" t="s">
        <v>1</v>
      </c>
      <c r="X1659" s="127" t="s">
        <v>1</v>
      </c>
    </row>
    <row r="1660" spans="1:24">
      <c r="A1660" s="118">
        <v>8</v>
      </c>
      <c r="B1660" s="122">
        <v>3</v>
      </c>
      <c r="C1660" s="137">
        <v>6001</v>
      </c>
      <c r="D1660" s="131">
        <v>703</v>
      </c>
      <c r="E1660" s="144" t="s">
        <v>1111</v>
      </c>
      <c r="F1660" s="144" t="s">
        <v>1662</v>
      </c>
      <c r="G1660" s="127" t="s">
        <v>1</v>
      </c>
      <c r="H1660" s="127" t="s">
        <v>1</v>
      </c>
      <c r="I1660" s="127" t="s">
        <v>1</v>
      </c>
      <c r="J1660" s="127" t="s">
        <v>1</v>
      </c>
      <c r="K1660" s="127" t="s">
        <v>1</v>
      </c>
      <c r="L1660" s="127" t="s">
        <v>1</v>
      </c>
      <c r="M1660" s="127" t="s">
        <v>1</v>
      </c>
      <c r="N1660" s="127" t="s">
        <v>1</v>
      </c>
      <c r="O1660" s="127" t="s">
        <v>1</v>
      </c>
      <c r="P1660" s="127" t="s">
        <v>1</v>
      </c>
      <c r="Q1660" s="127" t="s">
        <v>1</v>
      </c>
      <c r="R1660" s="127" t="s">
        <v>1</v>
      </c>
      <c r="S1660" s="127">
        <v>0</v>
      </c>
      <c r="T1660" s="127">
        <v>0</v>
      </c>
      <c r="U1660" s="127">
        <v>0</v>
      </c>
      <c r="V1660" s="127">
        <v>0</v>
      </c>
      <c r="W1660" s="127">
        <v>0</v>
      </c>
      <c r="X1660" s="127">
        <v>0</v>
      </c>
    </row>
    <row r="1661" spans="1:24">
      <c r="A1661" s="113">
        <v>3</v>
      </c>
      <c r="B1661" s="116">
        <v>3</v>
      </c>
      <c r="C1661" s="138">
        <v>6002</v>
      </c>
      <c r="D1661" s="132">
        <v>50</v>
      </c>
      <c r="E1661" s="142" t="s">
        <v>1140</v>
      </c>
      <c r="F1661" s="143" t="s">
        <v>1153</v>
      </c>
      <c r="G1661" s="128">
        <v>46</v>
      </c>
      <c r="H1661" s="128">
        <v>569</v>
      </c>
      <c r="I1661" s="128">
        <v>0</v>
      </c>
      <c r="J1661" s="128">
        <v>30</v>
      </c>
      <c r="K1661" s="128">
        <v>28</v>
      </c>
      <c r="L1661" s="128">
        <v>41</v>
      </c>
      <c r="M1661" s="128">
        <v>46</v>
      </c>
      <c r="N1661" s="128">
        <v>519</v>
      </c>
      <c r="O1661" s="128">
        <v>17</v>
      </c>
      <c r="P1661" s="128">
        <v>33</v>
      </c>
      <c r="Q1661" s="128">
        <v>30</v>
      </c>
      <c r="R1661" s="128">
        <v>20</v>
      </c>
      <c r="S1661" s="128">
        <v>0</v>
      </c>
      <c r="T1661" s="128">
        <v>0</v>
      </c>
      <c r="U1661" s="128">
        <v>0</v>
      </c>
      <c r="V1661" s="128">
        <v>0</v>
      </c>
      <c r="W1661" s="128">
        <v>0</v>
      </c>
      <c r="X1661" s="128">
        <v>0</v>
      </c>
    </row>
    <row r="1662" spans="1:24">
      <c r="A1662" s="118">
        <v>4</v>
      </c>
      <c r="B1662" s="122">
        <v>3</v>
      </c>
      <c r="C1662" s="137">
        <v>6002</v>
      </c>
      <c r="D1662" s="131">
        <v>50</v>
      </c>
      <c r="E1662" s="144" t="s">
        <v>1140</v>
      </c>
      <c r="F1662" s="144" t="s">
        <v>1153</v>
      </c>
      <c r="G1662" s="127">
        <v>59</v>
      </c>
      <c r="H1662" s="127">
        <v>626</v>
      </c>
      <c r="I1662" s="127">
        <v>10</v>
      </c>
      <c r="J1662" s="127">
        <v>15</v>
      </c>
      <c r="K1662" s="127">
        <v>25</v>
      </c>
      <c r="L1662" s="127">
        <v>49</v>
      </c>
      <c r="M1662" s="127">
        <v>59</v>
      </c>
      <c r="N1662" s="127">
        <v>619</v>
      </c>
      <c r="O1662" s="127">
        <v>3</v>
      </c>
      <c r="P1662" s="127">
        <v>36</v>
      </c>
      <c r="Q1662" s="127">
        <v>41</v>
      </c>
      <c r="R1662" s="127">
        <v>20</v>
      </c>
      <c r="S1662" s="127">
        <v>0</v>
      </c>
      <c r="T1662" s="127">
        <v>0</v>
      </c>
      <c r="U1662" s="127">
        <v>0</v>
      </c>
      <c r="V1662" s="127">
        <v>0</v>
      </c>
      <c r="W1662" s="127">
        <v>0</v>
      </c>
      <c r="X1662" s="127">
        <v>0</v>
      </c>
    </row>
    <row r="1663" spans="1:24">
      <c r="A1663" s="118">
        <v>5</v>
      </c>
      <c r="B1663" s="122">
        <v>3</v>
      </c>
      <c r="C1663" s="137">
        <v>6002</v>
      </c>
      <c r="D1663" s="131">
        <v>50</v>
      </c>
      <c r="E1663" s="144" t="s">
        <v>1140</v>
      </c>
      <c r="F1663" s="144" t="s">
        <v>1153</v>
      </c>
      <c r="G1663" s="127">
        <v>57</v>
      </c>
      <c r="H1663" s="127">
        <v>626</v>
      </c>
      <c r="I1663" s="127">
        <v>14</v>
      </c>
      <c r="J1663" s="127">
        <v>30</v>
      </c>
      <c r="K1663" s="127">
        <v>32</v>
      </c>
      <c r="L1663" s="127">
        <v>25</v>
      </c>
      <c r="M1663" s="127">
        <v>57</v>
      </c>
      <c r="N1663" s="127">
        <v>634</v>
      </c>
      <c r="O1663" s="127">
        <v>9</v>
      </c>
      <c r="P1663" s="127">
        <v>30</v>
      </c>
      <c r="Q1663" s="127">
        <v>44</v>
      </c>
      <c r="R1663" s="127">
        <v>18</v>
      </c>
      <c r="S1663" s="127">
        <v>57</v>
      </c>
      <c r="T1663" s="127">
        <v>183</v>
      </c>
      <c r="U1663" s="127">
        <v>25</v>
      </c>
      <c r="V1663" s="127">
        <v>44</v>
      </c>
      <c r="W1663" s="127">
        <v>25</v>
      </c>
      <c r="X1663" s="127">
        <v>7</v>
      </c>
    </row>
    <row r="1664" spans="1:24">
      <c r="A1664" s="113">
        <v>3</v>
      </c>
      <c r="B1664" s="116">
        <v>3</v>
      </c>
      <c r="C1664" s="138">
        <v>6002</v>
      </c>
      <c r="D1664" s="132">
        <v>53</v>
      </c>
      <c r="E1664" s="142" t="s">
        <v>1140</v>
      </c>
      <c r="F1664" s="143" t="s">
        <v>1152</v>
      </c>
      <c r="G1664" s="128">
        <v>27</v>
      </c>
      <c r="H1664" s="128">
        <v>485</v>
      </c>
      <c r="I1664" s="128">
        <v>15</v>
      </c>
      <c r="J1664" s="128">
        <v>37</v>
      </c>
      <c r="K1664" s="128">
        <v>48</v>
      </c>
      <c r="L1664" s="128">
        <v>0</v>
      </c>
      <c r="M1664" s="128">
        <v>27</v>
      </c>
      <c r="N1664" s="128">
        <v>402</v>
      </c>
      <c r="O1664" s="128">
        <v>41</v>
      </c>
      <c r="P1664" s="128">
        <v>30</v>
      </c>
      <c r="Q1664" s="128">
        <v>22</v>
      </c>
      <c r="R1664" s="128">
        <v>7</v>
      </c>
      <c r="S1664" s="128">
        <v>0</v>
      </c>
      <c r="T1664" s="128">
        <v>0</v>
      </c>
      <c r="U1664" s="128">
        <v>0</v>
      </c>
      <c r="V1664" s="128">
        <v>0</v>
      </c>
      <c r="W1664" s="128">
        <v>0</v>
      </c>
      <c r="X1664" s="128">
        <v>0</v>
      </c>
    </row>
    <row r="1665" spans="1:24">
      <c r="A1665" s="118">
        <v>4</v>
      </c>
      <c r="B1665" s="122">
        <v>3</v>
      </c>
      <c r="C1665" s="137">
        <v>6002</v>
      </c>
      <c r="D1665" s="131">
        <v>53</v>
      </c>
      <c r="E1665" s="144" t="s">
        <v>1140</v>
      </c>
      <c r="F1665" s="144" t="s">
        <v>1152</v>
      </c>
      <c r="G1665" s="127">
        <v>13</v>
      </c>
      <c r="H1665" s="127">
        <v>549</v>
      </c>
      <c r="I1665" s="127">
        <v>15</v>
      </c>
      <c r="J1665" s="127">
        <v>31</v>
      </c>
      <c r="K1665" s="127">
        <v>46</v>
      </c>
      <c r="L1665" s="127">
        <v>8</v>
      </c>
      <c r="M1665" s="127">
        <v>13</v>
      </c>
      <c r="N1665" s="127">
        <v>585</v>
      </c>
      <c r="O1665" s="127">
        <v>8</v>
      </c>
      <c r="P1665" s="127">
        <v>46</v>
      </c>
      <c r="Q1665" s="127">
        <v>23</v>
      </c>
      <c r="R1665" s="127">
        <v>23</v>
      </c>
      <c r="S1665" s="127">
        <v>0</v>
      </c>
      <c r="T1665" s="127">
        <v>0</v>
      </c>
      <c r="U1665" s="127">
        <v>0</v>
      </c>
      <c r="V1665" s="127">
        <v>0</v>
      </c>
      <c r="W1665" s="127">
        <v>0</v>
      </c>
      <c r="X1665" s="127">
        <v>0</v>
      </c>
    </row>
    <row r="1666" spans="1:24">
      <c r="A1666" s="118">
        <v>5</v>
      </c>
      <c r="B1666" s="122">
        <v>3</v>
      </c>
      <c r="C1666" s="137">
        <v>6002</v>
      </c>
      <c r="D1666" s="131">
        <v>53</v>
      </c>
      <c r="E1666" s="144" t="s">
        <v>1140</v>
      </c>
      <c r="F1666" s="144" t="s">
        <v>1152</v>
      </c>
      <c r="G1666" s="127">
        <v>23</v>
      </c>
      <c r="H1666" s="127">
        <v>582</v>
      </c>
      <c r="I1666" s="127">
        <v>35</v>
      </c>
      <c r="J1666" s="127">
        <v>17</v>
      </c>
      <c r="K1666" s="127">
        <v>43</v>
      </c>
      <c r="L1666" s="127">
        <v>4</v>
      </c>
      <c r="M1666" s="127">
        <v>23</v>
      </c>
      <c r="N1666" s="127">
        <v>628</v>
      </c>
      <c r="O1666" s="127">
        <v>0</v>
      </c>
      <c r="P1666" s="127">
        <v>35</v>
      </c>
      <c r="Q1666" s="127">
        <v>65</v>
      </c>
      <c r="R1666" s="127">
        <v>0</v>
      </c>
      <c r="S1666" s="127">
        <v>23</v>
      </c>
      <c r="T1666" s="127">
        <v>170</v>
      </c>
      <c r="U1666" s="127">
        <v>30</v>
      </c>
      <c r="V1666" s="127">
        <v>65</v>
      </c>
      <c r="W1666" s="127">
        <v>0</v>
      </c>
      <c r="X1666" s="127">
        <v>4</v>
      </c>
    </row>
    <row r="1667" spans="1:24">
      <c r="A1667" s="113">
        <v>3</v>
      </c>
      <c r="B1667" s="116">
        <v>3</v>
      </c>
      <c r="C1667" s="138">
        <v>6002</v>
      </c>
      <c r="D1667" s="132">
        <v>54</v>
      </c>
      <c r="E1667" s="142" t="s">
        <v>1140</v>
      </c>
      <c r="F1667" s="143" t="s">
        <v>1151</v>
      </c>
      <c r="G1667" s="128">
        <v>54</v>
      </c>
      <c r="H1667" s="128">
        <v>502</v>
      </c>
      <c r="I1667" s="128">
        <v>9</v>
      </c>
      <c r="J1667" s="128">
        <v>44</v>
      </c>
      <c r="K1667" s="128">
        <v>33</v>
      </c>
      <c r="L1667" s="128">
        <v>13</v>
      </c>
      <c r="M1667" s="128">
        <v>54</v>
      </c>
      <c r="N1667" s="128">
        <v>459</v>
      </c>
      <c r="O1667" s="128">
        <v>20</v>
      </c>
      <c r="P1667" s="128">
        <v>43</v>
      </c>
      <c r="Q1667" s="128">
        <v>26</v>
      </c>
      <c r="R1667" s="128">
        <v>11</v>
      </c>
      <c r="S1667" s="128">
        <v>0</v>
      </c>
      <c r="T1667" s="128">
        <v>0</v>
      </c>
      <c r="U1667" s="128">
        <v>0</v>
      </c>
      <c r="V1667" s="128">
        <v>0</v>
      </c>
      <c r="W1667" s="128">
        <v>0</v>
      </c>
      <c r="X1667" s="128">
        <v>0</v>
      </c>
    </row>
    <row r="1668" spans="1:24">
      <c r="A1668" s="118">
        <v>4</v>
      </c>
      <c r="B1668" s="122">
        <v>3</v>
      </c>
      <c r="C1668" s="137">
        <v>6002</v>
      </c>
      <c r="D1668" s="131">
        <v>54</v>
      </c>
      <c r="E1668" s="144" t="s">
        <v>1140</v>
      </c>
      <c r="F1668" s="144" t="s">
        <v>1151</v>
      </c>
      <c r="G1668" s="127">
        <v>61</v>
      </c>
      <c r="H1668" s="127">
        <v>530</v>
      </c>
      <c r="I1668" s="127">
        <v>39</v>
      </c>
      <c r="J1668" s="127">
        <v>25</v>
      </c>
      <c r="K1668" s="127">
        <v>20</v>
      </c>
      <c r="L1668" s="127">
        <v>16</v>
      </c>
      <c r="M1668" s="127">
        <v>61</v>
      </c>
      <c r="N1668" s="127">
        <v>535</v>
      </c>
      <c r="O1668" s="127">
        <v>11</v>
      </c>
      <c r="P1668" s="127">
        <v>46</v>
      </c>
      <c r="Q1668" s="127">
        <v>34</v>
      </c>
      <c r="R1668" s="127">
        <v>8</v>
      </c>
      <c r="S1668" s="127">
        <v>0</v>
      </c>
      <c r="T1668" s="127">
        <v>0</v>
      </c>
      <c r="U1668" s="127">
        <v>0</v>
      </c>
      <c r="V1668" s="127">
        <v>0</v>
      </c>
      <c r="W1668" s="127">
        <v>0</v>
      </c>
      <c r="X1668" s="127">
        <v>0</v>
      </c>
    </row>
    <row r="1669" spans="1:24">
      <c r="A1669" s="118">
        <v>5</v>
      </c>
      <c r="B1669" s="122">
        <v>3</v>
      </c>
      <c r="C1669" s="137">
        <v>6002</v>
      </c>
      <c r="D1669" s="131">
        <v>54</v>
      </c>
      <c r="E1669" s="144" t="s">
        <v>1140</v>
      </c>
      <c r="F1669" s="144" t="s">
        <v>1151</v>
      </c>
      <c r="G1669" s="127">
        <v>43</v>
      </c>
      <c r="H1669" s="127">
        <v>603</v>
      </c>
      <c r="I1669" s="127">
        <v>28</v>
      </c>
      <c r="J1669" s="127">
        <v>21</v>
      </c>
      <c r="K1669" s="127">
        <v>35</v>
      </c>
      <c r="L1669" s="127">
        <v>16</v>
      </c>
      <c r="M1669" s="127">
        <v>43</v>
      </c>
      <c r="N1669" s="127">
        <v>585</v>
      </c>
      <c r="O1669" s="127">
        <v>9</v>
      </c>
      <c r="P1669" s="127">
        <v>47</v>
      </c>
      <c r="Q1669" s="127">
        <v>35</v>
      </c>
      <c r="R1669" s="127">
        <v>9</v>
      </c>
      <c r="S1669" s="127">
        <v>43</v>
      </c>
      <c r="T1669" s="127">
        <v>162</v>
      </c>
      <c r="U1669" s="127">
        <v>40</v>
      </c>
      <c r="V1669" s="127">
        <v>47</v>
      </c>
      <c r="W1669" s="127">
        <v>14</v>
      </c>
      <c r="X1669" s="127">
        <v>0</v>
      </c>
    </row>
    <row r="1670" spans="1:24">
      <c r="A1670" s="113">
        <v>3</v>
      </c>
      <c r="B1670" s="116">
        <v>3</v>
      </c>
      <c r="C1670" s="138">
        <v>6002</v>
      </c>
      <c r="D1670" s="132">
        <v>55</v>
      </c>
      <c r="E1670" s="142" t="s">
        <v>1140</v>
      </c>
      <c r="F1670" s="143" t="s">
        <v>1150</v>
      </c>
      <c r="G1670" s="128">
        <v>69</v>
      </c>
      <c r="H1670" s="128">
        <v>602</v>
      </c>
      <c r="I1670" s="128">
        <v>3</v>
      </c>
      <c r="J1670" s="128">
        <v>13</v>
      </c>
      <c r="K1670" s="128">
        <v>28</v>
      </c>
      <c r="L1670" s="128">
        <v>57</v>
      </c>
      <c r="M1670" s="128">
        <v>69</v>
      </c>
      <c r="N1670" s="128">
        <v>611</v>
      </c>
      <c r="O1670" s="128">
        <v>9</v>
      </c>
      <c r="P1670" s="128">
        <v>14</v>
      </c>
      <c r="Q1670" s="128">
        <v>33</v>
      </c>
      <c r="R1670" s="128">
        <v>43</v>
      </c>
      <c r="S1670" s="128">
        <v>0</v>
      </c>
      <c r="T1670" s="128">
        <v>0</v>
      </c>
      <c r="U1670" s="128">
        <v>0</v>
      </c>
      <c r="V1670" s="128">
        <v>0</v>
      </c>
      <c r="W1670" s="128">
        <v>0</v>
      </c>
      <c r="X1670" s="128">
        <v>0</v>
      </c>
    </row>
    <row r="1671" spans="1:24">
      <c r="A1671" s="118">
        <v>4</v>
      </c>
      <c r="B1671" s="122">
        <v>3</v>
      </c>
      <c r="C1671" s="137">
        <v>6002</v>
      </c>
      <c r="D1671" s="131">
        <v>55</v>
      </c>
      <c r="E1671" s="144" t="s">
        <v>1140</v>
      </c>
      <c r="F1671" s="144" t="s">
        <v>1150</v>
      </c>
      <c r="G1671" s="127">
        <v>79</v>
      </c>
      <c r="H1671" s="127">
        <v>675</v>
      </c>
      <c r="I1671" s="127">
        <v>5</v>
      </c>
      <c r="J1671" s="127">
        <v>6</v>
      </c>
      <c r="K1671" s="127">
        <v>25</v>
      </c>
      <c r="L1671" s="127">
        <v>63</v>
      </c>
      <c r="M1671" s="127">
        <v>79</v>
      </c>
      <c r="N1671" s="127">
        <v>761</v>
      </c>
      <c r="O1671" s="127">
        <v>0</v>
      </c>
      <c r="P1671" s="127">
        <v>6</v>
      </c>
      <c r="Q1671" s="127">
        <v>38</v>
      </c>
      <c r="R1671" s="127">
        <v>56</v>
      </c>
      <c r="S1671" s="127">
        <v>0</v>
      </c>
      <c r="T1671" s="127">
        <v>0</v>
      </c>
      <c r="U1671" s="127">
        <v>0</v>
      </c>
      <c r="V1671" s="127">
        <v>0</v>
      </c>
      <c r="W1671" s="127">
        <v>0</v>
      </c>
      <c r="X1671" s="127">
        <v>0</v>
      </c>
    </row>
    <row r="1672" spans="1:24">
      <c r="A1672" s="118">
        <v>5</v>
      </c>
      <c r="B1672" s="122">
        <v>3</v>
      </c>
      <c r="C1672" s="137">
        <v>6002</v>
      </c>
      <c r="D1672" s="131">
        <v>55</v>
      </c>
      <c r="E1672" s="144" t="s">
        <v>1140</v>
      </c>
      <c r="F1672" s="144" t="s">
        <v>1150</v>
      </c>
      <c r="G1672" s="127">
        <v>79</v>
      </c>
      <c r="H1672" s="127">
        <v>670</v>
      </c>
      <c r="I1672" s="127">
        <v>15</v>
      </c>
      <c r="J1672" s="127">
        <v>8</v>
      </c>
      <c r="K1672" s="127">
        <v>30</v>
      </c>
      <c r="L1672" s="127">
        <v>47</v>
      </c>
      <c r="M1672" s="127">
        <v>79</v>
      </c>
      <c r="N1672" s="127">
        <v>727</v>
      </c>
      <c r="O1672" s="127">
        <v>5</v>
      </c>
      <c r="P1672" s="127">
        <v>15</v>
      </c>
      <c r="Q1672" s="127">
        <v>43</v>
      </c>
      <c r="R1672" s="127">
        <v>37</v>
      </c>
      <c r="S1672" s="127">
        <v>79</v>
      </c>
      <c r="T1672" s="127">
        <v>208</v>
      </c>
      <c r="U1672" s="127">
        <v>8</v>
      </c>
      <c r="V1672" s="127">
        <v>22</v>
      </c>
      <c r="W1672" s="127">
        <v>61</v>
      </c>
      <c r="X1672" s="127">
        <v>10</v>
      </c>
    </row>
    <row r="1673" spans="1:24">
      <c r="A1673" s="113">
        <v>3</v>
      </c>
      <c r="B1673" s="116">
        <v>3</v>
      </c>
      <c r="C1673" s="138">
        <v>6002</v>
      </c>
      <c r="D1673" s="132">
        <v>56</v>
      </c>
      <c r="E1673" s="142" t="s">
        <v>1140</v>
      </c>
      <c r="F1673" s="143" t="s">
        <v>1149</v>
      </c>
      <c r="G1673" s="128">
        <v>24</v>
      </c>
      <c r="H1673" s="128">
        <v>578</v>
      </c>
      <c r="I1673" s="128">
        <v>4</v>
      </c>
      <c r="J1673" s="128">
        <v>13</v>
      </c>
      <c r="K1673" s="128">
        <v>21</v>
      </c>
      <c r="L1673" s="128">
        <v>63</v>
      </c>
      <c r="M1673" s="128">
        <v>24</v>
      </c>
      <c r="N1673" s="128">
        <v>607</v>
      </c>
      <c r="O1673" s="128">
        <v>4</v>
      </c>
      <c r="P1673" s="128">
        <v>25</v>
      </c>
      <c r="Q1673" s="128">
        <v>33</v>
      </c>
      <c r="R1673" s="128">
        <v>38</v>
      </c>
      <c r="S1673" s="128">
        <v>0</v>
      </c>
      <c r="T1673" s="128">
        <v>0</v>
      </c>
      <c r="U1673" s="128">
        <v>0</v>
      </c>
      <c r="V1673" s="128">
        <v>0</v>
      </c>
      <c r="W1673" s="128">
        <v>0</v>
      </c>
      <c r="X1673" s="128">
        <v>0</v>
      </c>
    </row>
    <row r="1674" spans="1:24">
      <c r="A1674" s="118">
        <v>4</v>
      </c>
      <c r="B1674" s="122">
        <v>3</v>
      </c>
      <c r="C1674" s="137">
        <v>6002</v>
      </c>
      <c r="D1674" s="131">
        <v>56</v>
      </c>
      <c r="E1674" s="144" t="s">
        <v>1140</v>
      </c>
      <c r="F1674" s="144" t="s">
        <v>1149</v>
      </c>
      <c r="G1674" s="127">
        <v>29</v>
      </c>
      <c r="H1674" s="127">
        <v>561</v>
      </c>
      <c r="I1674" s="127">
        <v>28</v>
      </c>
      <c r="J1674" s="127">
        <v>17</v>
      </c>
      <c r="K1674" s="127">
        <v>24</v>
      </c>
      <c r="L1674" s="127">
        <v>31</v>
      </c>
      <c r="M1674" s="127">
        <v>29</v>
      </c>
      <c r="N1674" s="127">
        <v>561</v>
      </c>
      <c r="O1674" s="127">
        <v>10</v>
      </c>
      <c r="P1674" s="127">
        <v>31</v>
      </c>
      <c r="Q1674" s="127">
        <v>41</v>
      </c>
      <c r="R1674" s="127">
        <v>17</v>
      </c>
      <c r="S1674" s="127">
        <v>0</v>
      </c>
      <c r="T1674" s="127">
        <v>0</v>
      </c>
      <c r="U1674" s="127">
        <v>0</v>
      </c>
      <c r="V1674" s="127">
        <v>0</v>
      </c>
      <c r="W1674" s="127">
        <v>0</v>
      </c>
      <c r="X1674" s="127">
        <v>0</v>
      </c>
    </row>
    <row r="1675" spans="1:24">
      <c r="A1675" s="118">
        <v>5</v>
      </c>
      <c r="B1675" s="122">
        <v>3</v>
      </c>
      <c r="C1675" s="137">
        <v>6002</v>
      </c>
      <c r="D1675" s="131">
        <v>56</v>
      </c>
      <c r="E1675" s="144" t="s">
        <v>1140</v>
      </c>
      <c r="F1675" s="144" t="s">
        <v>1149</v>
      </c>
      <c r="G1675" s="127">
        <v>21</v>
      </c>
      <c r="H1675" s="127">
        <v>625</v>
      </c>
      <c r="I1675" s="127">
        <v>10</v>
      </c>
      <c r="J1675" s="127">
        <v>43</v>
      </c>
      <c r="K1675" s="127">
        <v>29</v>
      </c>
      <c r="L1675" s="127">
        <v>19</v>
      </c>
      <c r="M1675" s="127">
        <v>21</v>
      </c>
      <c r="N1675" s="127">
        <v>681</v>
      </c>
      <c r="O1675" s="127">
        <v>0</v>
      </c>
      <c r="P1675" s="127">
        <v>33</v>
      </c>
      <c r="Q1675" s="127">
        <v>48</v>
      </c>
      <c r="R1675" s="127">
        <v>19</v>
      </c>
      <c r="S1675" s="127">
        <v>21</v>
      </c>
      <c r="T1675" s="127">
        <v>187</v>
      </c>
      <c r="U1675" s="127">
        <v>14</v>
      </c>
      <c r="V1675" s="127">
        <v>48</v>
      </c>
      <c r="W1675" s="127">
        <v>38</v>
      </c>
      <c r="X1675" s="127">
        <v>0</v>
      </c>
    </row>
    <row r="1676" spans="1:24">
      <c r="A1676" s="113">
        <v>3</v>
      </c>
      <c r="B1676" s="116">
        <v>3</v>
      </c>
      <c r="C1676" s="138">
        <v>6002</v>
      </c>
      <c r="D1676" s="132">
        <v>57</v>
      </c>
      <c r="E1676" s="142" t="s">
        <v>1140</v>
      </c>
      <c r="F1676" s="143" t="s">
        <v>1148</v>
      </c>
      <c r="G1676" s="128">
        <v>97</v>
      </c>
      <c r="H1676" s="128">
        <v>591</v>
      </c>
      <c r="I1676" s="128">
        <v>2</v>
      </c>
      <c r="J1676" s="128">
        <v>11</v>
      </c>
      <c r="K1676" s="128">
        <v>32</v>
      </c>
      <c r="L1676" s="128">
        <v>55</v>
      </c>
      <c r="M1676" s="128">
        <v>97</v>
      </c>
      <c r="N1676" s="128">
        <v>606</v>
      </c>
      <c r="O1676" s="128">
        <v>3</v>
      </c>
      <c r="P1676" s="128">
        <v>27</v>
      </c>
      <c r="Q1676" s="128">
        <v>27</v>
      </c>
      <c r="R1676" s="128">
        <v>43</v>
      </c>
      <c r="S1676" s="128">
        <v>0</v>
      </c>
      <c r="T1676" s="128">
        <v>0</v>
      </c>
      <c r="U1676" s="128">
        <v>0</v>
      </c>
      <c r="V1676" s="128">
        <v>0</v>
      </c>
      <c r="W1676" s="128">
        <v>0</v>
      </c>
      <c r="X1676" s="128">
        <v>0</v>
      </c>
    </row>
    <row r="1677" spans="1:24">
      <c r="A1677" s="118">
        <v>4</v>
      </c>
      <c r="B1677" s="122">
        <v>3</v>
      </c>
      <c r="C1677" s="137">
        <v>6002</v>
      </c>
      <c r="D1677" s="131">
        <v>57</v>
      </c>
      <c r="E1677" s="144" t="s">
        <v>1140</v>
      </c>
      <c r="F1677" s="144" t="s">
        <v>1148</v>
      </c>
      <c r="G1677" s="127">
        <v>97</v>
      </c>
      <c r="H1677" s="127">
        <v>644</v>
      </c>
      <c r="I1677" s="127">
        <v>8</v>
      </c>
      <c r="J1677" s="127">
        <v>13</v>
      </c>
      <c r="K1677" s="127">
        <v>21</v>
      </c>
      <c r="L1677" s="127">
        <v>58</v>
      </c>
      <c r="M1677" s="127">
        <v>97</v>
      </c>
      <c r="N1677" s="127">
        <v>691</v>
      </c>
      <c r="O1677" s="127">
        <v>1</v>
      </c>
      <c r="P1677" s="127">
        <v>19</v>
      </c>
      <c r="Q1677" s="127">
        <v>41</v>
      </c>
      <c r="R1677" s="127">
        <v>39</v>
      </c>
      <c r="S1677" s="127">
        <v>0</v>
      </c>
      <c r="T1677" s="127">
        <v>0</v>
      </c>
      <c r="U1677" s="127">
        <v>0</v>
      </c>
      <c r="V1677" s="127">
        <v>0</v>
      </c>
      <c r="W1677" s="127">
        <v>0</v>
      </c>
      <c r="X1677" s="127">
        <v>0</v>
      </c>
    </row>
    <row r="1678" spans="1:24">
      <c r="A1678" s="118">
        <v>5</v>
      </c>
      <c r="B1678" s="122">
        <v>3</v>
      </c>
      <c r="C1678" s="137">
        <v>6002</v>
      </c>
      <c r="D1678" s="131">
        <v>57</v>
      </c>
      <c r="E1678" s="144" t="s">
        <v>1140</v>
      </c>
      <c r="F1678" s="144" t="s">
        <v>1148</v>
      </c>
      <c r="G1678" s="127">
        <v>99</v>
      </c>
      <c r="H1678" s="127">
        <v>660</v>
      </c>
      <c r="I1678" s="127">
        <v>12</v>
      </c>
      <c r="J1678" s="127">
        <v>12</v>
      </c>
      <c r="K1678" s="127">
        <v>37</v>
      </c>
      <c r="L1678" s="127">
        <v>38</v>
      </c>
      <c r="M1678" s="127">
        <v>99</v>
      </c>
      <c r="N1678" s="127">
        <v>713</v>
      </c>
      <c r="O1678" s="127">
        <v>4</v>
      </c>
      <c r="P1678" s="127">
        <v>18</v>
      </c>
      <c r="Q1678" s="127">
        <v>48</v>
      </c>
      <c r="R1678" s="127">
        <v>29</v>
      </c>
      <c r="S1678" s="127">
        <v>99</v>
      </c>
      <c r="T1678" s="127">
        <v>190</v>
      </c>
      <c r="U1678" s="127">
        <v>14</v>
      </c>
      <c r="V1678" s="127">
        <v>40</v>
      </c>
      <c r="W1678" s="127">
        <v>43</v>
      </c>
      <c r="X1678" s="127">
        <v>2</v>
      </c>
    </row>
    <row r="1679" spans="1:24">
      <c r="A1679" s="113">
        <v>3</v>
      </c>
      <c r="B1679" s="116">
        <v>3</v>
      </c>
      <c r="C1679" s="138">
        <v>6002</v>
      </c>
      <c r="D1679" s="132">
        <v>58</v>
      </c>
      <c r="E1679" s="142" t="s">
        <v>1140</v>
      </c>
      <c r="F1679" s="143" t="s">
        <v>1147</v>
      </c>
      <c r="G1679" s="128">
        <v>65</v>
      </c>
      <c r="H1679" s="128">
        <v>650</v>
      </c>
      <c r="I1679" s="128">
        <v>0</v>
      </c>
      <c r="J1679" s="128">
        <v>5</v>
      </c>
      <c r="K1679" s="128">
        <v>18</v>
      </c>
      <c r="L1679" s="128">
        <v>77</v>
      </c>
      <c r="M1679" s="128">
        <v>65</v>
      </c>
      <c r="N1679" s="128">
        <v>664</v>
      </c>
      <c r="O1679" s="128">
        <v>5</v>
      </c>
      <c r="P1679" s="128">
        <v>6</v>
      </c>
      <c r="Q1679" s="128">
        <v>35</v>
      </c>
      <c r="R1679" s="128">
        <v>54</v>
      </c>
      <c r="S1679" s="128">
        <v>0</v>
      </c>
      <c r="T1679" s="128">
        <v>0</v>
      </c>
      <c r="U1679" s="128">
        <v>0</v>
      </c>
      <c r="V1679" s="128">
        <v>0</v>
      </c>
      <c r="W1679" s="128">
        <v>0</v>
      </c>
      <c r="X1679" s="128">
        <v>0</v>
      </c>
    </row>
    <row r="1680" spans="1:24">
      <c r="A1680" s="118">
        <v>4</v>
      </c>
      <c r="B1680" s="122">
        <v>3</v>
      </c>
      <c r="C1680" s="137">
        <v>6002</v>
      </c>
      <c r="D1680" s="131">
        <v>58</v>
      </c>
      <c r="E1680" s="144" t="s">
        <v>1140</v>
      </c>
      <c r="F1680" s="144" t="s">
        <v>1147</v>
      </c>
      <c r="G1680" s="127">
        <v>66</v>
      </c>
      <c r="H1680" s="127">
        <v>687</v>
      </c>
      <c r="I1680" s="127">
        <v>3</v>
      </c>
      <c r="J1680" s="127">
        <v>5</v>
      </c>
      <c r="K1680" s="127">
        <v>18</v>
      </c>
      <c r="L1680" s="127">
        <v>74</v>
      </c>
      <c r="M1680" s="127">
        <v>66</v>
      </c>
      <c r="N1680" s="127">
        <v>757</v>
      </c>
      <c r="O1680" s="127">
        <v>0</v>
      </c>
      <c r="P1680" s="127">
        <v>6</v>
      </c>
      <c r="Q1680" s="127">
        <v>42</v>
      </c>
      <c r="R1680" s="127">
        <v>52</v>
      </c>
      <c r="S1680" s="127">
        <v>0</v>
      </c>
      <c r="T1680" s="127">
        <v>0</v>
      </c>
      <c r="U1680" s="127">
        <v>0</v>
      </c>
      <c r="V1680" s="127">
        <v>0</v>
      </c>
      <c r="W1680" s="127">
        <v>0</v>
      </c>
      <c r="X1680" s="127">
        <v>0</v>
      </c>
    </row>
    <row r="1681" spans="1:24">
      <c r="A1681" s="118">
        <v>5</v>
      </c>
      <c r="B1681" s="122">
        <v>3</v>
      </c>
      <c r="C1681" s="137">
        <v>6002</v>
      </c>
      <c r="D1681" s="131">
        <v>58</v>
      </c>
      <c r="E1681" s="144" t="s">
        <v>1140</v>
      </c>
      <c r="F1681" s="144" t="s">
        <v>1147</v>
      </c>
      <c r="G1681" s="127">
        <v>70</v>
      </c>
      <c r="H1681" s="127">
        <v>677</v>
      </c>
      <c r="I1681" s="127">
        <v>11</v>
      </c>
      <c r="J1681" s="127">
        <v>4</v>
      </c>
      <c r="K1681" s="127">
        <v>43</v>
      </c>
      <c r="L1681" s="127">
        <v>41</v>
      </c>
      <c r="M1681" s="127">
        <v>70</v>
      </c>
      <c r="N1681" s="127">
        <v>773</v>
      </c>
      <c r="O1681" s="127">
        <v>1</v>
      </c>
      <c r="P1681" s="127">
        <v>10</v>
      </c>
      <c r="Q1681" s="127">
        <v>46</v>
      </c>
      <c r="R1681" s="127">
        <v>43</v>
      </c>
      <c r="S1681" s="127">
        <v>70</v>
      </c>
      <c r="T1681" s="127">
        <v>248</v>
      </c>
      <c r="U1681" s="127">
        <v>0</v>
      </c>
      <c r="V1681" s="127">
        <v>9</v>
      </c>
      <c r="W1681" s="127">
        <v>47</v>
      </c>
      <c r="X1681" s="127">
        <v>44</v>
      </c>
    </row>
    <row r="1682" spans="1:24">
      <c r="A1682" s="118">
        <v>6</v>
      </c>
      <c r="B1682" s="122">
        <v>3</v>
      </c>
      <c r="C1682" s="137">
        <v>6002</v>
      </c>
      <c r="D1682" s="131">
        <v>59</v>
      </c>
      <c r="E1682" s="144" t="s">
        <v>1140</v>
      </c>
      <c r="F1682" s="144" t="s">
        <v>1506</v>
      </c>
      <c r="G1682" s="127">
        <v>611</v>
      </c>
      <c r="H1682" s="127">
        <v>674</v>
      </c>
      <c r="I1682" s="127">
        <v>14</v>
      </c>
      <c r="J1682" s="127">
        <v>26</v>
      </c>
      <c r="K1682" s="127">
        <v>26</v>
      </c>
      <c r="L1682" s="127">
        <v>34</v>
      </c>
      <c r="M1682" s="127">
        <v>611</v>
      </c>
      <c r="N1682" s="127">
        <v>665</v>
      </c>
      <c r="O1682" s="127">
        <v>8</v>
      </c>
      <c r="P1682" s="127">
        <v>37</v>
      </c>
      <c r="Q1682" s="127">
        <v>33</v>
      </c>
      <c r="R1682" s="127">
        <v>22</v>
      </c>
      <c r="S1682" s="127">
        <v>0</v>
      </c>
      <c r="T1682" s="127">
        <v>0</v>
      </c>
      <c r="U1682" s="127">
        <v>0</v>
      </c>
      <c r="V1682" s="127">
        <v>0</v>
      </c>
      <c r="W1682" s="127">
        <v>0</v>
      </c>
      <c r="X1682" s="127">
        <v>0</v>
      </c>
    </row>
    <row r="1683" spans="1:24">
      <c r="A1683" s="113">
        <v>3</v>
      </c>
      <c r="B1683" s="116">
        <v>3</v>
      </c>
      <c r="C1683" s="138">
        <v>6002</v>
      </c>
      <c r="D1683" s="132">
        <v>60</v>
      </c>
      <c r="E1683" s="142" t="s">
        <v>1140</v>
      </c>
      <c r="F1683" s="143" t="s">
        <v>1146</v>
      </c>
      <c r="G1683" s="128">
        <v>38</v>
      </c>
      <c r="H1683" s="128">
        <v>507</v>
      </c>
      <c r="I1683" s="128">
        <v>16</v>
      </c>
      <c r="J1683" s="128">
        <v>37</v>
      </c>
      <c r="K1683" s="128">
        <v>18</v>
      </c>
      <c r="L1683" s="128">
        <v>29</v>
      </c>
      <c r="M1683" s="128">
        <v>38</v>
      </c>
      <c r="N1683" s="128">
        <v>475</v>
      </c>
      <c r="O1683" s="128">
        <v>24</v>
      </c>
      <c r="P1683" s="128">
        <v>26</v>
      </c>
      <c r="Q1683" s="128">
        <v>34</v>
      </c>
      <c r="R1683" s="128">
        <v>16</v>
      </c>
      <c r="S1683" s="128">
        <v>0</v>
      </c>
      <c r="T1683" s="128">
        <v>0</v>
      </c>
      <c r="U1683" s="128">
        <v>0</v>
      </c>
      <c r="V1683" s="128">
        <v>0</v>
      </c>
      <c r="W1683" s="128">
        <v>0</v>
      </c>
      <c r="X1683" s="128">
        <v>0</v>
      </c>
    </row>
    <row r="1684" spans="1:24">
      <c r="A1684" s="118">
        <v>4</v>
      </c>
      <c r="B1684" s="122">
        <v>3</v>
      </c>
      <c r="C1684" s="137">
        <v>6002</v>
      </c>
      <c r="D1684" s="131">
        <v>60</v>
      </c>
      <c r="E1684" s="144" t="s">
        <v>1140</v>
      </c>
      <c r="F1684" s="144" t="s">
        <v>1146</v>
      </c>
      <c r="G1684" s="127">
        <v>31</v>
      </c>
      <c r="H1684" s="127">
        <v>508</v>
      </c>
      <c r="I1684" s="127">
        <v>55</v>
      </c>
      <c r="J1684" s="127">
        <v>23</v>
      </c>
      <c r="K1684" s="127">
        <v>16</v>
      </c>
      <c r="L1684" s="127">
        <v>6</v>
      </c>
      <c r="M1684" s="127">
        <v>31</v>
      </c>
      <c r="N1684" s="127">
        <v>520</v>
      </c>
      <c r="O1684" s="127">
        <v>13</v>
      </c>
      <c r="P1684" s="127">
        <v>45</v>
      </c>
      <c r="Q1684" s="127">
        <v>39</v>
      </c>
      <c r="R1684" s="127">
        <v>3</v>
      </c>
      <c r="S1684" s="127">
        <v>0</v>
      </c>
      <c r="T1684" s="127">
        <v>0</v>
      </c>
      <c r="U1684" s="127">
        <v>0</v>
      </c>
      <c r="V1684" s="127">
        <v>0</v>
      </c>
      <c r="W1684" s="127">
        <v>0</v>
      </c>
      <c r="X1684" s="127">
        <v>0</v>
      </c>
    </row>
    <row r="1685" spans="1:24">
      <c r="A1685" s="118">
        <v>5</v>
      </c>
      <c r="B1685" s="122">
        <v>3</v>
      </c>
      <c r="C1685" s="137">
        <v>6002</v>
      </c>
      <c r="D1685" s="131">
        <v>60</v>
      </c>
      <c r="E1685" s="144" t="s">
        <v>1140</v>
      </c>
      <c r="F1685" s="144" t="s">
        <v>1146</v>
      </c>
      <c r="G1685" s="127">
        <v>47</v>
      </c>
      <c r="H1685" s="127">
        <v>564</v>
      </c>
      <c r="I1685" s="127">
        <v>43</v>
      </c>
      <c r="J1685" s="127">
        <v>26</v>
      </c>
      <c r="K1685" s="127">
        <v>21</v>
      </c>
      <c r="L1685" s="127">
        <v>11</v>
      </c>
      <c r="M1685" s="127">
        <v>47</v>
      </c>
      <c r="N1685" s="127">
        <v>570</v>
      </c>
      <c r="O1685" s="127">
        <v>13</v>
      </c>
      <c r="P1685" s="127">
        <v>45</v>
      </c>
      <c r="Q1685" s="127">
        <v>32</v>
      </c>
      <c r="R1685" s="127">
        <v>11</v>
      </c>
      <c r="S1685" s="127">
        <v>47</v>
      </c>
      <c r="T1685" s="127">
        <v>159</v>
      </c>
      <c r="U1685" s="127">
        <v>47</v>
      </c>
      <c r="V1685" s="127">
        <v>43</v>
      </c>
      <c r="W1685" s="127">
        <v>11</v>
      </c>
      <c r="X1685" s="127">
        <v>0</v>
      </c>
    </row>
    <row r="1686" spans="1:24">
      <c r="A1686" s="113">
        <v>3</v>
      </c>
      <c r="B1686" s="116">
        <v>3</v>
      </c>
      <c r="C1686" s="138">
        <v>6002</v>
      </c>
      <c r="D1686" s="132">
        <v>61</v>
      </c>
      <c r="E1686" s="142" t="s">
        <v>1140</v>
      </c>
      <c r="F1686" s="143" t="s">
        <v>1145</v>
      </c>
      <c r="G1686" s="128">
        <v>26</v>
      </c>
      <c r="H1686" s="128">
        <v>603</v>
      </c>
      <c r="I1686" s="128">
        <v>4</v>
      </c>
      <c r="J1686" s="128">
        <v>8</v>
      </c>
      <c r="K1686" s="128">
        <v>23</v>
      </c>
      <c r="L1686" s="128">
        <v>65</v>
      </c>
      <c r="M1686" s="128">
        <v>26</v>
      </c>
      <c r="N1686" s="128">
        <v>563</v>
      </c>
      <c r="O1686" s="128">
        <v>15</v>
      </c>
      <c r="P1686" s="128">
        <v>12</v>
      </c>
      <c r="Q1686" s="128">
        <v>38</v>
      </c>
      <c r="R1686" s="128">
        <v>35</v>
      </c>
      <c r="S1686" s="128">
        <v>0</v>
      </c>
      <c r="T1686" s="128">
        <v>0</v>
      </c>
      <c r="U1686" s="128">
        <v>0</v>
      </c>
      <c r="V1686" s="128">
        <v>0</v>
      </c>
      <c r="W1686" s="128">
        <v>0</v>
      </c>
      <c r="X1686" s="128">
        <v>0</v>
      </c>
    </row>
    <row r="1687" spans="1:24">
      <c r="A1687" s="118">
        <v>4</v>
      </c>
      <c r="B1687" s="122">
        <v>3</v>
      </c>
      <c r="C1687" s="137">
        <v>6002</v>
      </c>
      <c r="D1687" s="131">
        <v>61</v>
      </c>
      <c r="E1687" s="144" t="s">
        <v>1140</v>
      </c>
      <c r="F1687" s="144" t="s">
        <v>1145</v>
      </c>
      <c r="G1687" s="127">
        <v>28</v>
      </c>
      <c r="H1687" s="127">
        <v>583</v>
      </c>
      <c r="I1687" s="127">
        <v>18</v>
      </c>
      <c r="J1687" s="127">
        <v>11</v>
      </c>
      <c r="K1687" s="127">
        <v>46</v>
      </c>
      <c r="L1687" s="127">
        <v>25</v>
      </c>
      <c r="M1687" s="127">
        <v>28</v>
      </c>
      <c r="N1687" s="127">
        <v>615</v>
      </c>
      <c r="O1687" s="127">
        <v>7</v>
      </c>
      <c r="P1687" s="127">
        <v>25</v>
      </c>
      <c r="Q1687" s="127">
        <v>46</v>
      </c>
      <c r="R1687" s="127">
        <v>21</v>
      </c>
      <c r="S1687" s="127">
        <v>0</v>
      </c>
      <c r="T1687" s="127">
        <v>0</v>
      </c>
      <c r="U1687" s="127">
        <v>0</v>
      </c>
      <c r="V1687" s="127">
        <v>0</v>
      </c>
      <c r="W1687" s="127">
        <v>0</v>
      </c>
      <c r="X1687" s="127">
        <v>0</v>
      </c>
    </row>
    <row r="1688" spans="1:24">
      <c r="A1688" s="118">
        <v>5</v>
      </c>
      <c r="B1688" s="122">
        <v>3</v>
      </c>
      <c r="C1688" s="137">
        <v>6002</v>
      </c>
      <c r="D1688" s="131">
        <v>61</v>
      </c>
      <c r="E1688" s="144" t="s">
        <v>1140</v>
      </c>
      <c r="F1688" s="144" t="s">
        <v>1145</v>
      </c>
      <c r="G1688" s="127">
        <v>25</v>
      </c>
      <c r="H1688" s="127">
        <v>679</v>
      </c>
      <c r="I1688" s="127">
        <v>4</v>
      </c>
      <c r="J1688" s="127">
        <v>8</v>
      </c>
      <c r="K1688" s="127">
        <v>56</v>
      </c>
      <c r="L1688" s="127">
        <v>32</v>
      </c>
      <c r="M1688" s="127">
        <v>25</v>
      </c>
      <c r="N1688" s="127">
        <v>733</v>
      </c>
      <c r="O1688" s="127">
        <v>0</v>
      </c>
      <c r="P1688" s="127">
        <v>20</v>
      </c>
      <c r="Q1688" s="127">
        <v>40</v>
      </c>
      <c r="R1688" s="127">
        <v>40</v>
      </c>
      <c r="S1688" s="127">
        <v>25</v>
      </c>
      <c r="T1688" s="127">
        <v>189</v>
      </c>
      <c r="U1688" s="127">
        <v>12</v>
      </c>
      <c r="V1688" s="127">
        <v>44</v>
      </c>
      <c r="W1688" s="127">
        <v>44</v>
      </c>
      <c r="X1688" s="127">
        <v>0</v>
      </c>
    </row>
    <row r="1689" spans="1:24">
      <c r="A1689" s="113">
        <v>3</v>
      </c>
      <c r="B1689" s="116">
        <v>3</v>
      </c>
      <c r="C1689" s="138">
        <v>6002</v>
      </c>
      <c r="D1689" s="132">
        <v>63</v>
      </c>
      <c r="E1689" s="142" t="s">
        <v>1140</v>
      </c>
      <c r="F1689" s="143" t="s">
        <v>1144</v>
      </c>
      <c r="G1689" s="128">
        <v>66</v>
      </c>
      <c r="H1689" s="128">
        <v>523</v>
      </c>
      <c r="I1689" s="128">
        <v>11</v>
      </c>
      <c r="J1689" s="128">
        <v>30</v>
      </c>
      <c r="K1689" s="128">
        <v>35</v>
      </c>
      <c r="L1689" s="128">
        <v>24</v>
      </c>
      <c r="M1689" s="128">
        <v>66</v>
      </c>
      <c r="N1689" s="128">
        <v>470</v>
      </c>
      <c r="O1689" s="128">
        <v>23</v>
      </c>
      <c r="P1689" s="128">
        <v>33</v>
      </c>
      <c r="Q1689" s="128">
        <v>29</v>
      </c>
      <c r="R1689" s="128">
        <v>15</v>
      </c>
      <c r="S1689" s="128">
        <v>0</v>
      </c>
      <c r="T1689" s="128">
        <v>0</v>
      </c>
      <c r="U1689" s="128">
        <v>0</v>
      </c>
      <c r="V1689" s="128">
        <v>0</v>
      </c>
      <c r="W1689" s="128">
        <v>0</v>
      </c>
      <c r="X1689" s="128">
        <v>0</v>
      </c>
    </row>
    <row r="1690" spans="1:24">
      <c r="A1690" s="118">
        <v>4</v>
      </c>
      <c r="B1690" s="122">
        <v>3</v>
      </c>
      <c r="C1690" s="137">
        <v>6002</v>
      </c>
      <c r="D1690" s="131">
        <v>63</v>
      </c>
      <c r="E1690" s="144" t="s">
        <v>1140</v>
      </c>
      <c r="F1690" s="144" t="s">
        <v>1144</v>
      </c>
      <c r="G1690" s="127">
        <v>76</v>
      </c>
      <c r="H1690" s="127">
        <v>564</v>
      </c>
      <c r="I1690" s="127">
        <v>22</v>
      </c>
      <c r="J1690" s="127">
        <v>24</v>
      </c>
      <c r="K1690" s="127">
        <v>33</v>
      </c>
      <c r="L1690" s="127">
        <v>21</v>
      </c>
      <c r="M1690" s="127">
        <v>76</v>
      </c>
      <c r="N1690" s="127">
        <v>572</v>
      </c>
      <c r="O1690" s="127">
        <v>8</v>
      </c>
      <c r="P1690" s="127">
        <v>37</v>
      </c>
      <c r="Q1690" s="127">
        <v>41</v>
      </c>
      <c r="R1690" s="127">
        <v>14</v>
      </c>
      <c r="S1690" s="127">
        <v>0</v>
      </c>
      <c r="T1690" s="127">
        <v>0</v>
      </c>
      <c r="U1690" s="127">
        <v>0</v>
      </c>
      <c r="V1690" s="127">
        <v>0</v>
      </c>
      <c r="W1690" s="127">
        <v>0</v>
      </c>
      <c r="X1690" s="127">
        <v>0</v>
      </c>
    </row>
    <row r="1691" spans="1:24">
      <c r="A1691" s="118">
        <v>5</v>
      </c>
      <c r="B1691" s="122">
        <v>3</v>
      </c>
      <c r="C1691" s="137">
        <v>6002</v>
      </c>
      <c r="D1691" s="131">
        <v>63</v>
      </c>
      <c r="E1691" s="144" t="s">
        <v>1140</v>
      </c>
      <c r="F1691" s="144" t="s">
        <v>1144</v>
      </c>
      <c r="G1691" s="127">
        <v>55</v>
      </c>
      <c r="H1691" s="127">
        <v>615</v>
      </c>
      <c r="I1691" s="127">
        <v>24</v>
      </c>
      <c r="J1691" s="127">
        <v>27</v>
      </c>
      <c r="K1691" s="127">
        <v>29</v>
      </c>
      <c r="L1691" s="127">
        <v>20</v>
      </c>
      <c r="M1691" s="127">
        <v>55</v>
      </c>
      <c r="N1691" s="127">
        <v>631</v>
      </c>
      <c r="O1691" s="127">
        <v>5</v>
      </c>
      <c r="P1691" s="127">
        <v>38</v>
      </c>
      <c r="Q1691" s="127">
        <v>38</v>
      </c>
      <c r="R1691" s="127">
        <v>18</v>
      </c>
      <c r="S1691" s="127">
        <v>55</v>
      </c>
      <c r="T1691" s="127">
        <v>184</v>
      </c>
      <c r="U1691" s="127">
        <v>24</v>
      </c>
      <c r="V1691" s="127">
        <v>47</v>
      </c>
      <c r="W1691" s="127">
        <v>20</v>
      </c>
      <c r="X1691" s="127">
        <v>9</v>
      </c>
    </row>
    <row r="1692" spans="1:24">
      <c r="A1692" s="113">
        <v>3</v>
      </c>
      <c r="B1692" s="116">
        <v>3</v>
      </c>
      <c r="C1692" s="138">
        <v>6002</v>
      </c>
      <c r="D1692" s="132">
        <v>64</v>
      </c>
      <c r="E1692" s="142" t="s">
        <v>1140</v>
      </c>
      <c r="F1692" s="143" t="s">
        <v>1143</v>
      </c>
      <c r="G1692" s="128">
        <v>45</v>
      </c>
      <c r="H1692" s="128">
        <v>573</v>
      </c>
      <c r="I1692" s="128">
        <v>7</v>
      </c>
      <c r="J1692" s="128">
        <v>13</v>
      </c>
      <c r="K1692" s="128">
        <v>31</v>
      </c>
      <c r="L1692" s="128">
        <v>49</v>
      </c>
      <c r="M1692" s="128">
        <v>45</v>
      </c>
      <c r="N1692" s="128">
        <v>499</v>
      </c>
      <c r="O1692" s="128">
        <v>27</v>
      </c>
      <c r="P1692" s="128">
        <v>18</v>
      </c>
      <c r="Q1692" s="128">
        <v>33</v>
      </c>
      <c r="R1692" s="128">
        <v>22</v>
      </c>
      <c r="S1692" s="128">
        <v>0</v>
      </c>
      <c r="T1692" s="128">
        <v>0</v>
      </c>
      <c r="U1692" s="128">
        <v>0</v>
      </c>
      <c r="V1692" s="128">
        <v>0</v>
      </c>
      <c r="W1692" s="128">
        <v>0</v>
      </c>
      <c r="X1692" s="128">
        <v>0</v>
      </c>
    </row>
    <row r="1693" spans="1:24">
      <c r="A1693" s="118">
        <v>4</v>
      </c>
      <c r="B1693" s="122">
        <v>3</v>
      </c>
      <c r="C1693" s="137">
        <v>6002</v>
      </c>
      <c r="D1693" s="131">
        <v>64</v>
      </c>
      <c r="E1693" s="144" t="s">
        <v>1140</v>
      </c>
      <c r="F1693" s="144" t="s">
        <v>1143</v>
      </c>
      <c r="G1693" s="127">
        <v>48</v>
      </c>
      <c r="H1693" s="127">
        <v>625</v>
      </c>
      <c r="I1693" s="127">
        <v>15</v>
      </c>
      <c r="J1693" s="127">
        <v>15</v>
      </c>
      <c r="K1693" s="127">
        <v>17</v>
      </c>
      <c r="L1693" s="127">
        <v>54</v>
      </c>
      <c r="M1693" s="127">
        <v>48</v>
      </c>
      <c r="N1693" s="127">
        <v>618</v>
      </c>
      <c r="O1693" s="127">
        <v>6</v>
      </c>
      <c r="P1693" s="127">
        <v>25</v>
      </c>
      <c r="Q1693" s="127">
        <v>50</v>
      </c>
      <c r="R1693" s="127">
        <v>19</v>
      </c>
      <c r="S1693" s="127">
        <v>0</v>
      </c>
      <c r="T1693" s="127">
        <v>0</v>
      </c>
      <c r="U1693" s="127">
        <v>0</v>
      </c>
      <c r="V1693" s="127">
        <v>0</v>
      </c>
      <c r="W1693" s="127">
        <v>0</v>
      </c>
      <c r="X1693" s="127">
        <v>0</v>
      </c>
    </row>
    <row r="1694" spans="1:24">
      <c r="A1694" s="118">
        <v>5</v>
      </c>
      <c r="B1694" s="122">
        <v>3</v>
      </c>
      <c r="C1694" s="137">
        <v>6002</v>
      </c>
      <c r="D1694" s="131">
        <v>64</v>
      </c>
      <c r="E1694" s="144" t="s">
        <v>1140</v>
      </c>
      <c r="F1694" s="144" t="s">
        <v>1143</v>
      </c>
      <c r="G1694" s="127">
        <v>46</v>
      </c>
      <c r="H1694" s="127">
        <v>629</v>
      </c>
      <c r="I1694" s="127">
        <v>13</v>
      </c>
      <c r="J1694" s="127">
        <v>22</v>
      </c>
      <c r="K1694" s="127">
        <v>46</v>
      </c>
      <c r="L1694" s="127">
        <v>20</v>
      </c>
      <c r="M1694" s="127">
        <v>46</v>
      </c>
      <c r="N1694" s="127">
        <v>641</v>
      </c>
      <c r="O1694" s="127">
        <v>7</v>
      </c>
      <c r="P1694" s="127">
        <v>28</v>
      </c>
      <c r="Q1694" s="127">
        <v>54</v>
      </c>
      <c r="R1694" s="127">
        <v>11</v>
      </c>
      <c r="S1694" s="127">
        <v>46</v>
      </c>
      <c r="T1694" s="127">
        <v>193</v>
      </c>
      <c r="U1694" s="127">
        <v>13</v>
      </c>
      <c r="V1694" s="127">
        <v>43</v>
      </c>
      <c r="W1694" s="127">
        <v>39</v>
      </c>
      <c r="X1694" s="127">
        <v>4</v>
      </c>
    </row>
    <row r="1695" spans="1:24">
      <c r="A1695" s="113">
        <v>3</v>
      </c>
      <c r="B1695" s="116">
        <v>3</v>
      </c>
      <c r="C1695" s="138">
        <v>6002</v>
      </c>
      <c r="D1695" s="132">
        <v>65</v>
      </c>
      <c r="E1695" s="142" t="s">
        <v>1140</v>
      </c>
      <c r="F1695" s="143" t="s">
        <v>1142</v>
      </c>
      <c r="G1695" s="128">
        <v>53</v>
      </c>
      <c r="H1695" s="128">
        <v>551</v>
      </c>
      <c r="I1695" s="128">
        <v>8</v>
      </c>
      <c r="J1695" s="128">
        <v>30</v>
      </c>
      <c r="K1695" s="128">
        <v>26</v>
      </c>
      <c r="L1695" s="128">
        <v>36</v>
      </c>
      <c r="M1695" s="128">
        <v>53</v>
      </c>
      <c r="N1695" s="128">
        <v>522</v>
      </c>
      <c r="O1695" s="128">
        <v>15</v>
      </c>
      <c r="P1695" s="128">
        <v>21</v>
      </c>
      <c r="Q1695" s="128">
        <v>38</v>
      </c>
      <c r="R1695" s="128">
        <v>26</v>
      </c>
      <c r="S1695" s="128">
        <v>0</v>
      </c>
      <c r="T1695" s="128">
        <v>0</v>
      </c>
      <c r="U1695" s="128">
        <v>0</v>
      </c>
      <c r="V1695" s="128">
        <v>0</v>
      </c>
      <c r="W1695" s="128">
        <v>0</v>
      </c>
      <c r="X1695" s="128">
        <v>0</v>
      </c>
    </row>
    <row r="1696" spans="1:24">
      <c r="A1696" s="118">
        <v>4</v>
      </c>
      <c r="B1696" s="122">
        <v>3</v>
      </c>
      <c r="C1696" s="137">
        <v>6002</v>
      </c>
      <c r="D1696" s="131">
        <v>65</v>
      </c>
      <c r="E1696" s="144" t="s">
        <v>1140</v>
      </c>
      <c r="F1696" s="144" t="s">
        <v>1142</v>
      </c>
      <c r="G1696" s="127">
        <v>63</v>
      </c>
      <c r="H1696" s="127">
        <v>560</v>
      </c>
      <c r="I1696" s="127">
        <v>30</v>
      </c>
      <c r="J1696" s="127">
        <v>30</v>
      </c>
      <c r="K1696" s="127">
        <v>13</v>
      </c>
      <c r="L1696" s="127">
        <v>27</v>
      </c>
      <c r="M1696" s="127">
        <v>63</v>
      </c>
      <c r="N1696" s="127">
        <v>575</v>
      </c>
      <c r="O1696" s="127">
        <v>8</v>
      </c>
      <c r="P1696" s="127">
        <v>41</v>
      </c>
      <c r="Q1696" s="127">
        <v>35</v>
      </c>
      <c r="R1696" s="127">
        <v>16</v>
      </c>
      <c r="S1696" s="127">
        <v>0</v>
      </c>
      <c r="T1696" s="127">
        <v>0</v>
      </c>
      <c r="U1696" s="127">
        <v>0</v>
      </c>
      <c r="V1696" s="127">
        <v>0</v>
      </c>
      <c r="W1696" s="127">
        <v>0</v>
      </c>
      <c r="X1696" s="127">
        <v>0</v>
      </c>
    </row>
    <row r="1697" spans="1:24">
      <c r="A1697" s="118">
        <v>5</v>
      </c>
      <c r="B1697" s="122">
        <v>3</v>
      </c>
      <c r="C1697" s="137">
        <v>6002</v>
      </c>
      <c r="D1697" s="131">
        <v>65</v>
      </c>
      <c r="E1697" s="144" t="s">
        <v>1140</v>
      </c>
      <c r="F1697" s="144" t="s">
        <v>1142</v>
      </c>
      <c r="G1697" s="127">
        <v>49</v>
      </c>
      <c r="H1697" s="127">
        <v>626</v>
      </c>
      <c r="I1697" s="127">
        <v>16</v>
      </c>
      <c r="J1697" s="127">
        <v>22</v>
      </c>
      <c r="K1697" s="127">
        <v>43</v>
      </c>
      <c r="L1697" s="127">
        <v>18</v>
      </c>
      <c r="M1697" s="127">
        <v>49</v>
      </c>
      <c r="N1697" s="127">
        <v>654</v>
      </c>
      <c r="O1697" s="127">
        <v>6</v>
      </c>
      <c r="P1697" s="127">
        <v>27</v>
      </c>
      <c r="Q1697" s="127">
        <v>49</v>
      </c>
      <c r="R1697" s="127">
        <v>18</v>
      </c>
      <c r="S1697" s="127">
        <v>49</v>
      </c>
      <c r="T1697" s="127">
        <v>174</v>
      </c>
      <c r="U1697" s="127">
        <v>29</v>
      </c>
      <c r="V1697" s="127">
        <v>43</v>
      </c>
      <c r="W1697" s="127">
        <v>29</v>
      </c>
      <c r="X1697" s="127">
        <v>0</v>
      </c>
    </row>
    <row r="1698" spans="1:24">
      <c r="A1698" s="113">
        <v>3</v>
      </c>
      <c r="B1698" s="116">
        <v>3</v>
      </c>
      <c r="C1698" s="138">
        <v>6002</v>
      </c>
      <c r="D1698" s="132">
        <v>69</v>
      </c>
      <c r="E1698" s="142" t="s">
        <v>1140</v>
      </c>
      <c r="F1698" s="143" t="s">
        <v>1141</v>
      </c>
      <c r="G1698" s="128">
        <v>42</v>
      </c>
      <c r="H1698" s="128">
        <v>517</v>
      </c>
      <c r="I1698" s="128">
        <v>7</v>
      </c>
      <c r="J1698" s="128">
        <v>40</v>
      </c>
      <c r="K1698" s="128">
        <v>24</v>
      </c>
      <c r="L1698" s="128">
        <v>29</v>
      </c>
      <c r="M1698" s="128">
        <v>42</v>
      </c>
      <c r="N1698" s="128">
        <v>467</v>
      </c>
      <c r="O1698" s="128">
        <v>26</v>
      </c>
      <c r="P1698" s="128">
        <v>21</v>
      </c>
      <c r="Q1698" s="128">
        <v>48</v>
      </c>
      <c r="R1698" s="128">
        <v>5</v>
      </c>
      <c r="S1698" s="128">
        <v>0</v>
      </c>
      <c r="T1698" s="128">
        <v>0</v>
      </c>
      <c r="U1698" s="128">
        <v>0</v>
      </c>
      <c r="V1698" s="128">
        <v>0</v>
      </c>
      <c r="W1698" s="128">
        <v>0</v>
      </c>
      <c r="X1698" s="128">
        <v>0</v>
      </c>
    </row>
    <row r="1699" spans="1:24">
      <c r="A1699" s="118">
        <v>4</v>
      </c>
      <c r="B1699" s="122">
        <v>3</v>
      </c>
      <c r="C1699" s="137">
        <v>6002</v>
      </c>
      <c r="D1699" s="131">
        <v>69</v>
      </c>
      <c r="E1699" s="144" t="s">
        <v>1140</v>
      </c>
      <c r="F1699" s="144" t="s">
        <v>1141</v>
      </c>
      <c r="G1699" s="127">
        <v>49</v>
      </c>
      <c r="H1699" s="127">
        <v>538</v>
      </c>
      <c r="I1699" s="127">
        <v>27</v>
      </c>
      <c r="J1699" s="127">
        <v>35</v>
      </c>
      <c r="K1699" s="127">
        <v>29</v>
      </c>
      <c r="L1699" s="127">
        <v>10</v>
      </c>
      <c r="M1699" s="127">
        <v>49</v>
      </c>
      <c r="N1699" s="127">
        <v>547</v>
      </c>
      <c r="O1699" s="127">
        <v>8</v>
      </c>
      <c r="P1699" s="127">
        <v>49</v>
      </c>
      <c r="Q1699" s="127">
        <v>33</v>
      </c>
      <c r="R1699" s="127">
        <v>10</v>
      </c>
      <c r="S1699" s="127">
        <v>0</v>
      </c>
      <c r="T1699" s="127">
        <v>0</v>
      </c>
      <c r="U1699" s="127">
        <v>0</v>
      </c>
      <c r="V1699" s="127">
        <v>0</v>
      </c>
      <c r="W1699" s="127">
        <v>0</v>
      </c>
      <c r="X1699" s="127">
        <v>0</v>
      </c>
    </row>
    <row r="1700" spans="1:24">
      <c r="A1700" s="118">
        <v>5</v>
      </c>
      <c r="B1700" s="122">
        <v>3</v>
      </c>
      <c r="C1700" s="137">
        <v>6002</v>
      </c>
      <c r="D1700" s="131">
        <v>69</v>
      </c>
      <c r="E1700" s="144" t="s">
        <v>1140</v>
      </c>
      <c r="F1700" s="144" t="s">
        <v>1141</v>
      </c>
      <c r="G1700" s="127">
        <v>40</v>
      </c>
      <c r="H1700" s="127">
        <v>591</v>
      </c>
      <c r="I1700" s="127">
        <v>23</v>
      </c>
      <c r="J1700" s="127">
        <v>35</v>
      </c>
      <c r="K1700" s="127">
        <v>30</v>
      </c>
      <c r="L1700" s="127">
        <v>13</v>
      </c>
      <c r="M1700" s="127">
        <v>40</v>
      </c>
      <c r="N1700" s="127">
        <v>616</v>
      </c>
      <c r="O1700" s="127">
        <v>8</v>
      </c>
      <c r="P1700" s="127">
        <v>30</v>
      </c>
      <c r="Q1700" s="127">
        <v>53</v>
      </c>
      <c r="R1700" s="127">
        <v>10</v>
      </c>
      <c r="S1700" s="127">
        <v>40</v>
      </c>
      <c r="T1700" s="127">
        <v>162</v>
      </c>
      <c r="U1700" s="127">
        <v>40</v>
      </c>
      <c r="V1700" s="127">
        <v>53</v>
      </c>
      <c r="W1700" s="127">
        <v>8</v>
      </c>
      <c r="X1700" s="127">
        <v>0</v>
      </c>
    </row>
    <row r="1701" spans="1:24">
      <c r="A1701" s="118">
        <v>7</v>
      </c>
      <c r="B1701" s="122">
        <v>3</v>
      </c>
      <c r="C1701" s="137">
        <v>6002</v>
      </c>
      <c r="D1701" s="131">
        <v>70</v>
      </c>
      <c r="E1701" s="144" t="s">
        <v>1140</v>
      </c>
      <c r="F1701" s="144" t="s">
        <v>1665</v>
      </c>
      <c r="G1701" s="127">
        <v>325</v>
      </c>
      <c r="H1701" s="127">
        <v>737</v>
      </c>
      <c r="I1701" s="127">
        <v>13</v>
      </c>
      <c r="J1701" s="127">
        <v>16</v>
      </c>
      <c r="K1701" s="127">
        <v>27</v>
      </c>
      <c r="L1701" s="127">
        <v>43</v>
      </c>
      <c r="M1701" s="127">
        <v>325</v>
      </c>
      <c r="N1701" s="127">
        <v>766</v>
      </c>
      <c r="O1701" s="127">
        <v>3</v>
      </c>
      <c r="P1701" s="127">
        <v>24</v>
      </c>
      <c r="Q1701" s="127">
        <v>36</v>
      </c>
      <c r="R1701" s="127">
        <v>36</v>
      </c>
      <c r="S1701" s="127">
        <v>325</v>
      </c>
      <c r="T1701" s="127">
        <v>172</v>
      </c>
      <c r="U1701" s="127">
        <v>32</v>
      </c>
      <c r="V1701" s="127">
        <v>38</v>
      </c>
      <c r="W1701" s="127">
        <v>25</v>
      </c>
      <c r="X1701" s="127">
        <v>5</v>
      </c>
    </row>
    <row r="1702" spans="1:24">
      <c r="A1702" s="118">
        <v>8</v>
      </c>
      <c r="B1702" s="122">
        <v>3</v>
      </c>
      <c r="C1702" s="137">
        <v>6002</v>
      </c>
      <c r="D1702" s="131">
        <v>70</v>
      </c>
      <c r="E1702" s="144" t="s">
        <v>1140</v>
      </c>
      <c r="F1702" s="144" t="s">
        <v>1665</v>
      </c>
      <c r="G1702" s="127">
        <v>384</v>
      </c>
      <c r="H1702" s="127">
        <v>746</v>
      </c>
      <c r="I1702" s="127">
        <v>17</v>
      </c>
      <c r="J1702" s="127">
        <v>15</v>
      </c>
      <c r="K1702" s="127">
        <v>39</v>
      </c>
      <c r="L1702" s="127">
        <v>28</v>
      </c>
      <c r="M1702" s="127">
        <v>384</v>
      </c>
      <c r="N1702" s="127">
        <v>830</v>
      </c>
      <c r="O1702" s="127">
        <v>2</v>
      </c>
      <c r="P1702" s="127">
        <v>14</v>
      </c>
      <c r="Q1702" s="127">
        <v>45</v>
      </c>
      <c r="R1702" s="127">
        <v>39</v>
      </c>
      <c r="S1702" s="127">
        <v>0</v>
      </c>
      <c r="T1702" s="127">
        <v>0</v>
      </c>
      <c r="U1702" s="127">
        <v>0</v>
      </c>
      <c r="V1702" s="127">
        <v>0</v>
      </c>
      <c r="W1702" s="127">
        <v>0</v>
      </c>
      <c r="X1702" s="127">
        <v>0</v>
      </c>
    </row>
    <row r="1703" spans="1:24">
      <c r="A1703" s="118">
        <v>7</v>
      </c>
      <c r="B1703" s="122">
        <v>3</v>
      </c>
      <c r="C1703" s="137">
        <v>6002</v>
      </c>
      <c r="D1703" s="131">
        <v>77</v>
      </c>
      <c r="E1703" s="144" t="s">
        <v>1140</v>
      </c>
      <c r="F1703" s="144" t="s">
        <v>1664</v>
      </c>
      <c r="G1703" s="127">
        <v>49</v>
      </c>
      <c r="H1703" s="127">
        <v>646</v>
      </c>
      <c r="I1703" s="127">
        <v>35</v>
      </c>
      <c r="J1703" s="127">
        <v>22</v>
      </c>
      <c r="K1703" s="127">
        <v>37</v>
      </c>
      <c r="L1703" s="127">
        <v>6</v>
      </c>
      <c r="M1703" s="127">
        <v>49</v>
      </c>
      <c r="N1703" s="127">
        <v>615</v>
      </c>
      <c r="O1703" s="127">
        <v>10</v>
      </c>
      <c r="P1703" s="127">
        <v>55</v>
      </c>
      <c r="Q1703" s="127">
        <v>29</v>
      </c>
      <c r="R1703" s="127">
        <v>6</v>
      </c>
      <c r="S1703" s="127">
        <v>49</v>
      </c>
      <c r="T1703" s="127">
        <v>127</v>
      </c>
      <c r="U1703" s="127">
        <v>73</v>
      </c>
      <c r="V1703" s="127">
        <v>20</v>
      </c>
      <c r="W1703" s="127">
        <v>6</v>
      </c>
      <c r="X1703" s="127">
        <v>0</v>
      </c>
    </row>
    <row r="1704" spans="1:24">
      <c r="A1704" s="118">
        <v>8</v>
      </c>
      <c r="B1704" s="122">
        <v>3</v>
      </c>
      <c r="C1704" s="137">
        <v>6002</v>
      </c>
      <c r="D1704" s="131">
        <v>77</v>
      </c>
      <c r="E1704" s="144" t="s">
        <v>1140</v>
      </c>
      <c r="F1704" s="144" t="s">
        <v>1664</v>
      </c>
      <c r="G1704" s="127">
        <v>59</v>
      </c>
      <c r="H1704" s="127">
        <v>662</v>
      </c>
      <c r="I1704" s="127">
        <v>44</v>
      </c>
      <c r="J1704" s="127">
        <v>29</v>
      </c>
      <c r="K1704" s="127">
        <v>20</v>
      </c>
      <c r="L1704" s="127">
        <v>7</v>
      </c>
      <c r="M1704" s="127">
        <v>59</v>
      </c>
      <c r="N1704" s="127">
        <v>689</v>
      </c>
      <c r="O1704" s="127">
        <v>12</v>
      </c>
      <c r="P1704" s="127">
        <v>34</v>
      </c>
      <c r="Q1704" s="127">
        <v>49</v>
      </c>
      <c r="R1704" s="127">
        <v>5</v>
      </c>
      <c r="S1704" s="127">
        <v>0</v>
      </c>
      <c r="T1704" s="127">
        <v>0</v>
      </c>
      <c r="U1704" s="127">
        <v>0</v>
      </c>
      <c r="V1704" s="127">
        <v>0</v>
      </c>
      <c r="W1704" s="127">
        <v>0</v>
      </c>
      <c r="X1704" s="127">
        <v>0</v>
      </c>
    </row>
    <row r="1705" spans="1:24">
      <c r="A1705" s="118">
        <v>7</v>
      </c>
      <c r="B1705" s="122">
        <v>3</v>
      </c>
      <c r="C1705" s="137">
        <v>6002</v>
      </c>
      <c r="D1705" s="131">
        <v>702</v>
      </c>
      <c r="E1705" s="144" t="s">
        <v>1140</v>
      </c>
      <c r="F1705" s="144" t="s">
        <v>1663</v>
      </c>
      <c r="G1705" s="127">
        <v>236</v>
      </c>
      <c r="H1705" s="127">
        <v>680</v>
      </c>
      <c r="I1705" s="127">
        <v>20</v>
      </c>
      <c r="J1705" s="127">
        <v>25</v>
      </c>
      <c r="K1705" s="127">
        <v>40</v>
      </c>
      <c r="L1705" s="127">
        <v>15</v>
      </c>
      <c r="M1705" s="127">
        <v>236</v>
      </c>
      <c r="N1705" s="127">
        <v>643</v>
      </c>
      <c r="O1705" s="127">
        <v>8</v>
      </c>
      <c r="P1705" s="127">
        <v>48</v>
      </c>
      <c r="Q1705" s="127">
        <v>32</v>
      </c>
      <c r="R1705" s="127">
        <v>11</v>
      </c>
      <c r="S1705" s="127">
        <v>236</v>
      </c>
      <c r="T1705" s="127">
        <v>146</v>
      </c>
      <c r="U1705" s="127">
        <v>60</v>
      </c>
      <c r="V1705" s="127">
        <v>25</v>
      </c>
      <c r="W1705" s="127">
        <v>14</v>
      </c>
      <c r="X1705" s="127">
        <v>1</v>
      </c>
    </row>
    <row r="1706" spans="1:24">
      <c r="A1706" s="118">
        <v>8</v>
      </c>
      <c r="B1706" s="122">
        <v>3</v>
      </c>
      <c r="C1706" s="137">
        <v>6002</v>
      </c>
      <c r="D1706" s="131">
        <v>702</v>
      </c>
      <c r="E1706" s="144" t="s">
        <v>1140</v>
      </c>
      <c r="F1706" s="144" t="s">
        <v>1663</v>
      </c>
      <c r="G1706" s="127">
        <v>209</v>
      </c>
      <c r="H1706" s="127">
        <v>672</v>
      </c>
      <c r="I1706" s="127">
        <v>43</v>
      </c>
      <c r="J1706" s="127">
        <v>18</v>
      </c>
      <c r="K1706" s="127">
        <v>32</v>
      </c>
      <c r="L1706" s="127">
        <v>7</v>
      </c>
      <c r="M1706" s="127">
        <v>209</v>
      </c>
      <c r="N1706" s="127">
        <v>685</v>
      </c>
      <c r="O1706" s="127">
        <v>17</v>
      </c>
      <c r="P1706" s="127">
        <v>31</v>
      </c>
      <c r="Q1706" s="127">
        <v>39</v>
      </c>
      <c r="R1706" s="127">
        <v>13</v>
      </c>
      <c r="S1706" s="127">
        <v>0</v>
      </c>
      <c r="T1706" s="127">
        <v>0</v>
      </c>
      <c r="U1706" s="127">
        <v>0</v>
      </c>
      <c r="V1706" s="127">
        <v>0</v>
      </c>
      <c r="W1706" s="127">
        <v>0</v>
      </c>
      <c r="X1706" s="127">
        <v>0</v>
      </c>
    </row>
    <row r="1707" spans="1:24">
      <c r="A1707" s="113">
        <v>3</v>
      </c>
      <c r="B1707" s="116">
        <v>3</v>
      </c>
      <c r="C1707" s="138">
        <v>6003</v>
      </c>
      <c r="D1707" s="132">
        <v>92</v>
      </c>
      <c r="E1707" s="142" t="s">
        <v>1154</v>
      </c>
      <c r="F1707" s="143" t="s">
        <v>1177</v>
      </c>
      <c r="G1707" s="128">
        <v>69</v>
      </c>
      <c r="H1707" s="128">
        <v>645</v>
      </c>
      <c r="I1707" s="128">
        <v>1</v>
      </c>
      <c r="J1707" s="128">
        <v>6</v>
      </c>
      <c r="K1707" s="128">
        <v>17</v>
      </c>
      <c r="L1707" s="128">
        <v>75</v>
      </c>
      <c r="M1707" s="128">
        <v>69</v>
      </c>
      <c r="N1707" s="128">
        <v>707</v>
      </c>
      <c r="O1707" s="128">
        <v>4</v>
      </c>
      <c r="P1707" s="128">
        <v>10</v>
      </c>
      <c r="Q1707" s="128">
        <v>16</v>
      </c>
      <c r="R1707" s="128">
        <v>70</v>
      </c>
      <c r="S1707" s="128">
        <v>0</v>
      </c>
      <c r="T1707" s="128">
        <v>0</v>
      </c>
      <c r="U1707" s="128">
        <v>0</v>
      </c>
      <c r="V1707" s="128">
        <v>0</v>
      </c>
      <c r="W1707" s="128">
        <v>0</v>
      </c>
      <c r="X1707" s="128">
        <v>0</v>
      </c>
    </row>
    <row r="1708" spans="1:24">
      <c r="A1708" s="118">
        <v>4</v>
      </c>
      <c r="B1708" s="122">
        <v>3</v>
      </c>
      <c r="C1708" s="137">
        <v>6003</v>
      </c>
      <c r="D1708" s="131">
        <v>92</v>
      </c>
      <c r="E1708" s="144" t="s">
        <v>1154</v>
      </c>
      <c r="F1708" s="144" t="s">
        <v>1177</v>
      </c>
      <c r="G1708" s="127">
        <v>69</v>
      </c>
      <c r="H1708" s="127">
        <v>688</v>
      </c>
      <c r="I1708" s="127">
        <v>3</v>
      </c>
      <c r="J1708" s="127">
        <v>9</v>
      </c>
      <c r="K1708" s="127">
        <v>17</v>
      </c>
      <c r="L1708" s="127">
        <v>71</v>
      </c>
      <c r="M1708" s="127">
        <v>69</v>
      </c>
      <c r="N1708" s="127">
        <v>785</v>
      </c>
      <c r="O1708" s="127">
        <v>0</v>
      </c>
      <c r="P1708" s="127">
        <v>9</v>
      </c>
      <c r="Q1708" s="127">
        <v>25</v>
      </c>
      <c r="R1708" s="127">
        <v>67</v>
      </c>
      <c r="S1708" s="127">
        <v>0</v>
      </c>
      <c r="T1708" s="127">
        <v>0</v>
      </c>
      <c r="U1708" s="127">
        <v>0</v>
      </c>
      <c r="V1708" s="127">
        <v>0</v>
      </c>
      <c r="W1708" s="127">
        <v>0</v>
      </c>
      <c r="X1708" s="127">
        <v>0</v>
      </c>
    </row>
    <row r="1709" spans="1:24">
      <c r="A1709" s="118">
        <v>5</v>
      </c>
      <c r="B1709" s="122">
        <v>3</v>
      </c>
      <c r="C1709" s="137">
        <v>6003</v>
      </c>
      <c r="D1709" s="131">
        <v>92</v>
      </c>
      <c r="E1709" s="144" t="s">
        <v>1154</v>
      </c>
      <c r="F1709" s="144" t="s">
        <v>1177</v>
      </c>
      <c r="G1709" s="127">
        <v>71</v>
      </c>
      <c r="H1709" s="127">
        <v>691</v>
      </c>
      <c r="I1709" s="127">
        <v>0</v>
      </c>
      <c r="J1709" s="127">
        <v>10</v>
      </c>
      <c r="K1709" s="127">
        <v>48</v>
      </c>
      <c r="L1709" s="127">
        <v>42</v>
      </c>
      <c r="M1709" s="127">
        <v>71</v>
      </c>
      <c r="N1709" s="127">
        <v>748</v>
      </c>
      <c r="O1709" s="127">
        <v>0</v>
      </c>
      <c r="P1709" s="127">
        <v>17</v>
      </c>
      <c r="Q1709" s="127">
        <v>46</v>
      </c>
      <c r="R1709" s="127">
        <v>37</v>
      </c>
      <c r="S1709" s="127">
        <v>71</v>
      </c>
      <c r="T1709" s="127">
        <v>195</v>
      </c>
      <c r="U1709" s="127">
        <v>10</v>
      </c>
      <c r="V1709" s="127">
        <v>49</v>
      </c>
      <c r="W1709" s="127">
        <v>38</v>
      </c>
      <c r="X1709" s="127">
        <v>3</v>
      </c>
    </row>
    <row r="1710" spans="1:24">
      <c r="A1710" s="113">
        <v>3</v>
      </c>
      <c r="B1710" s="116">
        <v>3</v>
      </c>
      <c r="C1710" s="138">
        <v>6003</v>
      </c>
      <c r="D1710" s="132">
        <v>93</v>
      </c>
      <c r="E1710" s="142" t="s">
        <v>1154</v>
      </c>
      <c r="F1710" s="143" t="s">
        <v>1176</v>
      </c>
      <c r="G1710" s="128">
        <v>110</v>
      </c>
      <c r="H1710" s="128">
        <v>602</v>
      </c>
      <c r="I1710" s="128">
        <v>2</v>
      </c>
      <c r="J1710" s="128">
        <v>9</v>
      </c>
      <c r="K1710" s="128">
        <v>24</v>
      </c>
      <c r="L1710" s="128">
        <v>65</v>
      </c>
      <c r="M1710" s="128">
        <v>110</v>
      </c>
      <c r="N1710" s="128">
        <v>603</v>
      </c>
      <c r="O1710" s="128">
        <v>3</v>
      </c>
      <c r="P1710" s="128">
        <v>25</v>
      </c>
      <c r="Q1710" s="128">
        <v>31</v>
      </c>
      <c r="R1710" s="128">
        <v>42</v>
      </c>
      <c r="S1710" s="128">
        <v>0</v>
      </c>
      <c r="T1710" s="128">
        <v>0</v>
      </c>
      <c r="U1710" s="128">
        <v>0</v>
      </c>
      <c r="V1710" s="128">
        <v>0</v>
      </c>
      <c r="W1710" s="128">
        <v>0</v>
      </c>
      <c r="X1710" s="128">
        <v>0</v>
      </c>
    </row>
    <row r="1711" spans="1:24">
      <c r="A1711" s="118">
        <v>4</v>
      </c>
      <c r="B1711" s="122">
        <v>3</v>
      </c>
      <c r="C1711" s="137">
        <v>6003</v>
      </c>
      <c r="D1711" s="131">
        <v>93</v>
      </c>
      <c r="E1711" s="144" t="s">
        <v>1154</v>
      </c>
      <c r="F1711" s="144" t="s">
        <v>1176</v>
      </c>
      <c r="G1711" s="127">
        <v>126</v>
      </c>
      <c r="H1711" s="127">
        <v>685</v>
      </c>
      <c r="I1711" s="127">
        <v>6</v>
      </c>
      <c r="J1711" s="127">
        <v>5</v>
      </c>
      <c r="K1711" s="127">
        <v>13</v>
      </c>
      <c r="L1711" s="127">
        <v>75</v>
      </c>
      <c r="M1711" s="127">
        <v>126</v>
      </c>
      <c r="N1711" s="127">
        <v>713</v>
      </c>
      <c r="O1711" s="127">
        <v>3</v>
      </c>
      <c r="P1711" s="127">
        <v>12</v>
      </c>
      <c r="Q1711" s="127">
        <v>40</v>
      </c>
      <c r="R1711" s="127">
        <v>45</v>
      </c>
      <c r="S1711" s="127">
        <v>0</v>
      </c>
      <c r="T1711" s="127">
        <v>0</v>
      </c>
      <c r="U1711" s="127">
        <v>0</v>
      </c>
      <c r="V1711" s="127">
        <v>0</v>
      </c>
      <c r="W1711" s="127">
        <v>0</v>
      </c>
      <c r="X1711" s="127">
        <v>0</v>
      </c>
    </row>
    <row r="1712" spans="1:24">
      <c r="A1712" s="118">
        <v>5</v>
      </c>
      <c r="B1712" s="122">
        <v>3</v>
      </c>
      <c r="C1712" s="137">
        <v>6003</v>
      </c>
      <c r="D1712" s="131">
        <v>93</v>
      </c>
      <c r="E1712" s="144" t="s">
        <v>1154</v>
      </c>
      <c r="F1712" s="144" t="s">
        <v>1176</v>
      </c>
      <c r="G1712" s="127">
        <v>101</v>
      </c>
      <c r="H1712" s="127">
        <v>693</v>
      </c>
      <c r="I1712" s="127">
        <v>7</v>
      </c>
      <c r="J1712" s="127">
        <v>9</v>
      </c>
      <c r="K1712" s="127">
        <v>30</v>
      </c>
      <c r="L1712" s="127">
        <v>54</v>
      </c>
      <c r="M1712" s="127">
        <v>101</v>
      </c>
      <c r="N1712" s="127">
        <v>760</v>
      </c>
      <c r="O1712" s="127">
        <v>3</v>
      </c>
      <c r="P1712" s="127">
        <v>8</v>
      </c>
      <c r="Q1712" s="127">
        <v>48</v>
      </c>
      <c r="R1712" s="127">
        <v>42</v>
      </c>
      <c r="S1712" s="127">
        <v>101</v>
      </c>
      <c r="T1712" s="127">
        <v>195</v>
      </c>
      <c r="U1712" s="127">
        <v>11</v>
      </c>
      <c r="V1712" s="127">
        <v>45</v>
      </c>
      <c r="W1712" s="127">
        <v>41</v>
      </c>
      <c r="X1712" s="127">
        <v>4</v>
      </c>
    </row>
    <row r="1713" spans="1:24">
      <c r="A1713" s="113">
        <v>3</v>
      </c>
      <c r="B1713" s="116">
        <v>3</v>
      </c>
      <c r="C1713" s="138">
        <v>6003</v>
      </c>
      <c r="D1713" s="132">
        <v>94</v>
      </c>
      <c r="E1713" s="142" t="s">
        <v>1154</v>
      </c>
      <c r="F1713" s="143" t="s">
        <v>1175</v>
      </c>
      <c r="G1713" s="128">
        <v>60</v>
      </c>
      <c r="H1713" s="128">
        <v>620</v>
      </c>
      <c r="I1713" s="128">
        <v>0</v>
      </c>
      <c r="J1713" s="128">
        <v>8</v>
      </c>
      <c r="K1713" s="128">
        <v>22</v>
      </c>
      <c r="L1713" s="128">
        <v>70</v>
      </c>
      <c r="M1713" s="128">
        <v>60</v>
      </c>
      <c r="N1713" s="128">
        <v>568</v>
      </c>
      <c r="O1713" s="128">
        <v>13</v>
      </c>
      <c r="P1713" s="128">
        <v>15</v>
      </c>
      <c r="Q1713" s="128">
        <v>37</v>
      </c>
      <c r="R1713" s="128">
        <v>35</v>
      </c>
      <c r="S1713" s="128">
        <v>0</v>
      </c>
      <c r="T1713" s="128">
        <v>0</v>
      </c>
      <c r="U1713" s="128">
        <v>0</v>
      </c>
      <c r="V1713" s="128">
        <v>0</v>
      </c>
      <c r="W1713" s="128">
        <v>0</v>
      </c>
      <c r="X1713" s="128">
        <v>0</v>
      </c>
    </row>
    <row r="1714" spans="1:24">
      <c r="A1714" s="118">
        <v>4</v>
      </c>
      <c r="B1714" s="122">
        <v>3</v>
      </c>
      <c r="C1714" s="137">
        <v>6003</v>
      </c>
      <c r="D1714" s="131">
        <v>94</v>
      </c>
      <c r="E1714" s="144" t="s">
        <v>1154</v>
      </c>
      <c r="F1714" s="144" t="s">
        <v>1175</v>
      </c>
      <c r="G1714" s="127">
        <v>53</v>
      </c>
      <c r="H1714" s="127">
        <v>672</v>
      </c>
      <c r="I1714" s="127">
        <v>6</v>
      </c>
      <c r="J1714" s="127">
        <v>4</v>
      </c>
      <c r="K1714" s="127">
        <v>23</v>
      </c>
      <c r="L1714" s="127">
        <v>68</v>
      </c>
      <c r="M1714" s="127">
        <v>53</v>
      </c>
      <c r="N1714" s="127">
        <v>683</v>
      </c>
      <c r="O1714" s="127">
        <v>0</v>
      </c>
      <c r="P1714" s="127">
        <v>26</v>
      </c>
      <c r="Q1714" s="127">
        <v>40</v>
      </c>
      <c r="R1714" s="127">
        <v>34</v>
      </c>
      <c r="S1714" s="127">
        <v>0</v>
      </c>
      <c r="T1714" s="127">
        <v>0</v>
      </c>
      <c r="U1714" s="127">
        <v>0</v>
      </c>
      <c r="V1714" s="127">
        <v>0</v>
      </c>
      <c r="W1714" s="127">
        <v>0</v>
      </c>
      <c r="X1714" s="127">
        <v>0</v>
      </c>
    </row>
    <row r="1715" spans="1:24">
      <c r="A1715" s="118">
        <v>5</v>
      </c>
      <c r="B1715" s="122">
        <v>3</v>
      </c>
      <c r="C1715" s="137">
        <v>6003</v>
      </c>
      <c r="D1715" s="131">
        <v>94</v>
      </c>
      <c r="E1715" s="144" t="s">
        <v>1154</v>
      </c>
      <c r="F1715" s="144" t="s">
        <v>1175</v>
      </c>
      <c r="G1715" s="127">
        <v>51</v>
      </c>
      <c r="H1715" s="127">
        <v>656</v>
      </c>
      <c r="I1715" s="127">
        <v>6</v>
      </c>
      <c r="J1715" s="127">
        <v>22</v>
      </c>
      <c r="K1715" s="127">
        <v>35</v>
      </c>
      <c r="L1715" s="127">
        <v>37</v>
      </c>
      <c r="M1715" s="127">
        <v>51</v>
      </c>
      <c r="N1715" s="127">
        <v>678</v>
      </c>
      <c r="O1715" s="127">
        <v>2</v>
      </c>
      <c r="P1715" s="127">
        <v>25</v>
      </c>
      <c r="Q1715" s="127">
        <v>47</v>
      </c>
      <c r="R1715" s="127">
        <v>25</v>
      </c>
      <c r="S1715" s="127">
        <v>51</v>
      </c>
      <c r="T1715" s="127">
        <v>176</v>
      </c>
      <c r="U1715" s="127">
        <v>24</v>
      </c>
      <c r="V1715" s="127">
        <v>49</v>
      </c>
      <c r="W1715" s="127">
        <v>27</v>
      </c>
      <c r="X1715" s="127">
        <v>0</v>
      </c>
    </row>
    <row r="1716" spans="1:24">
      <c r="A1716" s="113">
        <v>3</v>
      </c>
      <c r="B1716" s="116">
        <v>3</v>
      </c>
      <c r="C1716" s="138">
        <v>6003</v>
      </c>
      <c r="D1716" s="132">
        <v>95</v>
      </c>
      <c r="E1716" s="142" t="s">
        <v>1154</v>
      </c>
      <c r="F1716" s="143" t="s">
        <v>1174</v>
      </c>
      <c r="G1716" s="128">
        <v>108</v>
      </c>
      <c r="H1716" s="128">
        <v>592</v>
      </c>
      <c r="I1716" s="128">
        <v>2</v>
      </c>
      <c r="J1716" s="128">
        <v>15</v>
      </c>
      <c r="K1716" s="128">
        <v>26</v>
      </c>
      <c r="L1716" s="128">
        <v>57</v>
      </c>
      <c r="M1716" s="128">
        <v>108</v>
      </c>
      <c r="N1716" s="128">
        <v>586</v>
      </c>
      <c r="O1716" s="128">
        <v>13</v>
      </c>
      <c r="P1716" s="128">
        <v>19</v>
      </c>
      <c r="Q1716" s="128">
        <v>28</v>
      </c>
      <c r="R1716" s="128">
        <v>41</v>
      </c>
      <c r="S1716" s="128">
        <v>0</v>
      </c>
      <c r="T1716" s="128">
        <v>0</v>
      </c>
      <c r="U1716" s="128">
        <v>0</v>
      </c>
      <c r="V1716" s="128">
        <v>0</v>
      </c>
      <c r="W1716" s="128">
        <v>0</v>
      </c>
      <c r="X1716" s="128">
        <v>0</v>
      </c>
    </row>
    <row r="1717" spans="1:24">
      <c r="A1717" s="118">
        <v>4</v>
      </c>
      <c r="B1717" s="122">
        <v>3</v>
      </c>
      <c r="C1717" s="137">
        <v>6003</v>
      </c>
      <c r="D1717" s="131">
        <v>95</v>
      </c>
      <c r="E1717" s="144" t="s">
        <v>1154</v>
      </c>
      <c r="F1717" s="144" t="s">
        <v>1174</v>
      </c>
      <c r="G1717" s="127">
        <v>94</v>
      </c>
      <c r="H1717" s="127">
        <v>618</v>
      </c>
      <c r="I1717" s="127">
        <v>10</v>
      </c>
      <c r="J1717" s="127">
        <v>14</v>
      </c>
      <c r="K1717" s="127">
        <v>34</v>
      </c>
      <c r="L1717" s="127">
        <v>43</v>
      </c>
      <c r="M1717" s="127">
        <v>94</v>
      </c>
      <c r="N1717" s="127">
        <v>655</v>
      </c>
      <c r="O1717" s="127">
        <v>4</v>
      </c>
      <c r="P1717" s="127">
        <v>19</v>
      </c>
      <c r="Q1717" s="127">
        <v>49</v>
      </c>
      <c r="R1717" s="127">
        <v>28</v>
      </c>
      <c r="S1717" s="127">
        <v>0</v>
      </c>
      <c r="T1717" s="127">
        <v>0</v>
      </c>
      <c r="U1717" s="127">
        <v>0</v>
      </c>
      <c r="V1717" s="127">
        <v>0</v>
      </c>
      <c r="W1717" s="127">
        <v>0</v>
      </c>
      <c r="X1717" s="127">
        <v>0</v>
      </c>
    </row>
    <row r="1718" spans="1:24">
      <c r="A1718" s="118">
        <v>5</v>
      </c>
      <c r="B1718" s="122">
        <v>3</v>
      </c>
      <c r="C1718" s="137">
        <v>6003</v>
      </c>
      <c r="D1718" s="131">
        <v>95</v>
      </c>
      <c r="E1718" s="144" t="s">
        <v>1154</v>
      </c>
      <c r="F1718" s="144" t="s">
        <v>1174</v>
      </c>
      <c r="G1718" s="127">
        <v>106</v>
      </c>
      <c r="H1718" s="127">
        <v>620</v>
      </c>
      <c r="I1718" s="127">
        <v>19</v>
      </c>
      <c r="J1718" s="127">
        <v>25</v>
      </c>
      <c r="K1718" s="127">
        <v>34</v>
      </c>
      <c r="L1718" s="127">
        <v>23</v>
      </c>
      <c r="M1718" s="127">
        <v>106</v>
      </c>
      <c r="N1718" s="127">
        <v>669</v>
      </c>
      <c r="O1718" s="127">
        <v>2</v>
      </c>
      <c r="P1718" s="127">
        <v>25</v>
      </c>
      <c r="Q1718" s="127">
        <v>55</v>
      </c>
      <c r="R1718" s="127">
        <v>18</v>
      </c>
      <c r="S1718" s="127">
        <v>106</v>
      </c>
      <c r="T1718" s="127">
        <v>174</v>
      </c>
      <c r="U1718" s="127">
        <v>24</v>
      </c>
      <c r="V1718" s="127">
        <v>59</v>
      </c>
      <c r="W1718" s="127">
        <v>15</v>
      </c>
      <c r="X1718" s="127">
        <v>2</v>
      </c>
    </row>
    <row r="1719" spans="1:24">
      <c r="A1719" s="113">
        <v>3</v>
      </c>
      <c r="B1719" s="116">
        <v>3</v>
      </c>
      <c r="C1719" s="138">
        <v>6003</v>
      </c>
      <c r="D1719" s="132">
        <v>99</v>
      </c>
      <c r="E1719" s="142" t="s">
        <v>1154</v>
      </c>
      <c r="F1719" s="143" t="s">
        <v>1173</v>
      </c>
      <c r="G1719" s="128">
        <v>50</v>
      </c>
      <c r="H1719" s="128">
        <v>588</v>
      </c>
      <c r="I1719" s="128">
        <v>0</v>
      </c>
      <c r="J1719" s="128">
        <v>4</v>
      </c>
      <c r="K1719" s="128">
        <v>44</v>
      </c>
      <c r="L1719" s="128">
        <v>52</v>
      </c>
      <c r="M1719" s="128">
        <v>50</v>
      </c>
      <c r="N1719" s="128">
        <v>568</v>
      </c>
      <c r="O1719" s="128">
        <v>8</v>
      </c>
      <c r="P1719" s="128">
        <v>18</v>
      </c>
      <c r="Q1719" s="128">
        <v>52</v>
      </c>
      <c r="R1719" s="128">
        <v>22</v>
      </c>
      <c r="S1719" s="128">
        <v>0</v>
      </c>
      <c r="T1719" s="128">
        <v>0</v>
      </c>
      <c r="U1719" s="128">
        <v>0</v>
      </c>
      <c r="V1719" s="128">
        <v>0</v>
      </c>
      <c r="W1719" s="128">
        <v>0</v>
      </c>
      <c r="X1719" s="128">
        <v>0</v>
      </c>
    </row>
    <row r="1720" spans="1:24">
      <c r="A1720" s="118">
        <v>4</v>
      </c>
      <c r="B1720" s="122">
        <v>3</v>
      </c>
      <c r="C1720" s="137">
        <v>6003</v>
      </c>
      <c r="D1720" s="131">
        <v>99</v>
      </c>
      <c r="E1720" s="144" t="s">
        <v>1154</v>
      </c>
      <c r="F1720" s="144" t="s">
        <v>1173</v>
      </c>
      <c r="G1720" s="127">
        <v>44</v>
      </c>
      <c r="H1720" s="127">
        <v>671</v>
      </c>
      <c r="I1720" s="127">
        <v>11</v>
      </c>
      <c r="J1720" s="127">
        <v>5</v>
      </c>
      <c r="K1720" s="127">
        <v>9</v>
      </c>
      <c r="L1720" s="127">
        <v>75</v>
      </c>
      <c r="M1720" s="127">
        <v>44</v>
      </c>
      <c r="N1720" s="127">
        <v>697</v>
      </c>
      <c r="O1720" s="127">
        <v>5</v>
      </c>
      <c r="P1720" s="127">
        <v>11</v>
      </c>
      <c r="Q1720" s="127">
        <v>41</v>
      </c>
      <c r="R1720" s="127">
        <v>43</v>
      </c>
      <c r="S1720" s="127">
        <v>0</v>
      </c>
      <c r="T1720" s="127">
        <v>0</v>
      </c>
      <c r="U1720" s="127">
        <v>0</v>
      </c>
      <c r="V1720" s="127">
        <v>0</v>
      </c>
      <c r="W1720" s="127">
        <v>0</v>
      </c>
      <c r="X1720" s="127">
        <v>0</v>
      </c>
    </row>
    <row r="1721" spans="1:24">
      <c r="A1721" s="118">
        <v>5</v>
      </c>
      <c r="B1721" s="122">
        <v>3</v>
      </c>
      <c r="C1721" s="137">
        <v>6003</v>
      </c>
      <c r="D1721" s="131">
        <v>99</v>
      </c>
      <c r="E1721" s="144" t="s">
        <v>1154</v>
      </c>
      <c r="F1721" s="144" t="s">
        <v>1173</v>
      </c>
      <c r="G1721" s="127">
        <v>39</v>
      </c>
      <c r="H1721" s="127">
        <v>665</v>
      </c>
      <c r="I1721" s="127">
        <v>5</v>
      </c>
      <c r="J1721" s="127">
        <v>21</v>
      </c>
      <c r="K1721" s="127">
        <v>41</v>
      </c>
      <c r="L1721" s="127">
        <v>33</v>
      </c>
      <c r="M1721" s="127">
        <v>39</v>
      </c>
      <c r="N1721" s="127">
        <v>674</v>
      </c>
      <c r="O1721" s="127">
        <v>0</v>
      </c>
      <c r="P1721" s="127">
        <v>26</v>
      </c>
      <c r="Q1721" s="127">
        <v>56</v>
      </c>
      <c r="R1721" s="127">
        <v>18</v>
      </c>
      <c r="S1721" s="127">
        <v>39</v>
      </c>
      <c r="T1721" s="127">
        <v>171</v>
      </c>
      <c r="U1721" s="127">
        <v>26</v>
      </c>
      <c r="V1721" s="127">
        <v>56</v>
      </c>
      <c r="W1721" s="127">
        <v>18</v>
      </c>
      <c r="X1721" s="127">
        <v>0</v>
      </c>
    </row>
    <row r="1722" spans="1:24">
      <c r="A1722" s="113">
        <v>3</v>
      </c>
      <c r="B1722" s="116">
        <v>3</v>
      </c>
      <c r="C1722" s="138">
        <v>6003</v>
      </c>
      <c r="D1722" s="132">
        <v>102</v>
      </c>
      <c r="E1722" s="142" t="s">
        <v>1154</v>
      </c>
      <c r="F1722" s="143" t="s">
        <v>1172</v>
      </c>
      <c r="G1722" s="128">
        <v>32</v>
      </c>
      <c r="H1722" s="128">
        <v>495</v>
      </c>
      <c r="I1722" s="128">
        <v>9</v>
      </c>
      <c r="J1722" s="128">
        <v>44</v>
      </c>
      <c r="K1722" s="128">
        <v>34</v>
      </c>
      <c r="L1722" s="128">
        <v>13</v>
      </c>
      <c r="M1722" s="128">
        <v>32</v>
      </c>
      <c r="N1722" s="128">
        <v>424</v>
      </c>
      <c r="O1722" s="128">
        <v>31</v>
      </c>
      <c r="P1722" s="128">
        <v>28</v>
      </c>
      <c r="Q1722" s="128">
        <v>38</v>
      </c>
      <c r="R1722" s="128">
        <v>3</v>
      </c>
      <c r="S1722" s="128">
        <v>0</v>
      </c>
      <c r="T1722" s="128">
        <v>0</v>
      </c>
      <c r="U1722" s="128">
        <v>0</v>
      </c>
      <c r="V1722" s="128">
        <v>0</v>
      </c>
      <c r="W1722" s="128">
        <v>0</v>
      </c>
      <c r="X1722" s="128">
        <v>0</v>
      </c>
    </row>
    <row r="1723" spans="1:24">
      <c r="A1723" s="118">
        <v>4</v>
      </c>
      <c r="B1723" s="122">
        <v>3</v>
      </c>
      <c r="C1723" s="137">
        <v>6003</v>
      </c>
      <c r="D1723" s="131">
        <v>102</v>
      </c>
      <c r="E1723" s="144" t="s">
        <v>1154</v>
      </c>
      <c r="F1723" s="144" t="s">
        <v>1172</v>
      </c>
      <c r="G1723" s="127">
        <v>27</v>
      </c>
      <c r="H1723" s="127">
        <v>583</v>
      </c>
      <c r="I1723" s="127">
        <v>11</v>
      </c>
      <c r="J1723" s="127">
        <v>33</v>
      </c>
      <c r="K1723" s="127">
        <v>33</v>
      </c>
      <c r="L1723" s="127">
        <v>22</v>
      </c>
      <c r="M1723" s="127">
        <v>27</v>
      </c>
      <c r="N1723" s="127">
        <v>612</v>
      </c>
      <c r="O1723" s="127">
        <v>7</v>
      </c>
      <c r="P1723" s="127">
        <v>33</v>
      </c>
      <c r="Q1723" s="127">
        <v>41</v>
      </c>
      <c r="R1723" s="127">
        <v>19</v>
      </c>
      <c r="S1723" s="127">
        <v>0</v>
      </c>
      <c r="T1723" s="127">
        <v>0</v>
      </c>
      <c r="U1723" s="127">
        <v>0</v>
      </c>
      <c r="V1723" s="127">
        <v>0</v>
      </c>
      <c r="W1723" s="127">
        <v>0</v>
      </c>
      <c r="X1723" s="127">
        <v>0</v>
      </c>
    </row>
    <row r="1724" spans="1:24">
      <c r="A1724" s="118">
        <v>5</v>
      </c>
      <c r="B1724" s="122">
        <v>3</v>
      </c>
      <c r="C1724" s="137">
        <v>6003</v>
      </c>
      <c r="D1724" s="131">
        <v>102</v>
      </c>
      <c r="E1724" s="144" t="s">
        <v>1154</v>
      </c>
      <c r="F1724" s="144" t="s">
        <v>1172</v>
      </c>
      <c r="G1724" s="127">
        <v>29</v>
      </c>
      <c r="H1724" s="127">
        <v>581</v>
      </c>
      <c r="I1724" s="127">
        <v>24</v>
      </c>
      <c r="J1724" s="127">
        <v>38</v>
      </c>
      <c r="K1724" s="127">
        <v>34</v>
      </c>
      <c r="L1724" s="127">
        <v>3</v>
      </c>
      <c r="M1724" s="127">
        <v>29</v>
      </c>
      <c r="N1724" s="127">
        <v>564</v>
      </c>
      <c r="O1724" s="127">
        <v>14</v>
      </c>
      <c r="P1724" s="127">
        <v>45</v>
      </c>
      <c r="Q1724" s="127">
        <v>38</v>
      </c>
      <c r="R1724" s="127">
        <v>3</v>
      </c>
      <c r="S1724" s="127">
        <v>29</v>
      </c>
      <c r="T1724" s="127">
        <v>162</v>
      </c>
      <c r="U1724" s="127">
        <v>38</v>
      </c>
      <c r="V1724" s="127">
        <v>52</v>
      </c>
      <c r="W1724" s="127">
        <v>10</v>
      </c>
      <c r="X1724" s="127">
        <v>0</v>
      </c>
    </row>
    <row r="1725" spans="1:24">
      <c r="A1725" s="113">
        <v>3</v>
      </c>
      <c r="B1725" s="116">
        <v>3</v>
      </c>
      <c r="C1725" s="138">
        <v>6003</v>
      </c>
      <c r="D1725" s="132">
        <v>103</v>
      </c>
      <c r="E1725" s="142" t="s">
        <v>1154</v>
      </c>
      <c r="F1725" s="143" t="s">
        <v>1171</v>
      </c>
      <c r="G1725" s="128">
        <v>68</v>
      </c>
      <c r="H1725" s="128">
        <v>536</v>
      </c>
      <c r="I1725" s="128">
        <v>7</v>
      </c>
      <c r="J1725" s="128">
        <v>22</v>
      </c>
      <c r="K1725" s="128">
        <v>40</v>
      </c>
      <c r="L1725" s="128">
        <v>31</v>
      </c>
      <c r="M1725" s="128">
        <v>68</v>
      </c>
      <c r="N1725" s="128">
        <v>459</v>
      </c>
      <c r="O1725" s="128">
        <v>25</v>
      </c>
      <c r="P1725" s="128">
        <v>32</v>
      </c>
      <c r="Q1725" s="128">
        <v>29</v>
      </c>
      <c r="R1725" s="128">
        <v>13</v>
      </c>
      <c r="S1725" s="128">
        <v>0</v>
      </c>
      <c r="T1725" s="128">
        <v>0</v>
      </c>
      <c r="U1725" s="128">
        <v>0</v>
      </c>
      <c r="V1725" s="128">
        <v>0</v>
      </c>
      <c r="W1725" s="128">
        <v>0</v>
      </c>
      <c r="X1725" s="128">
        <v>0</v>
      </c>
    </row>
    <row r="1726" spans="1:24">
      <c r="A1726" s="118">
        <v>4</v>
      </c>
      <c r="B1726" s="122">
        <v>3</v>
      </c>
      <c r="C1726" s="137">
        <v>6003</v>
      </c>
      <c r="D1726" s="131">
        <v>103</v>
      </c>
      <c r="E1726" s="144" t="s">
        <v>1154</v>
      </c>
      <c r="F1726" s="144" t="s">
        <v>1171</v>
      </c>
      <c r="G1726" s="127">
        <v>62</v>
      </c>
      <c r="H1726" s="127">
        <v>579</v>
      </c>
      <c r="I1726" s="127">
        <v>23</v>
      </c>
      <c r="J1726" s="127">
        <v>11</v>
      </c>
      <c r="K1726" s="127">
        <v>34</v>
      </c>
      <c r="L1726" s="127">
        <v>32</v>
      </c>
      <c r="M1726" s="127">
        <v>62</v>
      </c>
      <c r="N1726" s="127">
        <v>560</v>
      </c>
      <c r="O1726" s="127">
        <v>16</v>
      </c>
      <c r="P1726" s="127">
        <v>23</v>
      </c>
      <c r="Q1726" s="127">
        <v>50</v>
      </c>
      <c r="R1726" s="127">
        <v>11</v>
      </c>
      <c r="S1726" s="127">
        <v>0</v>
      </c>
      <c r="T1726" s="127">
        <v>0</v>
      </c>
      <c r="U1726" s="127">
        <v>0</v>
      </c>
      <c r="V1726" s="127">
        <v>0</v>
      </c>
      <c r="W1726" s="127">
        <v>0</v>
      </c>
      <c r="X1726" s="127">
        <v>0</v>
      </c>
    </row>
    <row r="1727" spans="1:24">
      <c r="A1727" s="118">
        <v>5</v>
      </c>
      <c r="B1727" s="122">
        <v>3</v>
      </c>
      <c r="C1727" s="137">
        <v>6003</v>
      </c>
      <c r="D1727" s="131">
        <v>103</v>
      </c>
      <c r="E1727" s="144" t="s">
        <v>1154</v>
      </c>
      <c r="F1727" s="144" t="s">
        <v>1171</v>
      </c>
      <c r="G1727" s="127">
        <v>80</v>
      </c>
      <c r="H1727" s="127">
        <v>605</v>
      </c>
      <c r="I1727" s="127">
        <v>25</v>
      </c>
      <c r="J1727" s="127">
        <v>20</v>
      </c>
      <c r="K1727" s="127">
        <v>38</v>
      </c>
      <c r="L1727" s="127">
        <v>18</v>
      </c>
      <c r="M1727" s="127">
        <v>80</v>
      </c>
      <c r="N1727" s="127">
        <v>638</v>
      </c>
      <c r="O1727" s="127">
        <v>6</v>
      </c>
      <c r="P1727" s="127">
        <v>28</v>
      </c>
      <c r="Q1727" s="127">
        <v>53</v>
      </c>
      <c r="R1727" s="127">
        <v>14</v>
      </c>
      <c r="S1727" s="127">
        <v>80</v>
      </c>
      <c r="T1727" s="127">
        <v>165</v>
      </c>
      <c r="U1727" s="127">
        <v>36</v>
      </c>
      <c r="V1727" s="127">
        <v>46</v>
      </c>
      <c r="W1727" s="127">
        <v>18</v>
      </c>
      <c r="X1727" s="127">
        <v>0</v>
      </c>
    </row>
    <row r="1728" spans="1:24">
      <c r="A1728" s="113">
        <v>3</v>
      </c>
      <c r="B1728" s="116">
        <v>3</v>
      </c>
      <c r="C1728" s="138">
        <v>6003</v>
      </c>
      <c r="D1728" s="132">
        <v>104</v>
      </c>
      <c r="E1728" s="142" t="s">
        <v>1154</v>
      </c>
      <c r="F1728" s="143" t="s">
        <v>1170</v>
      </c>
      <c r="G1728" s="128">
        <v>56</v>
      </c>
      <c r="H1728" s="128">
        <v>608</v>
      </c>
      <c r="I1728" s="128">
        <v>4</v>
      </c>
      <c r="J1728" s="128">
        <v>14</v>
      </c>
      <c r="K1728" s="128">
        <v>27</v>
      </c>
      <c r="L1728" s="128">
        <v>55</v>
      </c>
      <c r="M1728" s="128">
        <v>56</v>
      </c>
      <c r="N1728" s="128">
        <v>579</v>
      </c>
      <c r="O1728" s="128">
        <v>13</v>
      </c>
      <c r="P1728" s="128">
        <v>21</v>
      </c>
      <c r="Q1728" s="128">
        <v>23</v>
      </c>
      <c r="R1728" s="128">
        <v>43</v>
      </c>
      <c r="S1728" s="128">
        <v>0</v>
      </c>
      <c r="T1728" s="128">
        <v>0</v>
      </c>
      <c r="U1728" s="128">
        <v>0</v>
      </c>
      <c r="V1728" s="128">
        <v>0</v>
      </c>
      <c r="W1728" s="128">
        <v>0</v>
      </c>
      <c r="X1728" s="128">
        <v>0</v>
      </c>
    </row>
    <row r="1729" spans="1:24">
      <c r="A1729" s="118">
        <v>4</v>
      </c>
      <c r="B1729" s="122">
        <v>3</v>
      </c>
      <c r="C1729" s="137">
        <v>6003</v>
      </c>
      <c r="D1729" s="131">
        <v>104</v>
      </c>
      <c r="E1729" s="144" t="s">
        <v>1154</v>
      </c>
      <c r="F1729" s="144" t="s">
        <v>1170</v>
      </c>
      <c r="G1729" s="127">
        <v>41</v>
      </c>
      <c r="H1729" s="127">
        <v>635</v>
      </c>
      <c r="I1729" s="127">
        <v>10</v>
      </c>
      <c r="J1729" s="127">
        <v>5</v>
      </c>
      <c r="K1729" s="127">
        <v>34</v>
      </c>
      <c r="L1729" s="127">
        <v>51</v>
      </c>
      <c r="M1729" s="127">
        <v>41</v>
      </c>
      <c r="N1729" s="127">
        <v>628</v>
      </c>
      <c r="O1729" s="127">
        <v>7</v>
      </c>
      <c r="P1729" s="127">
        <v>22</v>
      </c>
      <c r="Q1729" s="127">
        <v>54</v>
      </c>
      <c r="R1729" s="127">
        <v>17</v>
      </c>
      <c r="S1729" s="127">
        <v>0</v>
      </c>
      <c r="T1729" s="127">
        <v>0</v>
      </c>
      <c r="U1729" s="127">
        <v>0</v>
      </c>
      <c r="V1729" s="127">
        <v>0</v>
      </c>
      <c r="W1729" s="127">
        <v>0</v>
      </c>
      <c r="X1729" s="127">
        <v>0</v>
      </c>
    </row>
    <row r="1730" spans="1:24">
      <c r="A1730" s="118">
        <v>5</v>
      </c>
      <c r="B1730" s="122">
        <v>3</v>
      </c>
      <c r="C1730" s="137">
        <v>6003</v>
      </c>
      <c r="D1730" s="131">
        <v>104</v>
      </c>
      <c r="E1730" s="144" t="s">
        <v>1154</v>
      </c>
      <c r="F1730" s="144" t="s">
        <v>1170</v>
      </c>
      <c r="G1730" s="127">
        <v>48</v>
      </c>
      <c r="H1730" s="127">
        <v>626</v>
      </c>
      <c r="I1730" s="127">
        <v>15</v>
      </c>
      <c r="J1730" s="127">
        <v>19</v>
      </c>
      <c r="K1730" s="127">
        <v>40</v>
      </c>
      <c r="L1730" s="127">
        <v>27</v>
      </c>
      <c r="M1730" s="127">
        <v>48</v>
      </c>
      <c r="N1730" s="127">
        <v>624</v>
      </c>
      <c r="O1730" s="127">
        <v>8</v>
      </c>
      <c r="P1730" s="127">
        <v>31</v>
      </c>
      <c r="Q1730" s="127">
        <v>50</v>
      </c>
      <c r="R1730" s="127">
        <v>10</v>
      </c>
      <c r="S1730" s="127">
        <v>48</v>
      </c>
      <c r="T1730" s="127">
        <v>191</v>
      </c>
      <c r="U1730" s="127">
        <v>19</v>
      </c>
      <c r="V1730" s="127">
        <v>35</v>
      </c>
      <c r="W1730" s="127">
        <v>40</v>
      </c>
      <c r="X1730" s="127">
        <v>6</v>
      </c>
    </row>
    <row r="1731" spans="1:24">
      <c r="A1731" s="113">
        <v>3</v>
      </c>
      <c r="B1731" s="116">
        <v>3</v>
      </c>
      <c r="C1731" s="138">
        <v>6003</v>
      </c>
      <c r="D1731" s="132">
        <v>105</v>
      </c>
      <c r="E1731" s="142" t="s">
        <v>1154</v>
      </c>
      <c r="F1731" s="143" t="s">
        <v>1169</v>
      </c>
      <c r="G1731" s="128">
        <v>47</v>
      </c>
      <c r="H1731" s="128">
        <v>593</v>
      </c>
      <c r="I1731" s="128">
        <v>2</v>
      </c>
      <c r="J1731" s="128">
        <v>11</v>
      </c>
      <c r="K1731" s="128">
        <v>32</v>
      </c>
      <c r="L1731" s="128">
        <v>55</v>
      </c>
      <c r="M1731" s="128">
        <v>47</v>
      </c>
      <c r="N1731" s="128">
        <v>560</v>
      </c>
      <c r="O1731" s="128">
        <v>17</v>
      </c>
      <c r="P1731" s="128">
        <v>19</v>
      </c>
      <c r="Q1731" s="128">
        <v>32</v>
      </c>
      <c r="R1731" s="128">
        <v>32</v>
      </c>
      <c r="S1731" s="128">
        <v>0</v>
      </c>
      <c r="T1731" s="128">
        <v>0</v>
      </c>
      <c r="U1731" s="128">
        <v>0</v>
      </c>
      <c r="V1731" s="128">
        <v>0</v>
      </c>
      <c r="W1731" s="128">
        <v>0</v>
      </c>
      <c r="X1731" s="128">
        <v>0</v>
      </c>
    </row>
    <row r="1732" spans="1:24">
      <c r="A1732" s="118">
        <v>4</v>
      </c>
      <c r="B1732" s="122">
        <v>3</v>
      </c>
      <c r="C1732" s="137">
        <v>6003</v>
      </c>
      <c r="D1732" s="131">
        <v>105</v>
      </c>
      <c r="E1732" s="144" t="s">
        <v>1154</v>
      </c>
      <c r="F1732" s="144" t="s">
        <v>1169</v>
      </c>
      <c r="G1732" s="127">
        <v>56</v>
      </c>
      <c r="H1732" s="127">
        <v>617</v>
      </c>
      <c r="I1732" s="127">
        <v>7</v>
      </c>
      <c r="J1732" s="127">
        <v>20</v>
      </c>
      <c r="K1732" s="127">
        <v>32</v>
      </c>
      <c r="L1732" s="127">
        <v>41</v>
      </c>
      <c r="M1732" s="127">
        <v>56</v>
      </c>
      <c r="N1732" s="127">
        <v>648</v>
      </c>
      <c r="O1732" s="127">
        <v>2</v>
      </c>
      <c r="P1732" s="127">
        <v>30</v>
      </c>
      <c r="Q1732" s="127">
        <v>45</v>
      </c>
      <c r="R1732" s="127">
        <v>23</v>
      </c>
      <c r="S1732" s="127">
        <v>0</v>
      </c>
      <c r="T1732" s="127">
        <v>0</v>
      </c>
      <c r="U1732" s="127">
        <v>0</v>
      </c>
      <c r="V1732" s="127">
        <v>0</v>
      </c>
      <c r="W1732" s="127">
        <v>0</v>
      </c>
      <c r="X1732" s="127">
        <v>0</v>
      </c>
    </row>
    <row r="1733" spans="1:24">
      <c r="A1733" s="118">
        <v>5</v>
      </c>
      <c r="B1733" s="122">
        <v>3</v>
      </c>
      <c r="C1733" s="137">
        <v>6003</v>
      </c>
      <c r="D1733" s="131">
        <v>105</v>
      </c>
      <c r="E1733" s="144" t="s">
        <v>1154</v>
      </c>
      <c r="F1733" s="144" t="s">
        <v>1169</v>
      </c>
      <c r="G1733" s="127">
        <v>49</v>
      </c>
      <c r="H1733" s="127">
        <v>618</v>
      </c>
      <c r="I1733" s="127">
        <v>16</v>
      </c>
      <c r="J1733" s="127">
        <v>24</v>
      </c>
      <c r="K1733" s="127">
        <v>41</v>
      </c>
      <c r="L1733" s="127">
        <v>18</v>
      </c>
      <c r="M1733" s="127">
        <v>49</v>
      </c>
      <c r="N1733" s="127">
        <v>692</v>
      </c>
      <c r="O1733" s="127">
        <v>8</v>
      </c>
      <c r="P1733" s="127">
        <v>14</v>
      </c>
      <c r="Q1733" s="127">
        <v>49</v>
      </c>
      <c r="R1733" s="127">
        <v>29</v>
      </c>
      <c r="S1733" s="127">
        <v>49</v>
      </c>
      <c r="T1733" s="127">
        <v>177</v>
      </c>
      <c r="U1733" s="127">
        <v>22</v>
      </c>
      <c r="V1733" s="127">
        <v>47</v>
      </c>
      <c r="W1733" s="127">
        <v>31</v>
      </c>
      <c r="X1733" s="127">
        <v>0</v>
      </c>
    </row>
    <row r="1734" spans="1:24">
      <c r="A1734" s="113">
        <v>3</v>
      </c>
      <c r="B1734" s="116">
        <v>3</v>
      </c>
      <c r="C1734" s="138">
        <v>6003</v>
      </c>
      <c r="D1734" s="132">
        <v>106</v>
      </c>
      <c r="E1734" s="142" t="s">
        <v>1154</v>
      </c>
      <c r="F1734" s="143" t="s">
        <v>1168</v>
      </c>
      <c r="G1734" s="128">
        <v>48</v>
      </c>
      <c r="H1734" s="128">
        <v>572</v>
      </c>
      <c r="I1734" s="128">
        <v>4</v>
      </c>
      <c r="J1734" s="128">
        <v>21</v>
      </c>
      <c r="K1734" s="128">
        <v>25</v>
      </c>
      <c r="L1734" s="128">
        <v>50</v>
      </c>
      <c r="M1734" s="128">
        <v>48</v>
      </c>
      <c r="N1734" s="128">
        <v>549</v>
      </c>
      <c r="O1734" s="128">
        <v>19</v>
      </c>
      <c r="P1734" s="128">
        <v>17</v>
      </c>
      <c r="Q1734" s="128">
        <v>25</v>
      </c>
      <c r="R1734" s="128">
        <v>40</v>
      </c>
      <c r="S1734" s="128">
        <v>0</v>
      </c>
      <c r="T1734" s="128">
        <v>0</v>
      </c>
      <c r="U1734" s="128">
        <v>0</v>
      </c>
      <c r="V1734" s="128">
        <v>0</v>
      </c>
      <c r="W1734" s="128">
        <v>0</v>
      </c>
      <c r="X1734" s="128">
        <v>0</v>
      </c>
    </row>
    <row r="1735" spans="1:24">
      <c r="A1735" s="118">
        <v>4</v>
      </c>
      <c r="B1735" s="122">
        <v>3</v>
      </c>
      <c r="C1735" s="137">
        <v>6003</v>
      </c>
      <c r="D1735" s="131">
        <v>106</v>
      </c>
      <c r="E1735" s="144" t="s">
        <v>1154</v>
      </c>
      <c r="F1735" s="144" t="s">
        <v>1168</v>
      </c>
      <c r="G1735" s="127">
        <v>47</v>
      </c>
      <c r="H1735" s="127">
        <v>642</v>
      </c>
      <c r="I1735" s="127">
        <v>9</v>
      </c>
      <c r="J1735" s="127">
        <v>9</v>
      </c>
      <c r="K1735" s="127">
        <v>26</v>
      </c>
      <c r="L1735" s="127">
        <v>57</v>
      </c>
      <c r="M1735" s="127">
        <v>47</v>
      </c>
      <c r="N1735" s="127">
        <v>701</v>
      </c>
      <c r="O1735" s="127">
        <v>4</v>
      </c>
      <c r="P1735" s="127">
        <v>15</v>
      </c>
      <c r="Q1735" s="127">
        <v>34</v>
      </c>
      <c r="R1735" s="127">
        <v>47</v>
      </c>
      <c r="S1735" s="127">
        <v>0</v>
      </c>
      <c r="T1735" s="127">
        <v>0</v>
      </c>
      <c r="U1735" s="127">
        <v>0</v>
      </c>
      <c r="V1735" s="127">
        <v>0</v>
      </c>
      <c r="W1735" s="127">
        <v>0</v>
      </c>
      <c r="X1735" s="127">
        <v>0</v>
      </c>
    </row>
    <row r="1736" spans="1:24">
      <c r="A1736" s="118">
        <v>5</v>
      </c>
      <c r="B1736" s="122">
        <v>3</v>
      </c>
      <c r="C1736" s="137">
        <v>6003</v>
      </c>
      <c r="D1736" s="131">
        <v>106</v>
      </c>
      <c r="E1736" s="144" t="s">
        <v>1154</v>
      </c>
      <c r="F1736" s="144" t="s">
        <v>1168</v>
      </c>
      <c r="G1736" s="127">
        <v>39</v>
      </c>
      <c r="H1736" s="127">
        <v>644</v>
      </c>
      <c r="I1736" s="127">
        <v>13</v>
      </c>
      <c r="J1736" s="127">
        <v>13</v>
      </c>
      <c r="K1736" s="127">
        <v>41</v>
      </c>
      <c r="L1736" s="127">
        <v>33</v>
      </c>
      <c r="M1736" s="127">
        <v>39</v>
      </c>
      <c r="N1736" s="127">
        <v>699</v>
      </c>
      <c r="O1736" s="127">
        <v>3</v>
      </c>
      <c r="P1736" s="127">
        <v>18</v>
      </c>
      <c r="Q1736" s="127">
        <v>49</v>
      </c>
      <c r="R1736" s="127">
        <v>31</v>
      </c>
      <c r="S1736" s="127">
        <v>39</v>
      </c>
      <c r="T1736" s="127">
        <v>183</v>
      </c>
      <c r="U1736" s="127">
        <v>18</v>
      </c>
      <c r="V1736" s="127">
        <v>41</v>
      </c>
      <c r="W1736" s="127">
        <v>41</v>
      </c>
      <c r="X1736" s="127">
        <v>0</v>
      </c>
    </row>
    <row r="1737" spans="1:24">
      <c r="A1737" s="113">
        <v>3</v>
      </c>
      <c r="B1737" s="116">
        <v>3</v>
      </c>
      <c r="C1737" s="138">
        <v>6003</v>
      </c>
      <c r="D1737" s="132">
        <v>108</v>
      </c>
      <c r="E1737" s="142" t="s">
        <v>1154</v>
      </c>
      <c r="F1737" s="143" t="s">
        <v>1167</v>
      </c>
      <c r="G1737" s="128">
        <v>44</v>
      </c>
      <c r="H1737" s="128">
        <v>583</v>
      </c>
      <c r="I1737" s="128">
        <v>0</v>
      </c>
      <c r="J1737" s="128">
        <v>14</v>
      </c>
      <c r="K1737" s="128">
        <v>41</v>
      </c>
      <c r="L1737" s="128">
        <v>45</v>
      </c>
      <c r="M1737" s="128">
        <v>44</v>
      </c>
      <c r="N1737" s="128">
        <v>552</v>
      </c>
      <c r="O1737" s="128">
        <v>14</v>
      </c>
      <c r="P1737" s="128">
        <v>23</v>
      </c>
      <c r="Q1737" s="128">
        <v>34</v>
      </c>
      <c r="R1737" s="128">
        <v>30</v>
      </c>
      <c r="S1737" s="128">
        <v>0</v>
      </c>
      <c r="T1737" s="128">
        <v>0</v>
      </c>
      <c r="U1737" s="128">
        <v>0</v>
      </c>
      <c r="V1737" s="128">
        <v>0</v>
      </c>
      <c r="W1737" s="128">
        <v>0</v>
      </c>
      <c r="X1737" s="128">
        <v>0</v>
      </c>
    </row>
    <row r="1738" spans="1:24">
      <c r="A1738" s="118">
        <v>4</v>
      </c>
      <c r="B1738" s="122">
        <v>3</v>
      </c>
      <c r="C1738" s="137">
        <v>6003</v>
      </c>
      <c r="D1738" s="131">
        <v>108</v>
      </c>
      <c r="E1738" s="144" t="s">
        <v>1154</v>
      </c>
      <c r="F1738" s="144" t="s">
        <v>1167</v>
      </c>
      <c r="G1738" s="127">
        <v>44</v>
      </c>
      <c r="H1738" s="127">
        <v>613</v>
      </c>
      <c r="I1738" s="127">
        <v>16</v>
      </c>
      <c r="J1738" s="127">
        <v>11</v>
      </c>
      <c r="K1738" s="127">
        <v>27</v>
      </c>
      <c r="L1738" s="127">
        <v>45</v>
      </c>
      <c r="M1738" s="127">
        <v>44</v>
      </c>
      <c r="N1738" s="127">
        <v>611</v>
      </c>
      <c r="O1738" s="127">
        <v>7</v>
      </c>
      <c r="P1738" s="127">
        <v>25</v>
      </c>
      <c r="Q1738" s="127">
        <v>45</v>
      </c>
      <c r="R1738" s="127">
        <v>23</v>
      </c>
      <c r="S1738" s="127">
        <v>0</v>
      </c>
      <c r="T1738" s="127">
        <v>0</v>
      </c>
      <c r="U1738" s="127">
        <v>0</v>
      </c>
      <c r="V1738" s="127">
        <v>0</v>
      </c>
      <c r="W1738" s="127">
        <v>0</v>
      </c>
      <c r="X1738" s="127">
        <v>0</v>
      </c>
    </row>
    <row r="1739" spans="1:24">
      <c r="A1739" s="118">
        <v>5</v>
      </c>
      <c r="B1739" s="122">
        <v>3</v>
      </c>
      <c r="C1739" s="137">
        <v>6003</v>
      </c>
      <c r="D1739" s="131">
        <v>108</v>
      </c>
      <c r="E1739" s="144" t="s">
        <v>1154</v>
      </c>
      <c r="F1739" s="144" t="s">
        <v>1167</v>
      </c>
      <c r="G1739" s="127">
        <v>34</v>
      </c>
      <c r="H1739" s="127">
        <v>614</v>
      </c>
      <c r="I1739" s="127">
        <v>24</v>
      </c>
      <c r="J1739" s="127">
        <v>18</v>
      </c>
      <c r="K1739" s="127">
        <v>44</v>
      </c>
      <c r="L1739" s="127">
        <v>15</v>
      </c>
      <c r="M1739" s="127">
        <v>34</v>
      </c>
      <c r="N1739" s="127">
        <v>645</v>
      </c>
      <c r="O1739" s="127">
        <v>3</v>
      </c>
      <c r="P1739" s="127">
        <v>29</v>
      </c>
      <c r="Q1739" s="127">
        <v>53</v>
      </c>
      <c r="R1739" s="127">
        <v>15</v>
      </c>
      <c r="S1739" s="127">
        <v>34</v>
      </c>
      <c r="T1739" s="127">
        <v>163</v>
      </c>
      <c r="U1739" s="127">
        <v>38</v>
      </c>
      <c r="V1739" s="127">
        <v>53</v>
      </c>
      <c r="W1739" s="127">
        <v>9</v>
      </c>
      <c r="X1739" s="127">
        <v>0</v>
      </c>
    </row>
    <row r="1740" spans="1:24">
      <c r="A1740" s="113">
        <v>3</v>
      </c>
      <c r="B1740" s="116">
        <v>3</v>
      </c>
      <c r="C1740" s="138">
        <v>6003</v>
      </c>
      <c r="D1740" s="132">
        <v>110</v>
      </c>
      <c r="E1740" s="142" t="s">
        <v>1154</v>
      </c>
      <c r="F1740" s="143" t="s">
        <v>1166</v>
      </c>
      <c r="G1740" s="128">
        <v>48</v>
      </c>
      <c r="H1740" s="128">
        <v>593</v>
      </c>
      <c r="I1740" s="128">
        <v>0</v>
      </c>
      <c r="J1740" s="128">
        <v>19</v>
      </c>
      <c r="K1740" s="128">
        <v>35</v>
      </c>
      <c r="L1740" s="128">
        <v>46</v>
      </c>
      <c r="M1740" s="128">
        <v>48</v>
      </c>
      <c r="N1740" s="128">
        <v>580</v>
      </c>
      <c r="O1740" s="128">
        <v>15</v>
      </c>
      <c r="P1740" s="128">
        <v>13</v>
      </c>
      <c r="Q1740" s="128">
        <v>33</v>
      </c>
      <c r="R1740" s="128">
        <v>40</v>
      </c>
      <c r="S1740" s="128">
        <v>0</v>
      </c>
      <c r="T1740" s="128">
        <v>0</v>
      </c>
      <c r="U1740" s="128">
        <v>0</v>
      </c>
      <c r="V1740" s="128">
        <v>0</v>
      </c>
      <c r="W1740" s="128">
        <v>0</v>
      </c>
      <c r="X1740" s="128">
        <v>0</v>
      </c>
    </row>
    <row r="1741" spans="1:24">
      <c r="A1741" s="118">
        <v>4</v>
      </c>
      <c r="B1741" s="122">
        <v>3</v>
      </c>
      <c r="C1741" s="137">
        <v>6003</v>
      </c>
      <c r="D1741" s="131">
        <v>110</v>
      </c>
      <c r="E1741" s="144" t="s">
        <v>1154</v>
      </c>
      <c r="F1741" s="144" t="s">
        <v>1166</v>
      </c>
      <c r="G1741" s="127">
        <v>46</v>
      </c>
      <c r="H1741" s="127">
        <v>664</v>
      </c>
      <c r="I1741" s="127">
        <v>4</v>
      </c>
      <c r="J1741" s="127">
        <v>7</v>
      </c>
      <c r="K1741" s="127">
        <v>26</v>
      </c>
      <c r="L1741" s="127">
        <v>63</v>
      </c>
      <c r="M1741" s="127">
        <v>46</v>
      </c>
      <c r="N1741" s="127">
        <v>709</v>
      </c>
      <c r="O1741" s="127">
        <v>0</v>
      </c>
      <c r="P1741" s="127">
        <v>17</v>
      </c>
      <c r="Q1741" s="127">
        <v>46</v>
      </c>
      <c r="R1741" s="127">
        <v>37</v>
      </c>
      <c r="S1741" s="127">
        <v>0</v>
      </c>
      <c r="T1741" s="127">
        <v>0</v>
      </c>
      <c r="U1741" s="127">
        <v>0</v>
      </c>
      <c r="V1741" s="127">
        <v>0</v>
      </c>
      <c r="W1741" s="127">
        <v>0</v>
      </c>
      <c r="X1741" s="127">
        <v>0</v>
      </c>
    </row>
    <row r="1742" spans="1:24">
      <c r="A1742" s="118">
        <v>5</v>
      </c>
      <c r="B1742" s="122">
        <v>3</v>
      </c>
      <c r="C1742" s="137">
        <v>6003</v>
      </c>
      <c r="D1742" s="131">
        <v>110</v>
      </c>
      <c r="E1742" s="144" t="s">
        <v>1154</v>
      </c>
      <c r="F1742" s="144" t="s">
        <v>1166</v>
      </c>
      <c r="G1742" s="127">
        <v>48</v>
      </c>
      <c r="H1742" s="127">
        <v>658</v>
      </c>
      <c r="I1742" s="127">
        <v>15</v>
      </c>
      <c r="J1742" s="127">
        <v>17</v>
      </c>
      <c r="K1742" s="127">
        <v>40</v>
      </c>
      <c r="L1742" s="127">
        <v>29</v>
      </c>
      <c r="M1742" s="127">
        <v>48</v>
      </c>
      <c r="N1742" s="127">
        <v>692</v>
      </c>
      <c r="O1742" s="127">
        <v>4</v>
      </c>
      <c r="P1742" s="127">
        <v>23</v>
      </c>
      <c r="Q1742" s="127">
        <v>46</v>
      </c>
      <c r="R1742" s="127">
        <v>27</v>
      </c>
      <c r="S1742" s="127">
        <v>48</v>
      </c>
      <c r="T1742" s="127">
        <v>191</v>
      </c>
      <c r="U1742" s="127">
        <v>10</v>
      </c>
      <c r="V1742" s="127">
        <v>52</v>
      </c>
      <c r="W1742" s="127">
        <v>33</v>
      </c>
      <c r="X1742" s="127">
        <v>4</v>
      </c>
    </row>
    <row r="1743" spans="1:24">
      <c r="A1743" s="113">
        <v>3</v>
      </c>
      <c r="B1743" s="116">
        <v>3</v>
      </c>
      <c r="C1743" s="138">
        <v>6003</v>
      </c>
      <c r="D1743" s="132">
        <v>111</v>
      </c>
      <c r="E1743" s="142" t="s">
        <v>1154</v>
      </c>
      <c r="F1743" s="143" t="s">
        <v>1165</v>
      </c>
      <c r="G1743" s="128">
        <v>26</v>
      </c>
      <c r="H1743" s="128">
        <v>525</v>
      </c>
      <c r="I1743" s="128">
        <v>8</v>
      </c>
      <c r="J1743" s="128">
        <v>31</v>
      </c>
      <c r="K1743" s="128">
        <v>35</v>
      </c>
      <c r="L1743" s="128">
        <v>27</v>
      </c>
      <c r="M1743" s="128">
        <v>26</v>
      </c>
      <c r="N1743" s="128">
        <v>475</v>
      </c>
      <c r="O1743" s="128">
        <v>31</v>
      </c>
      <c r="P1743" s="128">
        <v>27</v>
      </c>
      <c r="Q1743" s="128">
        <v>27</v>
      </c>
      <c r="R1743" s="128">
        <v>15</v>
      </c>
      <c r="S1743" s="128">
        <v>0</v>
      </c>
      <c r="T1743" s="128">
        <v>0</v>
      </c>
      <c r="U1743" s="128">
        <v>0</v>
      </c>
      <c r="V1743" s="128">
        <v>0</v>
      </c>
      <c r="W1743" s="128">
        <v>0</v>
      </c>
      <c r="X1743" s="128">
        <v>0</v>
      </c>
    </row>
    <row r="1744" spans="1:24">
      <c r="A1744" s="118">
        <v>4</v>
      </c>
      <c r="B1744" s="122">
        <v>3</v>
      </c>
      <c r="C1744" s="137">
        <v>6003</v>
      </c>
      <c r="D1744" s="131">
        <v>111</v>
      </c>
      <c r="E1744" s="144" t="s">
        <v>1154</v>
      </c>
      <c r="F1744" s="144" t="s">
        <v>1165</v>
      </c>
      <c r="G1744" s="127">
        <v>36</v>
      </c>
      <c r="H1744" s="127">
        <v>551</v>
      </c>
      <c r="I1744" s="127">
        <v>28</v>
      </c>
      <c r="J1744" s="127">
        <v>33</v>
      </c>
      <c r="K1744" s="127">
        <v>22</v>
      </c>
      <c r="L1744" s="127">
        <v>17</v>
      </c>
      <c r="M1744" s="127">
        <v>36</v>
      </c>
      <c r="N1744" s="127">
        <v>529</v>
      </c>
      <c r="O1744" s="127">
        <v>14</v>
      </c>
      <c r="P1744" s="127">
        <v>47</v>
      </c>
      <c r="Q1744" s="127">
        <v>31</v>
      </c>
      <c r="R1744" s="127">
        <v>8</v>
      </c>
      <c r="S1744" s="127">
        <v>0</v>
      </c>
      <c r="T1744" s="127">
        <v>0</v>
      </c>
      <c r="U1744" s="127">
        <v>0</v>
      </c>
      <c r="V1744" s="127">
        <v>0</v>
      </c>
      <c r="W1744" s="127">
        <v>0</v>
      </c>
      <c r="X1744" s="127">
        <v>0</v>
      </c>
    </row>
    <row r="1745" spans="1:24">
      <c r="A1745" s="118">
        <v>5</v>
      </c>
      <c r="B1745" s="122">
        <v>3</v>
      </c>
      <c r="C1745" s="137">
        <v>6003</v>
      </c>
      <c r="D1745" s="131">
        <v>111</v>
      </c>
      <c r="E1745" s="144" t="s">
        <v>1154</v>
      </c>
      <c r="F1745" s="144" t="s">
        <v>1165</v>
      </c>
      <c r="G1745" s="127">
        <v>14</v>
      </c>
      <c r="H1745" s="127">
        <v>596</v>
      </c>
      <c r="I1745" s="127">
        <v>36</v>
      </c>
      <c r="J1745" s="127">
        <v>21</v>
      </c>
      <c r="K1745" s="127">
        <v>29</v>
      </c>
      <c r="L1745" s="127">
        <v>14</v>
      </c>
      <c r="M1745" s="127">
        <v>14</v>
      </c>
      <c r="N1745" s="127">
        <v>639</v>
      </c>
      <c r="O1745" s="127">
        <v>0</v>
      </c>
      <c r="P1745" s="127">
        <v>43</v>
      </c>
      <c r="Q1745" s="127">
        <v>43</v>
      </c>
      <c r="R1745" s="127">
        <v>14</v>
      </c>
      <c r="S1745" s="127">
        <v>14</v>
      </c>
      <c r="T1745" s="127">
        <v>149</v>
      </c>
      <c r="U1745" s="127">
        <v>64</v>
      </c>
      <c r="V1745" s="127">
        <v>29</v>
      </c>
      <c r="W1745" s="127">
        <v>7</v>
      </c>
      <c r="X1745" s="127">
        <v>0</v>
      </c>
    </row>
    <row r="1746" spans="1:24">
      <c r="A1746" s="118">
        <v>6</v>
      </c>
      <c r="B1746" s="122">
        <v>3</v>
      </c>
      <c r="C1746" s="137">
        <v>6003</v>
      </c>
      <c r="D1746" s="131">
        <v>111</v>
      </c>
      <c r="E1746" s="144" t="s">
        <v>1154</v>
      </c>
      <c r="F1746" s="144" t="s">
        <v>1165</v>
      </c>
      <c r="G1746" s="127">
        <v>20</v>
      </c>
      <c r="H1746" s="127">
        <v>659</v>
      </c>
      <c r="I1746" s="127">
        <v>15</v>
      </c>
      <c r="J1746" s="127">
        <v>15</v>
      </c>
      <c r="K1746" s="127">
        <v>50</v>
      </c>
      <c r="L1746" s="127">
        <v>20</v>
      </c>
      <c r="M1746" s="127">
        <v>20</v>
      </c>
      <c r="N1746" s="127">
        <v>592</v>
      </c>
      <c r="O1746" s="127">
        <v>15</v>
      </c>
      <c r="P1746" s="127">
        <v>30</v>
      </c>
      <c r="Q1746" s="127">
        <v>45</v>
      </c>
      <c r="R1746" s="127">
        <v>10</v>
      </c>
      <c r="S1746" s="127">
        <v>0</v>
      </c>
      <c r="T1746" s="127">
        <v>0</v>
      </c>
      <c r="U1746" s="127">
        <v>0</v>
      </c>
      <c r="V1746" s="127">
        <v>0</v>
      </c>
      <c r="W1746" s="127">
        <v>0</v>
      </c>
      <c r="X1746" s="127">
        <v>0</v>
      </c>
    </row>
    <row r="1747" spans="1:24">
      <c r="A1747" s="113">
        <v>3</v>
      </c>
      <c r="B1747" s="116">
        <v>3</v>
      </c>
      <c r="C1747" s="138">
        <v>6003</v>
      </c>
      <c r="D1747" s="132">
        <v>112</v>
      </c>
      <c r="E1747" s="142" t="s">
        <v>1154</v>
      </c>
      <c r="F1747" s="143" t="s">
        <v>1164</v>
      </c>
      <c r="G1747" s="128">
        <v>56</v>
      </c>
      <c r="H1747" s="128">
        <v>547</v>
      </c>
      <c r="I1747" s="128">
        <v>7</v>
      </c>
      <c r="J1747" s="128">
        <v>21</v>
      </c>
      <c r="K1747" s="128">
        <v>36</v>
      </c>
      <c r="L1747" s="128">
        <v>36</v>
      </c>
      <c r="M1747" s="128">
        <v>56</v>
      </c>
      <c r="N1747" s="128">
        <v>521</v>
      </c>
      <c r="O1747" s="128">
        <v>16</v>
      </c>
      <c r="P1747" s="128">
        <v>27</v>
      </c>
      <c r="Q1747" s="128">
        <v>34</v>
      </c>
      <c r="R1747" s="128">
        <v>23</v>
      </c>
      <c r="S1747" s="128">
        <v>0</v>
      </c>
      <c r="T1747" s="128">
        <v>0</v>
      </c>
      <c r="U1747" s="128">
        <v>0</v>
      </c>
      <c r="V1747" s="128">
        <v>0</v>
      </c>
      <c r="W1747" s="128">
        <v>0</v>
      </c>
      <c r="X1747" s="128">
        <v>0</v>
      </c>
    </row>
    <row r="1748" spans="1:24">
      <c r="A1748" s="118">
        <v>4</v>
      </c>
      <c r="B1748" s="122">
        <v>3</v>
      </c>
      <c r="C1748" s="137">
        <v>6003</v>
      </c>
      <c r="D1748" s="131">
        <v>112</v>
      </c>
      <c r="E1748" s="144" t="s">
        <v>1154</v>
      </c>
      <c r="F1748" s="144" t="s">
        <v>1164</v>
      </c>
      <c r="G1748" s="127">
        <v>63</v>
      </c>
      <c r="H1748" s="127">
        <v>604</v>
      </c>
      <c r="I1748" s="127">
        <v>17</v>
      </c>
      <c r="J1748" s="127">
        <v>11</v>
      </c>
      <c r="K1748" s="127">
        <v>32</v>
      </c>
      <c r="L1748" s="127">
        <v>40</v>
      </c>
      <c r="M1748" s="127">
        <v>63</v>
      </c>
      <c r="N1748" s="127">
        <v>610</v>
      </c>
      <c r="O1748" s="127">
        <v>14</v>
      </c>
      <c r="P1748" s="127">
        <v>19</v>
      </c>
      <c r="Q1748" s="127">
        <v>40</v>
      </c>
      <c r="R1748" s="127">
        <v>27</v>
      </c>
      <c r="S1748" s="127">
        <v>0</v>
      </c>
      <c r="T1748" s="127">
        <v>0</v>
      </c>
      <c r="U1748" s="127">
        <v>0</v>
      </c>
      <c r="V1748" s="127">
        <v>0</v>
      </c>
      <c r="W1748" s="127">
        <v>0</v>
      </c>
      <c r="X1748" s="127">
        <v>0</v>
      </c>
    </row>
    <row r="1749" spans="1:24">
      <c r="A1749" s="118">
        <v>5</v>
      </c>
      <c r="B1749" s="122">
        <v>3</v>
      </c>
      <c r="C1749" s="137">
        <v>6003</v>
      </c>
      <c r="D1749" s="131">
        <v>112</v>
      </c>
      <c r="E1749" s="144" t="s">
        <v>1154</v>
      </c>
      <c r="F1749" s="144" t="s">
        <v>1164</v>
      </c>
      <c r="G1749" s="127">
        <v>73</v>
      </c>
      <c r="H1749" s="127">
        <v>650</v>
      </c>
      <c r="I1749" s="127">
        <v>15</v>
      </c>
      <c r="J1749" s="127">
        <v>22</v>
      </c>
      <c r="K1749" s="127">
        <v>25</v>
      </c>
      <c r="L1749" s="127">
        <v>38</v>
      </c>
      <c r="M1749" s="127">
        <v>73</v>
      </c>
      <c r="N1749" s="127">
        <v>672</v>
      </c>
      <c r="O1749" s="127">
        <v>7</v>
      </c>
      <c r="P1749" s="127">
        <v>22</v>
      </c>
      <c r="Q1749" s="127">
        <v>41</v>
      </c>
      <c r="R1749" s="127">
        <v>30</v>
      </c>
      <c r="S1749" s="127">
        <v>73</v>
      </c>
      <c r="T1749" s="127">
        <v>181</v>
      </c>
      <c r="U1749" s="127">
        <v>25</v>
      </c>
      <c r="V1749" s="127">
        <v>40</v>
      </c>
      <c r="W1749" s="127">
        <v>34</v>
      </c>
      <c r="X1749" s="127">
        <v>1</v>
      </c>
    </row>
    <row r="1750" spans="1:24">
      <c r="A1750" s="113">
        <v>3</v>
      </c>
      <c r="B1750" s="116">
        <v>3</v>
      </c>
      <c r="C1750" s="138">
        <v>6003</v>
      </c>
      <c r="D1750" s="132">
        <v>113</v>
      </c>
      <c r="E1750" s="142" t="s">
        <v>1154</v>
      </c>
      <c r="F1750" s="143" t="s">
        <v>1163</v>
      </c>
      <c r="G1750" s="128">
        <v>63</v>
      </c>
      <c r="H1750" s="128">
        <v>588</v>
      </c>
      <c r="I1750" s="128">
        <v>6</v>
      </c>
      <c r="J1750" s="128">
        <v>6</v>
      </c>
      <c r="K1750" s="128">
        <v>37</v>
      </c>
      <c r="L1750" s="128">
        <v>51</v>
      </c>
      <c r="M1750" s="128">
        <v>63</v>
      </c>
      <c r="N1750" s="128">
        <v>603</v>
      </c>
      <c r="O1750" s="128">
        <v>11</v>
      </c>
      <c r="P1750" s="128">
        <v>14</v>
      </c>
      <c r="Q1750" s="128">
        <v>25</v>
      </c>
      <c r="R1750" s="128">
        <v>49</v>
      </c>
      <c r="S1750" s="128">
        <v>0</v>
      </c>
      <c r="T1750" s="128">
        <v>0</v>
      </c>
      <c r="U1750" s="128">
        <v>0</v>
      </c>
      <c r="V1750" s="128">
        <v>0</v>
      </c>
      <c r="W1750" s="128">
        <v>0</v>
      </c>
      <c r="X1750" s="128">
        <v>0</v>
      </c>
    </row>
    <row r="1751" spans="1:24">
      <c r="A1751" s="118">
        <v>4</v>
      </c>
      <c r="B1751" s="122">
        <v>3</v>
      </c>
      <c r="C1751" s="137">
        <v>6003</v>
      </c>
      <c r="D1751" s="131">
        <v>113</v>
      </c>
      <c r="E1751" s="144" t="s">
        <v>1154</v>
      </c>
      <c r="F1751" s="144" t="s">
        <v>1163</v>
      </c>
      <c r="G1751" s="127">
        <v>61</v>
      </c>
      <c r="H1751" s="127">
        <v>627</v>
      </c>
      <c r="I1751" s="127">
        <v>11</v>
      </c>
      <c r="J1751" s="127">
        <v>11</v>
      </c>
      <c r="K1751" s="127">
        <v>25</v>
      </c>
      <c r="L1751" s="127">
        <v>52</v>
      </c>
      <c r="M1751" s="127">
        <v>61</v>
      </c>
      <c r="N1751" s="127">
        <v>652</v>
      </c>
      <c r="O1751" s="127">
        <v>5</v>
      </c>
      <c r="P1751" s="127">
        <v>21</v>
      </c>
      <c r="Q1751" s="127">
        <v>39</v>
      </c>
      <c r="R1751" s="127">
        <v>34</v>
      </c>
      <c r="S1751" s="127">
        <v>0</v>
      </c>
      <c r="T1751" s="127">
        <v>0</v>
      </c>
      <c r="U1751" s="127">
        <v>0</v>
      </c>
      <c r="V1751" s="127">
        <v>0</v>
      </c>
      <c r="W1751" s="127">
        <v>0</v>
      </c>
      <c r="X1751" s="127">
        <v>0</v>
      </c>
    </row>
    <row r="1752" spans="1:24">
      <c r="A1752" s="118">
        <v>5</v>
      </c>
      <c r="B1752" s="122">
        <v>3</v>
      </c>
      <c r="C1752" s="137">
        <v>6003</v>
      </c>
      <c r="D1752" s="131">
        <v>113</v>
      </c>
      <c r="E1752" s="144" t="s">
        <v>1154</v>
      </c>
      <c r="F1752" s="144" t="s">
        <v>1163</v>
      </c>
      <c r="G1752" s="127">
        <v>77</v>
      </c>
      <c r="H1752" s="127">
        <v>640</v>
      </c>
      <c r="I1752" s="127">
        <v>16</v>
      </c>
      <c r="J1752" s="127">
        <v>17</v>
      </c>
      <c r="K1752" s="127">
        <v>40</v>
      </c>
      <c r="L1752" s="127">
        <v>27</v>
      </c>
      <c r="M1752" s="127">
        <v>77</v>
      </c>
      <c r="N1752" s="127">
        <v>693</v>
      </c>
      <c r="O1752" s="127">
        <v>0</v>
      </c>
      <c r="P1752" s="127">
        <v>23</v>
      </c>
      <c r="Q1752" s="127">
        <v>49</v>
      </c>
      <c r="R1752" s="127">
        <v>27</v>
      </c>
      <c r="S1752" s="127">
        <v>77</v>
      </c>
      <c r="T1752" s="127">
        <v>176</v>
      </c>
      <c r="U1752" s="127">
        <v>19</v>
      </c>
      <c r="V1752" s="127">
        <v>60</v>
      </c>
      <c r="W1752" s="127">
        <v>18</v>
      </c>
      <c r="X1752" s="127">
        <v>3</v>
      </c>
    </row>
    <row r="1753" spans="1:24">
      <c r="A1753" s="118">
        <v>6</v>
      </c>
      <c r="B1753" s="122">
        <v>3</v>
      </c>
      <c r="C1753" s="137">
        <v>6003</v>
      </c>
      <c r="D1753" s="131">
        <v>119</v>
      </c>
      <c r="E1753" s="144" t="s">
        <v>1154</v>
      </c>
      <c r="F1753" s="144" t="s">
        <v>1512</v>
      </c>
      <c r="G1753" s="127">
        <v>230</v>
      </c>
      <c r="H1753" s="127">
        <v>657</v>
      </c>
      <c r="I1753" s="127">
        <v>15</v>
      </c>
      <c r="J1753" s="127">
        <v>23</v>
      </c>
      <c r="K1753" s="127">
        <v>43</v>
      </c>
      <c r="L1753" s="127">
        <v>19</v>
      </c>
      <c r="M1753" s="127">
        <v>230</v>
      </c>
      <c r="N1753" s="127">
        <v>607</v>
      </c>
      <c r="O1753" s="127">
        <v>12</v>
      </c>
      <c r="P1753" s="127">
        <v>43</v>
      </c>
      <c r="Q1753" s="127">
        <v>38</v>
      </c>
      <c r="R1753" s="127">
        <v>7</v>
      </c>
      <c r="S1753" s="127">
        <v>0</v>
      </c>
      <c r="T1753" s="127">
        <v>0</v>
      </c>
      <c r="U1753" s="127">
        <v>0</v>
      </c>
      <c r="V1753" s="127">
        <v>0</v>
      </c>
      <c r="W1753" s="127">
        <v>0</v>
      </c>
      <c r="X1753" s="127">
        <v>0</v>
      </c>
    </row>
    <row r="1754" spans="1:24">
      <c r="A1754" s="118">
        <v>7</v>
      </c>
      <c r="B1754" s="122">
        <v>3</v>
      </c>
      <c r="C1754" s="137">
        <v>6003</v>
      </c>
      <c r="D1754" s="131">
        <v>119</v>
      </c>
      <c r="E1754" s="144" t="s">
        <v>1154</v>
      </c>
      <c r="F1754" s="144" t="s">
        <v>1512</v>
      </c>
      <c r="G1754" s="127">
        <v>247</v>
      </c>
      <c r="H1754" s="127">
        <v>680</v>
      </c>
      <c r="I1754" s="127">
        <v>23</v>
      </c>
      <c r="J1754" s="127">
        <v>17</v>
      </c>
      <c r="K1754" s="127">
        <v>44</v>
      </c>
      <c r="L1754" s="127">
        <v>16</v>
      </c>
      <c r="M1754" s="127">
        <v>247</v>
      </c>
      <c r="N1754" s="127">
        <v>659</v>
      </c>
      <c r="O1754" s="127">
        <v>7</v>
      </c>
      <c r="P1754" s="127">
        <v>45</v>
      </c>
      <c r="Q1754" s="127">
        <v>38</v>
      </c>
      <c r="R1754" s="127">
        <v>11</v>
      </c>
      <c r="S1754" s="127">
        <v>247</v>
      </c>
      <c r="T1754" s="127">
        <v>145</v>
      </c>
      <c r="U1754" s="127">
        <v>54</v>
      </c>
      <c r="V1754" s="127">
        <v>36</v>
      </c>
      <c r="W1754" s="127">
        <v>9</v>
      </c>
      <c r="X1754" s="127">
        <v>1</v>
      </c>
    </row>
    <row r="1755" spans="1:24">
      <c r="A1755" s="118">
        <v>8</v>
      </c>
      <c r="B1755" s="122">
        <v>3</v>
      </c>
      <c r="C1755" s="137">
        <v>6003</v>
      </c>
      <c r="D1755" s="131">
        <v>119</v>
      </c>
      <c r="E1755" s="144" t="s">
        <v>1154</v>
      </c>
      <c r="F1755" s="144" t="s">
        <v>1512</v>
      </c>
      <c r="G1755" s="127">
        <v>219</v>
      </c>
      <c r="H1755" s="127">
        <v>663</v>
      </c>
      <c r="I1755" s="127">
        <v>47</v>
      </c>
      <c r="J1755" s="127">
        <v>22</v>
      </c>
      <c r="K1755" s="127">
        <v>27</v>
      </c>
      <c r="L1755" s="127">
        <v>3</v>
      </c>
      <c r="M1755" s="127">
        <v>219</v>
      </c>
      <c r="N1755" s="127">
        <v>708</v>
      </c>
      <c r="O1755" s="127">
        <v>10</v>
      </c>
      <c r="P1755" s="127">
        <v>39</v>
      </c>
      <c r="Q1755" s="127">
        <v>41</v>
      </c>
      <c r="R1755" s="127">
        <v>10</v>
      </c>
      <c r="S1755" s="127">
        <v>0</v>
      </c>
      <c r="T1755" s="127">
        <v>0</v>
      </c>
      <c r="U1755" s="127">
        <v>0</v>
      </c>
      <c r="V1755" s="127">
        <v>0</v>
      </c>
      <c r="W1755" s="127">
        <v>0</v>
      </c>
      <c r="X1755" s="127">
        <v>0</v>
      </c>
    </row>
    <row r="1756" spans="1:24">
      <c r="A1756" s="118">
        <v>6</v>
      </c>
      <c r="B1756" s="122">
        <v>3</v>
      </c>
      <c r="C1756" s="137">
        <v>6003</v>
      </c>
      <c r="D1756" s="131">
        <v>120</v>
      </c>
      <c r="E1756" s="144" t="s">
        <v>1154</v>
      </c>
      <c r="F1756" s="144" t="s">
        <v>1511</v>
      </c>
      <c r="G1756" s="127">
        <v>211</v>
      </c>
      <c r="H1756" s="127">
        <v>652</v>
      </c>
      <c r="I1756" s="127">
        <v>22</v>
      </c>
      <c r="J1756" s="127">
        <v>25</v>
      </c>
      <c r="K1756" s="127">
        <v>27</v>
      </c>
      <c r="L1756" s="127">
        <v>26</v>
      </c>
      <c r="M1756" s="127">
        <v>211</v>
      </c>
      <c r="N1756" s="127">
        <v>679</v>
      </c>
      <c r="O1756" s="127">
        <v>11</v>
      </c>
      <c r="P1756" s="127">
        <v>28</v>
      </c>
      <c r="Q1756" s="127">
        <v>32</v>
      </c>
      <c r="R1756" s="127">
        <v>29</v>
      </c>
      <c r="S1756" s="127">
        <v>0</v>
      </c>
      <c r="T1756" s="127">
        <v>0</v>
      </c>
      <c r="U1756" s="127">
        <v>0</v>
      </c>
      <c r="V1756" s="127">
        <v>0</v>
      </c>
      <c r="W1756" s="127">
        <v>0</v>
      </c>
      <c r="X1756" s="127">
        <v>0</v>
      </c>
    </row>
    <row r="1757" spans="1:24">
      <c r="A1757" s="118">
        <v>7</v>
      </c>
      <c r="B1757" s="122">
        <v>3</v>
      </c>
      <c r="C1757" s="137">
        <v>6003</v>
      </c>
      <c r="D1757" s="131">
        <v>120</v>
      </c>
      <c r="E1757" s="144" t="s">
        <v>1154</v>
      </c>
      <c r="F1757" s="144" t="s">
        <v>1511</v>
      </c>
      <c r="G1757" s="127">
        <v>192</v>
      </c>
      <c r="H1757" s="127">
        <v>690</v>
      </c>
      <c r="I1757" s="127">
        <v>23</v>
      </c>
      <c r="J1757" s="127">
        <v>15</v>
      </c>
      <c r="K1757" s="127">
        <v>38</v>
      </c>
      <c r="L1757" s="127">
        <v>24</v>
      </c>
      <c r="M1757" s="127">
        <v>192</v>
      </c>
      <c r="N1757" s="127">
        <v>676</v>
      </c>
      <c r="O1757" s="127">
        <v>8</v>
      </c>
      <c r="P1757" s="127">
        <v>32</v>
      </c>
      <c r="Q1757" s="127">
        <v>46</v>
      </c>
      <c r="R1757" s="127">
        <v>13</v>
      </c>
      <c r="S1757" s="127">
        <v>192</v>
      </c>
      <c r="T1757" s="127">
        <v>154</v>
      </c>
      <c r="U1757" s="127">
        <v>46</v>
      </c>
      <c r="V1757" s="127">
        <v>36</v>
      </c>
      <c r="W1757" s="127">
        <v>17</v>
      </c>
      <c r="X1757" s="127">
        <v>1</v>
      </c>
    </row>
    <row r="1758" spans="1:24">
      <c r="A1758" s="118">
        <v>8</v>
      </c>
      <c r="B1758" s="122">
        <v>3</v>
      </c>
      <c r="C1758" s="137">
        <v>6003</v>
      </c>
      <c r="D1758" s="131">
        <v>120</v>
      </c>
      <c r="E1758" s="144" t="s">
        <v>1154</v>
      </c>
      <c r="F1758" s="144" t="s">
        <v>1511</v>
      </c>
      <c r="G1758" s="127">
        <v>204</v>
      </c>
      <c r="H1758" s="127">
        <v>701</v>
      </c>
      <c r="I1758" s="127">
        <v>25</v>
      </c>
      <c r="J1758" s="127">
        <v>25</v>
      </c>
      <c r="K1758" s="127">
        <v>36</v>
      </c>
      <c r="L1758" s="127">
        <v>14</v>
      </c>
      <c r="M1758" s="127">
        <v>204</v>
      </c>
      <c r="N1758" s="127">
        <v>767</v>
      </c>
      <c r="O1758" s="127">
        <v>5</v>
      </c>
      <c r="P1758" s="127">
        <v>30</v>
      </c>
      <c r="Q1758" s="127">
        <v>42</v>
      </c>
      <c r="R1758" s="127">
        <v>23</v>
      </c>
      <c r="S1758" s="127">
        <v>0</v>
      </c>
      <c r="T1758" s="127">
        <v>0</v>
      </c>
      <c r="U1758" s="127">
        <v>0</v>
      </c>
      <c r="V1758" s="127">
        <v>0</v>
      </c>
      <c r="W1758" s="127">
        <v>0</v>
      </c>
      <c r="X1758" s="127">
        <v>0</v>
      </c>
    </row>
    <row r="1759" spans="1:24">
      <c r="A1759" s="118">
        <v>6</v>
      </c>
      <c r="B1759" s="122">
        <v>3</v>
      </c>
      <c r="C1759" s="137">
        <v>6003</v>
      </c>
      <c r="D1759" s="131">
        <v>122</v>
      </c>
      <c r="E1759" s="144" t="s">
        <v>1154</v>
      </c>
      <c r="F1759" s="144" t="s">
        <v>1510</v>
      </c>
      <c r="G1759" s="127">
        <v>200</v>
      </c>
      <c r="H1759" s="127">
        <v>662</v>
      </c>
      <c r="I1759" s="127">
        <v>13</v>
      </c>
      <c r="J1759" s="127">
        <v>27</v>
      </c>
      <c r="K1759" s="127">
        <v>37</v>
      </c>
      <c r="L1759" s="127">
        <v>24</v>
      </c>
      <c r="M1759" s="127">
        <v>200</v>
      </c>
      <c r="N1759" s="127">
        <v>679</v>
      </c>
      <c r="O1759" s="127">
        <v>5</v>
      </c>
      <c r="P1759" s="127">
        <v>33</v>
      </c>
      <c r="Q1759" s="127">
        <v>42</v>
      </c>
      <c r="R1759" s="127">
        <v>21</v>
      </c>
      <c r="S1759" s="127">
        <v>0</v>
      </c>
      <c r="T1759" s="127">
        <v>0</v>
      </c>
      <c r="U1759" s="127">
        <v>0</v>
      </c>
      <c r="V1759" s="127">
        <v>0</v>
      </c>
      <c r="W1759" s="127">
        <v>0</v>
      </c>
      <c r="X1759" s="127">
        <v>0</v>
      </c>
    </row>
    <row r="1760" spans="1:24">
      <c r="A1760" s="118">
        <v>7</v>
      </c>
      <c r="B1760" s="122">
        <v>3</v>
      </c>
      <c r="C1760" s="137">
        <v>6003</v>
      </c>
      <c r="D1760" s="131">
        <v>122</v>
      </c>
      <c r="E1760" s="144" t="s">
        <v>1154</v>
      </c>
      <c r="F1760" s="144" t="s">
        <v>1510</v>
      </c>
      <c r="G1760" s="127">
        <v>218</v>
      </c>
      <c r="H1760" s="127">
        <v>694</v>
      </c>
      <c r="I1760" s="127">
        <v>16</v>
      </c>
      <c r="J1760" s="127">
        <v>24</v>
      </c>
      <c r="K1760" s="127">
        <v>39</v>
      </c>
      <c r="L1760" s="127">
        <v>22</v>
      </c>
      <c r="M1760" s="127">
        <v>218</v>
      </c>
      <c r="N1760" s="127">
        <v>710</v>
      </c>
      <c r="O1760" s="127">
        <v>4</v>
      </c>
      <c r="P1760" s="127">
        <v>35</v>
      </c>
      <c r="Q1760" s="127">
        <v>44</v>
      </c>
      <c r="R1760" s="127">
        <v>17</v>
      </c>
      <c r="S1760" s="127">
        <v>218</v>
      </c>
      <c r="T1760" s="127">
        <v>157</v>
      </c>
      <c r="U1760" s="127">
        <v>41</v>
      </c>
      <c r="V1760" s="127">
        <v>42</v>
      </c>
      <c r="W1760" s="127">
        <v>16</v>
      </c>
      <c r="X1760" s="127">
        <v>1</v>
      </c>
    </row>
    <row r="1761" spans="1:24">
      <c r="A1761" s="118">
        <v>8</v>
      </c>
      <c r="B1761" s="122">
        <v>3</v>
      </c>
      <c r="C1761" s="137">
        <v>6003</v>
      </c>
      <c r="D1761" s="131">
        <v>122</v>
      </c>
      <c r="E1761" s="144" t="s">
        <v>1154</v>
      </c>
      <c r="F1761" s="144" t="s">
        <v>1510</v>
      </c>
      <c r="G1761" s="127">
        <v>232</v>
      </c>
      <c r="H1761" s="127">
        <v>695</v>
      </c>
      <c r="I1761" s="127">
        <v>33</v>
      </c>
      <c r="J1761" s="127">
        <v>22</v>
      </c>
      <c r="K1761" s="127">
        <v>33</v>
      </c>
      <c r="L1761" s="127">
        <v>12</v>
      </c>
      <c r="M1761" s="127">
        <v>232</v>
      </c>
      <c r="N1761" s="127">
        <v>777</v>
      </c>
      <c r="O1761" s="127">
        <v>5</v>
      </c>
      <c r="P1761" s="127">
        <v>25</v>
      </c>
      <c r="Q1761" s="127">
        <v>44</v>
      </c>
      <c r="R1761" s="127">
        <v>26</v>
      </c>
      <c r="S1761" s="127">
        <v>0</v>
      </c>
      <c r="T1761" s="127">
        <v>0</v>
      </c>
      <c r="U1761" s="127">
        <v>0</v>
      </c>
      <c r="V1761" s="127">
        <v>0</v>
      </c>
      <c r="W1761" s="127">
        <v>0</v>
      </c>
      <c r="X1761" s="127">
        <v>0</v>
      </c>
    </row>
    <row r="1762" spans="1:24">
      <c r="A1762" s="118">
        <v>7</v>
      </c>
      <c r="B1762" s="122">
        <v>3</v>
      </c>
      <c r="C1762" s="137">
        <v>6003</v>
      </c>
      <c r="D1762" s="131">
        <v>123</v>
      </c>
      <c r="E1762" s="144" t="s">
        <v>1154</v>
      </c>
      <c r="F1762" s="144" t="s">
        <v>1666</v>
      </c>
      <c r="G1762" s="127" t="s">
        <v>1</v>
      </c>
      <c r="H1762" s="127" t="s">
        <v>1</v>
      </c>
      <c r="I1762" s="127" t="s">
        <v>1</v>
      </c>
      <c r="J1762" s="127" t="s">
        <v>1</v>
      </c>
      <c r="K1762" s="127" t="s">
        <v>1</v>
      </c>
      <c r="L1762" s="127" t="s">
        <v>1</v>
      </c>
      <c r="M1762" s="127" t="s">
        <v>1</v>
      </c>
      <c r="N1762" s="127" t="s">
        <v>1</v>
      </c>
      <c r="O1762" s="127" t="s">
        <v>1</v>
      </c>
      <c r="P1762" s="127" t="s">
        <v>1</v>
      </c>
      <c r="Q1762" s="127" t="s">
        <v>1</v>
      </c>
      <c r="R1762" s="127" t="s">
        <v>1</v>
      </c>
      <c r="S1762" s="127" t="s">
        <v>1</v>
      </c>
      <c r="T1762" s="127" t="s">
        <v>1</v>
      </c>
      <c r="U1762" s="127" t="s">
        <v>1</v>
      </c>
      <c r="V1762" s="127" t="s">
        <v>1</v>
      </c>
      <c r="W1762" s="127" t="s">
        <v>1</v>
      </c>
      <c r="X1762" s="127" t="s">
        <v>1</v>
      </c>
    </row>
    <row r="1763" spans="1:24">
      <c r="A1763" s="113">
        <v>3</v>
      </c>
      <c r="B1763" s="116">
        <v>3</v>
      </c>
      <c r="C1763" s="138">
        <v>6003</v>
      </c>
      <c r="D1763" s="132">
        <v>129</v>
      </c>
      <c r="E1763" s="142" t="s">
        <v>1154</v>
      </c>
      <c r="F1763" s="143" t="s">
        <v>1162</v>
      </c>
      <c r="G1763" s="128">
        <v>56</v>
      </c>
      <c r="H1763" s="128">
        <v>583</v>
      </c>
      <c r="I1763" s="128">
        <v>2</v>
      </c>
      <c r="J1763" s="128">
        <v>11</v>
      </c>
      <c r="K1763" s="128">
        <v>36</v>
      </c>
      <c r="L1763" s="128">
        <v>52</v>
      </c>
      <c r="M1763" s="128">
        <v>56</v>
      </c>
      <c r="N1763" s="128">
        <v>575</v>
      </c>
      <c r="O1763" s="128">
        <v>4</v>
      </c>
      <c r="P1763" s="128">
        <v>23</v>
      </c>
      <c r="Q1763" s="128">
        <v>46</v>
      </c>
      <c r="R1763" s="128">
        <v>27</v>
      </c>
      <c r="S1763" s="128">
        <v>0</v>
      </c>
      <c r="T1763" s="128">
        <v>0</v>
      </c>
      <c r="U1763" s="128">
        <v>0</v>
      </c>
      <c r="V1763" s="128">
        <v>0</v>
      </c>
      <c r="W1763" s="128">
        <v>0</v>
      </c>
      <c r="X1763" s="128">
        <v>0</v>
      </c>
    </row>
    <row r="1764" spans="1:24">
      <c r="A1764" s="118">
        <v>4</v>
      </c>
      <c r="B1764" s="122">
        <v>3</v>
      </c>
      <c r="C1764" s="137">
        <v>6003</v>
      </c>
      <c r="D1764" s="131">
        <v>129</v>
      </c>
      <c r="E1764" s="144" t="s">
        <v>1154</v>
      </c>
      <c r="F1764" s="144" t="s">
        <v>1162</v>
      </c>
      <c r="G1764" s="127">
        <v>59</v>
      </c>
      <c r="H1764" s="127">
        <v>624</v>
      </c>
      <c r="I1764" s="127">
        <v>17</v>
      </c>
      <c r="J1764" s="127">
        <v>3</v>
      </c>
      <c r="K1764" s="127">
        <v>29</v>
      </c>
      <c r="L1764" s="127">
        <v>51</v>
      </c>
      <c r="M1764" s="127">
        <v>59</v>
      </c>
      <c r="N1764" s="127">
        <v>637</v>
      </c>
      <c r="O1764" s="127">
        <v>8</v>
      </c>
      <c r="P1764" s="127">
        <v>14</v>
      </c>
      <c r="Q1764" s="127">
        <v>46</v>
      </c>
      <c r="R1764" s="127">
        <v>32</v>
      </c>
      <c r="S1764" s="127">
        <v>0</v>
      </c>
      <c r="T1764" s="127">
        <v>0</v>
      </c>
      <c r="U1764" s="127">
        <v>0</v>
      </c>
      <c r="V1764" s="127">
        <v>0</v>
      </c>
      <c r="W1764" s="127">
        <v>0</v>
      </c>
      <c r="X1764" s="127">
        <v>0</v>
      </c>
    </row>
    <row r="1765" spans="1:24">
      <c r="A1765" s="118">
        <v>5</v>
      </c>
      <c r="B1765" s="122">
        <v>3</v>
      </c>
      <c r="C1765" s="137">
        <v>6003</v>
      </c>
      <c r="D1765" s="131">
        <v>129</v>
      </c>
      <c r="E1765" s="144" t="s">
        <v>1154</v>
      </c>
      <c r="F1765" s="144" t="s">
        <v>1162</v>
      </c>
      <c r="G1765" s="127">
        <v>56</v>
      </c>
      <c r="H1765" s="127">
        <v>659</v>
      </c>
      <c r="I1765" s="127">
        <v>11</v>
      </c>
      <c r="J1765" s="127">
        <v>14</v>
      </c>
      <c r="K1765" s="127">
        <v>41</v>
      </c>
      <c r="L1765" s="127">
        <v>34</v>
      </c>
      <c r="M1765" s="127">
        <v>56</v>
      </c>
      <c r="N1765" s="127">
        <v>710</v>
      </c>
      <c r="O1765" s="127">
        <v>5</v>
      </c>
      <c r="P1765" s="127">
        <v>14</v>
      </c>
      <c r="Q1765" s="127">
        <v>45</v>
      </c>
      <c r="R1765" s="127">
        <v>36</v>
      </c>
      <c r="S1765" s="127">
        <v>56</v>
      </c>
      <c r="T1765" s="127">
        <v>190</v>
      </c>
      <c r="U1765" s="127">
        <v>7</v>
      </c>
      <c r="V1765" s="127">
        <v>57</v>
      </c>
      <c r="W1765" s="127">
        <v>34</v>
      </c>
      <c r="X1765" s="127">
        <v>2</v>
      </c>
    </row>
    <row r="1766" spans="1:24">
      <c r="A1766" s="113">
        <v>3</v>
      </c>
      <c r="B1766" s="116">
        <v>3</v>
      </c>
      <c r="C1766" s="138">
        <v>6003</v>
      </c>
      <c r="D1766" s="132">
        <v>130</v>
      </c>
      <c r="E1766" s="142" t="s">
        <v>1154</v>
      </c>
      <c r="F1766" s="143" t="s">
        <v>1161</v>
      </c>
      <c r="G1766" s="128">
        <v>64</v>
      </c>
      <c r="H1766" s="128">
        <v>533</v>
      </c>
      <c r="I1766" s="128">
        <v>9</v>
      </c>
      <c r="J1766" s="128">
        <v>22</v>
      </c>
      <c r="K1766" s="128">
        <v>42</v>
      </c>
      <c r="L1766" s="128">
        <v>27</v>
      </c>
      <c r="M1766" s="128">
        <v>64</v>
      </c>
      <c r="N1766" s="128">
        <v>464</v>
      </c>
      <c r="O1766" s="128">
        <v>25</v>
      </c>
      <c r="P1766" s="128">
        <v>25</v>
      </c>
      <c r="Q1766" s="128">
        <v>33</v>
      </c>
      <c r="R1766" s="128">
        <v>17</v>
      </c>
      <c r="S1766" s="128">
        <v>0</v>
      </c>
      <c r="T1766" s="128">
        <v>0</v>
      </c>
      <c r="U1766" s="128">
        <v>0</v>
      </c>
      <c r="V1766" s="128">
        <v>0</v>
      </c>
      <c r="W1766" s="128">
        <v>0</v>
      </c>
      <c r="X1766" s="128">
        <v>0</v>
      </c>
    </row>
    <row r="1767" spans="1:24">
      <c r="A1767" s="118">
        <v>4</v>
      </c>
      <c r="B1767" s="122">
        <v>3</v>
      </c>
      <c r="C1767" s="137">
        <v>6003</v>
      </c>
      <c r="D1767" s="131">
        <v>130</v>
      </c>
      <c r="E1767" s="144" t="s">
        <v>1154</v>
      </c>
      <c r="F1767" s="144" t="s">
        <v>1161</v>
      </c>
      <c r="G1767" s="127">
        <v>64</v>
      </c>
      <c r="H1767" s="127">
        <v>608</v>
      </c>
      <c r="I1767" s="127">
        <v>13</v>
      </c>
      <c r="J1767" s="127">
        <v>20</v>
      </c>
      <c r="K1767" s="127">
        <v>22</v>
      </c>
      <c r="L1767" s="127">
        <v>45</v>
      </c>
      <c r="M1767" s="127">
        <v>64</v>
      </c>
      <c r="N1767" s="127">
        <v>627</v>
      </c>
      <c r="O1767" s="127">
        <v>5</v>
      </c>
      <c r="P1767" s="127">
        <v>23</v>
      </c>
      <c r="Q1767" s="127">
        <v>53</v>
      </c>
      <c r="R1767" s="127">
        <v>19</v>
      </c>
      <c r="S1767" s="127">
        <v>0</v>
      </c>
      <c r="T1767" s="127">
        <v>0</v>
      </c>
      <c r="U1767" s="127">
        <v>0</v>
      </c>
      <c r="V1767" s="127">
        <v>0</v>
      </c>
      <c r="W1767" s="127">
        <v>0</v>
      </c>
      <c r="X1767" s="127">
        <v>0</v>
      </c>
    </row>
    <row r="1768" spans="1:24">
      <c r="A1768" s="118">
        <v>5</v>
      </c>
      <c r="B1768" s="122">
        <v>3</v>
      </c>
      <c r="C1768" s="137">
        <v>6003</v>
      </c>
      <c r="D1768" s="131">
        <v>130</v>
      </c>
      <c r="E1768" s="144" t="s">
        <v>1154</v>
      </c>
      <c r="F1768" s="144" t="s">
        <v>1161</v>
      </c>
      <c r="G1768" s="127">
        <v>71</v>
      </c>
      <c r="H1768" s="127">
        <v>618</v>
      </c>
      <c r="I1768" s="127">
        <v>24</v>
      </c>
      <c r="J1768" s="127">
        <v>24</v>
      </c>
      <c r="K1768" s="127">
        <v>25</v>
      </c>
      <c r="L1768" s="127">
        <v>27</v>
      </c>
      <c r="M1768" s="127">
        <v>71</v>
      </c>
      <c r="N1768" s="127">
        <v>654</v>
      </c>
      <c r="O1768" s="127">
        <v>4</v>
      </c>
      <c r="P1768" s="127">
        <v>25</v>
      </c>
      <c r="Q1768" s="127">
        <v>49</v>
      </c>
      <c r="R1768" s="127">
        <v>21</v>
      </c>
      <c r="S1768" s="127">
        <v>71</v>
      </c>
      <c r="T1768" s="127">
        <v>170</v>
      </c>
      <c r="U1768" s="127">
        <v>32</v>
      </c>
      <c r="V1768" s="127">
        <v>51</v>
      </c>
      <c r="W1768" s="127">
        <v>17</v>
      </c>
      <c r="X1768" s="127">
        <v>0</v>
      </c>
    </row>
    <row r="1769" spans="1:24">
      <c r="A1769" s="113">
        <v>3</v>
      </c>
      <c r="B1769" s="116">
        <v>3</v>
      </c>
      <c r="C1769" s="138">
        <v>6003</v>
      </c>
      <c r="D1769" s="132">
        <v>135</v>
      </c>
      <c r="E1769" s="142" t="s">
        <v>1154</v>
      </c>
      <c r="F1769" s="143" t="s">
        <v>1160</v>
      </c>
      <c r="G1769" s="128">
        <v>32</v>
      </c>
      <c r="H1769" s="128">
        <v>566</v>
      </c>
      <c r="I1769" s="128">
        <v>3</v>
      </c>
      <c r="J1769" s="128">
        <v>22</v>
      </c>
      <c r="K1769" s="128">
        <v>28</v>
      </c>
      <c r="L1769" s="128">
        <v>47</v>
      </c>
      <c r="M1769" s="128">
        <v>32</v>
      </c>
      <c r="N1769" s="128">
        <v>550</v>
      </c>
      <c r="O1769" s="128">
        <v>16</v>
      </c>
      <c r="P1769" s="128">
        <v>16</v>
      </c>
      <c r="Q1769" s="128">
        <v>38</v>
      </c>
      <c r="R1769" s="128">
        <v>31</v>
      </c>
      <c r="S1769" s="128">
        <v>0</v>
      </c>
      <c r="T1769" s="128">
        <v>0</v>
      </c>
      <c r="U1769" s="128">
        <v>0</v>
      </c>
      <c r="V1769" s="128">
        <v>0</v>
      </c>
      <c r="W1769" s="128">
        <v>0</v>
      </c>
      <c r="X1769" s="128">
        <v>0</v>
      </c>
    </row>
    <row r="1770" spans="1:24">
      <c r="A1770" s="118">
        <v>4</v>
      </c>
      <c r="B1770" s="122">
        <v>3</v>
      </c>
      <c r="C1770" s="137">
        <v>6003</v>
      </c>
      <c r="D1770" s="131">
        <v>135</v>
      </c>
      <c r="E1770" s="144" t="s">
        <v>1154</v>
      </c>
      <c r="F1770" s="144" t="s">
        <v>1160</v>
      </c>
      <c r="G1770" s="127">
        <v>35</v>
      </c>
      <c r="H1770" s="127">
        <v>601</v>
      </c>
      <c r="I1770" s="127">
        <v>9</v>
      </c>
      <c r="J1770" s="127">
        <v>34</v>
      </c>
      <c r="K1770" s="127">
        <v>17</v>
      </c>
      <c r="L1770" s="127">
        <v>40</v>
      </c>
      <c r="M1770" s="127">
        <v>35</v>
      </c>
      <c r="N1770" s="127">
        <v>646</v>
      </c>
      <c r="O1770" s="127">
        <v>6</v>
      </c>
      <c r="P1770" s="127">
        <v>23</v>
      </c>
      <c r="Q1770" s="127">
        <v>37</v>
      </c>
      <c r="R1770" s="127">
        <v>34</v>
      </c>
      <c r="S1770" s="127">
        <v>0</v>
      </c>
      <c r="T1770" s="127">
        <v>0</v>
      </c>
      <c r="U1770" s="127">
        <v>0</v>
      </c>
      <c r="V1770" s="127">
        <v>0</v>
      </c>
      <c r="W1770" s="127">
        <v>0</v>
      </c>
      <c r="X1770" s="127">
        <v>0</v>
      </c>
    </row>
    <row r="1771" spans="1:24">
      <c r="A1771" s="118">
        <v>5</v>
      </c>
      <c r="B1771" s="122">
        <v>3</v>
      </c>
      <c r="C1771" s="137">
        <v>6003</v>
      </c>
      <c r="D1771" s="131">
        <v>135</v>
      </c>
      <c r="E1771" s="144" t="s">
        <v>1154</v>
      </c>
      <c r="F1771" s="144" t="s">
        <v>1160</v>
      </c>
      <c r="G1771" s="127">
        <v>38</v>
      </c>
      <c r="H1771" s="127">
        <v>613</v>
      </c>
      <c r="I1771" s="127">
        <v>32</v>
      </c>
      <c r="J1771" s="127">
        <v>11</v>
      </c>
      <c r="K1771" s="127">
        <v>37</v>
      </c>
      <c r="L1771" s="127">
        <v>21</v>
      </c>
      <c r="M1771" s="127">
        <v>38</v>
      </c>
      <c r="N1771" s="127">
        <v>714</v>
      </c>
      <c r="O1771" s="127">
        <v>5</v>
      </c>
      <c r="P1771" s="127">
        <v>21</v>
      </c>
      <c r="Q1771" s="127">
        <v>34</v>
      </c>
      <c r="R1771" s="127">
        <v>39</v>
      </c>
      <c r="S1771" s="127">
        <v>38</v>
      </c>
      <c r="T1771" s="127">
        <v>179</v>
      </c>
      <c r="U1771" s="127">
        <v>29</v>
      </c>
      <c r="V1771" s="127">
        <v>45</v>
      </c>
      <c r="W1771" s="127">
        <v>21</v>
      </c>
      <c r="X1771" s="127">
        <v>5</v>
      </c>
    </row>
    <row r="1772" spans="1:24">
      <c r="A1772" s="113">
        <v>3</v>
      </c>
      <c r="B1772" s="116">
        <v>3</v>
      </c>
      <c r="C1772" s="138">
        <v>6003</v>
      </c>
      <c r="D1772" s="132">
        <v>137</v>
      </c>
      <c r="E1772" s="142" t="s">
        <v>1154</v>
      </c>
      <c r="F1772" s="143" t="s">
        <v>1159</v>
      </c>
      <c r="G1772" s="128">
        <v>22</v>
      </c>
      <c r="H1772" s="128">
        <v>656</v>
      </c>
      <c r="I1772" s="128">
        <v>0</v>
      </c>
      <c r="J1772" s="128">
        <v>5</v>
      </c>
      <c r="K1772" s="128">
        <v>5</v>
      </c>
      <c r="L1772" s="128">
        <v>91</v>
      </c>
      <c r="M1772" s="128">
        <v>22</v>
      </c>
      <c r="N1772" s="128">
        <v>733</v>
      </c>
      <c r="O1772" s="128">
        <v>0</v>
      </c>
      <c r="P1772" s="128">
        <v>14</v>
      </c>
      <c r="Q1772" s="128">
        <v>14</v>
      </c>
      <c r="R1772" s="128">
        <v>73</v>
      </c>
      <c r="S1772" s="128">
        <v>0</v>
      </c>
      <c r="T1772" s="128">
        <v>0</v>
      </c>
      <c r="U1772" s="128">
        <v>0</v>
      </c>
      <c r="V1772" s="128">
        <v>0</v>
      </c>
      <c r="W1772" s="128">
        <v>0</v>
      </c>
      <c r="X1772" s="128">
        <v>0</v>
      </c>
    </row>
    <row r="1773" spans="1:24">
      <c r="A1773" s="118">
        <v>4</v>
      </c>
      <c r="B1773" s="122">
        <v>3</v>
      </c>
      <c r="C1773" s="137">
        <v>6003</v>
      </c>
      <c r="D1773" s="131">
        <v>137</v>
      </c>
      <c r="E1773" s="144" t="s">
        <v>1154</v>
      </c>
      <c r="F1773" s="144" t="s">
        <v>1159</v>
      </c>
      <c r="G1773" s="127">
        <v>25</v>
      </c>
      <c r="H1773" s="127">
        <v>714</v>
      </c>
      <c r="I1773" s="127">
        <v>4</v>
      </c>
      <c r="J1773" s="127">
        <v>0</v>
      </c>
      <c r="K1773" s="127">
        <v>4</v>
      </c>
      <c r="L1773" s="127">
        <v>92</v>
      </c>
      <c r="M1773" s="127">
        <v>25</v>
      </c>
      <c r="N1773" s="127">
        <v>796</v>
      </c>
      <c r="O1773" s="127">
        <v>0</v>
      </c>
      <c r="P1773" s="127">
        <v>4</v>
      </c>
      <c r="Q1773" s="127">
        <v>24</v>
      </c>
      <c r="R1773" s="127">
        <v>72</v>
      </c>
      <c r="S1773" s="127">
        <v>0</v>
      </c>
      <c r="T1773" s="127">
        <v>0</v>
      </c>
      <c r="U1773" s="127">
        <v>0</v>
      </c>
      <c r="V1773" s="127">
        <v>0</v>
      </c>
      <c r="W1773" s="127">
        <v>0</v>
      </c>
      <c r="X1773" s="127">
        <v>0</v>
      </c>
    </row>
    <row r="1774" spans="1:24">
      <c r="A1774" s="118">
        <v>5</v>
      </c>
      <c r="B1774" s="122">
        <v>3</v>
      </c>
      <c r="C1774" s="137">
        <v>6003</v>
      </c>
      <c r="D1774" s="131">
        <v>137</v>
      </c>
      <c r="E1774" s="144" t="s">
        <v>1154</v>
      </c>
      <c r="F1774" s="144" t="s">
        <v>1159</v>
      </c>
      <c r="G1774" s="127">
        <v>25</v>
      </c>
      <c r="H1774" s="127">
        <v>760</v>
      </c>
      <c r="I1774" s="127">
        <v>0</v>
      </c>
      <c r="J1774" s="127">
        <v>0</v>
      </c>
      <c r="K1774" s="127">
        <v>20</v>
      </c>
      <c r="L1774" s="127">
        <v>80</v>
      </c>
      <c r="M1774" s="127">
        <v>25</v>
      </c>
      <c r="N1774" s="127">
        <v>786</v>
      </c>
      <c r="O1774" s="127">
        <v>0</v>
      </c>
      <c r="P1774" s="127">
        <v>8</v>
      </c>
      <c r="Q1774" s="127">
        <v>48</v>
      </c>
      <c r="R1774" s="127">
        <v>44</v>
      </c>
      <c r="S1774" s="127">
        <v>25</v>
      </c>
      <c r="T1774" s="127">
        <v>241</v>
      </c>
      <c r="U1774" s="127">
        <v>0</v>
      </c>
      <c r="V1774" s="127">
        <v>8</v>
      </c>
      <c r="W1774" s="127">
        <v>52</v>
      </c>
      <c r="X1774" s="127">
        <v>40</v>
      </c>
    </row>
    <row r="1775" spans="1:24">
      <c r="A1775" s="113">
        <v>3</v>
      </c>
      <c r="B1775" s="116">
        <v>3</v>
      </c>
      <c r="C1775" s="138">
        <v>6003</v>
      </c>
      <c r="D1775" s="132">
        <v>139</v>
      </c>
      <c r="E1775" s="142" t="s">
        <v>1154</v>
      </c>
      <c r="F1775" s="143" t="s">
        <v>1158</v>
      </c>
      <c r="G1775" s="128">
        <v>80</v>
      </c>
      <c r="H1775" s="128">
        <v>561</v>
      </c>
      <c r="I1775" s="128">
        <v>5</v>
      </c>
      <c r="J1775" s="128">
        <v>15</v>
      </c>
      <c r="K1775" s="128">
        <v>36</v>
      </c>
      <c r="L1775" s="128">
        <v>44</v>
      </c>
      <c r="M1775" s="128">
        <v>80</v>
      </c>
      <c r="N1775" s="128">
        <v>522</v>
      </c>
      <c r="O1775" s="128">
        <v>14</v>
      </c>
      <c r="P1775" s="128">
        <v>25</v>
      </c>
      <c r="Q1775" s="128">
        <v>35</v>
      </c>
      <c r="R1775" s="128">
        <v>26</v>
      </c>
      <c r="S1775" s="128">
        <v>0</v>
      </c>
      <c r="T1775" s="128">
        <v>0</v>
      </c>
      <c r="U1775" s="128">
        <v>0</v>
      </c>
      <c r="V1775" s="128">
        <v>0</v>
      </c>
      <c r="W1775" s="128">
        <v>0</v>
      </c>
      <c r="X1775" s="128">
        <v>0</v>
      </c>
    </row>
    <row r="1776" spans="1:24">
      <c r="A1776" s="118">
        <v>4</v>
      </c>
      <c r="B1776" s="122">
        <v>3</v>
      </c>
      <c r="C1776" s="137">
        <v>6003</v>
      </c>
      <c r="D1776" s="131">
        <v>139</v>
      </c>
      <c r="E1776" s="144" t="s">
        <v>1154</v>
      </c>
      <c r="F1776" s="144" t="s">
        <v>1158</v>
      </c>
      <c r="G1776" s="127">
        <v>71</v>
      </c>
      <c r="H1776" s="127">
        <v>648</v>
      </c>
      <c r="I1776" s="127">
        <v>8</v>
      </c>
      <c r="J1776" s="127">
        <v>10</v>
      </c>
      <c r="K1776" s="127">
        <v>25</v>
      </c>
      <c r="L1776" s="127">
        <v>56</v>
      </c>
      <c r="M1776" s="127">
        <v>71</v>
      </c>
      <c r="N1776" s="127">
        <v>684</v>
      </c>
      <c r="O1776" s="127">
        <v>1</v>
      </c>
      <c r="P1776" s="127">
        <v>21</v>
      </c>
      <c r="Q1776" s="127">
        <v>41</v>
      </c>
      <c r="R1776" s="127">
        <v>37</v>
      </c>
      <c r="S1776" s="127">
        <v>0</v>
      </c>
      <c r="T1776" s="127">
        <v>0</v>
      </c>
      <c r="U1776" s="127">
        <v>0</v>
      </c>
      <c r="V1776" s="127">
        <v>0</v>
      </c>
      <c r="W1776" s="127">
        <v>0</v>
      </c>
      <c r="X1776" s="127">
        <v>0</v>
      </c>
    </row>
    <row r="1777" spans="1:24">
      <c r="A1777" s="118">
        <v>5</v>
      </c>
      <c r="B1777" s="122">
        <v>3</v>
      </c>
      <c r="C1777" s="137">
        <v>6003</v>
      </c>
      <c r="D1777" s="131">
        <v>139</v>
      </c>
      <c r="E1777" s="144" t="s">
        <v>1154</v>
      </c>
      <c r="F1777" s="144" t="s">
        <v>1158</v>
      </c>
      <c r="G1777" s="127">
        <v>73</v>
      </c>
      <c r="H1777" s="127">
        <v>654</v>
      </c>
      <c r="I1777" s="127">
        <v>8</v>
      </c>
      <c r="J1777" s="127">
        <v>25</v>
      </c>
      <c r="K1777" s="127">
        <v>36</v>
      </c>
      <c r="L1777" s="127">
        <v>32</v>
      </c>
      <c r="M1777" s="127">
        <v>73</v>
      </c>
      <c r="N1777" s="127">
        <v>712</v>
      </c>
      <c r="O1777" s="127">
        <v>3</v>
      </c>
      <c r="P1777" s="127">
        <v>21</v>
      </c>
      <c r="Q1777" s="127">
        <v>42</v>
      </c>
      <c r="R1777" s="127">
        <v>34</v>
      </c>
      <c r="S1777" s="127">
        <v>73</v>
      </c>
      <c r="T1777" s="127">
        <v>179</v>
      </c>
      <c r="U1777" s="127">
        <v>19</v>
      </c>
      <c r="V1777" s="127">
        <v>58</v>
      </c>
      <c r="W1777" s="127">
        <v>22</v>
      </c>
      <c r="X1777" s="127">
        <v>1</v>
      </c>
    </row>
    <row r="1778" spans="1:24">
      <c r="A1778" s="118">
        <v>6</v>
      </c>
      <c r="B1778" s="122">
        <v>3</v>
      </c>
      <c r="C1778" s="137">
        <v>6003</v>
      </c>
      <c r="D1778" s="131">
        <v>140</v>
      </c>
      <c r="E1778" s="144" t="s">
        <v>1154</v>
      </c>
      <c r="F1778" s="144" t="s">
        <v>1509</v>
      </c>
      <c r="G1778" s="127">
        <v>201</v>
      </c>
      <c r="H1778" s="127">
        <v>680</v>
      </c>
      <c r="I1778" s="127">
        <v>12</v>
      </c>
      <c r="J1778" s="127">
        <v>18</v>
      </c>
      <c r="K1778" s="127">
        <v>37</v>
      </c>
      <c r="L1778" s="127">
        <v>33</v>
      </c>
      <c r="M1778" s="127">
        <v>201</v>
      </c>
      <c r="N1778" s="127">
        <v>670</v>
      </c>
      <c r="O1778" s="127">
        <v>7</v>
      </c>
      <c r="P1778" s="127">
        <v>31</v>
      </c>
      <c r="Q1778" s="127">
        <v>46</v>
      </c>
      <c r="R1778" s="127">
        <v>16</v>
      </c>
      <c r="S1778" s="127">
        <v>0</v>
      </c>
      <c r="T1778" s="127">
        <v>0</v>
      </c>
      <c r="U1778" s="127">
        <v>0</v>
      </c>
      <c r="V1778" s="127">
        <v>0</v>
      </c>
      <c r="W1778" s="127">
        <v>0</v>
      </c>
      <c r="X1778" s="127">
        <v>0</v>
      </c>
    </row>
    <row r="1779" spans="1:24">
      <c r="A1779" s="118">
        <v>7</v>
      </c>
      <c r="B1779" s="122">
        <v>3</v>
      </c>
      <c r="C1779" s="137">
        <v>6003</v>
      </c>
      <c r="D1779" s="131">
        <v>140</v>
      </c>
      <c r="E1779" s="144" t="s">
        <v>1154</v>
      </c>
      <c r="F1779" s="144" t="s">
        <v>1509</v>
      </c>
      <c r="G1779" s="127">
        <v>201</v>
      </c>
      <c r="H1779" s="127">
        <v>717</v>
      </c>
      <c r="I1779" s="127">
        <v>11</v>
      </c>
      <c r="J1779" s="127">
        <v>16</v>
      </c>
      <c r="K1779" s="127">
        <v>42</v>
      </c>
      <c r="L1779" s="127">
        <v>31</v>
      </c>
      <c r="M1779" s="127">
        <v>201</v>
      </c>
      <c r="N1779" s="127">
        <v>710</v>
      </c>
      <c r="O1779" s="127">
        <v>6</v>
      </c>
      <c r="P1779" s="127">
        <v>35</v>
      </c>
      <c r="Q1779" s="127">
        <v>36</v>
      </c>
      <c r="R1779" s="127">
        <v>23</v>
      </c>
      <c r="S1779" s="127">
        <v>201</v>
      </c>
      <c r="T1779" s="127">
        <v>156</v>
      </c>
      <c r="U1779" s="127">
        <v>41</v>
      </c>
      <c r="V1779" s="127">
        <v>46</v>
      </c>
      <c r="W1779" s="127">
        <v>13</v>
      </c>
      <c r="X1779" s="127">
        <v>0</v>
      </c>
    </row>
    <row r="1780" spans="1:24">
      <c r="A1780" s="118">
        <v>8</v>
      </c>
      <c r="B1780" s="122">
        <v>3</v>
      </c>
      <c r="C1780" s="137">
        <v>6003</v>
      </c>
      <c r="D1780" s="131">
        <v>140</v>
      </c>
      <c r="E1780" s="144" t="s">
        <v>1154</v>
      </c>
      <c r="F1780" s="144" t="s">
        <v>1509</v>
      </c>
      <c r="G1780" s="127">
        <v>199</v>
      </c>
      <c r="H1780" s="127">
        <v>702</v>
      </c>
      <c r="I1780" s="127">
        <v>29</v>
      </c>
      <c r="J1780" s="127">
        <v>18</v>
      </c>
      <c r="K1780" s="127">
        <v>43</v>
      </c>
      <c r="L1780" s="127">
        <v>11</v>
      </c>
      <c r="M1780" s="127">
        <v>199</v>
      </c>
      <c r="N1780" s="127">
        <v>791</v>
      </c>
      <c r="O1780" s="127">
        <v>6</v>
      </c>
      <c r="P1780" s="127">
        <v>17</v>
      </c>
      <c r="Q1780" s="127">
        <v>57</v>
      </c>
      <c r="R1780" s="127">
        <v>21</v>
      </c>
      <c r="S1780" s="127">
        <v>0</v>
      </c>
      <c r="T1780" s="127">
        <v>0</v>
      </c>
      <c r="U1780" s="127">
        <v>0</v>
      </c>
      <c r="V1780" s="127">
        <v>0</v>
      </c>
      <c r="W1780" s="127">
        <v>0</v>
      </c>
      <c r="X1780" s="127">
        <v>0</v>
      </c>
    </row>
    <row r="1781" spans="1:24">
      <c r="A1781" s="113">
        <v>3</v>
      </c>
      <c r="B1781" s="116">
        <v>3</v>
      </c>
      <c r="C1781" s="138">
        <v>6003</v>
      </c>
      <c r="D1781" s="132">
        <v>141</v>
      </c>
      <c r="E1781" s="142" t="s">
        <v>1154</v>
      </c>
      <c r="F1781" s="143" t="s">
        <v>947</v>
      </c>
      <c r="G1781" s="128">
        <v>69</v>
      </c>
      <c r="H1781" s="128">
        <v>518</v>
      </c>
      <c r="I1781" s="128">
        <v>9</v>
      </c>
      <c r="J1781" s="128">
        <v>35</v>
      </c>
      <c r="K1781" s="128">
        <v>35</v>
      </c>
      <c r="L1781" s="128">
        <v>22</v>
      </c>
      <c r="M1781" s="128">
        <v>69</v>
      </c>
      <c r="N1781" s="128">
        <v>482</v>
      </c>
      <c r="O1781" s="128">
        <v>23</v>
      </c>
      <c r="P1781" s="128">
        <v>25</v>
      </c>
      <c r="Q1781" s="128">
        <v>35</v>
      </c>
      <c r="R1781" s="128">
        <v>17</v>
      </c>
      <c r="S1781" s="128">
        <v>0</v>
      </c>
      <c r="T1781" s="128">
        <v>0</v>
      </c>
      <c r="U1781" s="128">
        <v>0</v>
      </c>
      <c r="V1781" s="128">
        <v>0</v>
      </c>
      <c r="W1781" s="128">
        <v>0</v>
      </c>
      <c r="X1781" s="128">
        <v>0</v>
      </c>
    </row>
    <row r="1782" spans="1:24">
      <c r="A1782" s="118">
        <v>4</v>
      </c>
      <c r="B1782" s="122">
        <v>3</v>
      </c>
      <c r="C1782" s="137">
        <v>6003</v>
      </c>
      <c r="D1782" s="131">
        <v>141</v>
      </c>
      <c r="E1782" s="144" t="s">
        <v>1154</v>
      </c>
      <c r="F1782" s="144" t="s">
        <v>947</v>
      </c>
      <c r="G1782" s="127">
        <v>50</v>
      </c>
      <c r="H1782" s="127">
        <v>584</v>
      </c>
      <c r="I1782" s="127">
        <v>14</v>
      </c>
      <c r="J1782" s="127">
        <v>22</v>
      </c>
      <c r="K1782" s="127">
        <v>34</v>
      </c>
      <c r="L1782" s="127">
        <v>30</v>
      </c>
      <c r="M1782" s="127">
        <v>50</v>
      </c>
      <c r="N1782" s="127">
        <v>601</v>
      </c>
      <c r="O1782" s="127">
        <v>8</v>
      </c>
      <c r="P1782" s="127">
        <v>34</v>
      </c>
      <c r="Q1782" s="127">
        <v>30</v>
      </c>
      <c r="R1782" s="127">
        <v>28</v>
      </c>
      <c r="S1782" s="127">
        <v>0</v>
      </c>
      <c r="T1782" s="127">
        <v>0</v>
      </c>
      <c r="U1782" s="127">
        <v>0</v>
      </c>
      <c r="V1782" s="127">
        <v>0</v>
      </c>
      <c r="W1782" s="127">
        <v>0</v>
      </c>
      <c r="X1782" s="127">
        <v>0</v>
      </c>
    </row>
    <row r="1783" spans="1:24">
      <c r="A1783" s="118">
        <v>5</v>
      </c>
      <c r="B1783" s="122">
        <v>3</v>
      </c>
      <c r="C1783" s="137">
        <v>6003</v>
      </c>
      <c r="D1783" s="131">
        <v>141</v>
      </c>
      <c r="E1783" s="144" t="s">
        <v>1154</v>
      </c>
      <c r="F1783" s="144" t="s">
        <v>947</v>
      </c>
      <c r="G1783" s="127">
        <v>53</v>
      </c>
      <c r="H1783" s="127">
        <v>593</v>
      </c>
      <c r="I1783" s="127">
        <v>30</v>
      </c>
      <c r="J1783" s="127">
        <v>28</v>
      </c>
      <c r="K1783" s="127">
        <v>25</v>
      </c>
      <c r="L1783" s="127">
        <v>17</v>
      </c>
      <c r="M1783" s="127">
        <v>53</v>
      </c>
      <c r="N1783" s="127">
        <v>584</v>
      </c>
      <c r="O1783" s="127">
        <v>13</v>
      </c>
      <c r="P1783" s="127">
        <v>38</v>
      </c>
      <c r="Q1783" s="127">
        <v>42</v>
      </c>
      <c r="R1783" s="127">
        <v>8</v>
      </c>
      <c r="S1783" s="127">
        <v>53</v>
      </c>
      <c r="T1783" s="127">
        <v>156</v>
      </c>
      <c r="U1783" s="127">
        <v>43</v>
      </c>
      <c r="V1783" s="127">
        <v>47</v>
      </c>
      <c r="W1783" s="127">
        <v>9</v>
      </c>
      <c r="X1783" s="127">
        <v>0</v>
      </c>
    </row>
    <row r="1784" spans="1:24">
      <c r="A1784" s="113">
        <v>3</v>
      </c>
      <c r="B1784" s="116">
        <v>3</v>
      </c>
      <c r="C1784" s="138">
        <v>6003</v>
      </c>
      <c r="D1784" s="132">
        <v>142</v>
      </c>
      <c r="E1784" s="142" t="s">
        <v>1154</v>
      </c>
      <c r="F1784" s="143" t="s">
        <v>1157</v>
      </c>
      <c r="G1784" s="128">
        <v>99</v>
      </c>
      <c r="H1784" s="128">
        <v>613</v>
      </c>
      <c r="I1784" s="128">
        <v>0</v>
      </c>
      <c r="J1784" s="128">
        <v>6</v>
      </c>
      <c r="K1784" s="128">
        <v>33</v>
      </c>
      <c r="L1784" s="128">
        <v>61</v>
      </c>
      <c r="M1784" s="128">
        <v>99</v>
      </c>
      <c r="N1784" s="128">
        <v>633</v>
      </c>
      <c r="O1784" s="128">
        <v>5</v>
      </c>
      <c r="P1784" s="128">
        <v>12</v>
      </c>
      <c r="Q1784" s="128">
        <v>30</v>
      </c>
      <c r="R1784" s="128">
        <v>53</v>
      </c>
      <c r="S1784" s="128">
        <v>0</v>
      </c>
      <c r="T1784" s="128">
        <v>0</v>
      </c>
      <c r="U1784" s="128">
        <v>0</v>
      </c>
      <c r="V1784" s="128">
        <v>0</v>
      </c>
      <c r="W1784" s="128">
        <v>0</v>
      </c>
      <c r="X1784" s="128">
        <v>0</v>
      </c>
    </row>
    <row r="1785" spans="1:24">
      <c r="A1785" s="118">
        <v>4</v>
      </c>
      <c r="B1785" s="122">
        <v>3</v>
      </c>
      <c r="C1785" s="137">
        <v>6003</v>
      </c>
      <c r="D1785" s="131">
        <v>142</v>
      </c>
      <c r="E1785" s="144" t="s">
        <v>1154</v>
      </c>
      <c r="F1785" s="144" t="s">
        <v>1157</v>
      </c>
      <c r="G1785" s="127">
        <v>94</v>
      </c>
      <c r="H1785" s="127">
        <v>654</v>
      </c>
      <c r="I1785" s="127">
        <v>6</v>
      </c>
      <c r="J1785" s="127">
        <v>12</v>
      </c>
      <c r="K1785" s="127">
        <v>21</v>
      </c>
      <c r="L1785" s="127">
        <v>61</v>
      </c>
      <c r="M1785" s="127">
        <v>94</v>
      </c>
      <c r="N1785" s="127">
        <v>720</v>
      </c>
      <c r="O1785" s="127">
        <v>1</v>
      </c>
      <c r="P1785" s="127">
        <v>15</v>
      </c>
      <c r="Q1785" s="127">
        <v>34</v>
      </c>
      <c r="R1785" s="127">
        <v>50</v>
      </c>
      <c r="S1785" s="127">
        <v>0</v>
      </c>
      <c r="T1785" s="127">
        <v>0</v>
      </c>
      <c r="U1785" s="127">
        <v>0</v>
      </c>
      <c r="V1785" s="127">
        <v>0</v>
      </c>
      <c r="W1785" s="127">
        <v>0</v>
      </c>
      <c r="X1785" s="127">
        <v>0</v>
      </c>
    </row>
    <row r="1786" spans="1:24">
      <c r="A1786" s="118">
        <v>5</v>
      </c>
      <c r="B1786" s="122">
        <v>3</v>
      </c>
      <c r="C1786" s="137">
        <v>6003</v>
      </c>
      <c r="D1786" s="131">
        <v>142</v>
      </c>
      <c r="E1786" s="144" t="s">
        <v>1154</v>
      </c>
      <c r="F1786" s="144" t="s">
        <v>1157</v>
      </c>
      <c r="G1786" s="127">
        <v>79</v>
      </c>
      <c r="H1786" s="127">
        <v>672</v>
      </c>
      <c r="I1786" s="127">
        <v>6</v>
      </c>
      <c r="J1786" s="127">
        <v>23</v>
      </c>
      <c r="K1786" s="127">
        <v>28</v>
      </c>
      <c r="L1786" s="127">
        <v>43</v>
      </c>
      <c r="M1786" s="127">
        <v>79</v>
      </c>
      <c r="N1786" s="127">
        <v>723</v>
      </c>
      <c r="O1786" s="127">
        <v>0</v>
      </c>
      <c r="P1786" s="127">
        <v>23</v>
      </c>
      <c r="Q1786" s="127">
        <v>49</v>
      </c>
      <c r="R1786" s="127">
        <v>28</v>
      </c>
      <c r="S1786" s="127">
        <v>79</v>
      </c>
      <c r="T1786" s="127">
        <v>183</v>
      </c>
      <c r="U1786" s="127">
        <v>18</v>
      </c>
      <c r="V1786" s="127">
        <v>48</v>
      </c>
      <c r="W1786" s="127">
        <v>30</v>
      </c>
      <c r="X1786" s="127">
        <v>4</v>
      </c>
    </row>
    <row r="1787" spans="1:24">
      <c r="A1787" s="118">
        <v>6</v>
      </c>
      <c r="B1787" s="122">
        <v>3</v>
      </c>
      <c r="C1787" s="137">
        <v>6003</v>
      </c>
      <c r="D1787" s="131">
        <v>143</v>
      </c>
      <c r="E1787" s="144" t="s">
        <v>1154</v>
      </c>
      <c r="F1787" s="144" t="s">
        <v>1508</v>
      </c>
      <c r="G1787" s="127">
        <v>101</v>
      </c>
      <c r="H1787" s="127">
        <v>674</v>
      </c>
      <c r="I1787" s="127">
        <v>9</v>
      </c>
      <c r="J1787" s="127">
        <v>27</v>
      </c>
      <c r="K1787" s="127">
        <v>34</v>
      </c>
      <c r="L1787" s="127">
        <v>31</v>
      </c>
      <c r="M1787" s="127">
        <v>101</v>
      </c>
      <c r="N1787" s="127">
        <v>679</v>
      </c>
      <c r="O1787" s="127">
        <v>5</v>
      </c>
      <c r="P1787" s="127">
        <v>35</v>
      </c>
      <c r="Q1787" s="127">
        <v>40</v>
      </c>
      <c r="R1787" s="127">
        <v>21</v>
      </c>
      <c r="S1787" s="127">
        <v>0</v>
      </c>
      <c r="T1787" s="127">
        <v>0</v>
      </c>
      <c r="U1787" s="127">
        <v>0</v>
      </c>
      <c r="V1787" s="127">
        <v>0</v>
      </c>
      <c r="W1787" s="127">
        <v>0</v>
      </c>
      <c r="X1787" s="127">
        <v>0</v>
      </c>
    </row>
    <row r="1788" spans="1:24">
      <c r="A1788" s="118">
        <v>7</v>
      </c>
      <c r="B1788" s="122">
        <v>3</v>
      </c>
      <c r="C1788" s="137">
        <v>6003</v>
      </c>
      <c r="D1788" s="131">
        <v>143</v>
      </c>
      <c r="E1788" s="144" t="s">
        <v>1154</v>
      </c>
      <c r="F1788" s="144" t="s">
        <v>1508</v>
      </c>
      <c r="G1788" s="127">
        <v>126</v>
      </c>
      <c r="H1788" s="127">
        <v>748</v>
      </c>
      <c r="I1788" s="127">
        <v>9</v>
      </c>
      <c r="J1788" s="127">
        <v>10</v>
      </c>
      <c r="K1788" s="127">
        <v>30</v>
      </c>
      <c r="L1788" s="127">
        <v>51</v>
      </c>
      <c r="M1788" s="127">
        <v>126</v>
      </c>
      <c r="N1788" s="127">
        <v>714</v>
      </c>
      <c r="O1788" s="127">
        <v>6</v>
      </c>
      <c r="P1788" s="127">
        <v>29</v>
      </c>
      <c r="Q1788" s="127">
        <v>42</v>
      </c>
      <c r="R1788" s="127">
        <v>22</v>
      </c>
      <c r="S1788" s="127">
        <v>126</v>
      </c>
      <c r="T1788" s="127">
        <v>156</v>
      </c>
      <c r="U1788" s="127">
        <v>44</v>
      </c>
      <c r="V1788" s="127">
        <v>41</v>
      </c>
      <c r="W1788" s="127">
        <v>13</v>
      </c>
      <c r="X1788" s="127">
        <v>2</v>
      </c>
    </row>
    <row r="1789" spans="1:24">
      <c r="A1789" s="118">
        <v>8</v>
      </c>
      <c r="B1789" s="122">
        <v>3</v>
      </c>
      <c r="C1789" s="137">
        <v>6003</v>
      </c>
      <c r="D1789" s="131">
        <v>143</v>
      </c>
      <c r="E1789" s="144" t="s">
        <v>1154</v>
      </c>
      <c r="F1789" s="144" t="s">
        <v>1508</v>
      </c>
      <c r="G1789" s="127">
        <v>115</v>
      </c>
      <c r="H1789" s="127">
        <v>720</v>
      </c>
      <c r="I1789" s="127">
        <v>23</v>
      </c>
      <c r="J1789" s="127">
        <v>22</v>
      </c>
      <c r="K1789" s="127">
        <v>35</v>
      </c>
      <c r="L1789" s="127">
        <v>21</v>
      </c>
      <c r="M1789" s="127">
        <v>115</v>
      </c>
      <c r="N1789" s="127">
        <v>735</v>
      </c>
      <c r="O1789" s="127">
        <v>10</v>
      </c>
      <c r="P1789" s="127">
        <v>30</v>
      </c>
      <c r="Q1789" s="127">
        <v>37</v>
      </c>
      <c r="R1789" s="127">
        <v>23</v>
      </c>
      <c r="S1789" s="127">
        <v>0</v>
      </c>
      <c r="T1789" s="127">
        <v>0</v>
      </c>
      <c r="U1789" s="127">
        <v>0</v>
      </c>
      <c r="V1789" s="127">
        <v>0</v>
      </c>
      <c r="W1789" s="127">
        <v>0</v>
      </c>
      <c r="X1789" s="127">
        <v>0</v>
      </c>
    </row>
    <row r="1790" spans="1:24">
      <c r="A1790" s="113">
        <v>3</v>
      </c>
      <c r="B1790" s="116">
        <v>3</v>
      </c>
      <c r="C1790" s="138">
        <v>6003</v>
      </c>
      <c r="D1790" s="132">
        <v>146</v>
      </c>
      <c r="E1790" s="142" t="s">
        <v>1154</v>
      </c>
      <c r="F1790" s="143" t="s">
        <v>1156</v>
      </c>
      <c r="G1790" s="128">
        <v>70</v>
      </c>
      <c r="H1790" s="128">
        <v>519</v>
      </c>
      <c r="I1790" s="128">
        <v>9</v>
      </c>
      <c r="J1790" s="128">
        <v>36</v>
      </c>
      <c r="K1790" s="128">
        <v>30</v>
      </c>
      <c r="L1790" s="128">
        <v>26</v>
      </c>
      <c r="M1790" s="128">
        <v>70</v>
      </c>
      <c r="N1790" s="128">
        <v>392</v>
      </c>
      <c r="O1790" s="128">
        <v>43</v>
      </c>
      <c r="P1790" s="128">
        <v>21</v>
      </c>
      <c r="Q1790" s="128">
        <v>29</v>
      </c>
      <c r="R1790" s="128">
        <v>7</v>
      </c>
      <c r="S1790" s="128">
        <v>0</v>
      </c>
      <c r="T1790" s="128">
        <v>0</v>
      </c>
      <c r="U1790" s="128">
        <v>0</v>
      </c>
      <c r="V1790" s="128">
        <v>0</v>
      </c>
      <c r="W1790" s="128">
        <v>0</v>
      </c>
      <c r="X1790" s="128">
        <v>0</v>
      </c>
    </row>
    <row r="1791" spans="1:24">
      <c r="A1791" s="118">
        <v>4</v>
      </c>
      <c r="B1791" s="122">
        <v>3</v>
      </c>
      <c r="C1791" s="137">
        <v>6003</v>
      </c>
      <c r="D1791" s="131">
        <v>146</v>
      </c>
      <c r="E1791" s="144" t="s">
        <v>1154</v>
      </c>
      <c r="F1791" s="144" t="s">
        <v>1156</v>
      </c>
      <c r="G1791" s="127">
        <v>75</v>
      </c>
      <c r="H1791" s="127">
        <v>568</v>
      </c>
      <c r="I1791" s="127">
        <v>29</v>
      </c>
      <c r="J1791" s="127">
        <v>19</v>
      </c>
      <c r="K1791" s="127">
        <v>20</v>
      </c>
      <c r="L1791" s="127">
        <v>32</v>
      </c>
      <c r="M1791" s="127">
        <v>75</v>
      </c>
      <c r="N1791" s="127">
        <v>580</v>
      </c>
      <c r="O1791" s="127">
        <v>8</v>
      </c>
      <c r="P1791" s="127">
        <v>35</v>
      </c>
      <c r="Q1791" s="127">
        <v>45</v>
      </c>
      <c r="R1791" s="127">
        <v>12</v>
      </c>
      <c r="S1791" s="127">
        <v>0</v>
      </c>
      <c r="T1791" s="127">
        <v>0</v>
      </c>
      <c r="U1791" s="127">
        <v>0</v>
      </c>
      <c r="V1791" s="127">
        <v>0</v>
      </c>
      <c r="W1791" s="127">
        <v>0</v>
      </c>
      <c r="X1791" s="127">
        <v>0</v>
      </c>
    </row>
    <row r="1792" spans="1:24">
      <c r="A1792" s="118">
        <v>5</v>
      </c>
      <c r="B1792" s="122">
        <v>3</v>
      </c>
      <c r="C1792" s="137">
        <v>6003</v>
      </c>
      <c r="D1792" s="131">
        <v>146</v>
      </c>
      <c r="E1792" s="144" t="s">
        <v>1154</v>
      </c>
      <c r="F1792" s="144" t="s">
        <v>1156</v>
      </c>
      <c r="G1792" s="127">
        <v>67</v>
      </c>
      <c r="H1792" s="127">
        <v>644</v>
      </c>
      <c r="I1792" s="127">
        <v>13</v>
      </c>
      <c r="J1792" s="127">
        <v>19</v>
      </c>
      <c r="K1792" s="127">
        <v>40</v>
      </c>
      <c r="L1792" s="127">
        <v>27</v>
      </c>
      <c r="M1792" s="127">
        <v>67</v>
      </c>
      <c r="N1792" s="127">
        <v>657</v>
      </c>
      <c r="O1792" s="127">
        <v>1</v>
      </c>
      <c r="P1792" s="127">
        <v>31</v>
      </c>
      <c r="Q1792" s="127">
        <v>55</v>
      </c>
      <c r="R1792" s="127">
        <v>12</v>
      </c>
      <c r="S1792" s="127">
        <v>67</v>
      </c>
      <c r="T1792" s="127">
        <v>184</v>
      </c>
      <c r="U1792" s="127">
        <v>24</v>
      </c>
      <c r="V1792" s="127">
        <v>42</v>
      </c>
      <c r="W1792" s="127">
        <v>30</v>
      </c>
      <c r="X1792" s="127">
        <v>4</v>
      </c>
    </row>
    <row r="1793" spans="1:24">
      <c r="A1793" s="118">
        <v>6</v>
      </c>
      <c r="B1793" s="122">
        <v>3</v>
      </c>
      <c r="C1793" s="137">
        <v>6003</v>
      </c>
      <c r="D1793" s="131">
        <v>149</v>
      </c>
      <c r="E1793" s="144" t="s">
        <v>1154</v>
      </c>
      <c r="F1793" s="144" t="s">
        <v>1507</v>
      </c>
      <c r="G1793" s="127">
        <v>238</v>
      </c>
      <c r="H1793" s="127">
        <v>695</v>
      </c>
      <c r="I1793" s="127">
        <v>11</v>
      </c>
      <c r="J1793" s="127">
        <v>22</v>
      </c>
      <c r="K1793" s="127">
        <v>23</v>
      </c>
      <c r="L1793" s="127">
        <v>44</v>
      </c>
      <c r="M1793" s="127">
        <v>238</v>
      </c>
      <c r="N1793" s="127">
        <v>698</v>
      </c>
      <c r="O1793" s="127">
        <v>6</v>
      </c>
      <c r="P1793" s="127">
        <v>29</v>
      </c>
      <c r="Q1793" s="127">
        <v>39</v>
      </c>
      <c r="R1793" s="127">
        <v>26</v>
      </c>
      <c r="S1793" s="127">
        <v>0</v>
      </c>
      <c r="T1793" s="127">
        <v>0</v>
      </c>
      <c r="U1793" s="127">
        <v>0</v>
      </c>
      <c r="V1793" s="127">
        <v>0</v>
      </c>
      <c r="W1793" s="127">
        <v>0</v>
      </c>
      <c r="X1793" s="127">
        <v>0</v>
      </c>
    </row>
    <row r="1794" spans="1:24">
      <c r="A1794" s="118">
        <v>7</v>
      </c>
      <c r="B1794" s="122">
        <v>3</v>
      </c>
      <c r="C1794" s="137">
        <v>6003</v>
      </c>
      <c r="D1794" s="131">
        <v>149</v>
      </c>
      <c r="E1794" s="144" t="s">
        <v>1154</v>
      </c>
      <c r="F1794" s="144" t="s">
        <v>1507</v>
      </c>
      <c r="G1794" s="127">
        <v>231</v>
      </c>
      <c r="H1794" s="127">
        <v>721</v>
      </c>
      <c r="I1794" s="127">
        <v>10</v>
      </c>
      <c r="J1794" s="127">
        <v>17</v>
      </c>
      <c r="K1794" s="127">
        <v>37</v>
      </c>
      <c r="L1794" s="127">
        <v>35</v>
      </c>
      <c r="M1794" s="127">
        <v>231</v>
      </c>
      <c r="N1794" s="127">
        <v>714</v>
      </c>
      <c r="O1794" s="127">
        <v>5</v>
      </c>
      <c r="P1794" s="127">
        <v>30</v>
      </c>
      <c r="Q1794" s="127">
        <v>45</v>
      </c>
      <c r="R1794" s="127">
        <v>19</v>
      </c>
      <c r="S1794" s="127">
        <v>231</v>
      </c>
      <c r="T1794" s="127">
        <v>171</v>
      </c>
      <c r="U1794" s="127">
        <v>28</v>
      </c>
      <c r="V1794" s="127">
        <v>43</v>
      </c>
      <c r="W1794" s="127">
        <v>27</v>
      </c>
      <c r="X1794" s="127">
        <v>2</v>
      </c>
    </row>
    <row r="1795" spans="1:24">
      <c r="A1795" s="118">
        <v>8</v>
      </c>
      <c r="B1795" s="122">
        <v>3</v>
      </c>
      <c r="C1795" s="137">
        <v>6003</v>
      </c>
      <c r="D1795" s="131">
        <v>149</v>
      </c>
      <c r="E1795" s="144" t="s">
        <v>1154</v>
      </c>
      <c r="F1795" s="144" t="s">
        <v>1507</v>
      </c>
      <c r="G1795" s="127">
        <v>226</v>
      </c>
      <c r="H1795" s="127">
        <v>722</v>
      </c>
      <c r="I1795" s="127">
        <v>21</v>
      </c>
      <c r="J1795" s="127">
        <v>16</v>
      </c>
      <c r="K1795" s="127">
        <v>46</v>
      </c>
      <c r="L1795" s="127">
        <v>16</v>
      </c>
      <c r="M1795" s="127">
        <v>226</v>
      </c>
      <c r="N1795" s="127">
        <v>777</v>
      </c>
      <c r="O1795" s="127">
        <v>6</v>
      </c>
      <c r="P1795" s="127">
        <v>21</v>
      </c>
      <c r="Q1795" s="127">
        <v>50</v>
      </c>
      <c r="R1795" s="127">
        <v>23</v>
      </c>
      <c r="S1795" s="127">
        <v>0</v>
      </c>
      <c r="T1795" s="127">
        <v>0</v>
      </c>
      <c r="U1795" s="127">
        <v>0</v>
      </c>
      <c r="V1795" s="127">
        <v>0</v>
      </c>
      <c r="W1795" s="127">
        <v>0</v>
      </c>
      <c r="X1795" s="127">
        <v>0</v>
      </c>
    </row>
    <row r="1796" spans="1:24">
      <c r="A1796" s="113">
        <v>3</v>
      </c>
      <c r="B1796" s="116">
        <v>3</v>
      </c>
      <c r="C1796" s="138">
        <v>6003</v>
      </c>
      <c r="D1796" s="132">
        <v>150</v>
      </c>
      <c r="E1796" s="142" t="s">
        <v>1154</v>
      </c>
      <c r="F1796" s="143" t="s">
        <v>1155</v>
      </c>
      <c r="G1796" s="128">
        <v>86</v>
      </c>
      <c r="H1796" s="128">
        <v>636</v>
      </c>
      <c r="I1796" s="128">
        <v>0</v>
      </c>
      <c r="J1796" s="128">
        <v>5</v>
      </c>
      <c r="K1796" s="128">
        <v>21</v>
      </c>
      <c r="L1796" s="128">
        <v>74</v>
      </c>
      <c r="M1796" s="128">
        <v>86</v>
      </c>
      <c r="N1796" s="128">
        <v>702</v>
      </c>
      <c r="O1796" s="128">
        <v>2</v>
      </c>
      <c r="P1796" s="128">
        <v>9</v>
      </c>
      <c r="Q1796" s="128">
        <v>26</v>
      </c>
      <c r="R1796" s="128">
        <v>63</v>
      </c>
      <c r="S1796" s="128">
        <v>0</v>
      </c>
      <c r="T1796" s="128">
        <v>0</v>
      </c>
      <c r="U1796" s="128">
        <v>0</v>
      </c>
      <c r="V1796" s="128">
        <v>0</v>
      </c>
      <c r="W1796" s="128">
        <v>0</v>
      </c>
      <c r="X1796" s="128">
        <v>0</v>
      </c>
    </row>
    <row r="1797" spans="1:24">
      <c r="A1797" s="118">
        <v>4</v>
      </c>
      <c r="B1797" s="122">
        <v>3</v>
      </c>
      <c r="C1797" s="137">
        <v>6003</v>
      </c>
      <c r="D1797" s="131">
        <v>150</v>
      </c>
      <c r="E1797" s="144" t="s">
        <v>1154</v>
      </c>
      <c r="F1797" s="144" t="s">
        <v>1155</v>
      </c>
      <c r="G1797" s="127">
        <v>93</v>
      </c>
      <c r="H1797" s="127">
        <v>689</v>
      </c>
      <c r="I1797" s="127">
        <v>1</v>
      </c>
      <c r="J1797" s="127">
        <v>10</v>
      </c>
      <c r="K1797" s="127">
        <v>25</v>
      </c>
      <c r="L1797" s="127">
        <v>65</v>
      </c>
      <c r="M1797" s="127">
        <v>93</v>
      </c>
      <c r="N1797" s="127">
        <v>766</v>
      </c>
      <c r="O1797" s="127">
        <v>0</v>
      </c>
      <c r="P1797" s="127">
        <v>5</v>
      </c>
      <c r="Q1797" s="127">
        <v>40</v>
      </c>
      <c r="R1797" s="127">
        <v>55</v>
      </c>
      <c r="S1797" s="127">
        <v>0</v>
      </c>
      <c r="T1797" s="127">
        <v>0</v>
      </c>
      <c r="U1797" s="127">
        <v>0</v>
      </c>
      <c r="V1797" s="127">
        <v>0</v>
      </c>
      <c r="W1797" s="127">
        <v>0</v>
      </c>
      <c r="X1797" s="127">
        <v>0</v>
      </c>
    </row>
    <row r="1798" spans="1:24">
      <c r="A1798" s="118">
        <v>5</v>
      </c>
      <c r="B1798" s="122">
        <v>3</v>
      </c>
      <c r="C1798" s="137">
        <v>6003</v>
      </c>
      <c r="D1798" s="131">
        <v>150</v>
      </c>
      <c r="E1798" s="144" t="s">
        <v>1154</v>
      </c>
      <c r="F1798" s="144" t="s">
        <v>1155</v>
      </c>
      <c r="G1798" s="127">
        <v>68</v>
      </c>
      <c r="H1798" s="127">
        <v>661</v>
      </c>
      <c r="I1798" s="127">
        <v>10</v>
      </c>
      <c r="J1798" s="127">
        <v>18</v>
      </c>
      <c r="K1798" s="127">
        <v>34</v>
      </c>
      <c r="L1798" s="127">
        <v>38</v>
      </c>
      <c r="M1798" s="127">
        <v>68</v>
      </c>
      <c r="N1798" s="127">
        <v>724</v>
      </c>
      <c r="O1798" s="127">
        <v>7</v>
      </c>
      <c r="P1798" s="127">
        <v>13</v>
      </c>
      <c r="Q1798" s="127">
        <v>37</v>
      </c>
      <c r="R1798" s="127">
        <v>43</v>
      </c>
      <c r="S1798" s="127">
        <v>68</v>
      </c>
      <c r="T1798" s="127">
        <v>190</v>
      </c>
      <c r="U1798" s="127">
        <v>15</v>
      </c>
      <c r="V1798" s="127">
        <v>41</v>
      </c>
      <c r="W1798" s="127">
        <v>38</v>
      </c>
      <c r="X1798" s="127">
        <v>6</v>
      </c>
    </row>
    <row r="1799" spans="1:24">
      <c r="A1799" s="113">
        <v>3</v>
      </c>
      <c r="B1799" s="116">
        <v>3</v>
      </c>
      <c r="C1799" s="138">
        <v>6040</v>
      </c>
      <c r="D1799" s="132">
        <v>702</v>
      </c>
      <c r="E1799" s="142" t="s">
        <v>1178</v>
      </c>
      <c r="F1799" s="143" t="s">
        <v>1179</v>
      </c>
      <c r="G1799" s="128">
        <v>22</v>
      </c>
      <c r="H1799" s="128">
        <v>521</v>
      </c>
      <c r="I1799" s="128">
        <v>9</v>
      </c>
      <c r="J1799" s="128">
        <v>23</v>
      </c>
      <c r="K1799" s="128">
        <v>32</v>
      </c>
      <c r="L1799" s="128">
        <v>36</v>
      </c>
      <c r="M1799" s="128">
        <v>22</v>
      </c>
      <c r="N1799" s="128">
        <v>559</v>
      </c>
      <c r="O1799" s="128">
        <v>9</v>
      </c>
      <c r="P1799" s="128">
        <v>27</v>
      </c>
      <c r="Q1799" s="128">
        <v>27</v>
      </c>
      <c r="R1799" s="128">
        <v>36</v>
      </c>
      <c r="S1799" s="128">
        <v>0</v>
      </c>
      <c r="T1799" s="128">
        <v>0</v>
      </c>
      <c r="U1799" s="128">
        <v>0</v>
      </c>
      <c r="V1799" s="128">
        <v>0</v>
      </c>
      <c r="W1799" s="128">
        <v>0</v>
      </c>
      <c r="X1799" s="128">
        <v>0</v>
      </c>
    </row>
    <row r="1800" spans="1:24">
      <c r="A1800" s="118">
        <v>4</v>
      </c>
      <c r="B1800" s="122">
        <v>3</v>
      </c>
      <c r="C1800" s="137">
        <v>6040</v>
      </c>
      <c r="D1800" s="131">
        <v>702</v>
      </c>
      <c r="E1800" s="144" t="s">
        <v>1178</v>
      </c>
      <c r="F1800" s="144" t="s">
        <v>1179</v>
      </c>
      <c r="G1800" s="127">
        <v>48</v>
      </c>
      <c r="H1800" s="127">
        <v>633</v>
      </c>
      <c r="I1800" s="127">
        <v>10</v>
      </c>
      <c r="J1800" s="127">
        <v>13</v>
      </c>
      <c r="K1800" s="127">
        <v>23</v>
      </c>
      <c r="L1800" s="127">
        <v>54</v>
      </c>
      <c r="M1800" s="127">
        <v>48</v>
      </c>
      <c r="N1800" s="127">
        <v>629</v>
      </c>
      <c r="O1800" s="127">
        <v>10</v>
      </c>
      <c r="P1800" s="127">
        <v>19</v>
      </c>
      <c r="Q1800" s="127">
        <v>46</v>
      </c>
      <c r="R1800" s="127">
        <v>25</v>
      </c>
      <c r="S1800" s="127">
        <v>0</v>
      </c>
      <c r="T1800" s="127">
        <v>0</v>
      </c>
      <c r="U1800" s="127">
        <v>0</v>
      </c>
      <c r="V1800" s="127">
        <v>0</v>
      </c>
      <c r="W1800" s="127">
        <v>0</v>
      </c>
      <c r="X1800" s="127">
        <v>0</v>
      </c>
    </row>
    <row r="1801" spans="1:24">
      <c r="A1801" s="118">
        <v>5</v>
      </c>
      <c r="B1801" s="122">
        <v>3</v>
      </c>
      <c r="C1801" s="137">
        <v>6040</v>
      </c>
      <c r="D1801" s="131">
        <v>702</v>
      </c>
      <c r="E1801" s="144" t="s">
        <v>1178</v>
      </c>
      <c r="F1801" s="144" t="s">
        <v>1179</v>
      </c>
      <c r="G1801" s="127">
        <v>45</v>
      </c>
      <c r="H1801" s="127">
        <v>669</v>
      </c>
      <c r="I1801" s="127">
        <v>7</v>
      </c>
      <c r="J1801" s="127">
        <v>11</v>
      </c>
      <c r="K1801" s="127">
        <v>49</v>
      </c>
      <c r="L1801" s="127">
        <v>33</v>
      </c>
      <c r="M1801" s="127">
        <v>45</v>
      </c>
      <c r="N1801" s="127">
        <v>720</v>
      </c>
      <c r="O1801" s="127">
        <v>2</v>
      </c>
      <c r="P1801" s="127">
        <v>11</v>
      </c>
      <c r="Q1801" s="127">
        <v>58</v>
      </c>
      <c r="R1801" s="127">
        <v>29</v>
      </c>
      <c r="S1801" s="127">
        <v>45</v>
      </c>
      <c r="T1801" s="127">
        <v>194</v>
      </c>
      <c r="U1801" s="127">
        <v>7</v>
      </c>
      <c r="V1801" s="127">
        <v>56</v>
      </c>
      <c r="W1801" s="127">
        <v>33</v>
      </c>
      <c r="X1801" s="127">
        <v>4</v>
      </c>
    </row>
    <row r="1802" spans="1:24">
      <c r="A1802" s="118">
        <v>6</v>
      </c>
      <c r="B1802" s="122">
        <v>3</v>
      </c>
      <c r="C1802" s="137">
        <v>6040</v>
      </c>
      <c r="D1802" s="131">
        <v>702</v>
      </c>
      <c r="E1802" s="144" t="s">
        <v>1178</v>
      </c>
      <c r="F1802" s="144" t="s">
        <v>1179</v>
      </c>
      <c r="G1802" s="127">
        <v>46</v>
      </c>
      <c r="H1802" s="127">
        <v>694</v>
      </c>
      <c r="I1802" s="127">
        <v>9</v>
      </c>
      <c r="J1802" s="127">
        <v>28</v>
      </c>
      <c r="K1802" s="127">
        <v>28</v>
      </c>
      <c r="L1802" s="127">
        <v>35</v>
      </c>
      <c r="M1802" s="127">
        <v>46</v>
      </c>
      <c r="N1802" s="127">
        <v>734</v>
      </c>
      <c r="O1802" s="127">
        <v>9</v>
      </c>
      <c r="P1802" s="127">
        <v>20</v>
      </c>
      <c r="Q1802" s="127">
        <v>30</v>
      </c>
      <c r="R1802" s="127">
        <v>41</v>
      </c>
      <c r="S1802" s="127">
        <v>0</v>
      </c>
      <c r="T1802" s="127">
        <v>0</v>
      </c>
      <c r="U1802" s="127">
        <v>0</v>
      </c>
      <c r="V1802" s="127">
        <v>0</v>
      </c>
      <c r="W1802" s="127">
        <v>0</v>
      </c>
      <c r="X1802" s="127">
        <v>0</v>
      </c>
    </row>
    <row r="1803" spans="1:24">
      <c r="A1803" s="118">
        <v>7</v>
      </c>
      <c r="B1803" s="122">
        <v>3</v>
      </c>
      <c r="C1803" s="137">
        <v>6040</v>
      </c>
      <c r="D1803" s="131">
        <v>703</v>
      </c>
      <c r="E1803" s="144" t="s">
        <v>1178</v>
      </c>
      <c r="F1803" s="144" t="s">
        <v>1667</v>
      </c>
      <c r="G1803" s="127">
        <v>53</v>
      </c>
      <c r="H1803" s="127">
        <v>706</v>
      </c>
      <c r="I1803" s="127">
        <v>11</v>
      </c>
      <c r="J1803" s="127">
        <v>15</v>
      </c>
      <c r="K1803" s="127">
        <v>60</v>
      </c>
      <c r="L1803" s="127">
        <v>13</v>
      </c>
      <c r="M1803" s="127">
        <v>53</v>
      </c>
      <c r="N1803" s="127">
        <v>759</v>
      </c>
      <c r="O1803" s="127">
        <v>0</v>
      </c>
      <c r="P1803" s="127">
        <v>25</v>
      </c>
      <c r="Q1803" s="127">
        <v>53</v>
      </c>
      <c r="R1803" s="127">
        <v>23</v>
      </c>
      <c r="S1803" s="127">
        <v>53</v>
      </c>
      <c r="T1803" s="127">
        <v>169</v>
      </c>
      <c r="U1803" s="127">
        <v>28</v>
      </c>
      <c r="V1803" s="127">
        <v>49</v>
      </c>
      <c r="W1803" s="127">
        <v>23</v>
      </c>
      <c r="X1803" s="127">
        <v>0</v>
      </c>
    </row>
    <row r="1804" spans="1:24">
      <c r="A1804" s="118">
        <v>8</v>
      </c>
      <c r="B1804" s="122">
        <v>3</v>
      </c>
      <c r="C1804" s="137">
        <v>6040</v>
      </c>
      <c r="D1804" s="131">
        <v>703</v>
      </c>
      <c r="E1804" s="144" t="s">
        <v>1178</v>
      </c>
      <c r="F1804" s="144" t="s">
        <v>1667</v>
      </c>
      <c r="G1804" s="127">
        <v>41</v>
      </c>
      <c r="H1804" s="127">
        <v>717</v>
      </c>
      <c r="I1804" s="127">
        <v>17</v>
      </c>
      <c r="J1804" s="127">
        <v>22</v>
      </c>
      <c r="K1804" s="127">
        <v>49</v>
      </c>
      <c r="L1804" s="127">
        <v>12</v>
      </c>
      <c r="M1804" s="127">
        <v>41</v>
      </c>
      <c r="N1804" s="127">
        <v>790</v>
      </c>
      <c r="O1804" s="127">
        <v>7</v>
      </c>
      <c r="P1804" s="127">
        <v>10</v>
      </c>
      <c r="Q1804" s="127">
        <v>68</v>
      </c>
      <c r="R1804" s="127">
        <v>15</v>
      </c>
      <c r="S1804" s="127">
        <v>0</v>
      </c>
      <c r="T1804" s="127">
        <v>0</v>
      </c>
      <c r="U1804" s="127">
        <v>0</v>
      </c>
      <c r="V1804" s="127">
        <v>0</v>
      </c>
      <c r="W1804" s="127">
        <v>0</v>
      </c>
      <c r="X1804" s="127">
        <v>0</v>
      </c>
    </row>
    <row r="1805" spans="1:24">
      <c r="A1805" s="118">
        <v>6</v>
      </c>
      <c r="B1805" s="122">
        <v>3</v>
      </c>
      <c r="C1805" s="137">
        <v>6041</v>
      </c>
      <c r="D1805" s="131">
        <v>702</v>
      </c>
      <c r="E1805" s="144" t="s">
        <v>12</v>
      </c>
      <c r="F1805" s="144" t="s">
        <v>1513</v>
      </c>
      <c r="G1805" s="127">
        <v>99</v>
      </c>
      <c r="H1805" s="127">
        <v>753</v>
      </c>
      <c r="I1805" s="127">
        <v>3</v>
      </c>
      <c r="J1805" s="127">
        <v>15</v>
      </c>
      <c r="K1805" s="127">
        <v>19</v>
      </c>
      <c r="L1805" s="127">
        <v>63</v>
      </c>
      <c r="M1805" s="127">
        <v>99</v>
      </c>
      <c r="N1805" s="127">
        <v>773</v>
      </c>
      <c r="O1805" s="127">
        <v>3</v>
      </c>
      <c r="P1805" s="127">
        <v>16</v>
      </c>
      <c r="Q1805" s="127">
        <v>41</v>
      </c>
      <c r="R1805" s="127">
        <v>39</v>
      </c>
      <c r="S1805" s="127">
        <v>0</v>
      </c>
      <c r="T1805" s="127">
        <v>0</v>
      </c>
      <c r="U1805" s="127">
        <v>0</v>
      </c>
      <c r="V1805" s="127">
        <v>0</v>
      </c>
      <c r="W1805" s="127">
        <v>0</v>
      </c>
      <c r="X1805" s="127">
        <v>0</v>
      </c>
    </row>
    <row r="1806" spans="1:24">
      <c r="A1806" s="118">
        <v>7</v>
      </c>
      <c r="B1806" s="122">
        <v>3</v>
      </c>
      <c r="C1806" s="137">
        <v>6041</v>
      </c>
      <c r="D1806" s="131">
        <v>702</v>
      </c>
      <c r="E1806" s="144" t="s">
        <v>12</v>
      </c>
      <c r="F1806" s="144" t="s">
        <v>1513</v>
      </c>
      <c r="G1806" s="127">
        <v>106</v>
      </c>
      <c r="H1806" s="127">
        <v>782</v>
      </c>
      <c r="I1806" s="127">
        <v>3</v>
      </c>
      <c r="J1806" s="127">
        <v>8</v>
      </c>
      <c r="K1806" s="127">
        <v>27</v>
      </c>
      <c r="L1806" s="127">
        <v>61</v>
      </c>
      <c r="M1806" s="127">
        <v>106</v>
      </c>
      <c r="N1806" s="127">
        <v>859</v>
      </c>
      <c r="O1806" s="127">
        <v>1</v>
      </c>
      <c r="P1806" s="127">
        <v>9</v>
      </c>
      <c r="Q1806" s="127">
        <v>30</v>
      </c>
      <c r="R1806" s="127">
        <v>59</v>
      </c>
      <c r="S1806" s="127">
        <v>106</v>
      </c>
      <c r="T1806" s="127">
        <v>209</v>
      </c>
      <c r="U1806" s="127">
        <v>10</v>
      </c>
      <c r="V1806" s="127">
        <v>29</v>
      </c>
      <c r="W1806" s="127">
        <v>36</v>
      </c>
      <c r="X1806" s="127">
        <v>25</v>
      </c>
    </row>
    <row r="1807" spans="1:24">
      <c r="A1807" s="118">
        <v>8</v>
      </c>
      <c r="B1807" s="122">
        <v>3</v>
      </c>
      <c r="C1807" s="137">
        <v>6041</v>
      </c>
      <c r="D1807" s="131">
        <v>702</v>
      </c>
      <c r="E1807" s="144" t="s">
        <v>12</v>
      </c>
      <c r="F1807" s="144" t="s">
        <v>1513</v>
      </c>
      <c r="G1807" s="127">
        <v>100</v>
      </c>
      <c r="H1807" s="127">
        <v>807</v>
      </c>
      <c r="I1807" s="127">
        <v>7</v>
      </c>
      <c r="J1807" s="127">
        <v>10</v>
      </c>
      <c r="K1807" s="127">
        <v>35</v>
      </c>
      <c r="L1807" s="127">
        <v>48</v>
      </c>
      <c r="M1807" s="127">
        <v>100</v>
      </c>
      <c r="N1807" s="127">
        <v>908</v>
      </c>
      <c r="O1807" s="127">
        <v>1</v>
      </c>
      <c r="P1807" s="127">
        <v>1</v>
      </c>
      <c r="Q1807" s="127">
        <v>32</v>
      </c>
      <c r="R1807" s="127">
        <v>66</v>
      </c>
      <c r="S1807" s="127">
        <v>0</v>
      </c>
      <c r="T1807" s="127">
        <v>0</v>
      </c>
      <c r="U1807" s="127">
        <v>0</v>
      </c>
      <c r="V1807" s="127">
        <v>0</v>
      </c>
      <c r="W1807" s="127">
        <v>0</v>
      </c>
      <c r="X1807" s="127">
        <v>0</v>
      </c>
    </row>
    <row r="1808" spans="1:24">
      <c r="A1808" s="113">
        <v>3</v>
      </c>
      <c r="B1808" s="116">
        <v>3</v>
      </c>
      <c r="C1808" s="138">
        <v>6042</v>
      </c>
      <c r="D1808" s="132">
        <v>701</v>
      </c>
      <c r="E1808" s="142" t="s">
        <v>6</v>
      </c>
      <c r="F1808" s="143" t="s">
        <v>1180</v>
      </c>
      <c r="G1808" s="128">
        <v>43</v>
      </c>
      <c r="H1808" s="128">
        <v>454</v>
      </c>
      <c r="I1808" s="128">
        <v>30</v>
      </c>
      <c r="J1808" s="128">
        <v>49</v>
      </c>
      <c r="K1808" s="128">
        <v>19</v>
      </c>
      <c r="L1808" s="128">
        <v>2</v>
      </c>
      <c r="M1808" s="128">
        <v>43</v>
      </c>
      <c r="N1808" s="128">
        <v>356</v>
      </c>
      <c r="O1808" s="128">
        <v>49</v>
      </c>
      <c r="P1808" s="128">
        <v>30</v>
      </c>
      <c r="Q1808" s="128">
        <v>16</v>
      </c>
      <c r="R1808" s="128">
        <v>5</v>
      </c>
      <c r="S1808" s="128">
        <v>0</v>
      </c>
      <c r="T1808" s="128">
        <v>0</v>
      </c>
      <c r="U1808" s="128">
        <v>0</v>
      </c>
      <c r="V1808" s="128">
        <v>0</v>
      </c>
      <c r="W1808" s="128">
        <v>0</v>
      </c>
      <c r="X1808" s="128">
        <v>0</v>
      </c>
    </row>
    <row r="1809" spans="1:24">
      <c r="A1809" s="118">
        <v>4</v>
      </c>
      <c r="B1809" s="122">
        <v>3</v>
      </c>
      <c r="C1809" s="137">
        <v>6042</v>
      </c>
      <c r="D1809" s="131">
        <v>701</v>
      </c>
      <c r="E1809" s="144" t="s">
        <v>6</v>
      </c>
      <c r="F1809" s="144" t="s">
        <v>1180</v>
      </c>
      <c r="G1809" s="127">
        <v>42</v>
      </c>
      <c r="H1809" s="127">
        <v>501</v>
      </c>
      <c r="I1809" s="127">
        <v>45</v>
      </c>
      <c r="J1809" s="127">
        <v>29</v>
      </c>
      <c r="K1809" s="127">
        <v>21</v>
      </c>
      <c r="L1809" s="127">
        <v>5</v>
      </c>
      <c r="M1809" s="127">
        <v>42</v>
      </c>
      <c r="N1809" s="127">
        <v>478</v>
      </c>
      <c r="O1809" s="127">
        <v>19</v>
      </c>
      <c r="P1809" s="127">
        <v>33</v>
      </c>
      <c r="Q1809" s="127">
        <v>48</v>
      </c>
      <c r="R1809" s="127">
        <v>0</v>
      </c>
      <c r="S1809" s="127">
        <v>0</v>
      </c>
      <c r="T1809" s="127">
        <v>0</v>
      </c>
      <c r="U1809" s="127">
        <v>0</v>
      </c>
      <c r="V1809" s="127">
        <v>0</v>
      </c>
      <c r="W1809" s="127">
        <v>0</v>
      </c>
      <c r="X1809" s="127">
        <v>0</v>
      </c>
    </row>
    <row r="1810" spans="1:24">
      <c r="A1810" s="118">
        <v>5</v>
      </c>
      <c r="B1810" s="122">
        <v>3</v>
      </c>
      <c r="C1810" s="137">
        <v>6042</v>
      </c>
      <c r="D1810" s="131">
        <v>701</v>
      </c>
      <c r="E1810" s="144" t="s">
        <v>6</v>
      </c>
      <c r="F1810" s="144" t="s">
        <v>1180</v>
      </c>
      <c r="G1810" s="127">
        <v>42</v>
      </c>
      <c r="H1810" s="127">
        <v>549</v>
      </c>
      <c r="I1810" s="127">
        <v>50</v>
      </c>
      <c r="J1810" s="127">
        <v>24</v>
      </c>
      <c r="K1810" s="127">
        <v>19</v>
      </c>
      <c r="L1810" s="127">
        <v>7</v>
      </c>
      <c r="M1810" s="127">
        <v>42</v>
      </c>
      <c r="N1810" s="127">
        <v>538</v>
      </c>
      <c r="O1810" s="127">
        <v>19</v>
      </c>
      <c r="P1810" s="127">
        <v>45</v>
      </c>
      <c r="Q1810" s="127">
        <v>33</v>
      </c>
      <c r="R1810" s="127">
        <v>2</v>
      </c>
      <c r="S1810" s="127">
        <v>42</v>
      </c>
      <c r="T1810" s="127">
        <v>156</v>
      </c>
      <c r="U1810" s="127">
        <v>48</v>
      </c>
      <c r="V1810" s="127">
        <v>40</v>
      </c>
      <c r="W1810" s="127">
        <v>12</v>
      </c>
      <c r="X1810" s="127">
        <v>0</v>
      </c>
    </row>
    <row r="1811" spans="1:24">
      <c r="A1811" s="113">
        <v>3</v>
      </c>
      <c r="B1811" s="116">
        <v>3</v>
      </c>
      <c r="C1811" s="138">
        <v>6043</v>
      </c>
      <c r="D1811" s="132">
        <v>701</v>
      </c>
      <c r="E1811" s="142" t="s">
        <v>3</v>
      </c>
      <c r="F1811" s="143" t="s">
        <v>1181</v>
      </c>
      <c r="G1811" s="128">
        <v>60</v>
      </c>
      <c r="H1811" s="128">
        <v>568</v>
      </c>
      <c r="I1811" s="128">
        <v>2</v>
      </c>
      <c r="J1811" s="128">
        <v>23</v>
      </c>
      <c r="K1811" s="128">
        <v>28</v>
      </c>
      <c r="L1811" s="128">
        <v>47</v>
      </c>
      <c r="M1811" s="128">
        <v>60</v>
      </c>
      <c r="N1811" s="128">
        <v>563</v>
      </c>
      <c r="O1811" s="128">
        <v>10</v>
      </c>
      <c r="P1811" s="128">
        <v>23</v>
      </c>
      <c r="Q1811" s="128">
        <v>27</v>
      </c>
      <c r="R1811" s="128">
        <v>40</v>
      </c>
      <c r="S1811" s="128">
        <v>0</v>
      </c>
      <c r="T1811" s="128">
        <v>0</v>
      </c>
      <c r="U1811" s="128">
        <v>0</v>
      </c>
      <c r="V1811" s="128">
        <v>0</v>
      </c>
      <c r="W1811" s="128">
        <v>0</v>
      </c>
      <c r="X1811" s="128">
        <v>0</v>
      </c>
    </row>
    <row r="1812" spans="1:24">
      <c r="A1812" s="118">
        <v>4</v>
      </c>
      <c r="B1812" s="122">
        <v>3</v>
      </c>
      <c r="C1812" s="137">
        <v>6043</v>
      </c>
      <c r="D1812" s="131">
        <v>701</v>
      </c>
      <c r="E1812" s="144" t="s">
        <v>3</v>
      </c>
      <c r="F1812" s="144" t="s">
        <v>1181</v>
      </c>
      <c r="G1812" s="127">
        <v>60</v>
      </c>
      <c r="H1812" s="127">
        <v>608</v>
      </c>
      <c r="I1812" s="127">
        <v>8</v>
      </c>
      <c r="J1812" s="127">
        <v>20</v>
      </c>
      <c r="K1812" s="127">
        <v>37</v>
      </c>
      <c r="L1812" s="127">
        <v>35</v>
      </c>
      <c r="M1812" s="127">
        <v>60</v>
      </c>
      <c r="N1812" s="127">
        <v>630</v>
      </c>
      <c r="O1812" s="127">
        <v>7</v>
      </c>
      <c r="P1812" s="127">
        <v>22</v>
      </c>
      <c r="Q1812" s="127">
        <v>42</v>
      </c>
      <c r="R1812" s="127">
        <v>30</v>
      </c>
      <c r="S1812" s="127">
        <v>0</v>
      </c>
      <c r="T1812" s="127">
        <v>0</v>
      </c>
      <c r="U1812" s="127">
        <v>0</v>
      </c>
      <c r="V1812" s="127">
        <v>0</v>
      </c>
      <c r="W1812" s="127">
        <v>0</v>
      </c>
      <c r="X1812" s="127">
        <v>0</v>
      </c>
    </row>
    <row r="1813" spans="1:24">
      <c r="A1813" s="118">
        <v>5</v>
      </c>
      <c r="B1813" s="122">
        <v>3</v>
      </c>
      <c r="C1813" s="137">
        <v>6043</v>
      </c>
      <c r="D1813" s="131">
        <v>701</v>
      </c>
      <c r="E1813" s="144" t="s">
        <v>3</v>
      </c>
      <c r="F1813" s="144" t="s">
        <v>1181</v>
      </c>
      <c r="G1813" s="127">
        <v>62</v>
      </c>
      <c r="H1813" s="127">
        <v>638</v>
      </c>
      <c r="I1813" s="127">
        <v>18</v>
      </c>
      <c r="J1813" s="127">
        <v>11</v>
      </c>
      <c r="K1813" s="127">
        <v>44</v>
      </c>
      <c r="L1813" s="127">
        <v>27</v>
      </c>
      <c r="M1813" s="127">
        <v>62</v>
      </c>
      <c r="N1813" s="127">
        <v>690</v>
      </c>
      <c r="O1813" s="127">
        <v>5</v>
      </c>
      <c r="P1813" s="127">
        <v>19</v>
      </c>
      <c r="Q1813" s="127">
        <v>47</v>
      </c>
      <c r="R1813" s="127">
        <v>29</v>
      </c>
      <c r="S1813" s="127">
        <v>62</v>
      </c>
      <c r="T1813" s="127">
        <v>183</v>
      </c>
      <c r="U1813" s="127">
        <v>16</v>
      </c>
      <c r="V1813" s="127">
        <v>48</v>
      </c>
      <c r="W1813" s="127">
        <v>34</v>
      </c>
      <c r="X1813" s="127">
        <v>2</v>
      </c>
    </row>
    <row r="1814" spans="1:24">
      <c r="A1814" s="118">
        <v>6</v>
      </c>
      <c r="B1814" s="122">
        <v>3</v>
      </c>
      <c r="C1814" s="137">
        <v>6043</v>
      </c>
      <c r="D1814" s="131">
        <v>701</v>
      </c>
      <c r="E1814" s="144" t="s">
        <v>3</v>
      </c>
      <c r="F1814" s="144" t="s">
        <v>1181</v>
      </c>
      <c r="G1814" s="127">
        <v>43</v>
      </c>
      <c r="H1814" s="127">
        <v>670</v>
      </c>
      <c r="I1814" s="127">
        <v>9</v>
      </c>
      <c r="J1814" s="127">
        <v>23</v>
      </c>
      <c r="K1814" s="127">
        <v>40</v>
      </c>
      <c r="L1814" s="127">
        <v>28</v>
      </c>
      <c r="M1814" s="127">
        <v>43</v>
      </c>
      <c r="N1814" s="127">
        <v>700</v>
      </c>
      <c r="O1814" s="127">
        <v>7</v>
      </c>
      <c r="P1814" s="127">
        <v>16</v>
      </c>
      <c r="Q1814" s="127">
        <v>51</v>
      </c>
      <c r="R1814" s="127">
        <v>26</v>
      </c>
      <c r="S1814" s="127">
        <v>0</v>
      </c>
      <c r="T1814" s="127">
        <v>0</v>
      </c>
      <c r="U1814" s="127">
        <v>0</v>
      </c>
      <c r="V1814" s="127">
        <v>0</v>
      </c>
      <c r="W1814" s="127">
        <v>0</v>
      </c>
      <c r="X1814" s="127">
        <v>0</v>
      </c>
    </row>
    <row r="1815" spans="1:24">
      <c r="A1815" s="118">
        <v>7</v>
      </c>
      <c r="B1815" s="122">
        <v>3</v>
      </c>
      <c r="C1815" s="137">
        <v>6043</v>
      </c>
      <c r="D1815" s="131">
        <v>702</v>
      </c>
      <c r="E1815" s="144" t="s">
        <v>3</v>
      </c>
      <c r="F1815" s="144" t="s">
        <v>1668</v>
      </c>
      <c r="G1815" s="127">
        <v>40</v>
      </c>
      <c r="H1815" s="127">
        <v>739</v>
      </c>
      <c r="I1815" s="127">
        <v>5</v>
      </c>
      <c r="J1815" s="127">
        <v>20</v>
      </c>
      <c r="K1815" s="127">
        <v>35</v>
      </c>
      <c r="L1815" s="127">
        <v>40</v>
      </c>
      <c r="M1815" s="127">
        <v>40</v>
      </c>
      <c r="N1815" s="127">
        <v>736</v>
      </c>
      <c r="O1815" s="127">
        <v>5</v>
      </c>
      <c r="P1815" s="127">
        <v>23</v>
      </c>
      <c r="Q1815" s="127">
        <v>50</v>
      </c>
      <c r="R1815" s="127">
        <v>23</v>
      </c>
      <c r="S1815" s="127">
        <v>40</v>
      </c>
      <c r="T1815" s="127">
        <v>190</v>
      </c>
      <c r="U1815" s="127">
        <v>13</v>
      </c>
      <c r="V1815" s="127">
        <v>40</v>
      </c>
      <c r="W1815" s="127">
        <v>43</v>
      </c>
      <c r="X1815" s="127">
        <v>5</v>
      </c>
    </row>
    <row r="1816" spans="1:24">
      <c r="A1816" s="118">
        <v>8</v>
      </c>
      <c r="B1816" s="122">
        <v>3</v>
      </c>
      <c r="C1816" s="137">
        <v>6043</v>
      </c>
      <c r="D1816" s="131">
        <v>702</v>
      </c>
      <c r="E1816" s="144" t="s">
        <v>3</v>
      </c>
      <c r="F1816" s="144" t="s">
        <v>1668</v>
      </c>
      <c r="G1816" s="127">
        <v>33</v>
      </c>
      <c r="H1816" s="127">
        <v>693</v>
      </c>
      <c r="I1816" s="127">
        <v>27</v>
      </c>
      <c r="J1816" s="127">
        <v>21</v>
      </c>
      <c r="K1816" s="127">
        <v>39</v>
      </c>
      <c r="L1816" s="127">
        <v>12</v>
      </c>
      <c r="M1816" s="127">
        <v>33</v>
      </c>
      <c r="N1816" s="127">
        <v>769</v>
      </c>
      <c r="O1816" s="127">
        <v>6</v>
      </c>
      <c r="P1816" s="127">
        <v>21</v>
      </c>
      <c r="Q1816" s="127">
        <v>48</v>
      </c>
      <c r="R1816" s="127">
        <v>24</v>
      </c>
      <c r="S1816" s="127">
        <v>0</v>
      </c>
      <c r="T1816" s="127">
        <v>0</v>
      </c>
      <c r="U1816" s="127">
        <v>0</v>
      </c>
      <c r="V1816" s="127">
        <v>0</v>
      </c>
      <c r="W1816" s="127">
        <v>0</v>
      </c>
      <c r="X1816" s="127">
        <v>0</v>
      </c>
    </row>
    <row r="1817" spans="1:24">
      <c r="A1817" s="118">
        <v>6</v>
      </c>
      <c r="B1817" s="122">
        <v>3</v>
      </c>
      <c r="C1817" s="137">
        <v>6044</v>
      </c>
      <c r="D1817" s="131">
        <v>702</v>
      </c>
      <c r="E1817" s="144" t="s">
        <v>5</v>
      </c>
      <c r="F1817" s="144" t="s">
        <v>1514</v>
      </c>
      <c r="G1817" s="127">
        <v>50</v>
      </c>
      <c r="H1817" s="127">
        <v>602</v>
      </c>
      <c r="I1817" s="127">
        <v>34</v>
      </c>
      <c r="J1817" s="127">
        <v>38</v>
      </c>
      <c r="K1817" s="127">
        <v>20</v>
      </c>
      <c r="L1817" s="127">
        <v>8</v>
      </c>
      <c r="M1817" s="127">
        <v>50</v>
      </c>
      <c r="N1817" s="127">
        <v>609</v>
      </c>
      <c r="O1817" s="127">
        <v>16</v>
      </c>
      <c r="P1817" s="127">
        <v>38</v>
      </c>
      <c r="Q1817" s="127">
        <v>38</v>
      </c>
      <c r="R1817" s="127">
        <v>8</v>
      </c>
      <c r="S1817" s="127">
        <v>0</v>
      </c>
      <c r="T1817" s="127">
        <v>0</v>
      </c>
      <c r="U1817" s="127">
        <v>0</v>
      </c>
      <c r="V1817" s="127">
        <v>0</v>
      </c>
      <c r="W1817" s="127">
        <v>0</v>
      </c>
      <c r="X1817" s="127">
        <v>0</v>
      </c>
    </row>
    <row r="1818" spans="1:24">
      <c r="A1818" s="118">
        <v>7</v>
      </c>
      <c r="B1818" s="122">
        <v>3</v>
      </c>
      <c r="C1818" s="137">
        <v>6044</v>
      </c>
      <c r="D1818" s="131">
        <v>702</v>
      </c>
      <c r="E1818" s="144" t="s">
        <v>5</v>
      </c>
      <c r="F1818" s="144" t="s">
        <v>1514</v>
      </c>
      <c r="G1818" s="127">
        <v>59</v>
      </c>
      <c r="H1818" s="127">
        <v>655</v>
      </c>
      <c r="I1818" s="127">
        <v>39</v>
      </c>
      <c r="J1818" s="127">
        <v>22</v>
      </c>
      <c r="K1818" s="127">
        <v>27</v>
      </c>
      <c r="L1818" s="127">
        <v>12</v>
      </c>
      <c r="M1818" s="127">
        <v>59</v>
      </c>
      <c r="N1818" s="127">
        <v>646</v>
      </c>
      <c r="O1818" s="127">
        <v>14</v>
      </c>
      <c r="P1818" s="127">
        <v>39</v>
      </c>
      <c r="Q1818" s="127">
        <v>37</v>
      </c>
      <c r="R1818" s="127">
        <v>10</v>
      </c>
      <c r="S1818" s="127">
        <v>59</v>
      </c>
      <c r="T1818" s="127">
        <v>134</v>
      </c>
      <c r="U1818" s="127">
        <v>64</v>
      </c>
      <c r="V1818" s="127">
        <v>31</v>
      </c>
      <c r="W1818" s="127">
        <v>5</v>
      </c>
      <c r="X1818" s="127">
        <v>0</v>
      </c>
    </row>
    <row r="1819" spans="1:24">
      <c r="A1819" s="118">
        <v>8</v>
      </c>
      <c r="B1819" s="122">
        <v>3</v>
      </c>
      <c r="C1819" s="137">
        <v>6044</v>
      </c>
      <c r="D1819" s="131">
        <v>702</v>
      </c>
      <c r="E1819" s="144" t="s">
        <v>5</v>
      </c>
      <c r="F1819" s="144" t="s">
        <v>1514</v>
      </c>
      <c r="G1819" s="127">
        <v>33</v>
      </c>
      <c r="H1819" s="127">
        <v>641</v>
      </c>
      <c r="I1819" s="127">
        <v>61</v>
      </c>
      <c r="J1819" s="127">
        <v>15</v>
      </c>
      <c r="K1819" s="127">
        <v>24</v>
      </c>
      <c r="L1819" s="127">
        <v>0</v>
      </c>
      <c r="M1819" s="127">
        <v>33</v>
      </c>
      <c r="N1819" s="127">
        <v>743</v>
      </c>
      <c r="O1819" s="127">
        <v>0</v>
      </c>
      <c r="P1819" s="127">
        <v>45</v>
      </c>
      <c r="Q1819" s="127">
        <v>36</v>
      </c>
      <c r="R1819" s="127">
        <v>18</v>
      </c>
      <c r="S1819" s="127">
        <v>0</v>
      </c>
      <c r="T1819" s="127">
        <v>0</v>
      </c>
      <c r="U1819" s="127">
        <v>0</v>
      </c>
      <c r="V1819" s="127">
        <v>0</v>
      </c>
      <c r="W1819" s="127">
        <v>0</v>
      </c>
      <c r="X1819" s="127">
        <v>0</v>
      </c>
    </row>
    <row r="1820" spans="1:24">
      <c r="A1820" s="113">
        <v>3</v>
      </c>
      <c r="B1820" s="116">
        <v>3</v>
      </c>
      <c r="C1820" s="138">
        <v>6045</v>
      </c>
      <c r="D1820" s="132">
        <v>701</v>
      </c>
      <c r="E1820" s="142" t="s">
        <v>1182</v>
      </c>
      <c r="F1820" s="143" t="s">
        <v>1183</v>
      </c>
      <c r="G1820" s="128">
        <v>78</v>
      </c>
      <c r="H1820" s="128">
        <v>608</v>
      </c>
      <c r="I1820" s="128">
        <v>1</v>
      </c>
      <c r="J1820" s="128">
        <v>10</v>
      </c>
      <c r="K1820" s="128">
        <v>28</v>
      </c>
      <c r="L1820" s="128">
        <v>60</v>
      </c>
      <c r="M1820" s="128">
        <v>78</v>
      </c>
      <c r="N1820" s="128">
        <v>614</v>
      </c>
      <c r="O1820" s="128">
        <v>10</v>
      </c>
      <c r="P1820" s="128">
        <v>9</v>
      </c>
      <c r="Q1820" s="128">
        <v>38</v>
      </c>
      <c r="R1820" s="128">
        <v>42</v>
      </c>
      <c r="S1820" s="128">
        <v>0</v>
      </c>
      <c r="T1820" s="128">
        <v>0</v>
      </c>
      <c r="U1820" s="128">
        <v>0</v>
      </c>
      <c r="V1820" s="128">
        <v>0</v>
      </c>
      <c r="W1820" s="128">
        <v>0</v>
      </c>
      <c r="X1820" s="128">
        <v>0</v>
      </c>
    </row>
    <row r="1821" spans="1:24">
      <c r="A1821" s="118">
        <v>4</v>
      </c>
      <c r="B1821" s="122">
        <v>3</v>
      </c>
      <c r="C1821" s="137">
        <v>6045</v>
      </c>
      <c r="D1821" s="131">
        <v>701</v>
      </c>
      <c r="E1821" s="144" t="s">
        <v>1182</v>
      </c>
      <c r="F1821" s="144" t="s">
        <v>1183</v>
      </c>
      <c r="G1821" s="127">
        <v>88</v>
      </c>
      <c r="H1821" s="127">
        <v>661</v>
      </c>
      <c r="I1821" s="127">
        <v>1</v>
      </c>
      <c r="J1821" s="127">
        <v>14</v>
      </c>
      <c r="K1821" s="127">
        <v>27</v>
      </c>
      <c r="L1821" s="127">
        <v>58</v>
      </c>
      <c r="M1821" s="127">
        <v>88</v>
      </c>
      <c r="N1821" s="127">
        <v>709</v>
      </c>
      <c r="O1821" s="127">
        <v>1</v>
      </c>
      <c r="P1821" s="127">
        <v>16</v>
      </c>
      <c r="Q1821" s="127">
        <v>40</v>
      </c>
      <c r="R1821" s="127">
        <v>43</v>
      </c>
      <c r="S1821" s="127">
        <v>0</v>
      </c>
      <c r="T1821" s="127">
        <v>0</v>
      </c>
      <c r="U1821" s="127">
        <v>0</v>
      </c>
      <c r="V1821" s="127">
        <v>0</v>
      </c>
      <c r="W1821" s="127">
        <v>0</v>
      </c>
      <c r="X1821" s="127">
        <v>0</v>
      </c>
    </row>
    <row r="1822" spans="1:24">
      <c r="A1822" s="118">
        <v>5</v>
      </c>
      <c r="B1822" s="122">
        <v>3</v>
      </c>
      <c r="C1822" s="137">
        <v>6046</v>
      </c>
      <c r="D1822" s="131">
        <v>702</v>
      </c>
      <c r="E1822" s="144" t="s">
        <v>1438</v>
      </c>
      <c r="F1822" s="144" t="s">
        <v>1439</v>
      </c>
      <c r="G1822" s="127">
        <v>95</v>
      </c>
      <c r="H1822" s="127">
        <v>646</v>
      </c>
      <c r="I1822" s="127">
        <v>16</v>
      </c>
      <c r="J1822" s="127">
        <v>23</v>
      </c>
      <c r="K1822" s="127">
        <v>28</v>
      </c>
      <c r="L1822" s="127">
        <v>33</v>
      </c>
      <c r="M1822" s="127">
        <v>95</v>
      </c>
      <c r="N1822" s="127">
        <v>680</v>
      </c>
      <c r="O1822" s="127">
        <v>3</v>
      </c>
      <c r="P1822" s="127">
        <v>29</v>
      </c>
      <c r="Q1822" s="127">
        <v>43</v>
      </c>
      <c r="R1822" s="127">
        <v>24</v>
      </c>
      <c r="S1822" s="127">
        <v>95</v>
      </c>
      <c r="T1822" s="127">
        <v>184</v>
      </c>
      <c r="U1822" s="127">
        <v>22</v>
      </c>
      <c r="V1822" s="127">
        <v>44</v>
      </c>
      <c r="W1822" s="127">
        <v>32</v>
      </c>
      <c r="X1822" s="127">
        <v>2</v>
      </c>
    </row>
    <row r="1823" spans="1:24">
      <c r="A1823" s="118">
        <v>6</v>
      </c>
      <c r="B1823" s="122">
        <v>3</v>
      </c>
      <c r="C1823" s="137">
        <v>6046</v>
      </c>
      <c r="D1823" s="131">
        <v>702</v>
      </c>
      <c r="E1823" s="144" t="s">
        <v>1438</v>
      </c>
      <c r="F1823" s="144" t="s">
        <v>1439</v>
      </c>
      <c r="G1823" s="127">
        <v>101</v>
      </c>
      <c r="H1823" s="127">
        <v>740</v>
      </c>
      <c r="I1823" s="127">
        <v>3</v>
      </c>
      <c r="J1823" s="127">
        <v>12</v>
      </c>
      <c r="K1823" s="127">
        <v>28</v>
      </c>
      <c r="L1823" s="127">
        <v>57</v>
      </c>
      <c r="M1823" s="127">
        <v>101</v>
      </c>
      <c r="N1823" s="127">
        <v>783</v>
      </c>
      <c r="O1823" s="127">
        <v>3</v>
      </c>
      <c r="P1823" s="127">
        <v>11</v>
      </c>
      <c r="Q1823" s="127">
        <v>38</v>
      </c>
      <c r="R1823" s="127">
        <v>49</v>
      </c>
      <c r="S1823" s="127">
        <v>0</v>
      </c>
      <c r="T1823" s="127">
        <v>0</v>
      </c>
      <c r="U1823" s="127">
        <v>0</v>
      </c>
      <c r="V1823" s="127">
        <v>0</v>
      </c>
      <c r="W1823" s="127">
        <v>0</v>
      </c>
      <c r="X1823" s="127">
        <v>0</v>
      </c>
    </row>
    <row r="1824" spans="1:24">
      <c r="A1824" s="118">
        <v>7</v>
      </c>
      <c r="B1824" s="122">
        <v>3</v>
      </c>
      <c r="C1824" s="137">
        <v>6046</v>
      </c>
      <c r="D1824" s="131">
        <v>702</v>
      </c>
      <c r="E1824" s="144" t="s">
        <v>1438</v>
      </c>
      <c r="F1824" s="144" t="s">
        <v>1439</v>
      </c>
      <c r="G1824" s="127">
        <v>100</v>
      </c>
      <c r="H1824" s="127">
        <v>745</v>
      </c>
      <c r="I1824" s="127">
        <v>4</v>
      </c>
      <c r="J1824" s="127">
        <v>13</v>
      </c>
      <c r="K1824" s="127">
        <v>39</v>
      </c>
      <c r="L1824" s="127">
        <v>44</v>
      </c>
      <c r="M1824" s="127">
        <v>100</v>
      </c>
      <c r="N1824" s="127">
        <v>753</v>
      </c>
      <c r="O1824" s="127">
        <v>4</v>
      </c>
      <c r="P1824" s="127">
        <v>26</v>
      </c>
      <c r="Q1824" s="127">
        <v>42</v>
      </c>
      <c r="R1824" s="127">
        <v>28</v>
      </c>
      <c r="S1824" s="127">
        <v>100</v>
      </c>
      <c r="T1824" s="127">
        <v>182</v>
      </c>
      <c r="U1824" s="127">
        <v>19</v>
      </c>
      <c r="V1824" s="127">
        <v>40</v>
      </c>
      <c r="W1824" s="127">
        <v>41</v>
      </c>
      <c r="X1824" s="127">
        <v>0</v>
      </c>
    </row>
    <row r="1825" spans="1:24">
      <c r="A1825" s="118">
        <v>8</v>
      </c>
      <c r="B1825" s="122">
        <v>3</v>
      </c>
      <c r="C1825" s="137">
        <v>6046</v>
      </c>
      <c r="D1825" s="131">
        <v>702</v>
      </c>
      <c r="E1825" s="144" t="s">
        <v>1438</v>
      </c>
      <c r="F1825" s="144" t="s">
        <v>1439</v>
      </c>
      <c r="G1825" s="127">
        <v>100</v>
      </c>
      <c r="H1825" s="127">
        <v>737</v>
      </c>
      <c r="I1825" s="127">
        <v>19</v>
      </c>
      <c r="J1825" s="127">
        <v>12</v>
      </c>
      <c r="K1825" s="127">
        <v>43</v>
      </c>
      <c r="L1825" s="127">
        <v>26</v>
      </c>
      <c r="M1825" s="127">
        <v>100</v>
      </c>
      <c r="N1825" s="127">
        <v>837</v>
      </c>
      <c r="O1825" s="127">
        <v>1</v>
      </c>
      <c r="P1825" s="127">
        <v>15</v>
      </c>
      <c r="Q1825" s="127">
        <v>48</v>
      </c>
      <c r="R1825" s="127">
        <v>36</v>
      </c>
      <c r="S1825" s="127">
        <v>0</v>
      </c>
      <c r="T1825" s="127">
        <v>0</v>
      </c>
      <c r="U1825" s="127">
        <v>0</v>
      </c>
      <c r="V1825" s="127">
        <v>0</v>
      </c>
      <c r="W1825" s="127">
        <v>0</v>
      </c>
      <c r="X1825" s="127">
        <v>0</v>
      </c>
    </row>
    <row r="1826" spans="1:24">
      <c r="A1826" s="113">
        <v>3</v>
      </c>
      <c r="B1826" s="116">
        <v>3</v>
      </c>
      <c r="C1826" s="138">
        <v>6048</v>
      </c>
      <c r="D1826" s="132">
        <v>701</v>
      </c>
      <c r="E1826" s="142" t="s">
        <v>13</v>
      </c>
      <c r="F1826" s="143" t="s">
        <v>1184</v>
      </c>
      <c r="G1826" s="128">
        <v>25</v>
      </c>
      <c r="H1826" s="128">
        <v>561</v>
      </c>
      <c r="I1826" s="128">
        <v>0</v>
      </c>
      <c r="J1826" s="128">
        <v>24</v>
      </c>
      <c r="K1826" s="128">
        <v>32</v>
      </c>
      <c r="L1826" s="128">
        <v>44</v>
      </c>
      <c r="M1826" s="128">
        <v>25</v>
      </c>
      <c r="N1826" s="128">
        <v>678</v>
      </c>
      <c r="O1826" s="128">
        <v>0</v>
      </c>
      <c r="P1826" s="128">
        <v>12</v>
      </c>
      <c r="Q1826" s="128">
        <v>44</v>
      </c>
      <c r="R1826" s="128">
        <v>44</v>
      </c>
      <c r="S1826" s="128">
        <v>0</v>
      </c>
      <c r="T1826" s="128">
        <v>0</v>
      </c>
      <c r="U1826" s="128">
        <v>0</v>
      </c>
      <c r="V1826" s="128">
        <v>0</v>
      </c>
      <c r="W1826" s="128">
        <v>0</v>
      </c>
      <c r="X1826" s="128">
        <v>0</v>
      </c>
    </row>
    <row r="1827" spans="1:24">
      <c r="A1827" s="118">
        <v>4</v>
      </c>
      <c r="B1827" s="122">
        <v>3</v>
      </c>
      <c r="C1827" s="137">
        <v>6048</v>
      </c>
      <c r="D1827" s="131">
        <v>701</v>
      </c>
      <c r="E1827" s="144" t="s">
        <v>13</v>
      </c>
      <c r="F1827" s="144" t="s">
        <v>1184</v>
      </c>
      <c r="G1827" s="127">
        <v>25</v>
      </c>
      <c r="H1827" s="127">
        <v>662</v>
      </c>
      <c r="I1827" s="127">
        <v>0</v>
      </c>
      <c r="J1827" s="127">
        <v>8</v>
      </c>
      <c r="K1827" s="127">
        <v>16</v>
      </c>
      <c r="L1827" s="127">
        <v>76</v>
      </c>
      <c r="M1827" s="127">
        <v>25</v>
      </c>
      <c r="N1827" s="127">
        <v>752</v>
      </c>
      <c r="O1827" s="127">
        <v>0</v>
      </c>
      <c r="P1827" s="127">
        <v>4</v>
      </c>
      <c r="Q1827" s="127">
        <v>48</v>
      </c>
      <c r="R1827" s="127">
        <v>48</v>
      </c>
      <c r="S1827" s="127">
        <v>0</v>
      </c>
      <c r="T1827" s="127">
        <v>0</v>
      </c>
      <c r="U1827" s="127">
        <v>0</v>
      </c>
      <c r="V1827" s="127">
        <v>0</v>
      </c>
      <c r="W1827" s="127">
        <v>0</v>
      </c>
      <c r="X1827" s="127">
        <v>0</v>
      </c>
    </row>
    <row r="1828" spans="1:24">
      <c r="A1828" s="118">
        <v>5</v>
      </c>
      <c r="B1828" s="122">
        <v>3</v>
      </c>
      <c r="C1828" s="137">
        <v>6048</v>
      </c>
      <c r="D1828" s="131">
        <v>701</v>
      </c>
      <c r="E1828" s="144" t="s">
        <v>13</v>
      </c>
      <c r="F1828" s="144" t="s">
        <v>1184</v>
      </c>
      <c r="G1828" s="127">
        <v>25</v>
      </c>
      <c r="H1828" s="127">
        <v>637</v>
      </c>
      <c r="I1828" s="127">
        <v>4</v>
      </c>
      <c r="J1828" s="127">
        <v>28</v>
      </c>
      <c r="K1828" s="127">
        <v>52</v>
      </c>
      <c r="L1828" s="127">
        <v>16</v>
      </c>
      <c r="M1828" s="127">
        <v>25</v>
      </c>
      <c r="N1828" s="127">
        <v>692</v>
      </c>
      <c r="O1828" s="127">
        <v>0</v>
      </c>
      <c r="P1828" s="127">
        <v>20</v>
      </c>
      <c r="Q1828" s="127">
        <v>60</v>
      </c>
      <c r="R1828" s="127">
        <v>20</v>
      </c>
      <c r="S1828" s="127">
        <v>25</v>
      </c>
      <c r="T1828" s="127">
        <v>193</v>
      </c>
      <c r="U1828" s="127">
        <v>12</v>
      </c>
      <c r="V1828" s="127">
        <v>40</v>
      </c>
      <c r="W1828" s="127">
        <v>48</v>
      </c>
      <c r="X1828" s="127">
        <v>0</v>
      </c>
    </row>
    <row r="1829" spans="1:24">
      <c r="A1829" s="118">
        <v>6</v>
      </c>
      <c r="B1829" s="122">
        <v>3</v>
      </c>
      <c r="C1829" s="137">
        <v>6048</v>
      </c>
      <c r="D1829" s="131">
        <v>702</v>
      </c>
      <c r="E1829" s="144" t="s">
        <v>13</v>
      </c>
      <c r="F1829" s="144" t="s">
        <v>1515</v>
      </c>
      <c r="G1829" s="127">
        <v>67</v>
      </c>
      <c r="H1829" s="127">
        <v>697</v>
      </c>
      <c r="I1829" s="127">
        <v>3</v>
      </c>
      <c r="J1829" s="127">
        <v>15</v>
      </c>
      <c r="K1829" s="127">
        <v>39</v>
      </c>
      <c r="L1829" s="127">
        <v>43</v>
      </c>
      <c r="M1829" s="127">
        <v>67</v>
      </c>
      <c r="N1829" s="127">
        <v>735</v>
      </c>
      <c r="O1829" s="127">
        <v>3</v>
      </c>
      <c r="P1829" s="127">
        <v>13</v>
      </c>
      <c r="Q1829" s="127">
        <v>54</v>
      </c>
      <c r="R1829" s="127">
        <v>30</v>
      </c>
      <c r="S1829" s="127">
        <v>0</v>
      </c>
      <c r="T1829" s="127">
        <v>0</v>
      </c>
      <c r="U1829" s="127">
        <v>0</v>
      </c>
      <c r="V1829" s="127">
        <v>0</v>
      </c>
      <c r="W1829" s="127">
        <v>0</v>
      </c>
      <c r="X1829" s="127">
        <v>0</v>
      </c>
    </row>
    <row r="1830" spans="1:24">
      <c r="A1830" s="118">
        <v>7</v>
      </c>
      <c r="B1830" s="122">
        <v>3</v>
      </c>
      <c r="C1830" s="137">
        <v>6048</v>
      </c>
      <c r="D1830" s="131">
        <v>702</v>
      </c>
      <c r="E1830" s="144" t="s">
        <v>13</v>
      </c>
      <c r="F1830" s="144" t="s">
        <v>1515</v>
      </c>
      <c r="G1830" s="127">
        <v>59</v>
      </c>
      <c r="H1830" s="127">
        <v>736</v>
      </c>
      <c r="I1830" s="127">
        <v>5</v>
      </c>
      <c r="J1830" s="127">
        <v>12</v>
      </c>
      <c r="K1830" s="127">
        <v>42</v>
      </c>
      <c r="L1830" s="127">
        <v>41</v>
      </c>
      <c r="M1830" s="127">
        <v>59</v>
      </c>
      <c r="N1830" s="127">
        <v>796</v>
      </c>
      <c r="O1830" s="127">
        <v>0</v>
      </c>
      <c r="P1830" s="127">
        <v>20</v>
      </c>
      <c r="Q1830" s="127">
        <v>44</v>
      </c>
      <c r="R1830" s="127">
        <v>36</v>
      </c>
      <c r="S1830" s="127">
        <v>59</v>
      </c>
      <c r="T1830" s="127">
        <v>196</v>
      </c>
      <c r="U1830" s="127">
        <v>15</v>
      </c>
      <c r="V1830" s="127">
        <v>31</v>
      </c>
      <c r="W1830" s="127">
        <v>49</v>
      </c>
      <c r="X1830" s="127">
        <v>5</v>
      </c>
    </row>
    <row r="1831" spans="1:24">
      <c r="A1831" s="118">
        <v>8</v>
      </c>
      <c r="B1831" s="122">
        <v>3</v>
      </c>
      <c r="C1831" s="137">
        <v>6048</v>
      </c>
      <c r="D1831" s="131">
        <v>702</v>
      </c>
      <c r="E1831" s="144" t="s">
        <v>13</v>
      </c>
      <c r="F1831" s="144" t="s">
        <v>1515</v>
      </c>
      <c r="G1831" s="127">
        <v>32</v>
      </c>
      <c r="H1831" s="127">
        <v>765</v>
      </c>
      <c r="I1831" s="127">
        <v>13</v>
      </c>
      <c r="J1831" s="127">
        <v>3</v>
      </c>
      <c r="K1831" s="127">
        <v>53</v>
      </c>
      <c r="L1831" s="127">
        <v>31</v>
      </c>
      <c r="M1831" s="127">
        <v>32</v>
      </c>
      <c r="N1831" s="127">
        <v>851</v>
      </c>
      <c r="O1831" s="127">
        <v>0</v>
      </c>
      <c r="P1831" s="127">
        <v>16</v>
      </c>
      <c r="Q1831" s="127">
        <v>41</v>
      </c>
      <c r="R1831" s="127">
        <v>44</v>
      </c>
      <c r="S1831" s="127">
        <v>0</v>
      </c>
      <c r="T1831" s="127">
        <v>0</v>
      </c>
      <c r="U1831" s="127">
        <v>0</v>
      </c>
      <c r="V1831" s="127">
        <v>0</v>
      </c>
      <c r="W1831" s="127">
        <v>0</v>
      </c>
      <c r="X1831" s="127">
        <v>0</v>
      </c>
    </row>
    <row r="1832" spans="1:24">
      <c r="A1832" s="118">
        <v>5</v>
      </c>
      <c r="B1832" s="122">
        <v>3</v>
      </c>
      <c r="C1832" s="137">
        <v>6049</v>
      </c>
      <c r="D1832" s="131">
        <v>702</v>
      </c>
      <c r="E1832" s="144" t="s">
        <v>14</v>
      </c>
      <c r="F1832" s="144" t="s">
        <v>14</v>
      </c>
      <c r="G1832" s="127">
        <v>50</v>
      </c>
      <c r="H1832" s="127">
        <v>601</v>
      </c>
      <c r="I1832" s="127">
        <v>26</v>
      </c>
      <c r="J1832" s="127">
        <v>26</v>
      </c>
      <c r="K1832" s="127">
        <v>28</v>
      </c>
      <c r="L1832" s="127">
        <v>20</v>
      </c>
      <c r="M1832" s="127">
        <v>50</v>
      </c>
      <c r="N1832" s="127">
        <v>605</v>
      </c>
      <c r="O1832" s="127">
        <v>10</v>
      </c>
      <c r="P1832" s="127">
        <v>38</v>
      </c>
      <c r="Q1832" s="127">
        <v>36</v>
      </c>
      <c r="R1832" s="127">
        <v>16</v>
      </c>
      <c r="S1832" s="127">
        <v>50</v>
      </c>
      <c r="T1832" s="127">
        <v>196</v>
      </c>
      <c r="U1832" s="127">
        <v>12</v>
      </c>
      <c r="V1832" s="127">
        <v>38</v>
      </c>
      <c r="W1832" s="127">
        <v>44</v>
      </c>
      <c r="X1832" s="127">
        <v>6</v>
      </c>
    </row>
    <row r="1833" spans="1:24">
      <c r="A1833" s="113">
        <v>3</v>
      </c>
      <c r="B1833" s="116">
        <v>3</v>
      </c>
      <c r="C1833" s="138">
        <v>6050</v>
      </c>
      <c r="D1833" s="132">
        <v>701</v>
      </c>
      <c r="E1833" s="142" t="s">
        <v>10</v>
      </c>
      <c r="F1833" s="143" t="s">
        <v>10</v>
      </c>
      <c r="G1833" s="128">
        <v>51</v>
      </c>
      <c r="H1833" s="128">
        <v>574</v>
      </c>
      <c r="I1833" s="128">
        <v>2</v>
      </c>
      <c r="J1833" s="128">
        <v>18</v>
      </c>
      <c r="K1833" s="128">
        <v>33</v>
      </c>
      <c r="L1833" s="128">
        <v>47</v>
      </c>
      <c r="M1833" s="128">
        <v>51</v>
      </c>
      <c r="N1833" s="128">
        <v>586</v>
      </c>
      <c r="O1833" s="128">
        <v>10</v>
      </c>
      <c r="P1833" s="128">
        <v>20</v>
      </c>
      <c r="Q1833" s="128">
        <v>33</v>
      </c>
      <c r="R1833" s="128">
        <v>37</v>
      </c>
      <c r="S1833" s="128">
        <v>0</v>
      </c>
      <c r="T1833" s="128">
        <v>0</v>
      </c>
      <c r="U1833" s="128">
        <v>0</v>
      </c>
      <c r="V1833" s="128">
        <v>0</v>
      </c>
      <c r="W1833" s="128">
        <v>0</v>
      </c>
      <c r="X1833" s="128">
        <v>0</v>
      </c>
    </row>
    <row r="1834" spans="1:24">
      <c r="A1834" s="118">
        <v>4</v>
      </c>
      <c r="B1834" s="122">
        <v>3</v>
      </c>
      <c r="C1834" s="137">
        <v>6050</v>
      </c>
      <c r="D1834" s="131">
        <v>701</v>
      </c>
      <c r="E1834" s="144" t="s">
        <v>10</v>
      </c>
      <c r="F1834" s="144" t="s">
        <v>10</v>
      </c>
      <c r="G1834" s="127">
        <v>43</v>
      </c>
      <c r="H1834" s="127">
        <v>617</v>
      </c>
      <c r="I1834" s="127">
        <v>5</v>
      </c>
      <c r="J1834" s="127">
        <v>26</v>
      </c>
      <c r="K1834" s="127">
        <v>23</v>
      </c>
      <c r="L1834" s="127">
        <v>47</v>
      </c>
      <c r="M1834" s="127">
        <v>43</v>
      </c>
      <c r="N1834" s="127">
        <v>650</v>
      </c>
      <c r="O1834" s="127">
        <v>5</v>
      </c>
      <c r="P1834" s="127">
        <v>23</v>
      </c>
      <c r="Q1834" s="127">
        <v>44</v>
      </c>
      <c r="R1834" s="127">
        <v>28</v>
      </c>
      <c r="S1834" s="127">
        <v>0</v>
      </c>
      <c r="T1834" s="127">
        <v>0</v>
      </c>
      <c r="U1834" s="127">
        <v>0</v>
      </c>
      <c r="V1834" s="127">
        <v>0</v>
      </c>
      <c r="W1834" s="127">
        <v>0</v>
      </c>
      <c r="X1834" s="127">
        <v>0</v>
      </c>
    </row>
    <row r="1835" spans="1:24">
      <c r="A1835" s="118">
        <v>5</v>
      </c>
      <c r="B1835" s="122">
        <v>3</v>
      </c>
      <c r="C1835" s="137">
        <v>6050</v>
      </c>
      <c r="D1835" s="131">
        <v>701</v>
      </c>
      <c r="E1835" s="144" t="s">
        <v>10</v>
      </c>
      <c r="F1835" s="144" t="s">
        <v>10</v>
      </c>
      <c r="G1835" s="127">
        <v>49</v>
      </c>
      <c r="H1835" s="127">
        <v>628</v>
      </c>
      <c r="I1835" s="127">
        <v>18</v>
      </c>
      <c r="J1835" s="127">
        <v>16</v>
      </c>
      <c r="K1835" s="127">
        <v>41</v>
      </c>
      <c r="L1835" s="127">
        <v>24</v>
      </c>
      <c r="M1835" s="127">
        <v>49</v>
      </c>
      <c r="N1835" s="127">
        <v>671</v>
      </c>
      <c r="O1835" s="127">
        <v>6</v>
      </c>
      <c r="P1835" s="127">
        <v>29</v>
      </c>
      <c r="Q1835" s="127">
        <v>45</v>
      </c>
      <c r="R1835" s="127">
        <v>20</v>
      </c>
      <c r="S1835" s="127">
        <v>49</v>
      </c>
      <c r="T1835" s="127">
        <v>192</v>
      </c>
      <c r="U1835" s="127">
        <v>12</v>
      </c>
      <c r="V1835" s="127">
        <v>47</v>
      </c>
      <c r="W1835" s="127">
        <v>37</v>
      </c>
      <c r="X1835" s="127">
        <v>4</v>
      </c>
    </row>
    <row r="1836" spans="1:24">
      <c r="A1836" s="118">
        <v>6</v>
      </c>
      <c r="B1836" s="122">
        <v>3</v>
      </c>
      <c r="C1836" s="137">
        <v>6050</v>
      </c>
      <c r="D1836" s="131">
        <v>701</v>
      </c>
      <c r="E1836" s="144" t="s">
        <v>10</v>
      </c>
      <c r="F1836" s="144" t="s">
        <v>10</v>
      </c>
      <c r="G1836" s="127">
        <v>52</v>
      </c>
      <c r="H1836" s="127">
        <v>664</v>
      </c>
      <c r="I1836" s="127">
        <v>10</v>
      </c>
      <c r="J1836" s="127">
        <v>31</v>
      </c>
      <c r="K1836" s="127">
        <v>40</v>
      </c>
      <c r="L1836" s="127">
        <v>19</v>
      </c>
      <c r="M1836" s="127">
        <v>52</v>
      </c>
      <c r="N1836" s="127">
        <v>699</v>
      </c>
      <c r="O1836" s="127">
        <v>2</v>
      </c>
      <c r="P1836" s="127">
        <v>31</v>
      </c>
      <c r="Q1836" s="127">
        <v>50</v>
      </c>
      <c r="R1836" s="127">
        <v>17</v>
      </c>
      <c r="S1836" s="127">
        <v>0</v>
      </c>
      <c r="T1836" s="127">
        <v>0</v>
      </c>
      <c r="U1836" s="127">
        <v>0</v>
      </c>
      <c r="V1836" s="127">
        <v>0</v>
      </c>
      <c r="W1836" s="127">
        <v>0</v>
      </c>
      <c r="X1836" s="127">
        <v>0</v>
      </c>
    </row>
    <row r="1837" spans="1:24">
      <c r="A1837" s="113">
        <v>3</v>
      </c>
      <c r="B1837" s="116">
        <v>3</v>
      </c>
      <c r="C1837" s="138">
        <v>6091</v>
      </c>
      <c r="D1837" s="132">
        <v>1</v>
      </c>
      <c r="E1837" s="142" t="s">
        <v>0</v>
      </c>
      <c r="F1837" s="143" t="s">
        <v>1754</v>
      </c>
      <c r="G1837" s="128" t="s">
        <v>1</v>
      </c>
      <c r="H1837" s="128" t="s">
        <v>1</v>
      </c>
      <c r="I1837" s="128" t="s">
        <v>1</v>
      </c>
      <c r="J1837" s="128" t="s">
        <v>1</v>
      </c>
      <c r="K1837" s="128" t="s">
        <v>1</v>
      </c>
      <c r="L1837" s="128" t="s">
        <v>1</v>
      </c>
      <c r="M1837" s="128" t="s">
        <v>1</v>
      </c>
      <c r="N1837" s="128" t="s">
        <v>1</v>
      </c>
      <c r="O1837" s="128" t="s">
        <v>1</v>
      </c>
      <c r="P1837" s="128" t="s">
        <v>1</v>
      </c>
      <c r="Q1837" s="128" t="s">
        <v>1</v>
      </c>
      <c r="R1837" s="128" t="s">
        <v>1</v>
      </c>
      <c r="S1837" s="128">
        <v>0</v>
      </c>
      <c r="T1837" s="128">
        <v>0</v>
      </c>
      <c r="U1837" s="128">
        <v>0</v>
      </c>
      <c r="V1837" s="128">
        <v>0</v>
      </c>
      <c r="W1837" s="128">
        <v>0</v>
      </c>
      <c r="X1837" s="128">
        <v>0</v>
      </c>
    </row>
    <row r="1838" spans="1:24">
      <c r="A1838" s="118">
        <v>4</v>
      </c>
      <c r="B1838" s="122">
        <v>3</v>
      </c>
      <c r="C1838" s="137">
        <v>6091</v>
      </c>
      <c r="D1838" s="131">
        <v>1</v>
      </c>
      <c r="E1838" s="144" t="s">
        <v>0</v>
      </c>
      <c r="F1838" s="144" t="s">
        <v>1754</v>
      </c>
      <c r="G1838" s="127" t="s">
        <v>1</v>
      </c>
      <c r="H1838" s="127" t="s">
        <v>1</v>
      </c>
      <c r="I1838" s="127" t="s">
        <v>1</v>
      </c>
      <c r="J1838" s="127" t="s">
        <v>1</v>
      </c>
      <c r="K1838" s="127" t="s">
        <v>1</v>
      </c>
      <c r="L1838" s="127" t="s">
        <v>1</v>
      </c>
      <c r="M1838" s="127" t="s">
        <v>1</v>
      </c>
      <c r="N1838" s="127" t="s">
        <v>1</v>
      </c>
      <c r="O1838" s="127" t="s">
        <v>1</v>
      </c>
      <c r="P1838" s="127" t="s">
        <v>1</v>
      </c>
      <c r="Q1838" s="127" t="s">
        <v>1</v>
      </c>
      <c r="R1838" s="127" t="s">
        <v>1</v>
      </c>
      <c r="S1838" s="127">
        <v>0</v>
      </c>
      <c r="T1838" s="127">
        <v>0</v>
      </c>
      <c r="U1838" s="127">
        <v>0</v>
      </c>
      <c r="V1838" s="127">
        <v>0</v>
      </c>
      <c r="W1838" s="127">
        <v>0</v>
      </c>
      <c r="X1838" s="127">
        <v>0</v>
      </c>
    </row>
    <row r="1839" spans="1:24">
      <c r="A1839" s="118">
        <v>5</v>
      </c>
      <c r="B1839" s="122">
        <v>3</v>
      </c>
      <c r="C1839" s="137">
        <v>6091</v>
      </c>
      <c r="D1839" s="131">
        <v>1</v>
      </c>
      <c r="E1839" s="144" t="s">
        <v>0</v>
      </c>
      <c r="F1839" s="144" t="s">
        <v>1754</v>
      </c>
      <c r="G1839" s="127" t="s">
        <v>1</v>
      </c>
      <c r="H1839" s="127" t="s">
        <v>1</v>
      </c>
      <c r="I1839" s="127" t="s">
        <v>1</v>
      </c>
      <c r="J1839" s="127" t="s">
        <v>1</v>
      </c>
      <c r="K1839" s="127" t="s">
        <v>1</v>
      </c>
      <c r="L1839" s="127" t="s">
        <v>1</v>
      </c>
      <c r="M1839" s="127" t="s">
        <v>1</v>
      </c>
      <c r="N1839" s="127" t="s">
        <v>1</v>
      </c>
      <c r="O1839" s="127" t="s">
        <v>1</v>
      </c>
      <c r="P1839" s="127" t="s">
        <v>1</v>
      </c>
      <c r="Q1839" s="127" t="s">
        <v>1</v>
      </c>
      <c r="R1839" s="127" t="s">
        <v>1</v>
      </c>
      <c r="S1839" s="127" t="s">
        <v>1</v>
      </c>
      <c r="T1839" s="127" t="s">
        <v>1</v>
      </c>
      <c r="U1839" s="127" t="s">
        <v>1</v>
      </c>
      <c r="V1839" s="127" t="s">
        <v>1</v>
      </c>
      <c r="W1839" s="127" t="s">
        <v>1</v>
      </c>
      <c r="X1839" s="127" t="s">
        <v>1</v>
      </c>
    </row>
    <row r="1840" spans="1:24">
      <c r="A1840" s="118">
        <v>6</v>
      </c>
      <c r="B1840" s="122">
        <v>3</v>
      </c>
      <c r="C1840" s="137">
        <v>6091</v>
      </c>
      <c r="D1840" s="131">
        <v>1</v>
      </c>
      <c r="E1840" s="144" t="s">
        <v>0</v>
      </c>
      <c r="F1840" s="144" t="s">
        <v>1754</v>
      </c>
      <c r="G1840" s="127" t="s">
        <v>1</v>
      </c>
      <c r="H1840" s="127" t="s">
        <v>1</v>
      </c>
      <c r="I1840" s="127" t="s">
        <v>1</v>
      </c>
      <c r="J1840" s="127" t="s">
        <v>1</v>
      </c>
      <c r="K1840" s="127" t="s">
        <v>1</v>
      </c>
      <c r="L1840" s="127" t="s">
        <v>1</v>
      </c>
      <c r="M1840" s="127" t="s">
        <v>1</v>
      </c>
      <c r="N1840" s="127" t="s">
        <v>1</v>
      </c>
      <c r="O1840" s="127" t="s">
        <v>1</v>
      </c>
      <c r="P1840" s="127" t="s">
        <v>1</v>
      </c>
      <c r="Q1840" s="127" t="s">
        <v>1</v>
      </c>
      <c r="R1840" s="127" t="s">
        <v>1</v>
      </c>
      <c r="S1840" s="127">
        <v>0</v>
      </c>
      <c r="T1840" s="127">
        <v>0</v>
      </c>
      <c r="U1840" s="127">
        <v>0</v>
      </c>
      <c r="V1840" s="127">
        <v>0</v>
      </c>
      <c r="W1840" s="127">
        <v>0</v>
      </c>
      <c r="X1840" s="127">
        <v>0</v>
      </c>
    </row>
    <row r="1841" spans="1:24">
      <c r="A1841" s="118">
        <v>8</v>
      </c>
      <c r="B1841" s="122">
        <v>3</v>
      </c>
      <c r="C1841" s="137">
        <v>6091</v>
      </c>
      <c r="D1841" s="131">
        <v>2</v>
      </c>
      <c r="E1841" s="144" t="s">
        <v>0</v>
      </c>
      <c r="F1841" s="144" t="s">
        <v>1754</v>
      </c>
      <c r="G1841" s="127" t="s">
        <v>1</v>
      </c>
      <c r="H1841" s="127" t="s">
        <v>1</v>
      </c>
      <c r="I1841" s="127" t="s">
        <v>1</v>
      </c>
      <c r="J1841" s="127" t="s">
        <v>1</v>
      </c>
      <c r="K1841" s="127" t="s">
        <v>1</v>
      </c>
      <c r="L1841" s="127" t="s">
        <v>1</v>
      </c>
      <c r="M1841" s="127" t="s">
        <v>1</v>
      </c>
      <c r="N1841" s="127" t="s">
        <v>1</v>
      </c>
      <c r="O1841" s="127" t="s">
        <v>1</v>
      </c>
      <c r="P1841" s="127" t="s">
        <v>1</v>
      </c>
      <c r="Q1841" s="127" t="s">
        <v>1</v>
      </c>
      <c r="R1841" s="127" t="s">
        <v>1</v>
      </c>
      <c r="S1841" s="127">
        <v>0</v>
      </c>
      <c r="T1841" s="127">
        <v>0</v>
      </c>
      <c r="U1841" s="127">
        <v>0</v>
      </c>
      <c r="V1841" s="127">
        <v>0</v>
      </c>
      <c r="W1841" s="127">
        <v>0</v>
      </c>
      <c r="X1841" s="127">
        <v>0</v>
      </c>
    </row>
    <row r="1842" spans="1:24">
      <c r="A1842" s="113">
        <v>3</v>
      </c>
      <c r="B1842" s="116">
        <v>3</v>
      </c>
      <c r="C1842" s="138">
        <v>6092</v>
      </c>
      <c r="D1842" s="132">
        <v>1</v>
      </c>
      <c r="E1842" s="142" t="s">
        <v>2</v>
      </c>
      <c r="F1842" s="143" t="s">
        <v>1185</v>
      </c>
      <c r="G1842" s="128">
        <v>11</v>
      </c>
      <c r="H1842" s="128">
        <v>461</v>
      </c>
      <c r="I1842" s="128">
        <v>9</v>
      </c>
      <c r="J1842" s="128">
        <v>64</v>
      </c>
      <c r="K1842" s="128">
        <v>27</v>
      </c>
      <c r="L1842" s="128">
        <v>0</v>
      </c>
      <c r="M1842" s="128">
        <v>11</v>
      </c>
      <c r="N1842" s="128">
        <v>181</v>
      </c>
      <c r="O1842" s="128">
        <v>100</v>
      </c>
      <c r="P1842" s="128">
        <v>0</v>
      </c>
      <c r="Q1842" s="128">
        <v>0</v>
      </c>
      <c r="R1842" s="128">
        <v>0</v>
      </c>
      <c r="S1842" s="128">
        <v>0</v>
      </c>
      <c r="T1842" s="128">
        <v>0</v>
      </c>
      <c r="U1842" s="128">
        <v>0</v>
      </c>
      <c r="V1842" s="128">
        <v>0</v>
      </c>
      <c r="W1842" s="128">
        <v>0</v>
      </c>
      <c r="X1842" s="128">
        <v>0</v>
      </c>
    </row>
    <row r="1843" spans="1:24">
      <c r="A1843" s="118">
        <v>4</v>
      </c>
      <c r="B1843" s="122">
        <v>3</v>
      </c>
      <c r="C1843" s="137">
        <v>6092</v>
      </c>
      <c r="D1843" s="131">
        <v>1</v>
      </c>
      <c r="E1843" s="144" t="s">
        <v>2</v>
      </c>
      <c r="F1843" s="144" t="s">
        <v>1185</v>
      </c>
      <c r="G1843" s="127" t="s">
        <v>1</v>
      </c>
      <c r="H1843" s="127" t="s">
        <v>1</v>
      </c>
      <c r="I1843" s="127" t="s">
        <v>1</v>
      </c>
      <c r="J1843" s="127" t="s">
        <v>1</v>
      </c>
      <c r="K1843" s="127" t="s">
        <v>1</v>
      </c>
      <c r="L1843" s="127" t="s">
        <v>1</v>
      </c>
      <c r="M1843" s="127" t="s">
        <v>1</v>
      </c>
      <c r="N1843" s="127" t="s">
        <v>1</v>
      </c>
      <c r="O1843" s="127" t="s">
        <v>1</v>
      </c>
      <c r="P1843" s="127" t="s">
        <v>1</v>
      </c>
      <c r="Q1843" s="127" t="s">
        <v>1</v>
      </c>
      <c r="R1843" s="127" t="s">
        <v>1</v>
      </c>
      <c r="S1843" s="127">
        <v>0</v>
      </c>
      <c r="T1843" s="127">
        <v>0</v>
      </c>
      <c r="U1843" s="127">
        <v>0</v>
      </c>
      <c r="V1843" s="127">
        <v>0</v>
      </c>
      <c r="W1843" s="127">
        <v>0</v>
      </c>
      <c r="X1843" s="127">
        <v>0</v>
      </c>
    </row>
    <row r="1844" spans="1:24">
      <c r="A1844" s="118">
        <v>5</v>
      </c>
      <c r="B1844" s="122">
        <v>3</v>
      </c>
      <c r="C1844" s="137">
        <v>6092</v>
      </c>
      <c r="D1844" s="131">
        <v>1</v>
      </c>
      <c r="E1844" s="144" t="s">
        <v>2</v>
      </c>
      <c r="F1844" s="144" t="s">
        <v>1185</v>
      </c>
      <c r="G1844" s="127" t="s">
        <v>1</v>
      </c>
      <c r="H1844" s="127" t="s">
        <v>1</v>
      </c>
      <c r="I1844" s="127" t="s">
        <v>1</v>
      </c>
      <c r="J1844" s="127" t="s">
        <v>1</v>
      </c>
      <c r="K1844" s="127" t="s">
        <v>1</v>
      </c>
      <c r="L1844" s="127" t="s">
        <v>1</v>
      </c>
      <c r="M1844" s="127" t="s">
        <v>1</v>
      </c>
      <c r="N1844" s="127" t="s">
        <v>1</v>
      </c>
      <c r="O1844" s="127" t="s">
        <v>1</v>
      </c>
      <c r="P1844" s="127" t="s">
        <v>1</v>
      </c>
      <c r="Q1844" s="127" t="s">
        <v>1</v>
      </c>
      <c r="R1844" s="127" t="s">
        <v>1</v>
      </c>
      <c r="S1844" s="127" t="s">
        <v>1</v>
      </c>
      <c r="T1844" s="127" t="s">
        <v>1</v>
      </c>
      <c r="U1844" s="127" t="s">
        <v>1</v>
      </c>
      <c r="V1844" s="127" t="s">
        <v>1</v>
      </c>
      <c r="W1844" s="127" t="s">
        <v>1</v>
      </c>
      <c r="X1844" s="127" t="s">
        <v>1</v>
      </c>
    </row>
    <row r="1845" spans="1:24">
      <c r="A1845" s="118">
        <v>6</v>
      </c>
      <c r="B1845" s="122">
        <v>3</v>
      </c>
      <c r="C1845" s="137">
        <v>6092</v>
      </c>
      <c r="D1845" s="131">
        <v>1</v>
      </c>
      <c r="E1845" s="144" t="s">
        <v>2</v>
      </c>
      <c r="F1845" s="144" t="s">
        <v>1185</v>
      </c>
      <c r="G1845" s="127" t="s">
        <v>1</v>
      </c>
      <c r="H1845" s="127" t="s">
        <v>1</v>
      </c>
      <c r="I1845" s="127" t="s">
        <v>1</v>
      </c>
      <c r="J1845" s="127" t="s">
        <v>1</v>
      </c>
      <c r="K1845" s="127" t="s">
        <v>1</v>
      </c>
      <c r="L1845" s="127" t="s">
        <v>1</v>
      </c>
      <c r="M1845" s="127" t="s">
        <v>1</v>
      </c>
      <c r="N1845" s="127" t="s">
        <v>1</v>
      </c>
      <c r="O1845" s="127" t="s">
        <v>1</v>
      </c>
      <c r="P1845" s="127" t="s">
        <v>1</v>
      </c>
      <c r="Q1845" s="127" t="s">
        <v>1</v>
      </c>
      <c r="R1845" s="127" t="s">
        <v>1</v>
      </c>
      <c r="S1845" s="127">
        <v>0</v>
      </c>
      <c r="T1845" s="127">
        <v>0</v>
      </c>
      <c r="U1845" s="127">
        <v>0</v>
      </c>
      <c r="V1845" s="127">
        <v>0</v>
      </c>
      <c r="W1845" s="127">
        <v>0</v>
      </c>
      <c r="X1845" s="127">
        <v>0</v>
      </c>
    </row>
    <row r="1846" spans="1:24">
      <c r="A1846" s="118">
        <v>7</v>
      </c>
      <c r="B1846" s="122">
        <v>3</v>
      </c>
      <c r="C1846" s="137">
        <v>6092</v>
      </c>
      <c r="D1846" s="131">
        <v>1</v>
      </c>
      <c r="E1846" s="144" t="s">
        <v>2</v>
      </c>
      <c r="F1846" s="144" t="s">
        <v>1185</v>
      </c>
      <c r="G1846" s="127" t="s">
        <v>1</v>
      </c>
      <c r="H1846" s="127" t="s">
        <v>1</v>
      </c>
      <c r="I1846" s="127" t="s">
        <v>1</v>
      </c>
      <c r="J1846" s="127" t="s">
        <v>1</v>
      </c>
      <c r="K1846" s="127" t="s">
        <v>1</v>
      </c>
      <c r="L1846" s="127" t="s">
        <v>1</v>
      </c>
      <c r="M1846" s="127" t="s">
        <v>1</v>
      </c>
      <c r="N1846" s="127" t="s">
        <v>1</v>
      </c>
      <c r="O1846" s="127" t="s">
        <v>1</v>
      </c>
      <c r="P1846" s="127" t="s">
        <v>1</v>
      </c>
      <c r="Q1846" s="127" t="s">
        <v>1</v>
      </c>
      <c r="R1846" s="127" t="s">
        <v>1</v>
      </c>
      <c r="S1846" s="127" t="s">
        <v>1</v>
      </c>
      <c r="T1846" s="127" t="s">
        <v>1</v>
      </c>
      <c r="U1846" s="127" t="s">
        <v>1</v>
      </c>
      <c r="V1846" s="127" t="s">
        <v>1</v>
      </c>
      <c r="W1846" s="127" t="s">
        <v>1</v>
      </c>
      <c r="X1846" s="127" t="s">
        <v>1</v>
      </c>
    </row>
    <row r="1847" spans="1:24">
      <c r="A1847" s="118">
        <v>8</v>
      </c>
      <c r="B1847" s="122">
        <v>3</v>
      </c>
      <c r="C1847" s="137">
        <v>6092</v>
      </c>
      <c r="D1847" s="131">
        <v>1</v>
      </c>
      <c r="E1847" s="144" t="s">
        <v>2</v>
      </c>
      <c r="F1847" s="144" t="s">
        <v>1185</v>
      </c>
      <c r="G1847" s="127" t="s">
        <v>1</v>
      </c>
      <c r="H1847" s="127" t="s">
        <v>1</v>
      </c>
      <c r="I1847" s="127" t="s">
        <v>1</v>
      </c>
      <c r="J1847" s="127" t="s">
        <v>1</v>
      </c>
      <c r="K1847" s="127" t="s">
        <v>1</v>
      </c>
      <c r="L1847" s="127" t="s">
        <v>1</v>
      </c>
      <c r="M1847" s="127" t="s">
        <v>1</v>
      </c>
      <c r="N1847" s="127" t="s">
        <v>1</v>
      </c>
      <c r="O1847" s="127" t="s">
        <v>1</v>
      </c>
      <c r="P1847" s="127" t="s">
        <v>1</v>
      </c>
      <c r="Q1847" s="127" t="s">
        <v>1</v>
      </c>
      <c r="R1847" s="127" t="s">
        <v>1</v>
      </c>
      <c r="S1847" s="127">
        <v>0</v>
      </c>
      <c r="T1847" s="127">
        <v>0</v>
      </c>
      <c r="U1847" s="127">
        <v>0</v>
      </c>
      <c r="V1847" s="127">
        <v>0</v>
      </c>
      <c r="W1847" s="127">
        <v>0</v>
      </c>
      <c r="X1847" s="127">
        <v>0</v>
      </c>
    </row>
    <row r="1848" spans="1:24">
      <c r="A1848" s="113">
        <v>3</v>
      </c>
      <c r="B1848" s="116">
        <v>2</v>
      </c>
      <c r="C1848" s="138">
        <v>6102</v>
      </c>
      <c r="D1848" s="132">
        <v>5</v>
      </c>
      <c r="E1848" s="142" t="s">
        <v>1186</v>
      </c>
      <c r="F1848" s="143" t="s">
        <v>1187</v>
      </c>
      <c r="G1848" s="128">
        <v>28</v>
      </c>
      <c r="H1848" s="128">
        <v>574</v>
      </c>
      <c r="I1848" s="128">
        <v>0</v>
      </c>
      <c r="J1848" s="128">
        <v>11</v>
      </c>
      <c r="K1848" s="128">
        <v>39</v>
      </c>
      <c r="L1848" s="128">
        <v>50</v>
      </c>
      <c r="M1848" s="128">
        <v>28</v>
      </c>
      <c r="N1848" s="128">
        <v>564</v>
      </c>
      <c r="O1848" s="128">
        <v>11</v>
      </c>
      <c r="P1848" s="128">
        <v>11</v>
      </c>
      <c r="Q1848" s="128">
        <v>46</v>
      </c>
      <c r="R1848" s="128">
        <v>32</v>
      </c>
      <c r="S1848" s="128">
        <v>0</v>
      </c>
      <c r="T1848" s="128">
        <v>0</v>
      </c>
      <c r="U1848" s="128">
        <v>0</v>
      </c>
      <c r="V1848" s="128">
        <v>0</v>
      </c>
      <c r="W1848" s="128">
        <v>0</v>
      </c>
      <c r="X1848" s="128">
        <v>0</v>
      </c>
    </row>
    <row r="1849" spans="1:24">
      <c r="A1849" s="118">
        <v>4</v>
      </c>
      <c r="B1849" s="122">
        <v>2</v>
      </c>
      <c r="C1849" s="137">
        <v>6102</v>
      </c>
      <c r="D1849" s="131">
        <v>5</v>
      </c>
      <c r="E1849" s="144" t="s">
        <v>1186</v>
      </c>
      <c r="F1849" s="144" t="s">
        <v>1187</v>
      </c>
      <c r="G1849" s="127">
        <v>38</v>
      </c>
      <c r="H1849" s="127">
        <v>598</v>
      </c>
      <c r="I1849" s="127">
        <v>13</v>
      </c>
      <c r="J1849" s="127">
        <v>13</v>
      </c>
      <c r="K1849" s="127">
        <v>42</v>
      </c>
      <c r="L1849" s="127">
        <v>32</v>
      </c>
      <c r="M1849" s="127">
        <v>38</v>
      </c>
      <c r="N1849" s="127">
        <v>619</v>
      </c>
      <c r="O1849" s="127">
        <v>11</v>
      </c>
      <c r="P1849" s="127">
        <v>13</v>
      </c>
      <c r="Q1849" s="127">
        <v>61</v>
      </c>
      <c r="R1849" s="127">
        <v>16</v>
      </c>
      <c r="S1849" s="127">
        <v>0</v>
      </c>
      <c r="T1849" s="127">
        <v>0</v>
      </c>
      <c r="U1849" s="127">
        <v>0</v>
      </c>
      <c r="V1849" s="127">
        <v>0</v>
      </c>
      <c r="W1849" s="127">
        <v>0</v>
      </c>
      <c r="X1849" s="127">
        <v>0</v>
      </c>
    </row>
    <row r="1850" spans="1:24">
      <c r="A1850" s="118">
        <v>5</v>
      </c>
      <c r="B1850" s="122">
        <v>2</v>
      </c>
      <c r="C1850" s="137">
        <v>6102</v>
      </c>
      <c r="D1850" s="131">
        <v>5</v>
      </c>
      <c r="E1850" s="144" t="s">
        <v>1186</v>
      </c>
      <c r="F1850" s="144" t="s">
        <v>1187</v>
      </c>
      <c r="G1850" s="127">
        <v>32</v>
      </c>
      <c r="H1850" s="127">
        <v>618</v>
      </c>
      <c r="I1850" s="127">
        <v>16</v>
      </c>
      <c r="J1850" s="127">
        <v>28</v>
      </c>
      <c r="K1850" s="127">
        <v>34</v>
      </c>
      <c r="L1850" s="127">
        <v>22</v>
      </c>
      <c r="M1850" s="127">
        <v>32</v>
      </c>
      <c r="N1850" s="127">
        <v>650</v>
      </c>
      <c r="O1850" s="127">
        <v>6</v>
      </c>
      <c r="P1850" s="127">
        <v>31</v>
      </c>
      <c r="Q1850" s="127">
        <v>47</v>
      </c>
      <c r="R1850" s="127">
        <v>16</v>
      </c>
      <c r="S1850" s="127">
        <v>32</v>
      </c>
      <c r="T1850" s="127">
        <v>190</v>
      </c>
      <c r="U1850" s="127">
        <v>9</v>
      </c>
      <c r="V1850" s="127">
        <v>53</v>
      </c>
      <c r="W1850" s="127">
        <v>34</v>
      </c>
      <c r="X1850" s="127">
        <v>3</v>
      </c>
    </row>
    <row r="1851" spans="1:24">
      <c r="A1851" s="118">
        <v>6</v>
      </c>
      <c r="B1851" s="122">
        <v>2</v>
      </c>
      <c r="C1851" s="137">
        <v>6102</v>
      </c>
      <c r="D1851" s="131">
        <v>5</v>
      </c>
      <c r="E1851" s="144" t="s">
        <v>1186</v>
      </c>
      <c r="F1851" s="144" t="s">
        <v>1187</v>
      </c>
      <c r="G1851" s="127">
        <v>31</v>
      </c>
      <c r="H1851" s="127">
        <v>626</v>
      </c>
      <c r="I1851" s="127">
        <v>19</v>
      </c>
      <c r="J1851" s="127">
        <v>45</v>
      </c>
      <c r="K1851" s="127">
        <v>23</v>
      </c>
      <c r="L1851" s="127">
        <v>13</v>
      </c>
      <c r="M1851" s="127">
        <v>31</v>
      </c>
      <c r="N1851" s="127">
        <v>611</v>
      </c>
      <c r="O1851" s="127">
        <v>13</v>
      </c>
      <c r="P1851" s="127">
        <v>35</v>
      </c>
      <c r="Q1851" s="127">
        <v>39</v>
      </c>
      <c r="R1851" s="127">
        <v>13</v>
      </c>
      <c r="S1851" s="127">
        <v>0</v>
      </c>
      <c r="T1851" s="127">
        <v>0</v>
      </c>
      <c r="U1851" s="127">
        <v>0</v>
      </c>
      <c r="V1851" s="127">
        <v>0</v>
      </c>
      <c r="W1851" s="127">
        <v>0</v>
      </c>
      <c r="X1851" s="127">
        <v>0</v>
      </c>
    </row>
    <row r="1852" spans="1:24">
      <c r="A1852" s="118">
        <v>7</v>
      </c>
      <c r="B1852" s="122">
        <v>2</v>
      </c>
      <c r="C1852" s="137">
        <v>6102</v>
      </c>
      <c r="D1852" s="131">
        <v>6</v>
      </c>
      <c r="E1852" s="144" t="s">
        <v>1186</v>
      </c>
      <c r="F1852" s="144" t="s">
        <v>1669</v>
      </c>
      <c r="G1852" s="127">
        <v>35</v>
      </c>
      <c r="H1852" s="127">
        <v>692</v>
      </c>
      <c r="I1852" s="127">
        <v>23</v>
      </c>
      <c r="J1852" s="127">
        <v>20</v>
      </c>
      <c r="K1852" s="127">
        <v>40</v>
      </c>
      <c r="L1852" s="127">
        <v>17</v>
      </c>
      <c r="M1852" s="127">
        <v>35</v>
      </c>
      <c r="N1852" s="127">
        <v>705</v>
      </c>
      <c r="O1852" s="127">
        <v>3</v>
      </c>
      <c r="P1852" s="127">
        <v>37</v>
      </c>
      <c r="Q1852" s="127">
        <v>34</v>
      </c>
      <c r="R1852" s="127">
        <v>26</v>
      </c>
      <c r="S1852" s="127">
        <v>35</v>
      </c>
      <c r="T1852" s="127">
        <v>166</v>
      </c>
      <c r="U1852" s="127">
        <v>34</v>
      </c>
      <c r="V1852" s="127">
        <v>49</v>
      </c>
      <c r="W1852" s="127">
        <v>11</v>
      </c>
      <c r="X1852" s="127">
        <v>6</v>
      </c>
    </row>
    <row r="1853" spans="1:24">
      <c r="A1853" s="118">
        <v>8</v>
      </c>
      <c r="B1853" s="122">
        <v>2</v>
      </c>
      <c r="C1853" s="137">
        <v>6102</v>
      </c>
      <c r="D1853" s="131">
        <v>6</v>
      </c>
      <c r="E1853" s="144" t="s">
        <v>1186</v>
      </c>
      <c r="F1853" s="144" t="s">
        <v>1669</v>
      </c>
      <c r="G1853" s="127">
        <v>32</v>
      </c>
      <c r="H1853" s="127">
        <v>728</v>
      </c>
      <c r="I1853" s="127">
        <v>16</v>
      </c>
      <c r="J1853" s="127">
        <v>16</v>
      </c>
      <c r="K1853" s="127">
        <v>56</v>
      </c>
      <c r="L1853" s="127">
        <v>13</v>
      </c>
      <c r="M1853" s="127">
        <v>32</v>
      </c>
      <c r="N1853" s="127">
        <v>780</v>
      </c>
      <c r="O1853" s="127">
        <v>9</v>
      </c>
      <c r="P1853" s="127">
        <v>19</v>
      </c>
      <c r="Q1853" s="127">
        <v>41</v>
      </c>
      <c r="R1853" s="127">
        <v>31</v>
      </c>
      <c r="S1853" s="127">
        <v>0</v>
      </c>
      <c r="T1853" s="127">
        <v>0</v>
      </c>
      <c r="U1853" s="127">
        <v>0</v>
      </c>
      <c r="V1853" s="127">
        <v>0</v>
      </c>
      <c r="W1853" s="127">
        <v>0</v>
      </c>
      <c r="X1853" s="127">
        <v>0</v>
      </c>
    </row>
    <row r="1854" spans="1:24">
      <c r="A1854" s="113">
        <v>3</v>
      </c>
      <c r="B1854" s="116">
        <v>2</v>
      </c>
      <c r="C1854" s="138">
        <v>6103</v>
      </c>
      <c r="D1854" s="132">
        <v>11</v>
      </c>
      <c r="E1854" s="142" t="s">
        <v>1188</v>
      </c>
      <c r="F1854" s="143" t="s">
        <v>1189</v>
      </c>
      <c r="G1854" s="128">
        <v>121</v>
      </c>
      <c r="H1854" s="128">
        <v>606</v>
      </c>
      <c r="I1854" s="128">
        <v>2</v>
      </c>
      <c r="J1854" s="128">
        <v>7</v>
      </c>
      <c r="K1854" s="128">
        <v>30</v>
      </c>
      <c r="L1854" s="128">
        <v>61</v>
      </c>
      <c r="M1854" s="128">
        <v>121</v>
      </c>
      <c r="N1854" s="128">
        <v>631</v>
      </c>
      <c r="O1854" s="128">
        <v>5</v>
      </c>
      <c r="P1854" s="128">
        <v>15</v>
      </c>
      <c r="Q1854" s="128">
        <v>34</v>
      </c>
      <c r="R1854" s="128">
        <v>46</v>
      </c>
      <c r="S1854" s="128">
        <v>0</v>
      </c>
      <c r="T1854" s="128">
        <v>0</v>
      </c>
      <c r="U1854" s="128">
        <v>0</v>
      </c>
      <c r="V1854" s="128">
        <v>0</v>
      </c>
      <c r="W1854" s="128">
        <v>0</v>
      </c>
      <c r="X1854" s="128">
        <v>0</v>
      </c>
    </row>
    <row r="1855" spans="1:24">
      <c r="A1855" s="118">
        <v>4</v>
      </c>
      <c r="B1855" s="122">
        <v>2</v>
      </c>
      <c r="C1855" s="137">
        <v>6103</v>
      </c>
      <c r="D1855" s="131">
        <v>11</v>
      </c>
      <c r="E1855" s="144" t="s">
        <v>1188</v>
      </c>
      <c r="F1855" s="144" t="s">
        <v>1189</v>
      </c>
      <c r="G1855" s="127">
        <v>126</v>
      </c>
      <c r="H1855" s="127">
        <v>662</v>
      </c>
      <c r="I1855" s="127">
        <v>3</v>
      </c>
      <c r="J1855" s="127">
        <v>7</v>
      </c>
      <c r="K1855" s="127">
        <v>28</v>
      </c>
      <c r="L1855" s="127">
        <v>62</v>
      </c>
      <c r="M1855" s="127">
        <v>126</v>
      </c>
      <c r="N1855" s="127">
        <v>720</v>
      </c>
      <c r="O1855" s="127">
        <v>0</v>
      </c>
      <c r="P1855" s="127">
        <v>10</v>
      </c>
      <c r="Q1855" s="127">
        <v>46</v>
      </c>
      <c r="R1855" s="127">
        <v>44</v>
      </c>
      <c r="S1855" s="127">
        <v>0</v>
      </c>
      <c r="T1855" s="127">
        <v>0</v>
      </c>
      <c r="U1855" s="127">
        <v>0</v>
      </c>
      <c r="V1855" s="127">
        <v>0</v>
      </c>
      <c r="W1855" s="127">
        <v>0</v>
      </c>
      <c r="X1855" s="127">
        <v>0</v>
      </c>
    </row>
    <row r="1856" spans="1:24">
      <c r="A1856" s="118">
        <v>5</v>
      </c>
      <c r="B1856" s="122">
        <v>2</v>
      </c>
      <c r="C1856" s="137">
        <v>6103</v>
      </c>
      <c r="D1856" s="131">
        <v>11</v>
      </c>
      <c r="E1856" s="144" t="s">
        <v>1188</v>
      </c>
      <c r="F1856" s="144" t="s">
        <v>1189</v>
      </c>
      <c r="G1856" s="127">
        <v>150</v>
      </c>
      <c r="H1856" s="127">
        <v>687</v>
      </c>
      <c r="I1856" s="127">
        <v>4</v>
      </c>
      <c r="J1856" s="127">
        <v>13</v>
      </c>
      <c r="K1856" s="127">
        <v>37</v>
      </c>
      <c r="L1856" s="127">
        <v>46</v>
      </c>
      <c r="M1856" s="127">
        <v>150</v>
      </c>
      <c r="N1856" s="127">
        <v>720</v>
      </c>
      <c r="O1856" s="127">
        <v>0</v>
      </c>
      <c r="P1856" s="127">
        <v>21</v>
      </c>
      <c r="Q1856" s="127">
        <v>47</v>
      </c>
      <c r="R1856" s="127">
        <v>31</v>
      </c>
      <c r="S1856" s="127">
        <v>150</v>
      </c>
      <c r="T1856" s="127">
        <v>202</v>
      </c>
      <c r="U1856" s="127">
        <v>7</v>
      </c>
      <c r="V1856" s="127">
        <v>35</v>
      </c>
      <c r="W1856" s="127">
        <v>55</v>
      </c>
      <c r="X1856" s="127">
        <v>3</v>
      </c>
    </row>
    <row r="1857" spans="1:24">
      <c r="A1857" s="118">
        <v>6</v>
      </c>
      <c r="B1857" s="122">
        <v>2</v>
      </c>
      <c r="C1857" s="137">
        <v>6103</v>
      </c>
      <c r="D1857" s="131">
        <v>11</v>
      </c>
      <c r="E1857" s="144" t="s">
        <v>1188</v>
      </c>
      <c r="F1857" s="144" t="s">
        <v>1189</v>
      </c>
      <c r="G1857" s="127">
        <v>135</v>
      </c>
      <c r="H1857" s="127">
        <v>748</v>
      </c>
      <c r="I1857" s="127">
        <v>0</v>
      </c>
      <c r="J1857" s="127">
        <v>10</v>
      </c>
      <c r="K1857" s="127">
        <v>25</v>
      </c>
      <c r="L1857" s="127">
        <v>64</v>
      </c>
      <c r="M1857" s="127">
        <v>135</v>
      </c>
      <c r="N1857" s="127">
        <v>753</v>
      </c>
      <c r="O1857" s="127">
        <v>2</v>
      </c>
      <c r="P1857" s="127">
        <v>21</v>
      </c>
      <c r="Q1857" s="127">
        <v>40</v>
      </c>
      <c r="R1857" s="127">
        <v>37</v>
      </c>
      <c r="S1857" s="127">
        <v>0</v>
      </c>
      <c r="T1857" s="127">
        <v>0</v>
      </c>
      <c r="U1857" s="127">
        <v>0</v>
      </c>
      <c r="V1857" s="127">
        <v>0</v>
      </c>
      <c r="W1857" s="127">
        <v>0</v>
      </c>
      <c r="X1857" s="127">
        <v>0</v>
      </c>
    </row>
    <row r="1858" spans="1:24">
      <c r="A1858" s="118">
        <v>7</v>
      </c>
      <c r="B1858" s="122">
        <v>2</v>
      </c>
      <c r="C1858" s="137">
        <v>6103</v>
      </c>
      <c r="D1858" s="131">
        <v>12</v>
      </c>
      <c r="E1858" s="144" t="s">
        <v>1188</v>
      </c>
      <c r="F1858" s="144" t="s">
        <v>1670</v>
      </c>
      <c r="G1858" s="127">
        <v>144</v>
      </c>
      <c r="H1858" s="127">
        <v>741</v>
      </c>
      <c r="I1858" s="127">
        <v>12</v>
      </c>
      <c r="J1858" s="127">
        <v>10</v>
      </c>
      <c r="K1858" s="127">
        <v>31</v>
      </c>
      <c r="L1858" s="127">
        <v>47</v>
      </c>
      <c r="M1858" s="127">
        <v>144</v>
      </c>
      <c r="N1858" s="127">
        <v>743</v>
      </c>
      <c r="O1858" s="127">
        <v>4</v>
      </c>
      <c r="P1858" s="127">
        <v>22</v>
      </c>
      <c r="Q1858" s="127">
        <v>52</v>
      </c>
      <c r="R1858" s="127">
        <v>22</v>
      </c>
      <c r="S1858" s="127">
        <v>144</v>
      </c>
      <c r="T1858" s="127">
        <v>173</v>
      </c>
      <c r="U1858" s="127">
        <v>22</v>
      </c>
      <c r="V1858" s="127">
        <v>51</v>
      </c>
      <c r="W1858" s="127">
        <v>26</v>
      </c>
      <c r="X1858" s="127">
        <v>1</v>
      </c>
    </row>
    <row r="1859" spans="1:24">
      <c r="A1859" s="118">
        <v>8</v>
      </c>
      <c r="B1859" s="122">
        <v>2</v>
      </c>
      <c r="C1859" s="137">
        <v>6103</v>
      </c>
      <c r="D1859" s="131">
        <v>12</v>
      </c>
      <c r="E1859" s="144" t="s">
        <v>1188</v>
      </c>
      <c r="F1859" s="144" t="s">
        <v>1670</v>
      </c>
      <c r="G1859" s="127">
        <v>132</v>
      </c>
      <c r="H1859" s="127">
        <v>730</v>
      </c>
      <c r="I1859" s="127">
        <v>18</v>
      </c>
      <c r="J1859" s="127">
        <v>11</v>
      </c>
      <c r="K1859" s="127">
        <v>50</v>
      </c>
      <c r="L1859" s="127">
        <v>20</v>
      </c>
      <c r="M1859" s="127">
        <v>132</v>
      </c>
      <c r="N1859" s="127">
        <v>799</v>
      </c>
      <c r="O1859" s="127">
        <v>5</v>
      </c>
      <c r="P1859" s="127">
        <v>20</v>
      </c>
      <c r="Q1859" s="127">
        <v>45</v>
      </c>
      <c r="R1859" s="127">
        <v>30</v>
      </c>
      <c r="S1859" s="127">
        <v>0</v>
      </c>
      <c r="T1859" s="127">
        <v>0</v>
      </c>
      <c r="U1859" s="127">
        <v>0</v>
      </c>
      <c r="V1859" s="127">
        <v>0</v>
      </c>
      <c r="W1859" s="127">
        <v>0</v>
      </c>
      <c r="X1859" s="127">
        <v>0</v>
      </c>
    </row>
    <row r="1860" spans="1:24">
      <c r="A1860" s="113">
        <v>3</v>
      </c>
      <c r="B1860" s="116">
        <v>2</v>
      </c>
      <c r="C1860" s="138">
        <v>6201</v>
      </c>
      <c r="D1860" s="132">
        <v>3</v>
      </c>
      <c r="E1860" s="142" t="s">
        <v>1190</v>
      </c>
      <c r="F1860" s="143" t="s">
        <v>1192</v>
      </c>
      <c r="G1860" s="128">
        <v>151</v>
      </c>
      <c r="H1860" s="128">
        <v>526</v>
      </c>
      <c r="I1860" s="128">
        <v>15</v>
      </c>
      <c r="J1860" s="128">
        <v>27</v>
      </c>
      <c r="K1860" s="128">
        <v>30</v>
      </c>
      <c r="L1860" s="128">
        <v>28</v>
      </c>
      <c r="M1860" s="128">
        <v>151</v>
      </c>
      <c r="N1860" s="128">
        <v>408</v>
      </c>
      <c r="O1860" s="128">
        <v>35</v>
      </c>
      <c r="P1860" s="128">
        <v>29</v>
      </c>
      <c r="Q1860" s="128">
        <v>30</v>
      </c>
      <c r="R1860" s="128">
        <v>6</v>
      </c>
      <c r="S1860" s="128">
        <v>0</v>
      </c>
      <c r="T1860" s="128">
        <v>0</v>
      </c>
      <c r="U1860" s="128">
        <v>0</v>
      </c>
      <c r="V1860" s="128">
        <v>0</v>
      </c>
      <c r="W1860" s="128">
        <v>0</v>
      </c>
      <c r="X1860" s="128">
        <v>0</v>
      </c>
    </row>
    <row r="1861" spans="1:24">
      <c r="A1861" s="118">
        <v>4</v>
      </c>
      <c r="B1861" s="122">
        <v>2</v>
      </c>
      <c r="C1861" s="137">
        <v>6201</v>
      </c>
      <c r="D1861" s="131">
        <v>3</v>
      </c>
      <c r="E1861" s="144" t="s">
        <v>1190</v>
      </c>
      <c r="F1861" s="144" t="s">
        <v>1192</v>
      </c>
      <c r="G1861" s="127">
        <v>127</v>
      </c>
      <c r="H1861" s="127">
        <v>572</v>
      </c>
      <c r="I1861" s="127">
        <v>25</v>
      </c>
      <c r="J1861" s="127">
        <v>22</v>
      </c>
      <c r="K1861" s="127">
        <v>24</v>
      </c>
      <c r="L1861" s="127">
        <v>28</v>
      </c>
      <c r="M1861" s="127">
        <v>127</v>
      </c>
      <c r="N1861" s="127">
        <v>528</v>
      </c>
      <c r="O1861" s="127">
        <v>19</v>
      </c>
      <c r="P1861" s="127">
        <v>32</v>
      </c>
      <c r="Q1861" s="127">
        <v>37</v>
      </c>
      <c r="R1861" s="127">
        <v>12</v>
      </c>
      <c r="S1861" s="127">
        <v>0</v>
      </c>
      <c r="T1861" s="127">
        <v>0</v>
      </c>
      <c r="U1861" s="127">
        <v>0</v>
      </c>
      <c r="V1861" s="127">
        <v>0</v>
      </c>
      <c r="W1861" s="127">
        <v>0</v>
      </c>
      <c r="X1861" s="127">
        <v>0</v>
      </c>
    </row>
    <row r="1862" spans="1:24">
      <c r="A1862" s="118">
        <v>7</v>
      </c>
      <c r="B1862" s="122">
        <v>2</v>
      </c>
      <c r="C1862" s="137">
        <v>6201</v>
      </c>
      <c r="D1862" s="131">
        <v>10</v>
      </c>
      <c r="E1862" s="144" t="s">
        <v>1190</v>
      </c>
      <c r="F1862" s="144" t="s">
        <v>1671</v>
      </c>
      <c r="G1862" s="127">
        <v>252</v>
      </c>
      <c r="H1862" s="127">
        <v>657</v>
      </c>
      <c r="I1862" s="127">
        <v>36</v>
      </c>
      <c r="J1862" s="127">
        <v>26</v>
      </c>
      <c r="K1862" s="127">
        <v>26</v>
      </c>
      <c r="L1862" s="127">
        <v>12</v>
      </c>
      <c r="M1862" s="127">
        <v>252</v>
      </c>
      <c r="N1862" s="127">
        <v>598</v>
      </c>
      <c r="O1862" s="127">
        <v>15</v>
      </c>
      <c r="P1862" s="127">
        <v>48</v>
      </c>
      <c r="Q1862" s="127">
        <v>30</v>
      </c>
      <c r="R1862" s="127">
        <v>7</v>
      </c>
      <c r="S1862" s="127">
        <v>252</v>
      </c>
      <c r="T1862" s="127">
        <v>133</v>
      </c>
      <c r="U1862" s="127">
        <v>67</v>
      </c>
      <c r="V1862" s="127">
        <v>28</v>
      </c>
      <c r="W1862" s="127">
        <v>4</v>
      </c>
      <c r="X1862" s="127">
        <v>0</v>
      </c>
    </row>
    <row r="1863" spans="1:24">
      <c r="A1863" s="118">
        <v>8</v>
      </c>
      <c r="B1863" s="122">
        <v>2</v>
      </c>
      <c r="C1863" s="137">
        <v>6201</v>
      </c>
      <c r="D1863" s="131">
        <v>10</v>
      </c>
      <c r="E1863" s="144" t="s">
        <v>1190</v>
      </c>
      <c r="F1863" s="144" t="s">
        <v>1671</v>
      </c>
      <c r="G1863" s="127">
        <v>276</v>
      </c>
      <c r="H1863" s="127">
        <v>656</v>
      </c>
      <c r="I1863" s="127">
        <v>55</v>
      </c>
      <c r="J1863" s="127">
        <v>15</v>
      </c>
      <c r="K1863" s="127">
        <v>24</v>
      </c>
      <c r="L1863" s="127">
        <v>7</v>
      </c>
      <c r="M1863" s="127">
        <v>276</v>
      </c>
      <c r="N1863" s="127">
        <v>679</v>
      </c>
      <c r="O1863" s="127">
        <v>16</v>
      </c>
      <c r="P1863" s="127">
        <v>37</v>
      </c>
      <c r="Q1863" s="127">
        <v>37</v>
      </c>
      <c r="R1863" s="127">
        <v>10</v>
      </c>
      <c r="S1863" s="127">
        <v>0</v>
      </c>
      <c r="T1863" s="127">
        <v>0</v>
      </c>
      <c r="U1863" s="127">
        <v>0</v>
      </c>
      <c r="V1863" s="127">
        <v>0</v>
      </c>
      <c r="W1863" s="127">
        <v>0</v>
      </c>
      <c r="X1863" s="127">
        <v>0</v>
      </c>
    </row>
    <row r="1864" spans="1:24">
      <c r="A1864" s="118">
        <v>5</v>
      </c>
      <c r="B1864" s="122">
        <v>2</v>
      </c>
      <c r="C1864" s="137">
        <v>6201</v>
      </c>
      <c r="D1864" s="131">
        <v>12</v>
      </c>
      <c r="E1864" s="144" t="s">
        <v>1190</v>
      </c>
      <c r="F1864" s="144" t="s">
        <v>1440</v>
      </c>
      <c r="G1864" s="127">
        <v>250</v>
      </c>
      <c r="H1864" s="127">
        <v>593</v>
      </c>
      <c r="I1864" s="127">
        <v>28</v>
      </c>
      <c r="J1864" s="127">
        <v>30</v>
      </c>
      <c r="K1864" s="127">
        <v>32</v>
      </c>
      <c r="L1864" s="127">
        <v>10</v>
      </c>
      <c r="M1864" s="127">
        <v>250</v>
      </c>
      <c r="N1864" s="127">
        <v>603</v>
      </c>
      <c r="O1864" s="127">
        <v>11</v>
      </c>
      <c r="P1864" s="127">
        <v>36</v>
      </c>
      <c r="Q1864" s="127">
        <v>42</v>
      </c>
      <c r="R1864" s="127">
        <v>11</v>
      </c>
      <c r="S1864" s="127">
        <v>250</v>
      </c>
      <c r="T1864" s="127">
        <v>173</v>
      </c>
      <c r="U1864" s="127">
        <v>26</v>
      </c>
      <c r="V1864" s="127">
        <v>51</v>
      </c>
      <c r="W1864" s="127">
        <v>22</v>
      </c>
      <c r="X1864" s="127">
        <v>1</v>
      </c>
    </row>
    <row r="1865" spans="1:24">
      <c r="A1865" s="118">
        <v>6</v>
      </c>
      <c r="B1865" s="122">
        <v>2</v>
      </c>
      <c r="C1865" s="137">
        <v>6201</v>
      </c>
      <c r="D1865" s="131">
        <v>12</v>
      </c>
      <c r="E1865" s="144" t="s">
        <v>1190</v>
      </c>
      <c r="F1865" s="144" t="s">
        <v>1440</v>
      </c>
      <c r="G1865" s="127">
        <v>255</v>
      </c>
      <c r="H1865" s="127">
        <v>653</v>
      </c>
      <c r="I1865" s="127">
        <v>20</v>
      </c>
      <c r="J1865" s="127">
        <v>28</v>
      </c>
      <c r="K1865" s="127">
        <v>30</v>
      </c>
      <c r="L1865" s="127">
        <v>23</v>
      </c>
      <c r="M1865" s="127">
        <v>255</v>
      </c>
      <c r="N1865" s="127">
        <v>617</v>
      </c>
      <c r="O1865" s="127">
        <v>15</v>
      </c>
      <c r="P1865" s="127">
        <v>36</v>
      </c>
      <c r="Q1865" s="127">
        <v>37</v>
      </c>
      <c r="R1865" s="127">
        <v>12</v>
      </c>
      <c r="S1865" s="127">
        <v>0</v>
      </c>
      <c r="T1865" s="127">
        <v>0</v>
      </c>
      <c r="U1865" s="127">
        <v>0</v>
      </c>
      <c r="V1865" s="127">
        <v>0</v>
      </c>
      <c r="W1865" s="127">
        <v>0</v>
      </c>
      <c r="X1865" s="127">
        <v>0</v>
      </c>
    </row>
    <row r="1866" spans="1:24">
      <c r="A1866" s="113">
        <v>3</v>
      </c>
      <c r="B1866" s="116">
        <v>2</v>
      </c>
      <c r="C1866" s="138">
        <v>6201</v>
      </c>
      <c r="D1866" s="132">
        <v>14</v>
      </c>
      <c r="E1866" s="142" t="s">
        <v>1190</v>
      </c>
      <c r="F1866" s="143" t="s">
        <v>1191</v>
      </c>
      <c r="G1866" s="128">
        <v>121</v>
      </c>
      <c r="H1866" s="128">
        <v>560</v>
      </c>
      <c r="I1866" s="128">
        <v>8</v>
      </c>
      <c r="J1866" s="128">
        <v>17</v>
      </c>
      <c r="K1866" s="128">
        <v>23</v>
      </c>
      <c r="L1866" s="128">
        <v>51</v>
      </c>
      <c r="M1866" s="128">
        <v>121</v>
      </c>
      <c r="N1866" s="128">
        <v>460</v>
      </c>
      <c r="O1866" s="128">
        <v>24</v>
      </c>
      <c r="P1866" s="128">
        <v>24</v>
      </c>
      <c r="Q1866" s="128">
        <v>40</v>
      </c>
      <c r="R1866" s="128">
        <v>12</v>
      </c>
      <c r="S1866" s="128">
        <v>0</v>
      </c>
      <c r="T1866" s="128">
        <v>0</v>
      </c>
      <c r="U1866" s="128">
        <v>0</v>
      </c>
      <c r="V1866" s="128">
        <v>0</v>
      </c>
      <c r="W1866" s="128">
        <v>0</v>
      </c>
      <c r="X1866" s="128">
        <v>0</v>
      </c>
    </row>
    <row r="1867" spans="1:24">
      <c r="A1867" s="118">
        <v>4</v>
      </c>
      <c r="B1867" s="122">
        <v>2</v>
      </c>
      <c r="C1867" s="137">
        <v>6201</v>
      </c>
      <c r="D1867" s="131">
        <v>14</v>
      </c>
      <c r="E1867" s="144" t="s">
        <v>1190</v>
      </c>
      <c r="F1867" s="144" t="s">
        <v>1191</v>
      </c>
      <c r="G1867" s="127">
        <v>119</v>
      </c>
      <c r="H1867" s="127">
        <v>590</v>
      </c>
      <c r="I1867" s="127">
        <v>23</v>
      </c>
      <c r="J1867" s="127">
        <v>19</v>
      </c>
      <c r="K1867" s="127">
        <v>18</v>
      </c>
      <c r="L1867" s="127">
        <v>40</v>
      </c>
      <c r="M1867" s="127">
        <v>119</v>
      </c>
      <c r="N1867" s="127">
        <v>541</v>
      </c>
      <c r="O1867" s="127">
        <v>16</v>
      </c>
      <c r="P1867" s="127">
        <v>36</v>
      </c>
      <c r="Q1867" s="127">
        <v>34</v>
      </c>
      <c r="R1867" s="127">
        <v>13</v>
      </c>
      <c r="S1867" s="127">
        <v>0</v>
      </c>
      <c r="T1867" s="127">
        <v>0</v>
      </c>
      <c r="U1867" s="127">
        <v>0</v>
      </c>
      <c r="V1867" s="127">
        <v>0</v>
      </c>
      <c r="W1867" s="127">
        <v>0</v>
      </c>
      <c r="X1867" s="127">
        <v>0</v>
      </c>
    </row>
    <row r="1868" spans="1:24">
      <c r="A1868" s="113">
        <v>3</v>
      </c>
      <c r="B1868" s="116">
        <v>2</v>
      </c>
      <c r="C1868" s="138">
        <v>6202</v>
      </c>
      <c r="D1868" s="132">
        <v>22</v>
      </c>
      <c r="E1868" s="142" t="s">
        <v>1193</v>
      </c>
      <c r="F1868" s="143" t="s">
        <v>1194</v>
      </c>
      <c r="G1868" s="128">
        <v>23</v>
      </c>
      <c r="H1868" s="128">
        <v>550</v>
      </c>
      <c r="I1868" s="128">
        <v>4</v>
      </c>
      <c r="J1868" s="128">
        <v>22</v>
      </c>
      <c r="K1868" s="128">
        <v>39</v>
      </c>
      <c r="L1868" s="128">
        <v>35</v>
      </c>
      <c r="M1868" s="128">
        <v>23</v>
      </c>
      <c r="N1868" s="128">
        <v>588</v>
      </c>
      <c r="O1868" s="128">
        <v>9</v>
      </c>
      <c r="P1868" s="128">
        <v>22</v>
      </c>
      <c r="Q1868" s="128">
        <v>39</v>
      </c>
      <c r="R1868" s="128">
        <v>30</v>
      </c>
      <c r="S1868" s="128">
        <v>0</v>
      </c>
      <c r="T1868" s="128">
        <v>0</v>
      </c>
      <c r="U1868" s="128">
        <v>0</v>
      </c>
      <c r="V1868" s="128">
        <v>0</v>
      </c>
      <c r="W1868" s="128">
        <v>0</v>
      </c>
      <c r="X1868" s="128">
        <v>0</v>
      </c>
    </row>
    <row r="1869" spans="1:24">
      <c r="A1869" s="118">
        <v>4</v>
      </c>
      <c r="B1869" s="122">
        <v>2</v>
      </c>
      <c r="C1869" s="137">
        <v>6202</v>
      </c>
      <c r="D1869" s="131">
        <v>22</v>
      </c>
      <c r="E1869" s="144" t="s">
        <v>1193</v>
      </c>
      <c r="F1869" s="144" t="s">
        <v>1194</v>
      </c>
      <c r="G1869" s="127">
        <v>32</v>
      </c>
      <c r="H1869" s="127">
        <v>604</v>
      </c>
      <c r="I1869" s="127">
        <v>3</v>
      </c>
      <c r="J1869" s="127">
        <v>19</v>
      </c>
      <c r="K1869" s="127">
        <v>47</v>
      </c>
      <c r="L1869" s="127">
        <v>31</v>
      </c>
      <c r="M1869" s="127">
        <v>32</v>
      </c>
      <c r="N1869" s="127">
        <v>612</v>
      </c>
      <c r="O1869" s="127">
        <v>3</v>
      </c>
      <c r="P1869" s="127">
        <v>19</v>
      </c>
      <c r="Q1869" s="127">
        <v>69</v>
      </c>
      <c r="R1869" s="127">
        <v>9</v>
      </c>
      <c r="S1869" s="127">
        <v>0</v>
      </c>
      <c r="T1869" s="127">
        <v>0</v>
      </c>
      <c r="U1869" s="127">
        <v>0</v>
      </c>
      <c r="V1869" s="127">
        <v>0</v>
      </c>
      <c r="W1869" s="127">
        <v>0</v>
      </c>
      <c r="X1869" s="127">
        <v>0</v>
      </c>
    </row>
    <row r="1870" spans="1:24">
      <c r="A1870" s="118">
        <v>5</v>
      </c>
      <c r="B1870" s="122">
        <v>2</v>
      </c>
      <c r="C1870" s="137">
        <v>6202</v>
      </c>
      <c r="D1870" s="131">
        <v>22</v>
      </c>
      <c r="E1870" s="144" t="s">
        <v>1193</v>
      </c>
      <c r="F1870" s="144" t="s">
        <v>1194</v>
      </c>
      <c r="G1870" s="127">
        <v>21</v>
      </c>
      <c r="H1870" s="127">
        <v>584</v>
      </c>
      <c r="I1870" s="127">
        <v>29</v>
      </c>
      <c r="J1870" s="127">
        <v>19</v>
      </c>
      <c r="K1870" s="127">
        <v>43</v>
      </c>
      <c r="L1870" s="127">
        <v>10</v>
      </c>
      <c r="M1870" s="127">
        <v>21</v>
      </c>
      <c r="N1870" s="127">
        <v>515</v>
      </c>
      <c r="O1870" s="127">
        <v>19</v>
      </c>
      <c r="P1870" s="127">
        <v>52</v>
      </c>
      <c r="Q1870" s="127">
        <v>19</v>
      </c>
      <c r="R1870" s="127">
        <v>10</v>
      </c>
      <c r="S1870" s="127">
        <v>21</v>
      </c>
      <c r="T1870" s="127">
        <v>154</v>
      </c>
      <c r="U1870" s="127">
        <v>48</v>
      </c>
      <c r="V1870" s="127">
        <v>38</v>
      </c>
      <c r="W1870" s="127">
        <v>14</v>
      </c>
      <c r="X1870" s="127">
        <v>0</v>
      </c>
    </row>
    <row r="1871" spans="1:24">
      <c r="A1871" s="118">
        <v>6</v>
      </c>
      <c r="B1871" s="122">
        <v>2</v>
      </c>
      <c r="C1871" s="137">
        <v>6202</v>
      </c>
      <c r="D1871" s="131">
        <v>22</v>
      </c>
      <c r="E1871" s="144" t="s">
        <v>1193</v>
      </c>
      <c r="F1871" s="144" t="s">
        <v>1194</v>
      </c>
      <c r="G1871" s="127">
        <v>32</v>
      </c>
      <c r="H1871" s="127">
        <v>640</v>
      </c>
      <c r="I1871" s="127">
        <v>22</v>
      </c>
      <c r="J1871" s="127">
        <v>38</v>
      </c>
      <c r="K1871" s="127">
        <v>22</v>
      </c>
      <c r="L1871" s="127">
        <v>19</v>
      </c>
      <c r="M1871" s="127">
        <v>32</v>
      </c>
      <c r="N1871" s="127">
        <v>666</v>
      </c>
      <c r="O1871" s="127">
        <v>3</v>
      </c>
      <c r="P1871" s="127">
        <v>38</v>
      </c>
      <c r="Q1871" s="127">
        <v>44</v>
      </c>
      <c r="R1871" s="127">
        <v>16</v>
      </c>
      <c r="S1871" s="127">
        <v>0</v>
      </c>
      <c r="T1871" s="127">
        <v>0</v>
      </c>
      <c r="U1871" s="127">
        <v>0</v>
      </c>
      <c r="V1871" s="127">
        <v>0</v>
      </c>
      <c r="W1871" s="127">
        <v>0</v>
      </c>
      <c r="X1871" s="127">
        <v>0</v>
      </c>
    </row>
    <row r="1872" spans="1:24">
      <c r="A1872" s="118">
        <v>7</v>
      </c>
      <c r="B1872" s="122">
        <v>2</v>
      </c>
      <c r="C1872" s="137">
        <v>6202</v>
      </c>
      <c r="D1872" s="131">
        <v>24</v>
      </c>
      <c r="E1872" s="144" t="s">
        <v>1193</v>
      </c>
      <c r="F1872" s="144" t="s">
        <v>1672</v>
      </c>
      <c r="G1872" s="127">
        <v>19</v>
      </c>
      <c r="H1872" s="127">
        <v>633</v>
      </c>
      <c r="I1872" s="127">
        <v>21</v>
      </c>
      <c r="J1872" s="127">
        <v>58</v>
      </c>
      <c r="K1872" s="127">
        <v>21</v>
      </c>
      <c r="L1872" s="127">
        <v>0</v>
      </c>
      <c r="M1872" s="127">
        <v>19</v>
      </c>
      <c r="N1872" s="127">
        <v>652</v>
      </c>
      <c r="O1872" s="127">
        <v>11</v>
      </c>
      <c r="P1872" s="127">
        <v>37</v>
      </c>
      <c r="Q1872" s="127">
        <v>47</v>
      </c>
      <c r="R1872" s="127">
        <v>5</v>
      </c>
      <c r="S1872" s="127">
        <v>19</v>
      </c>
      <c r="T1872" s="127">
        <v>135</v>
      </c>
      <c r="U1872" s="127">
        <v>68</v>
      </c>
      <c r="V1872" s="127">
        <v>32</v>
      </c>
      <c r="W1872" s="127">
        <v>0</v>
      </c>
      <c r="X1872" s="127">
        <v>0</v>
      </c>
    </row>
    <row r="1873" spans="1:24">
      <c r="A1873" s="118">
        <v>8</v>
      </c>
      <c r="B1873" s="122">
        <v>2</v>
      </c>
      <c r="C1873" s="137">
        <v>6202</v>
      </c>
      <c r="D1873" s="131">
        <v>24</v>
      </c>
      <c r="E1873" s="144" t="s">
        <v>1193</v>
      </c>
      <c r="F1873" s="144" t="s">
        <v>1672</v>
      </c>
      <c r="G1873" s="127">
        <v>43</v>
      </c>
      <c r="H1873" s="127">
        <v>650</v>
      </c>
      <c r="I1873" s="127">
        <v>60</v>
      </c>
      <c r="J1873" s="127">
        <v>14</v>
      </c>
      <c r="K1873" s="127">
        <v>23</v>
      </c>
      <c r="L1873" s="127">
        <v>2</v>
      </c>
      <c r="M1873" s="127">
        <v>43</v>
      </c>
      <c r="N1873" s="127">
        <v>657</v>
      </c>
      <c r="O1873" s="127">
        <v>19</v>
      </c>
      <c r="P1873" s="127">
        <v>37</v>
      </c>
      <c r="Q1873" s="127">
        <v>35</v>
      </c>
      <c r="R1873" s="127">
        <v>9</v>
      </c>
      <c r="S1873" s="127">
        <v>0</v>
      </c>
      <c r="T1873" s="127">
        <v>0</v>
      </c>
      <c r="U1873" s="127">
        <v>0</v>
      </c>
      <c r="V1873" s="127">
        <v>0</v>
      </c>
      <c r="W1873" s="127">
        <v>0</v>
      </c>
      <c r="X1873" s="127">
        <v>0</v>
      </c>
    </row>
    <row r="1874" spans="1:24">
      <c r="A1874" s="113">
        <v>3</v>
      </c>
      <c r="B1874" s="116">
        <v>2</v>
      </c>
      <c r="C1874" s="138">
        <v>6205</v>
      </c>
      <c r="D1874" s="132">
        <v>27</v>
      </c>
      <c r="E1874" s="142" t="s">
        <v>16</v>
      </c>
      <c r="F1874" s="143" t="s">
        <v>1195</v>
      </c>
      <c r="G1874" s="128">
        <v>40</v>
      </c>
      <c r="H1874" s="128">
        <v>549</v>
      </c>
      <c r="I1874" s="128">
        <v>13</v>
      </c>
      <c r="J1874" s="128">
        <v>20</v>
      </c>
      <c r="K1874" s="128">
        <v>30</v>
      </c>
      <c r="L1874" s="128">
        <v>38</v>
      </c>
      <c r="M1874" s="128">
        <v>40</v>
      </c>
      <c r="N1874" s="128">
        <v>496</v>
      </c>
      <c r="O1874" s="128">
        <v>23</v>
      </c>
      <c r="P1874" s="128">
        <v>23</v>
      </c>
      <c r="Q1874" s="128">
        <v>30</v>
      </c>
      <c r="R1874" s="128">
        <v>25</v>
      </c>
      <c r="S1874" s="128">
        <v>0</v>
      </c>
      <c r="T1874" s="128">
        <v>0</v>
      </c>
      <c r="U1874" s="128">
        <v>0</v>
      </c>
      <c r="V1874" s="128">
        <v>0</v>
      </c>
      <c r="W1874" s="128">
        <v>0</v>
      </c>
      <c r="X1874" s="128">
        <v>0</v>
      </c>
    </row>
    <row r="1875" spans="1:24">
      <c r="A1875" s="118">
        <v>4</v>
      </c>
      <c r="B1875" s="122">
        <v>2</v>
      </c>
      <c r="C1875" s="137">
        <v>6205</v>
      </c>
      <c r="D1875" s="131">
        <v>27</v>
      </c>
      <c r="E1875" s="144" t="s">
        <v>16</v>
      </c>
      <c r="F1875" s="144" t="s">
        <v>1195</v>
      </c>
      <c r="G1875" s="127">
        <v>50</v>
      </c>
      <c r="H1875" s="127">
        <v>606</v>
      </c>
      <c r="I1875" s="127">
        <v>10</v>
      </c>
      <c r="J1875" s="127">
        <v>20</v>
      </c>
      <c r="K1875" s="127">
        <v>34</v>
      </c>
      <c r="L1875" s="127">
        <v>36</v>
      </c>
      <c r="M1875" s="127">
        <v>50</v>
      </c>
      <c r="N1875" s="127">
        <v>603</v>
      </c>
      <c r="O1875" s="127">
        <v>14</v>
      </c>
      <c r="P1875" s="127">
        <v>22</v>
      </c>
      <c r="Q1875" s="127">
        <v>40</v>
      </c>
      <c r="R1875" s="127">
        <v>24</v>
      </c>
      <c r="S1875" s="127">
        <v>0</v>
      </c>
      <c r="T1875" s="127">
        <v>0</v>
      </c>
      <c r="U1875" s="127">
        <v>0</v>
      </c>
      <c r="V1875" s="127">
        <v>0</v>
      </c>
      <c r="W1875" s="127">
        <v>0</v>
      </c>
      <c r="X1875" s="127">
        <v>0</v>
      </c>
    </row>
    <row r="1876" spans="1:24">
      <c r="A1876" s="118">
        <v>5</v>
      </c>
      <c r="B1876" s="122">
        <v>2</v>
      </c>
      <c r="C1876" s="137">
        <v>6205</v>
      </c>
      <c r="D1876" s="131">
        <v>31</v>
      </c>
      <c r="E1876" s="144" t="s">
        <v>16</v>
      </c>
      <c r="F1876" s="144" t="s">
        <v>1441</v>
      </c>
      <c r="G1876" s="127">
        <v>55</v>
      </c>
      <c r="H1876" s="127">
        <v>607</v>
      </c>
      <c r="I1876" s="127">
        <v>24</v>
      </c>
      <c r="J1876" s="127">
        <v>16</v>
      </c>
      <c r="K1876" s="127">
        <v>51</v>
      </c>
      <c r="L1876" s="127">
        <v>9</v>
      </c>
      <c r="M1876" s="127">
        <v>55</v>
      </c>
      <c r="N1876" s="127">
        <v>610</v>
      </c>
      <c r="O1876" s="127">
        <v>7</v>
      </c>
      <c r="P1876" s="127">
        <v>36</v>
      </c>
      <c r="Q1876" s="127">
        <v>51</v>
      </c>
      <c r="R1876" s="127">
        <v>5</v>
      </c>
      <c r="S1876" s="127">
        <v>55</v>
      </c>
      <c r="T1876" s="127">
        <v>171</v>
      </c>
      <c r="U1876" s="127">
        <v>27</v>
      </c>
      <c r="V1876" s="127">
        <v>47</v>
      </c>
      <c r="W1876" s="127">
        <v>25</v>
      </c>
      <c r="X1876" s="127">
        <v>0</v>
      </c>
    </row>
    <row r="1877" spans="1:24">
      <c r="A1877" s="118">
        <v>6</v>
      </c>
      <c r="B1877" s="122">
        <v>2</v>
      </c>
      <c r="C1877" s="137">
        <v>6205</v>
      </c>
      <c r="D1877" s="131">
        <v>31</v>
      </c>
      <c r="E1877" s="144" t="s">
        <v>16</v>
      </c>
      <c r="F1877" s="144" t="s">
        <v>1441</v>
      </c>
      <c r="G1877" s="127">
        <v>46</v>
      </c>
      <c r="H1877" s="127">
        <v>670</v>
      </c>
      <c r="I1877" s="127">
        <v>15</v>
      </c>
      <c r="J1877" s="127">
        <v>26</v>
      </c>
      <c r="K1877" s="127">
        <v>33</v>
      </c>
      <c r="L1877" s="127">
        <v>26</v>
      </c>
      <c r="M1877" s="127">
        <v>46</v>
      </c>
      <c r="N1877" s="127">
        <v>646</v>
      </c>
      <c r="O1877" s="127">
        <v>11</v>
      </c>
      <c r="P1877" s="127">
        <v>30</v>
      </c>
      <c r="Q1877" s="127">
        <v>41</v>
      </c>
      <c r="R1877" s="127">
        <v>17</v>
      </c>
      <c r="S1877" s="127">
        <v>0</v>
      </c>
      <c r="T1877" s="127">
        <v>0</v>
      </c>
      <c r="U1877" s="127">
        <v>0</v>
      </c>
      <c r="V1877" s="127">
        <v>0</v>
      </c>
      <c r="W1877" s="127">
        <v>0</v>
      </c>
      <c r="X1877" s="127">
        <v>0</v>
      </c>
    </row>
    <row r="1878" spans="1:24">
      <c r="A1878" s="118">
        <v>7</v>
      </c>
      <c r="B1878" s="122">
        <v>2</v>
      </c>
      <c r="C1878" s="137">
        <v>6205</v>
      </c>
      <c r="D1878" s="131">
        <v>31</v>
      </c>
      <c r="E1878" s="144" t="s">
        <v>16</v>
      </c>
      <c r="F1878" s="144" t="s">
        <v>1441</v>
      </c>
      <c r="G1878" s="127">
        <v>56</v>
      </c>
      <c r="H1878" s="127">
        <v>695</v>
      </c>
      <c r="I1878" s="127">
        <v>16</v>
      </c>
      <c r="J1878" s="127">
        <v>20</v>
      </c>
      <c r="K1878" s="127">
        <v>48</v>
      </c>
      <c r="L1878" s="127">
        <v>16</v>
      </c>
      <c r="M1878" s="127">
        <v>56</v>
      </c>
      <c r="N1878" s="127">
        <v>685</v>
      </c>
      <c r="O1878" s="127">
        <v>11</v>
      </c>
      <c r="P1878" s="127">
        <v>32</v>
      </c>
      <c r="Q1878" s="127">
        <v>36</v>
      </c>
      <c r="R1878" s="127">
        <v>21</v>
      </c>
      <c r="S1878" s="127">
        <v>56</v>
      </c>
      <c r="T1878" s="127">
        <v>163</v>
      </c>
      <c r="U1878" s="127">
        <v>32</v>
      </c>
      <c r="V1878" s="127">
        <v>46</v>
      </c>
      <c r="W1878" s="127">
        <v>20</v>
      </c>
      <c r="X1878" s="127">
        <v>2</v>
      </c>
    </row>
    <row r="1879" spans="1:24">
      <c r="A1879" s="118">
        <v>8</v>
      </c>
      <c r="B1879" s="122">
        <v>2</v>
      </c>
      <c r="C1879" s="137">
        <v>6205</v>
      </c>
      <c r="D1879" s="131">
        <v>31</v>
      </c>
      <c r="E1879" s="144" t="s">
        <v>16</v>
      </c>
      <c r="F1879" s="144" t="s">
        <v>1441</v>
      </c>
      <c r="G1879" s="127">
        <v>52</v>
      </c>
      <c r="H1879" s="127">
        <v>672</v>
      </c>
      <c r="I1879" s="127">
        <v>42</v>
      </c>
      <c r="J1879" s="127">
        <v>13</v>
      </c>
      <c r="K1879" s="127">
        <v>37</v>
      </c>
      <c r="L1879" s="127">
        <v>8</v>
      </c>
      <c r="M1879" s="127">
        <v>52</v>
      </c>
      <c r="N1879" s="127">
        <v>758</v>
      </c>
      <c r="O1879" s="127">
        <v>12</v>
      </c>
      <c r="P1879" s="127">
        <v>15</v>
      </c>
      <c r="Q1879" s="127">
        <v>50</v>
      </c>
      <c r="R1879" s="127">
        <v>23</v>
      </c>
      <c r="S1879" s="127">
        <v>0</v>
      </c>
      <c r="T1879" s="127">
        <v>0</v>
      </c>
      <c r="U1879" s="127">
        <v>0</v>
      </c>
      <c r="V1879" s="127">
        <v>0</v>
      </c>
      <c r="W1879" s="127">
        <v>0</v>
      </c>
      <c r="X1879" s="127">
        <v>0</v>
      </c>
    </row>
    <row r="1880" spans="1:24">
      <c r="A1880" s="113">
        <v>3</v>
      </c>
      <c r="B1880" s="116">
        <v>3</v>
      </c>
      <c r="C1880" s="138">
        <v>6301</v>
      </c>
      <c r="D1880" s="132">
        <v>1</v>
      </c>
      <c r="E1880" s="142" t="s">
        <v>1196</v>
      </c>
      <c r="F1880" s="143" t="s">
        <v>1197</v>
      </c>
      <c r="G1880" s="128">
        <v>113</v>
      </c>
      <c r="H1880" s="128">
        <v>577</v>
      </c>
      <c r="I1880" s="128">
        <v>1</v>
      </c>
      <c r="J1880" s="128">
        <v>13</v>
      </c>
      <c r="K1880" s="128">
        <v>35</v>
      </c>
      <c r="L1880" s="128">
        <v>51</v>
      </c>
      <c r="M1880" s="128">
        <v>113</v>
      </c>
      <c r="N1880" s="128">
        <v>566</v>
      </c>
      <c r="O1880" s="128">
        <v>12</v>
      </c>
      <c r="P1880" s="128">
        <v>18</v>
      </c>
      <c r="Q1880" s="128">
        <v>38</v>
      </c>
      <c r="R1880" s="128">
        <v>32</v>
      </c>
      <c r="S1880" s="128">
        <v>0</v>
      </c>
      <c r="T1880" s="128">
        <v>0</v>
      </c>
      <c r="U1880" s="128">
        <v>0</v>
      </c>
      <c r="V1880" s="128">
        <v>0</v>
      </c>
      <c r="W1880" s="128">
        <v>0</v>
      </c>
      <c r="X1880" s="128">
        <v>0</v>
      </c>
    </row>
    <row r="1881" spans="1:24">
      <c r="A1881" s="118">
        <v>4</v>
      </c>
      <c r="B1881" s="122">
        <v>3</v>
      </c>
      <c r="C1881" s="137">
        <v>6301</v>
      </c>
      <c r="D1881" s="131">
        <v>1</v>
      </c>
      <c r="E1881" s="144" t="s">
        <v>1196</v>
      </c>
      <c r="F1881" s="144" t="s">
        <v>1197</v>
      </c>
      <c r="G1881" s="127">
        <v>95</v>
      </c>
      <c r="H1881" s="127">
        <v>634</v>
      </c>
      <c r="I1881" s="127">
        <v>6</v>
      </c>
      <c r="J1881" s="127">
        <v>11</v>
      </c>
      <c r="K1881" s="127">
        <v>37</v>
      </c>
      <c r="L1881" s="127">
        <v>46</v>
      </c>
      <c r="M1881" s="127">
        <v>95</v>
      </c>
      <c r="N1881" s="127">
        <v>707</v>
      </c>
      <c r="O1881" s="127">
        <v>2</v>
      </c>
      <c r="P1881" s="127">
        <v>19</v>
      </c>
      <c r="Q1881" s="127">
        <v>32</v>
      </c>
      <c r="R1881" s="127">
        <v>47</v>
      </c>
      <c r="S1881" s="127">
        <v>0</v>
      </c>
      <c r="T1881" s="127">
        <v>0</v>
      </c>
      <c r="U1881" s="127">
        <v>0</v>
      </c>
      <c r="V1881" s="127">
        <v>0</v>
      </c>
      <c r="W1881" s="127">
        <v>0</v>
      </c>
      <c r="X1881" s="127">
        <v>0</v>
      </c>
    </row>
    <row r="1882" spans="1:24">
      <c r="A1882" s="118">
        <v>5</v>
      </c>
      <c r="B1882" s="122">
        <v>3</v>
      </c>
      <c r="C1882" s="137">
        <v>6301</v>
      </c>
      <c r="D1882" s="131">
        <v>1</v>
      </c>
      <c r="E1882" s="144" t="s">
        <v>1196</v>
      </c>
      <c r="F1882" s="144" t="s">
        <v>1197</v>
      </c>
      <c r="G1882" s="127">
        <v>107</v>
      </c>
      <c r="H1882" s="127">
        <v>627</v>
      </c>
      <c r="I1882" s="127">
        <v>16</v>
      </c>
      <c r="J1882" s="127">
        <v>22</v>
      </c>
      <c r="K1882" s="127">
        <v>37</v>
      </c>
      <c r="L1882" s="127">
        <v>24</v>
      </c>
      <c r="M1882" s="127">
        <v>107</v>
      </c>
      <c r="N1882" s="127">
        <v>677</v>
      </c>
      <c r="O1882" s="127">
        <v>6</v>
      </c>
      <c r="P1882" s="127">
        <v>26</v>
      </c>
      <c r="Q1882" s="127">
        <v>41</v>
      </c>
      <c r="R1882" s="127">
        <v>27</v>
      </c>
      <c r="S1882" s="127">
        <v>107</v>
      </c>
      <c r="T1882" s="127">
        <v>185</v>
      </c>
      <c r="U1882" s="127">
        <v>19</v>
      </c>
      <c r="V1882" s="127">
        <v>47</v>
      </c>
      <c r="W1882" s="127">
        <v>30</v>
      </c>
      <c r="X1882" s="127">
        <v>5</v>
      </c>
    </row>
    <row r="1883" spans="1:24">
      <c r="A1883" s="118">
        <v>6</v>
      </c>
      <c r="B1883" s="122">
        <v>3</v>
      </c>
      <c r="C1883" s="137">
        <v>6301</v>
      </c>
      <c r="D1883" s="131">
        <v>1</v>
      </c>
      <c r="E1883" s="144" t="s">
        <v>1196</v>
      </c>
      <c r="F1883" s="144" t="s">
        <v>1197</v>
      </c>
      <c r="G1883" s="127">
        <v>115</v>
      </c>
      <c r="H1883" s="127">
        <v>689</v>
      </c>
      <c r="I1883" s="127">
        <v>9</v>
      </c>
      <c r="J1883" s="127">
        <v>19</v>
      </c>
      <c r="K1883" s="127">
        <v>36</v>
      </c>
      <c r="L1883" s="127">
        <v>37</v>
      </c>
      <c r="M1883" s="127">
        <v>115</v>
      </c>
      <c r="N1883" s="127">
        <v>732</v>
      </c>
      <c r="O1883" s="127">
        <v>5</v>
      </c>
      <c r="P1883" s="127">
        <v>17</v>
      </c>
      <c r="Q1883" s="127">
        <v>47</v>
      </c>
      <c r="R1883" s="127">
        <v>30</v>
      </c>
      <c r="S1883" s="127">
        <v>0</v>
      </c>
      <c r="T1883" s="127">
        <v>0</v>
      </c>
      <c r="U1883" s="127">
        <v>0</v>
      </c>
      <c r="V1883" s="127">
        <v>0</v>
      </c>
      <c r="W1883" s="127">
        <v>0</v>
      </c>
      <c r="X1883" s="127">
        <v>0</v>
      </c>
    </row>
    <row r="1884" spans="1:24">
      <c r="A1884" s="118">
        <v>7</v>
      </c>
      <c r="B1884" s="122">
        <v>3</v>
      </c>
      <c r="C1884" s="137">
        <v>6301</v>
      </c>
      <c r="D1884" s="131">
        <v>2</v>
      </c>
      <c r="E1884" s="144" t="s">
        <v>1196</v>
      </c>
      <c r="F1884" s="144" t="s">
        <v>1673</v>
      </c>
      <c r="G1884" s="127">
        <v>115</v>
      </c>
      <c r="H1884" s="127">
        <v>732</v>
      </c>
      <c r="I1884" s="127">
        <v>7</v>
      </c>
      <c r="J1884" s="127">
        <v>13</v>
      </c>
      <c r="K1884" s="127">
        <v>44</v>
      </c>
      <c r="L1884" s="127">
        <v>36</v>
      </c>
      <c r="M1884" s="127">
        <v>115</v>
      </c>
      <c r="N1884" s="127">
        <v>721</v>
      </c>
      <c r="O1884" s="127">
        <v>4</v>
      </c>
      <c r="P1884" s="127">
        <v>29</v>
      </c>
      <c r="Q1884" s="127">
        <v>46</v>
      </c>
      <c r="R1884" s="127">
        <v>21</v>
      </c>
      <c r="S1884" s="127">
        <v>115</v>
      </c>
      <c r="T1884" s="127">
        <v>191</v>
      </c>
      <c r="U1884" s="127">
        <v>17</v>
      </c>
      <c r="V1884" s="127">
        <v>37</v>
      </c>
      <c r="W1884" s="127">
        <v>38</v>
      </c>
      <c r="X1884" s="127">
        <v>8</v>
      </c>
    </row>
    <row r="1885" spans="1:24">
      <c r="A1885" s="118">
        <v>8</v>
      </c>
      <c r="B1885" s="122">
        <v>3</v>
      </c>
      <c r="C1885" s="137">
        <v>6301</v>
      </c>
      <c r="D1885" s="131">
        <v>2</v>
      </c>
      <c r="E1885" s="144" t="s">
        <v>1196</v>
      </c>
      <c r="F1885" s="144" t="s">
        <v>1673</v>
      </c>
      <c r="G1885" s="127">
        <v>117</v>
      </c>
      <c r="H1885" s="127">
        <v>718</v>
      </c>
      <c r="I1885" s="127">
        <v>22</v>
      </c>
      <c r="J1885" s="127">
        <v>19</v>
      </c>
      <c r="K1885" s="127">
        <v>48</v>
      </c>
      <c r="L1885" s="127">
        <v>11</v>
      </c>
      <c r="M1885" s="127">
        <v>117</v>
      </c>
      <c r="N1885" s="127">
        <v>772</v>
      </c>
      <c r="O1885" s="127">
        <v>2</v>
      </c>
      <c r="P1885" s="127">
        <v>25</v>
      </c>
      <c r="Q1885" s="127">
        <v>59</v>
      </c>
      <c r="R1885" s="127">
        <v>15</v>
      </c>
      <c r="S1885" s="127">
        <v>0</v>
      </c>
      <c r="T1885" s="127">
        <v>0</v>
      </c>
      <c r="U1885" s="127">
        <v>0</v>
      </c>
      <c r="V1885" s="127">
        <v>0</v>
      </c>
      <c r="W1885" s="127">
        <v>0</v>
      </c>
      <c r="X1885" s="127">
        <v>0</v>
      </c>
    </row>
    <row r="1886" spans="1:24">
      <c r="A1886" s="113">
        <v>3</v>
      </c>
      <c r="B1886" s="116">
        <v>3</v>
      </c>
      <c r="C1886" s="138">
        <v>6302</v>
      </c>
      <c r="D1886" s="132">
        <v>6</v>
      </c>
      <c r="E1886" s="142" t="s">
        <v>1198</v>
      </c>
      <c r="F1886" s="143" t="s">
        <v>1202</v>
      </c>
      <c r="G1886" s="128">
        <v>90</v>
      </c>
      <c r="H1886" s="128">
        <v>643</v>
      </c>
      <c r="I1886" s="128">
        <v>1</v>
      </c>
      <c r="J1886" s="128">
        <v>6</v>
      </c>
      <c r="K1886" s="128">
        <v>17</v>
      </c>
      <c r="L1886" s="128">
        <v>77</v>
      </c>
      <c r="M1886" s="128">
        <v>90</v>
      </c>
      <c r="N1886" s="128">
        <v>650</v>
      </c>
      <c r="O1886" s="128">
        <v>7</v>
      </c>
      <c r="P1886" s="128">
        <v>10</v>
      </c>
      <c r="Q1886" s="128">
        <v>29</v>
      </c>
      <c r="R1886" s="128">
        <v>54</v>
      </c>
      <c r="S1886" s="128">
        <v>0</v>
      </c>
      <c r="T1886" s="128">
        <v>0</v>
      </c>
      <c r="U1886" s="128">
        <v>0</v>
      </c>
      <c r="V1886" s="128">
        <v>0</v>
      </c>
      <c r="W1886" s="128">
        <v>0</v>
      </c>
      <c r="X1886" s="128">
        <v>0</v>
      </c>
    </row>
    <row r="1887" spans="1:24">
      <c r="A1887" s="118">
        <v>4</v>
      </c>
      <c r="B1887" s="122">
        <v>3</v>
      </c>
      <c r="C1887" s="137">
        <v>6302</v>
      </c>
      <c r="D1887" s="131">
        <v>6</v>
      </c>
      <c r="E1887" s="144" t="s">
        <v>1198</v>
      </c>
      <c r="F1887" s="144" t="s">
        <v>1202</v>
      </c>
      <c r="G1887" s="127">
        <v>103</v>
      </c>
      <c r="H1887" s="127">
        <v>695</v>
      </c>
      <c r="I1887" s="127">
        <v>5</v>
      </c>
      <c r="J1887" s="127">
        <v>5</v>
      </c>
      <c r="K1887" s="127">
        <v>16</v>
      </c>
      <c r="L1887" s="127">
        <v>75</v>
      </c>
      <c r="M1887" s="127">
        <v>103</v>
      </c>
      <c r="N1887" s="127">
        <v>737</v>
      </c>
      <c r="O1887" s="127">
        <v>4</v>
      </c>
      <c r="P1887" s="127">
        <v>9</v>
      </c>
      <c r="Q1887" s="127">
        <v>34</v>
      </c>
      <c r="R1887" s="127">
        <v>53</v>
      </c>
      <c r="S1887" s="127">
        <v>0</v>
      </c>
      <c r="T1887" s="127">
        <v>0</v>
      </c>
      <c r="U1887" s="127">
        <v>0</v>
      </c>
      <c r="V1887" s="127">
        <v>0</v>
      </c>
      <c r="W1887" s="127">
        <v>0</v>
      </c>
      <c r="X1887" s="127">
        <v>0</v>
      </c>
    </row>
    <row r="1888" spans="1:24">
      <c r="A1888" s="118">
        <v>5</v>
      </c>
      <c r="B1888" s="122">
        <v>3</v>
      </c>
      <c r="C1888" s="137">
        <v>6302</v>
      </c>
      <c r="D1888" s="131">
        <v>6</v>
      </c>
      <c r="E1888" s="144" t="s">
        <v>1198</v>
      </c>
      <c r="F1888" s="144" t="s">
        <v>1202</v>
      </c>
      <c r="G1888" s="127">
        <v>78</v>
      </c>
      <c r="H1888" s="127">
        <v>690</v>
      </c>
      <c r="I1888" s="127">
        <v>5</v>
      </c>
      <c r="J1888" s="127">
        <v>6</v>
      </c>
      <c r="K1888" s="127">
        <v>36</v>
      </c>
      <c r="L1888" s="127">
        <v>53</v>
      </c>
      <c r="M1888" s="127">
        <v>78</v>
      </c>
      <c r="N1888" s="127">
        <v>778</v>
      </c>
      <c r="O1888" s="127">
        <v>0</v>
      </c>
      <c r="P1888" s="127">
        <v>10</v>
      </c>
      <c r="Q1888" s="127">
        <v>45</v>
      </c>
      <c r="R1888" s="127">
        <v>45</v>
      </c>
      <c r="S1888" s="127">
        <v>78</v>
      </c>
      <c r="T1888" s="127">
        <v>217</v>
      </c>
      <c r="U1888" s="127">
        <v>4</v>
      </c>
      <c r="V1888" s="127">
        <v>21</v>
      </c>
      <c r="W1888" s="127">
        <v>63</v>
      </c>
      <c r="X1888" s="127">
        <v>13</v>
      </c>
    </row>
    <row r="1889" spans="1:24">
      <c r="A1889" s="113">
        <v>3</v>
      </c>
      <c r="B1889" s="116">
        <v>3</v>
      </c>
      <c r="C1889" s="138">
        <v>6302</v>
      </c>
      <c r="D1889" s="132">
        <v>7</v>
      </c>
      <c r="E1889" s="142" t="s">
        <v>1198</v>
      </c>
      <c r="F1889" s="143" t="s">
        <v>1201</v>
      </c>
      <c r="G1889" s="128">
        <v>72</v>
      </c>
      <c r="H1889" s="128">
        <v>593</v>
      </c>
      <c r="I1889" s="128">
        <v>1</v>
      </c>
      <c r="J1889" s="128">
        <v>17</v>
      </c>
      <c r="K1889" s="128">
        <v>29</v>
      </c>
      <c r="L1889" s="128">
        <v>53</v>
      </c>
      <c r="M1889" s="128">
        <v>72</v>
      </c>
      <c r="N1889" s="128">
        <v>564</v>
      </c>
      <c r="O1889" s="128">
        <v>15</v>
      </c>
      <c r="P1889" s="128">
        <v>13</v>
      </c>
      <c r="Q1889" s="128">
        <v>43</v>
      </c>
      <c r="R1889" s="128">
        <v>29</v>
      </c>
      <c r="S1889" s="128">
        <v>0</v>
      </c>
      <c r="T1889" s="128">
        <v>0</v>
      </c>
      <c r="U1889" s="128">
        <v>0</v>
      </c>
      <c r="V1889" s="128">
        <v>0</v>
      </c>
      <c r="W1889" s="128">
        <v>0</v>
      </c>
      <c r="X1889" s="128">
        <v>0</v>
      </c>
    </row>
    <row r="1890" spans="1:24">
      <c r="A1890" s="118">
        <v>4</v>
      </c>
      <c r="B1890" s="122">
        <v>3</v>
      </c>
      <c r="C1890" s="137">
        <v>6302</v>
      </c>
      <c r="D1890" s="131">
        <v>7</v>
      </c>
      <c r="E1890" s="144" t="s">
        <v>1198</v>
      </c>
      <c r="F1890" s="144" t="s">
        <v>1201</v>
      </c>
      <c r="G1890" s="127">
        <v>84</v>
      </c>
      <c r="H1890" s="127">
        <v>661</v>
      </c>
      <c r="I1890" s="127">
        <v>4</v>
      </c>
      <c r="J1890" s="127">
        <v>8</v>
      </c>
      <c r="K1890" s="127">
        <v>23</v>
      </c>
      <c r="L1890" s="127">
        <v>65</v>
      </c>
      <c r="M1890" s="127">
        <v>84</v>
      </c>
      <c r="N1890" s="127">
        <v>660</v>
      </c>
      <c r="O1890" s="127">
        <v>5</v>
      </c>
      <c r="P1890" s="127">
        <v>17</v>
      </c>
      <c r="Q1890" s="127">
        <v>51</v>
      </c>
      <c r="R1890" s="127">
        <v>27</v>
      </c>
      <c r="S1890" s="127">
        <v>0</v>
      </c>
      <c r="T1890" s="127">
        <v>0</v>
      </c>
      <c r="U1890" s="127">
        <v>0</v>
      </c>
      <c r="V1890" s="127">
        <v>0</v>
      </c>
      <c r="W1890" s="127">
        <v>0</v>
      </c>
      <c r="X1890" s="127">
        <v>0</v>
      </c>
    </row>
    <row r="1891" spans="1:24">
      <c r="A1891" s="118">
        <v>5</v>
      </c>
      <c r="B1891" s="122">
        <v>3</v>
      </c>
      <c r="C1891" s="137">
        <v>6302</v>
      </c>
      <c r="D1891" s="131">
        <v>7</v>
      </c>
      <c r="E1891" s="144" t="s">
        <v>1198</v>
      </c>
      <c r="F1891" s="144" t="s">
        <v>1201</v>
      </c>
      <c r="G1891" s="127">
        <v>80</v>
      </c>
      <c r="H1891" s="127">
        <v>660</v>
      </c>
      <c r="I1891" s="127">
        <v>11</v>
      </c>
      <c r="J1891" s="127">
        <v>10</v>
      </c>
      <c r="K1891" s="127">
        <v>41</v>
      </c>
      <c r="L1891" s="127">
        <v>38</v>
      </c>
      <c r="M1891" s="127">
        <v>80</v>
      </c>
      <c r="N1891" s="127">
        <v>688</v>
      </c>
      <c r="O1891" s="127">
        <v>5</v>
      </c>
      <c r="P1891" s="127">
        <v>19</v>
      </c>
      <c r="Q1891" s="127">
        <v>49</v>
      </c>
      <c r="R1891" s="127">
        <v>28</v>
      </c>
      <c r="S1891" s="127">
        <v>80</v>
      </c>
      <c r="T1891" s="127">
        <v>197</v>
      </c>
      <c r="U1891" s="127">
        <v>10</v>
      </c>
      <c r="V1891" s="127">
        <v>44</v>
      </c>
      <c r="W1891" s="127">
        <v>39</v>
      </c>
      <c r="X1891" s="127">
        <v>8</v>
      </c>
    </row>
    <row r="1892" spans="1:24">
      <c r="A1892" s="113">
        <v>3</v>
      </c>
      <c r="B1892" s="116">
        <v>3</v>
      </c>
      <c r="C1892" s="138">
        <v>6302</v>
      </c>
      <c r="D1892" s="132">
        <v>8</v>
      </c>
      <c r="E1892" s="142" t="s">
        <v>1198</v>
      </c>
      <c r="F1892" s="143" t="s">
        <v>1200</v>
      </c>
      <c r="G1892" s="128">
        <v>107</v>
      </c>
      <c r="H1892" s="128">
        <v>609</v>
      </c>
      <c r="I1892" s="128">
        <v>1</v>
      </c>
      <c r="J1892" s="128">
        <v>11</v>
      </c>
      <c r="K1892" s="128">
        <v>25</v>
      </c>
      <c r="L1892" s="128">
        <v>63</v>
      </c>
      <c r="M1892" s="128">
        <v>107</v>
      </c>
      <c r="N1892" s="128">
        <v>619</v>
      </c>
      <c r="O1892" s="128">
        <v>8</v>
      </c>
      <c r="P1892" s="128">
        <v>10</v>
      </c>
      <c r="Q1892" s="128">
        <v>37</v>
      </c>
      <c r="R1892" s="128">
        <v>44</v>
      </c>
      <c r="S1892" s="128">
        <v>0</v>
      </c>
      <c r="T1892" s="128">
        <v>0</v>
      </c>
      <c r="U1892" s="128">
        <v>0</v>
      </c>
      <c r="V1892" s="128">
        <v>0</v>
      </c>
      <c r="W1892" s="128">
        <v>0</v>
      </c>
      <c r="X1892" s="128">
        <v>0</v>
      </c>
    </row>
    <row r="1893" spans="1:24">
      <c r="A1893" s="118">
        <v>4</v>
      </c>
      <c r="B1893" s="122">
        <v>3</v>
      </c>
      <c r="C1893" s="137">
        <v>6302</v>
      </c>
      <c r="D1893" s="131">
        <v>8</v>
      </c>
      <c r="E1893" s="144" t="s">
        <v>1198</v>
      </c>
      <c r="F1893" s="144" t="s">
        <v>1200</v>
      </c>
      <c r="G1893" s="127">
        <v>109</v>
      </c>
      <c r="H1893" s="127">
        <v>672</v>
      </c>
      <c r="I1893" s="127">
        <v>4</v>
      </c>
      <c r="J1893" s="127">
        <v>4</v>
      </c>
      <c r="K1893" s="127">
        <v>22</v>
      </c>
      <c r="L1893" s="127">
        <v>71</v>
      </c>
      <c r="M1893" s="127">
        <v>109</v>
      </c>
      <c r="N1893" s="127">
        <v>697</v>
      </c>
      <c r="O1893" s="127">
        <v>2</v>
      </c>
      <c r="P1893" s="127">
        <v>15</v>
      </c>
      <c r="Q1893" s="127">
        <v>45</v>
      </c>
      <c r="R1893" s="127">
        <v>39</v>
      </c>
      <c r="S1893" s="127">
        <v>0</v>
      </c>
      <c r="T1893" s="127">
        <v>0</v>
      </c>
      <c r="U1893" s="127">
        <v>0</v>
      </c>
      <c r="V1893" s="127">
        <v>0</v>
      </c>
      <c r="W1893" s="127">
        <v>0</v>
      </c>
      <c r="X1893" s="127">
        <v>0</v>
      </c>
    </row>
    <row r="1894" spans="1:24">
      <c r="A1894" s="118">
        <v>5</v>
      </c>
      <c r="B1894" s="122">
        <v>3</v>
      </c>
      <c r="C1894" s="137">
        <v>6302</v>
      </c>
      <c r="D1894" s="131">
        <v>8</v>
      </c>
      <c r="E1894" s="144" t="s">
        <v>1198</v>
      </c>
      <c r="F1894" s="144" t="s">
        <v>1200</v>
      </c>
      <c r="G1894" s="127">
        <v>109</v>
      </c>
      <c r="H1894" s="127">
        <v>689</v>
      </c>
      <c r="I1894" s="127">
        <v>6</v>
      </c>
      <c r="J1894" s="127">
        <v>10</v>
      </c>
      <c r="K1894" s="127">
        <v>32</v>
      </c>
      <c r="L1894" s="127">
        <v>51</v>
      </c>
      <c r="M1894" s="127">
        <v>109</v>
      </c>
      <c r="N1894" s="127">
        <v>756</v>
      </c>
      <c r="O1894" s="127">
        <v>3</v>
      </c>
      <c r="P1894" s="127">
        <v>9</v>
      </c>
      <c r="Q1894" s="127">
        <v>42</v>
      </c>
      <c r="R1894" s="127">
        <v>46</v>
      </c>
      <c r="S1894" s="127">
        <v>109</v>
      </c>
      <c r="T1894" s="127">
        <v>225</v>
      </c>
      <c r="U1894" s="127">
        <v>6</v>
      </c>
      <c r="V1894" s="127">
        <v>14</v>
      </c>
      <c r="W1894" s="127">
        <v>57</v>
      </c>
      <c r="X1894" s="127">
        <v>24</v>
      </c>
    </row>
    <row r="1895" spans="1:24">
      <c r="A1895" s="113">
        <v>3</v>
      </c>
      <c r="B1895" s="116">
        <v>3</v>
      </c>
      <c r="C1895" s="138">
        <v>6302</v>
      </c>
      <c r="D1895" s="132">
        <v>9</v>
      </c>
      <c r="E1895" s="142" t="s">
        <v>1198</v>
      </c>
      <c r="F1895" s="143" t="s">
        <v>1199</v>
      </c>
      <c r="G1895" s="128">
        <v>77</v>
      </c>
      <c r="H1895" s="128">
        <v>621</v>
      </c>
      <c r="I1895" s="128">
        <v>0</v>
      </c>
      <c r="J1895" s="128">
        <v>13</v>
      </c>
      <c r="K1895" s="128">
        <v>21</v>
      </c>
      <c r="L1895" s="128">
        <v>66</v>
      </c>
      <c r="M1895" s="128">
        <v>77</v>
      </c>
      <c r="N1895" s="128">
        <v>610</v>
      </c>
      <c r="O1895" s="128">
        <v>13</v>
      </c>
      <c r="P1895" s="128">
        <v>14</v>
      </c>
      <c r="Q1895" s="128">
        <v>30</v>
      </c>
      <c r="R1895" s="128">
        <v>43</v>
      </c>
      <c r="S1895" s="128">
        <v>0</v>
      </c>
      <c r="T1895" s="128">
        <v>0</v>
      </c>
      <c r="U1895" s="128">
        <v>0</v>
      </c>
      <c r="V1895" s="128">
        <v>0</v>
      </c>
      <c r="W1895" s="128">
        <v>0</v>
      </c>
      <c r="X1895" s="128">
        <v>0</v>
      </c>
    </row>
    <row r="1896" spans="1:24">
      <c r="A1896" s="118">
        <v>4</v>
      </c>
      <c r="B1896" s="122">
        <v>3</v>
      </c>
      <c r="C1896" s="137">
        <v>6302</v>
      </c>
      <c r="D1896" s="131">
        <v>9</v>
      </c>
      <c r="E1896" s="144" t="s">
        <v>1198</v>
      </c>
      <c r="F1896" s="144" t="s">
        <v>1199</v>
      </c>
      <c r="G1896" s="127">
        <v>77</v>
      </c>
      <c r="H1896" s="127">
        <v>659</v>
      </c>
      <c r="I1896" s="127">
        <v>4</v>
      </c>
      <c r="J1896" s="127">
        <v>12</v>
      </c>
      <c r="K1896" s="127">
        <v>29</v>
      </c>
      <c r="L1896" s="127">
        <v>56</v>
      </c>
      <c r="M1896" s="127">
        <v>77</v>
      </c>
      <c r="N1896" s="127">
        <v>694</v>
      </c>
      <c r="O1896" s="127">
        <v>5</v>
      </c>
      <c r="P1896" s="127">
        <v>10</v>
      </c>
      <c r="Q1896" s="127">
        <v>47</v>
      </c>
      <c r="R1896" s="127">
        <v>38</v>
      </c>
      <c r="S1896" s="127">
        <v>0</v>
      </c>
      <c r="T1896" s="127">
        <v>0</v>
      </c>
      <c r="U1896" s="127">
        <v>0</v>
      </c>
      <c r="V1896" s="127">
        <v>0</v>
      </c>
      <c r="W1896" s="127">
        <v>0</v>
      </c>
      <c r="X1896" s="127">
        <v>0</v>
      </c>
    </row>
    <row r="1897" spans="1:24">
      <c r="A1897" s="118">
        <v>5</v>
      </c>
      <c r="B1897" s="122">
        <v>3</v>
      </c>
      <c r="C1897" s="137">
        <v>6302</v>
      </c>
      <c r="D1897" s="131">
        <v>9</v>
      </c>
      <c r="E1897" s="144" t="s">
        <v>1198</v>
      </c>
      <c r="F1897" s="144" t="s">
        <v>1199</v>
      </c>
      <c r="G1897" s="127">
        <v>82</v>
      </c>
      <c r="H1897" s="127">
        <v>689</v>
      </c>
      <c r="I1897" s="127">
        <v>2</v>
      </c>
      <c r="J1897" s="127">
        <v>20</v>
      </c>
      <c r="K1897" s="127">
        <v>30</v>
      </c>
      <c r="L1897" s="127">
        <v>48</v>
      </c>
      <c r="M1897" s="127">
        <v>82</v>
      </c>
      <c r="N1897" s="127">
        <v>744</v>
      </c>
      <c r="O1897" s="127">
        <v>2</v>
      </c>
      <c r="P1897" s="127">
        <v>16</v>
      </c>
      <c r="Q1897" s="127">
        <v>43</v>
      </c>
      <c r="R1897" s="127">
        <v>39</v>
      </c>
      <c r="S1897" s="127">
        <v>82</v>
      </c>
      <c r="T1897" s="127">
        <v>204</v>
      </c>
      <c r="U1897" s="127">
        <v>6</v>
      </c>
      <c r="V1897" s="127">
        <v>40</v>
      </c>
      <c r="W1897" s="127">
        <v>48</v>
      </c>
      <c r="X1897" s="127">
        <v>6</v>
      </c>
    </row>
    <row r="1898" spans="1:24">
      <c r="A1898" s="118">
        <v>8</v>
      </c>
      <c r="B1898" s="122">
        <v>3</v>
      </c>
      <c r="C1898" s="137">
        <v>6302</v>
      </c>
      <c r="D1898" s="131">
        <v>10</v>
      </c>
      <c r="E1898" s="144" t="s">
        <v>1198</v>
      </c>
      <c r="F1898" s="144" t="s">
        <v>1727</v>
      </c>
      <c r="G1898" s="127">
        <v>327</v>
      </c>
      <c r="H1898" s="127">
        <v>769</v>
      </c>
      <c r="I1898" s="127">
        <v>9</v>
      </c>
      <c r="J1898" s="127">
        <v>12</v>
      </c>
      <c r="K1898" s="127">
        <v>41</v>
      </c>
      <c r="L1898" s="127">
        <v>37</v>
      </c>
      <c r="M1898" s="127">
        <v>327</v>
      </c>
      <c r="N1898" s="127">
        <v>856</v>
      </c>
      <c r="O1898" s="127">
        <v>3</v>
      </c>
      <c r="P1898" s="127">
        <v>8</v>
      </c>
      <c r="Q1898" s="127">
        <v>41</v>
      </c>
      <c r="R1898" s="127">
        <v>48</v>
      </c>
      <c r="S1898" s="127">
        <v>0</v>
      </c>
      <c r="T1898" s="127">
        <v>0</v>
      </c>
      <c r="U1898" s="127">
        <v>0</v>
      </c>
      <c r="V1898" s="127">
        <v>0</v>
      </c>
      <c r="W1898" s="127">
        <v>0</v>
      </c>
      <c r="X1898" s="127">
        <v>0</v>
      </c>
    </row>
    <row r="1899" spans="1:24">
      <c r="A1899" s="118">
        <v>6</v>
      </c>
      <c r="B1899" s="122">
        <v>3</v>
      </c>
      <c r="C1899" s="137">
        <v>6302</v>
      </c>
      <c r="D1899" s="131">
        <v>11</v>
      </c>
      <c r="E1899" s="144" t="s">
        <v>1198</v>
      </c>
      <c r="F1899" s="144" t="s">
        <v>1516</v>
      </c>
      <c r="G1899" s="127">
        <v>365</v>
      </c>
      <c r="H1899" s="127">
        <v>733</v>
      </c>
      <c r="I1899" s="127">
        <v>4</v>
      </c>
      <c r="J1899" s="127">
        <v>15</v>
      </c>
      <c r="K1899" s="127">
        <v>23</v>
      </c>
      <c r="L1899" s="127">
        <v>58</v>
      </c>
      <c r="M1899" s="127">
        <v>365</v>
      </c>
      <c r="N1899" s="127">
        <v>758</v>
      </c>
      <c r="O1899" s="127">
        <v>4</v>
      </c>
      <c r="P1899" s="127">
        <v>17</v>
      </c>
      <c r="Q1899" s="127">
        <v>38</v>
      </c>
      <c r="R1899" s="127">
        <v>42</v>
      </c>
      <c r="S1899" s="127">
        <v>0</v>
      </c>
      <c r="T1899" s="127">
        <v>0</v>
      </c>
      <c r="U1899" s="127">
        <v>0</v>
      </c>
      <c r="V1899" s="127">
        <v>0</v>
      </c>
      <c r="W1899" s="127">
        <v>0</v>
      </c>
      <c r="X1899" s="127">
        <v>0</v>
      </c>
    </row>
    <row r="1900" spans="1:24">
      <c r="A1900" s="118">
        <v>7</v>
      </c>
      <c r="B1900" s="122">
        <v>3</v>
      </c>
      <c r="C1900" s="137">
        <v>6302</v>
      </c>
      <c r="D1900" s="131">
        <v>11</v>
      </c>
      <c r="E1900" s="144" t="s">
        <v>1198</v>
      </c>
      <c r="F1900" s="144" t="s">
        <v>1516</v>
      </c>
      <c r="G1900" s="127">
        <v>382</v>
      </c>
      <c r="H1900" s="127">
        <v>783</v>
      </c>
      <c r="I1900" s="127">
        <v>5</v>
      </c>
      <c r="J1900" s="127">
        <v>7</v>
      </c>
      <c r="K1900" s="127">
        <v>32</v>
      </c>
      <c r="L1900" s="127">
        <v>55</v>
      </c>
      <c r="M1900" s="127">
        <v>382</v>
      </c>
      <c r="N1900" s="127">
        <v>792</v>
      </c>
      <c r="O1900" s="127">
        <v>2</v>
      </c>
      <c r="P1900" s="127">
        <v>14</v>
      </c>
      <c r="Q1900" s="127">
        <v>49</v>
      </c>
      <c r="R1900" s="127">
        <v>36</v>
      </c>
      <c r="S1900" s="127">
        <v>382</v>
      </c>
      <c r="T1900" s="127">
        <v>216</v>
      </c>
      <c r="U1900" s="127">
        <v>6</v>
      </c>
      <c r="V1900" s="127">
        <v>25</v>
      </c>
      <c r="W1900" s="127">
        <v>49</v>
      </c>
      <c r="X1900" s="127">
        <v>20</v>
      </c>
    </row>
    <row r="1901" spans="1:24">
      <c r="A1901" s="113">
        <v>3</v>
      </c>
      <c r="B1901" s="116">
        <v>3</v>
      </c>
      <c r="C1901" s="138">
        <v>6303</v>
      </c>
      <c r="D1901" s="132">
        <v>20</v>
      </c>
      <c r="E1901" s="142" t="s">
        <v>1203</v>
      </c>
      <c r="F1901" s="143" t="s">
        <v>1210</v>
      </c>
      <c r="G1901" s="128">
        <v>167</v>
      </c>
      <c r="H1901" s="128">
        <v>620</v>
      </c>
      <c r="I1901" s="128">
        <v>2</v>
      </c>
      <c r="J1901" s="128">
        <v>7</v>
      </c>
      <c r="K1901" s="128">
        <v>22</v>
      </c>
      <c r="L1901" s="128">
        <v>69</v>
      </c>
      <c r="M1901" s="128">
        <v>167</v>
      </c>
      <c r="N1901" s="128">
        <v>618</v>
      </c>
      <c r="O1901" s="128">
        <v>8</v>
      </c>
      <c r="P1901" s="128">
        <v>14</v>
      </c>
      <c r="Q1901" s="128">
        <v>28</v>
      </c>
      <c r="R1901" s="128">
        <v>49</v>
      </c>
      <c r="S1901" s="128">
        <v>0</v>
      </c>
      <c r="T1901" s="128">
        <v>0</v>
      </c>
      <c r="U1901" s="128">
        <v>0</v>
      </c>
      <c r="V1901" s="128">
        <v>0</v>
      </c>
      <c r="W1901" s="128">
        <v>0</v>
      </c>
      <c r="X1901" s="128">
        <v>0</v>
      </c>
    </row>
    <row r="1902" spans="1:24">
      <c r="A1902" s="118">
        <v>4</v>
      </c>
      <c r="B1902" s="122">
        <v>3</v>
      </c>
      <c r="C1902" s="137">
        <v>6303</v>
      </c>
      <c r="D1902" s="131">
        <v>20</v>
      </c>
      <c r="E1902" s="144" t="s">
        <v>1203</v>
      </c>
      <c r="F1902" s="144" t="s">
        <v>1210</v>
      </c>
      <c r="G1902" s="127">
        <v>158</v>
      </c>
      <c r="H1902" s="127">
        <v>648</v>
      </c>
      <c r="I1902" s="127">
        <v>8</v>
      </c>
      <c r="J1902" s="127">
        <v>13</v>
      </c>
      <c r="K1902" s="127">
        <v>23</v>
      </c>
      <c r="L1902" s="127">
        <v>56</v>
      </c>
      <c r="M1902" s="127">
        <v>158</v>
      </c>
      <c r="N1902" s="127">
        <v>675</v>
      </c>
      <c r="O1902" s="127">
        <v>8</v>
      </c>
      <c r="P1902" s="127">
        <v>12</v>
      </c>
      <c r="Q1902" s="127">
        <v>42</v>
      </c>
      <c r="R1902" s="127">
        <v>39</v>
      </c>
      <c r="S1902" s="127">
        <v>0</v>
      </c>
      <c r="T1902" s="127">
        <v>0</v>
      </c>
      <c r="U1902" s="127">
        <v>0</v>
      </c>
      <c r="V1902" s="127">
        <v>0</v>
      </c>
      <c r="W1902" s="127">
        <v>0</v>
      </c>
      <c r="X1902" s="127">
        <v>0</v>
      </c>
    </row>
    <row r="1903" spans="1:24">
      <c r="A1903" s="118">
        <v>5</v>
      </c>
      <c r="B1903" s="122">
        <v>3</v>
      </c>
      <c r="C1903" s="137">
        <v>6303</v>
      </c>
      <c r="D1903" s="131">
        <v>20</v>
      </c>
      <c r="E1903" s="144" t="s">
        <v>1203</v>
      </c>
      <c r="F1903" s="144" t="s">
        <v>1210</v>
      </c>
      <c r="G1903" s="127">
        <v>185</v>
      </c>
      <c r="H1903" s="127">
        <v>702</v>
      </c>
      <c r="I1903" s="127">
        <v>4</v>
      </c>
      <c r="J1903" s="127">
        <v>8</v>
      </c>
      <c r="K1903" s="127">
        <v>37</v>
      </c>
      <c r="L1903" s="127">
        <v>51</v>
      </c>
      <c r="M1903" s="127">
        <v>185</v>
      </c>
      <c r="N1903" s="127">
        <v>725</v>
      </c>
      <c r="O1903" s="127">
        <v>2</v>
      </c>
      <c r="P1903" s="127">
        <v>17</v>
      </c>
      <c r="Q1903" s="127">
        <v>49</v>
      </c>
      <c r="R1903" s="127">
        <v>31</v>
      </c>
      <c r="S1903" s="127">
        <v>185</v>
      </c>
      <c r="T1903" s="127">
        <v>205</v>
      </c>
      <c r="U1903" s="127">
        <v>1</v>
      </c>
      <c r="V1903" s="127">
        <v>39</v>
      </c>
      <c r="W1903" s="127">
        <v>54</v>
      </c>
      <c r="X1903" s="127">
        <v>6</v>
      </c>
    </row>
    <row r="1904" spans="1:24" ht="15.75" thickBot="1">
      <c r="A1904" s="113">
        <v>3</v>
      </c>
      <c r="B1904" s="116">
        <v>3</v>
      </c>
      <c r="C1904" s="138">
        <v>6303</v>
      </c>
      <c r="D1904" s="132">
        <v>23</v>
      </c>
      <c r="E1904" s="142" t="s">
        <v>1203</v>
      </c>
      <c r="F1904" s="143" t="s">
        <v>1209</v>
      </c>
      <c r="G1904" s="128">
        <v>84</v>
      </c>
      <c r="H1904" s="128">
        <v>654</v>
      </c>
      <c r="I1904" s="128">
        <v>0</v>
      </c>
      <c r="J1904" s="128">
        <v>2</v>
      </c>
      <c r="K1904" s="128">
        <v>12</v>
      </c>
      <c r="L1904" s="128">
        <v>86</v>
      </c>
      <c r="M1904" s="128">
        <v>84</v>
      </c>
      <c r="N1904" s="128">
        <v>689</v>
      </c>
      <c r="O1904" s="128">
        <v>2</v>
      </c>
      <c r="P1904" s="128">
        <v>10</v>
      </c>
      <c r="Q1904" s="128">
        <v>27</v>
      </c>
      <c r="R1904" s="128">
        <v>61</v>
      </c>
      <c r="S1904" s="128">
        <v>0</v>
      </c>
      <c r="T1904" s="128">
        <v>0</v>
      </c>
      <c r="U1904" s="128">
        <v>0</v>
      </c>
      <c r="V1904" s="128">
        <v>0</v>
      </c>
      <c r="W1904" s="128">
        <v>0</v>
      </c>
      <c r="X1904" s="128">
        <v>0</v>
      </c>
    </row>
    <row r="1905" spans="1:24" ht="15.75" thickBot="1">
      <c r="A1905" s="119">
        <v>4</v>
      </c>
      <c r="B1905" s="123">
        <v>3</v>
      </c>
      <c r="C1905" s="139">
        <v>6303</v>
      </c>
      <c r="D1905" s="133">
        <v>23</v>
      </c>
      <c r="E1905" s="145" t="s">
        <v>1203</v>
      </c>
      <c r="F1905" s="145" t="s">
        <v>1209</v>
      </c>
      <c r="G1905" s="129">
        <v>83</v>
      </c>
      <c r="H1905" s="129">
        <v>697</v>
      </c>
      <c r="I1905" s="129">
        <v>0</v>
      </c>
      <c r="J1905" s="129">
        <v>6</v>
      </c>
      <c r="K1905" s="129">
        <v>18</v>
      </c>
      <c r="L1905" s="129">
        <v>76</v>
      </c>
      <c r="M1905" s="129">
        <v>83</v>
      </c>
      <c r="N1905" s="129">
        <v>758</v>
      </c>
      <c r="O1905" s="129">
        <v>0</v>
      </c>
      <c r="P1905" s="129">
        <v>5</v>
      </c>
      <c r="Q1905" s="129">
        <v>39</v>
      </c>
      <c r="R1905" s="129">
        <v>57</v>
      </c>
      <c r="S1905" s="129">
        <v>0</v>
      </c>
      <c r="T1905" s="129">
        <v>0</v>
      </c>
      <c r="U1905" s="129">
        <v>0</v>
      </c>
      <c r="V1905" s="129">
        <v>0</v>
      </c>
      <c r="W1905" s="129">
        <v>0</v>
      </c>
      <c r="X1905" s="129">
        <v>0</v>
      </c>
    </row>
    <row r="1906" spans="1:24">
      <c r="A1906" s="118">
        <v>5</v>
      </c>
      <c r="B1906" s="122">
        <v>3</v>
      </c>
      <c r="C1906" s="137">
        <v>6303</v>
      </c>
      <c r="D1906" s="131">
        <v>23</v>
      </c>
      <c r="E1906" s="144" t="s">
        <v>1203</v>
      </c>
      <c r="F1906" s="144" t="s">
        <v>1209</v>
      </c>
      <c r="G1906" s="127">
        <v>77</v>
      </c>
      <c r="H1906" s="127">
        <v>750</v>
      </c>
      <c r="I1906" s="127">
        <v>0</v>
      </c>
      <c r="J1906" s="127">
        <v>3</v>
      </c>
      <c r="K1906" s="127">
        <v>23</v>
      </c>
      <c r="L1906" s="127">
        <v>74</v>
      </c>
      <c r="M1906" s="127">
        <v>77</v>
      </c>
      <c r="N1906" s="127">
        <v>852</v>
      </c>
      <c r="O1906" s="127">
        <v>0</v>
      </c>
      <c r="P1906" s="127">
        <v>6</v>
      </c>
      <c r="Q1906" s="127">
        <v>18</v>
      </c>
      <c r="R1906" s="127">
        <v>75</v>
      </c>
      <c r="S1906" s="127">
        <v>77</v>
      </c>
      <c r="T1906" s="127">
        <v>229</v>
      </c>
      <c r="U1906" s="127">
        <v>1</v>
      </c>
      <c r="V1906" s="127">
        <v>13</v>
      </c>
      <c r="W1906" s="127">
        <v>62</v>
      </c>
      <c r="X1906" s="127">
        <v>23</v>
      </c>
    </row>
    <row r="1907" spans="1:24">
      <c r="A1907" s="113">
        <v>3</v>
      </c>
      <c r="B1907" s="116">
        <v>3</v>
      </c>
      <c r="C1907" s="138">
        <v>6303</v>
      </c>
      <c r="D1907" s="132">
        <v>24</v>
      </c>
      <c r="E1907" s="142" t="s">
        <v>1203</v>
      </c>
      <c r="F1907" s="143" t="s">
        <v>1208</v>
      </c>
      <c r="G1907" s="128">
        <v>66</v>
      </c>
      <c r="H1907" s="128">
        <v>628</v>
      </c>
      <c r="I1907" s="128">
        <v>0</v>
      </c>
      <c r="J1907" s="128">
        <v>3</v>
      </c>
      <c r="K1907" s="128">
        <v>20</v>
      </c>
      <c r="L1907" s="128">
        <v>77</v>
      </c>
      <c r="M1907" s="128">
        <v>66</v>
      </c>
      <c r="N1907" s="128">
        <v>644</v>
      </c>
      <c r="O1907" s="128">
        <v>3</v>
      </c>
      <c r="P1907" s="128">
        <v>6</v>
      </c>
      <c r="Q1907" s="128">
        <v>45</v>
      </c>
      <c r="R1907" s="128">
        <v>45</v>
      </c>
      <c r="S1907" s="128">
        <v>0</v>
      </c>
      <c r="T1907" s="128">
        <v>0</v>
      </c>
      <c r="U1907" s="128">
        <v>0</v>
      </c>
      <c r="V1907" s="128">
        <v>0</v>
      </c>
      <c r="W1907" s="128">
        <v>0</v>
      </c>
      <c r="X1907" s="128">
        <v>0</v>
      </c>
    </row>
    <row r="1908" spans="1:24">
      <c r="A1908" s="118">
        <v>4</v>
      </c>
      <c r="B1908" s="122">
        <v>3</v>
      </c>
      <c r="C1908" s="137">
        <v>6303</v>
      </c>
      <c r="D1908" s="131">
        <v>24</v>
      </c>
      <c r="E1908" s="144" t="s">
        <v>1203</v>
      </c>
      <c r="F1908" s="144" t="s">
        <v>1208</v>
      </c>
      <c r="G1908" s="127">
        <v>69</v>
      </c>
      <c r="H1908" s="127">
        <v>652</v>
      </c>
      <c r="I1908" s="127">
        <v>1</v>
      </c>
      <c r="J1908" s="127">
        <v>7</v>
      </c>
      <c r="K1908" s="127">
        <v>32</v>
      </c>
      <c r="L1908" s="127">
        <v>59</v>
      </c>
      <c r="M1908" s="127">
        <v>69</v>
      </c>
      <c r="N1908" s="127">
        <v>703</v>
      </c>
      <c r="O1908" s="127">
        <v>0</v>
      </c>
      <c r="P1908" s="127">
        <v>14</v>
      </c>
      <c r="Q1908" s="127">
        <v>49</v>
      </c>
      <c r="R1908" s="127">
        <v>36</v>
      </c>
      <c r="S1908" s="127">
        <v>0</v>
      </c>
      <c r="T1908" s="127">
        <v>0</v>
      </c>
      <c r="U1908" s="127">
        <v>0</v>
      </c>
      <c r="V1908" s="127">
        <v>0</v>
      </c>
      <c r="W1908" s="127">
        <v>0</v>
      </c>
      <c r="X1908" s="127">
        <v>0</v>
      </c>
    </row>
    <row r="1909" spans="1:24">
      <c r="A1909" s="118">
        <v>5</v>
      </c>
      <c r="B1909" s="122">
        <v>3</v>
      </c>
      <c r="C1909" s="137">
        <v>6303</v>
      </c>
      <c r="D1909" s="131">
        <v>24</v>
      </c>
      <c r="E1909" s="144" t="s">
        <v>1203</v>
      </c>
      <c r="F1909" s="144" t="s">
        <v>1208</v>
      </c>
      <c r="G1909" s="127">
        <v>75</v>
      </c>
      <c r="H1909" s="127">
        <v>674</v>
      </c>
      <c r="I1909" s="127">
        <v>8</v>
      </c>
      <c r="J1909" s="127">
        <v>13</v>
      </c>
      <c r="K1909" s="127">
        <v>33</v>
      </c>
      <c r="L1909" s="127">
        <v>45</v>
      </c>
      <c r="M1909" s="127">
        <v>75</v>
      </c>
      <c r="N1909" s="127">
        <v>731</v>
      </c>
      <c r="O1909" s="127">
        <v>3</v>
      </c>
      <c r="P1909" s="127">
        <v>15</v>
      </c>
      <c r="Q1909" s="127">
        <v>45</v>
      </c>
      <c r="R1909" s="127">
        <v>37</v>
      </c>
      <c r="S1909" s="127">
        <v>75</v>
      </c>
      <c r="T1909" s="127">
        <v>192</v>
      </c>
      <c r="U1909" s="127">
        <v>19</v>
      </c>
      <c r="V1909" s="127">
        <v>40</v>
      </c>
      <c r="W1909" s="127">
        <v>37</v>
      </c>
      <c r="X1909" s="127">
        <v>4</v>
      </c>
    </row>
    <row r="1910" spans="1:24">
      <c r="A1910" s="113">
        <v>3</v>
      </c>
      <c r="B1910" s="116">
        <v>3</v>
      </c>
      <c r="C1910" s="138">
        <v>6303</v>
      </c>
      <c r="D1910" s="132">
        <v>25</v>
      </c>
      <c r="E1910" s="142" t="s">
        <v>1203</v>
      </c>
      <c r="F1910" s="143" t="s">
        <v>1207</v>
      </c>
      <c r="G1910" s="128">
        <v>75</v>
      </c>
      <c r="H1910" s="128">
        <v>673</v>
      </c>
      <c r="I1910" s="128">
        <v>0</v>
      </c>
      <c r="J1910" s="128">
        <v>1</v>
      </c>
      <c r="K1910" s="128">
        <v>11</v>
      </c>
      <c r="L1910" s="128">
        <v>88</v>
      </c>
      <c r="M1910" s="128">
        <v>75</v>
      </c>
      <c r="N1910" s="128">
        <v>717</v>
      </c>
      <c r="O1910" s="128">
        <v>3</v>
      </c>
      <c r="P1910" s="128">
        <v>1</v>
      </c>
      <c r="Q1910" s="128">
        <v>24</v>
      </c>
      <c r="R1910" s="128">
        <v>72</v>
      </c>
      <c r="S1910" s="128">
        <v>0</v>
      </c>
      <c r="T1910" s="128">
        <v>0</v>
      </c>
      <c r="U1910" s="128">
        <v>0</v>
      </c>
      <c r="V1910" s="128">
        <v>0</v>
      </c>
      <c r="W1910" s="128">
        <v>0</v>
      </c>
      <c r="X1910" s="128">
        <v>0</v>
      </c>
    </row>
    <row r="1911" spans="1:24">
      <c r="A1911" s="118">
        <v>4</v>
      </c>
      <c r="B1911" s="122">
        <v>3</v>
      </c>
      <c r="C1911" s="137">
        <v>6303</v>
      </c>
      <c r="D1911" s="131">
        <v>25</v>
      </c>
      <c r="E1911" s="144" t="s">
        <v>1203</v>
      </c>
      <c r="F1911" s="144" t="s">
        <v>1207</v>
      </c>
      <c r="G1911" s="127">
        <v>106</v>
      </c>
      <c r="H1911" s="127">
        <v>671</v>
      </c>
      <c r="I1911" s="127">
        <v>5</v>
      </c>
      <c r="J1911" s="127">
        <v>6</v>
      </c>
      <c r="K1911" s="127">
        <v>21</v>
      </c>
      <c r="L1911" s="127">
        <v>69</v>
      </c>
      <c r="M1911" s="127">
        <v>106</v>
      </c>
      <c r="N1911" s="127">
        <v>724</v>
      </c>
      <c r="O1911" s="127">
        <v>2</v>
      </c>
      <c r="P1911" s="127">
        <v>13</v>
      </c>
      <c r="Q1911" s="127">
        <v>38</v>
      </c>
      <c r="R1911" s="127">
        <v>47</v>
      </c>
      <c r="S1911" s="127">
        <v>0</v>
      </c>
      <c r="T1911" s="127">
        <v>0</v>
      </c>
      <c r="U1911" s="127">
        <v>0</v>
      </c>
      <c r="V1911" s="127">
        <v>0</v>
      </c>
      <c r="W1911" s="127">
        <v>0</v>
      </c>
      <c r="X1911" s="127">
        <v>0</v>
      </c>
    </row>
    <row r="1912" spans="1:24">
      <c r="A1912" s="118">
        <v>5</v>
      </c>
      <c r="B1912" s="122">
        <v>3</v>
      </c>
      <c r="C1912" s="137">
        <v>6303</v>
      </c>
      <c r="D1912" s="131">
        <v>25</v>
      </c>
      <c r="E1912" s="144" t="s">
        <v>1203</v>
      </c>
      <c r="F1912" s="144" t="s">
        <v>1207</v>
      </c>
      <c r="G1912" s="127">
        <v>95</v>
      </c>
      <c r="H1912" s="127">
        <v>707</v>
      </c>
      <c r="I1912" s="127">
        <v>5</v>
      </c>
      <c r="J1912" s="127">
        <v>7</v>
      </c>
      <c r="K1912" s="127">
        <v>27</v>
      </c>
      <c r="L1912" s="127">
        <v>60</v>
      </c>
      <c r="M1912" s="127">
        <v>95</v>
      </c>
      <c r="N1912" s="127">
        <v>774</v>
      </c>
      <c r="O1912" s="127">
        <v>1</v>
      </c>
      <c r="P1912" s="127">
        <v>11</v>
      </c>
      <c r="Q1912" s="127">
        <v>40</v>
      </c>
      <c r="R1912" s="127">
        <v>48</v>
      </c>
      <c r="S1912" s="127">
        <v>95</v>
      </c>
      <c r="T1912" s="127">
        <v>199</v>
      </c>
      <c r="U1912" s="127">
        <v>8</v>
      </c>
      <c r="V1912" s="127">
        <v>40</v>
      </c>
      <c r="W1912" s="127">
        <v>47</v>
      </c>
      <c r="X1912" s="127">
        <v>4</v>
      </c>
    </row>
    <row r="1913" spans="1:24">
      <c r="A1913" s="118">
        <v>6</v>
      </c>
      <c r="B1913" s="122">
        <v>3</v>
      </c>
      <c r="C1913" s="137">
        <v>6303</v>
      </c>
      <c r="D1913" s="131">
        <v>26</v>
      </c>
      <c r="E1913" s="144" t="s">
        <v>1203</v>
      </c>
      <c r="F1913" s="144" t="s">
        <v>1518</v>
      </c>
      <c r="G1913" s="127">
        <v>320</v>
      </c>
      <c r="H1913" s="127">
        <v>732</v>
      </c>
      <c r="I1913" s="127">
        <v>3</v>
      </c>
      <c r="J1913" s="127">
        <v>10</v>
      </c>
      <c r="K1913" s="127">
        <v>29</v>
      </c>
      <c r="L1913" s="127">
        <v>58</v>
      </c>
      <c r="M1913" s="127">
        <v>320</v>
      </c>
      <c r="N1913" s="127">
        <v>780</v>
      </c>
      <c r="O1913" s="127">
        <v>2</v>
      </c>
      <c r="P1913" s="127">
        <v>15</v>
      </c>
      <c r="Q1913" s="127">
        <v>38</v>
      </c>
      <c r="R1913" s="127">
        <v>46</v>
      </c>
      <c r="S1913" s="127">
        <v>0</v>
      </c>
      <c r="T1913" s="127">
        <v>0</v>
      </c>
      <c r="U1913" s="127">
        <v>0</v>
      </c>
      <c r="V1913" s="127">
        <v>0</v>
      </c>
      <c r="W1913" s="127">
        <v>0</v>
      </c>
      <c r="X1913" s="127">
        <v>0</v>
      </c>
    </row>
    <row r="1914" spans="1:24">
      <c r="A1914" s="118">
        <v>7</v>
      </c>
      <c r="B1914" s="122">
        <v>3</v>
      </c>
      <c r="C1914" s="137">
        <v>6303</v>
      </c>
      <c r="D1914" s="131">
        <v>26</v>
      </c>
      <c r="E1914" s="144" t="s">
        <v>1203</v>
      </c>
      <c r="F1914" s="144" t="s">
        <v>1518</v>
      </c>
      <c r="G1914" s="127">
        <v>327</v>
      </c>
      <c r="H1914" s="127">
        <v>765</v>
      </c>
      <c r="I1914" s="127">
        <v>6</v>
      </c>
      <c r="J1914" s="127">
        <v>9</v>
      </c>
      <c r="K1914" s="127">
        <v>32</v>
      </c>
      <c r="L1914" s="127">
        <v>53</v>
      </c>
      <c r="M1914" s="127">
        <v>327</v>
      </c>
      <c r="N1914" s="127">
        <v>769</v>
      </c>
      <c r="O1914" s="127">
        <v>2</v>
      </c>
      <c r="P1914" s="127">
        <v>22</v>
      </c>
      <c r="Q1914" s="127">
        <v>44</v>
      </c>
      <c r="R1914" s="127">
        <v>31</v>
      </c>
      <c r="S1914" s="127">
        <v>327</v>
      </c>
      <c r="T1914" s="127">
        <v>183</v>
      </c>
      <c r="U1914" s="127">
        <v>19</v>
      </c>
      <c r="V1914" s="127">
        <v>46</v>
      </c>
      <c r="W1914" s="127">
        <v>32</v>
      </c>
      <c r="X1914" s="127">
        <v>3</v>
      </c>
    </row>
    <row r="1915" spans="1:24">
      <c r="A1915" s="118">
        <v>8</v>
      </c>
      <c r="B1915" s="122">
        <v>3</v>
      </c>
      <c r="C1915" s="137">
        <v>6303</v>
      </c>
      <c r="D1915" s="131">
        <v>26</v>
      </c>
      <c r="E1915" s="144" t="s">
        <v>1203</v>
      </c>
      <c r="F1915" s="144" t="s">
        <v>1518</v>
      </c>
      <c r="G1915" s="127">
        <v>340</v>
      </c>
      <c r="H1915" s="127">
        <v>760</v>
      </c>
      <c r="I1915" s="127">
        <v>14</v>
      </c>
      <c r="J1915" s="127">
        <v>9</v>
      </c>
      <c r="K1915" s="127">
        <v>46</v>
      </c>
      <c r="L1915" s="127">
        <v>32</v>
      </c>
      <c r="M1915" s="127">
        <v>340</v>
      </c>
      <c r="N1915" s="127">
        <v>815</v>
      </c>
      <c r="O1915" s="127">
        <v>4</v>
      </c>
      <c r="P1915" s="127">
        <v>17</v>
      </c>
      <c r="Q1915" s="127">
        <v>46</v>
      </c>
      <c r="R1915" s="127">
        <v>33</v>
      </c>
      <c r="S1915" s="127">
        <v>0</v>
      </c>
      <c r="T1915" s="127">
        <v>0</v>
      </c>
      <c r="U1915" s="127">
        <v>0</v>
      </c>
      <c r="V1915" s="127">
        <v>0</v>
      </c>
      <c r="W1915" s="127">
        <v>0</v>
      </c>
      <c r="X1915" s="127">
        <v>0</v>
      </c>
    </row>
    <row r="1916" spans="1:24">
      <c r="A1916" s="113">
        <v>3</v>
      </c>
      <c r="B1916" s="116">
        <v>3</v>
      </c>
      <c r="C1916" s="138">
        <v>6303</v>
      </c>
      <c r="D1916" s="132">
        <v>27</v>
      </c>
      <c r="E1916" s="142" t="s">
        <v>1203</v>
      </c>
      <c r="F1916" s="143" t="s">
        <v>1206</v>
      </c>
      <c r="G1916" s="128">
        <v>74</v>
      </c>
      <c r="H1916" s="128">
        <v>658</v>
      </c>
      <c r="I1916" s="128">
        <v>0</v>
      </c>
      <c r="J1916" s="128">
        <v>4</v>
      </c>
      <c r="K1916" s="128">
        <v>16</v>
      </c>
      <c r="L1916" s="128">
        <v>80</v>
      </c>
      <c r="M1916" s="128">
        <v>74</v>
      </c>
      <c r="N1916" s="128">
        <v>702</v>
      </c>
      <c r="O1916" s="128">
        <v>1</v>
      </c>
      <c r="P1916" s="128">
        <v>7</v>
      </c>
      <c r="Q1916" s="128">
        <v>30</v>
      </c>
      <c r="R1916" s="128">
        <v>62</v>
      </c>
      <c r="S1916" s="128">
        <v>0</v>
      </c>
      <c r="T1916" s="128">
        <v>0</v>
      </c>
      <c r="U1916" s="128">
        <v>0</v>
      </c>
      <c r="V1916" s="128">
        <v>0</v>
      </c>
      <c r="W1916" s="128">
        <v>0</v>
      </c>
      <c r="X1916" s="128">
        <v>0</v>
      </c>
    </row>
    <row r="1917" spans="1:24">
      <c r="A1917" s="118">
        <v>4</v>
      </c>
      <c r="B1917" s="122">
        <v>3</v>
      </c>
      <c r="C1917" s="137">
        <v>6303</v>
      </c>
      <c r="D1917" s="131">
        <v>27</v>
      </c>
      <c r="E1917" s="144" t="s">
        <v>1203</v>
      </c>
      <c r="F1917" s="144" t="s">
        <v>1206</v>
      </c>
      <c r="G1917" s="127">
        <v>80</v>
      </c>
      <c r="H1917" s="127">
        <v>659</v>
      </c>
      <c r="I1917" s="127">
        <v>4</v>
      </c>
      <c r="J1917" s="127">
        <v>9</v>
      </c>
      <c r="K1917" s="127">
        <v>18</v>
      </c>
      <c r="L1917" s="127">
        <v>70</v>
      </c>
      <c r="M1917" s="127">
        <v>80</v>
      </c>
      <c r="N1917" s="127">
        <v>697</v>
      </c>
      <c r="O1917" s="127">
        <v>3</v>
      </c>
      <c r="P1917" s="127">
        <v>10</v>
      </c>
      <c r="Q1917" s="127">
        <v>51</v>
      </c>
      <c r="R1917" s="127">
        <v>36</v>
      </c>
      <c r="S1917" s="127">
        <v>0</v>
      </c>
      <c r="T1917" s="127">
        <v>0</v>
      </c>
      <c r="U1917" s="127">
        <v>0</v>
      </c>
      <c r="V1917" s="127">
        <v>0</v>
      </c>
      <c r="W1917" s="127">
        <v>0</v>
      </c>
      <c r="X1917" s="127">
        <v>0</v>
      </c>
    </row>
    <row r="1918" spans="1:24">
      <c r="A1918" s="118">
        <v>5</v>
      </c>
      <c r="B1918" s="122">
        <v>3</v>
      </c>
      <c r="C1918" s="137">
        <v>6303</v>
      </c>
      <c r="D1918" s="131">
        <v>27</v>
      </c>
      <c r="E1918" s="144" t="s">
        <v>1203</v>
      </c>
      <c r="F1918" s="144" t="s">
        <v>1206</v>
      </c>
      <c r="G1918" s="127">
        <v>80</v>
      </c>
      <c r="H1918" s="127">
        <v>699</v>
      </c>
      <c r="I1918" s="127">
        <v>4</v>
      </c>
      <c r="J1918" s="127">
        <v>13</v>
      </c>
      <c r="K1918" s="127">
        <v>34</v>
      </c>
      <c r="L1918" s="127">
        <v>50</v>
      </c>
      <c r="M1918" s="127">
        <v>80</v>
      </c>
      <c r="N1918" s="127">
        <v>754</v>
      </c>
      <c r="O1918" s="127">
        <v>1</v>
      </c>
      <c r="P1918" s="127">
        <v>16</v>
      </c>
      <c r="Q1918" s="127">
        <v>38</v>
      </c>
      <c r="R1918" s="127">
        <v>45</v>
      </c>
      <c r="S1918" s="127">
        <v>80</v>
      </c>
      <c r="T1918" s="127">
        <v>218</v>
      </c>
      <c r="U1918" s="127">
        <v>3</v>
      </c>
      <c r="V1918" s="127">
        <v>24</v>
      </c>
      <c r="W1918" s="127">
        <v>61</v>
      </c>
      <c r="X1918" s="127">
        <v>13</v>
      </c>
    </row>
    <row r="1919" spans="1:24">
      <c r="A1919" s="118">
        <v>6</v>
      </c>
      <c r="B1919" s="122">
        <v>3</v>
      </c>
      <c r="C1919" s="137">
        <v>6303</v>
      </c>
      <c r="D1919" s="131">
        <v>28</v>
      </c>
      <c r="E1919" s="144" t="s">
        <v>1203</v>
      </c>
      <c r="F1919" s="144" t="s">
        <v>1517</v>
      </c>
      <c r="G1919" s="127">
        <v>278</v>
      </c>
      <c r="H1919" s="127">
        <v>740</v>
      </c>
      <c r="I1919" s="127">
        <v>3</v>
      </c>
      <c r="J1919" s="127">
        <v>12</v>
      </c>
      <c r="K1919" s="127">
        <v>27</v>
      </c>
      <c r="L1919" s="127">
        <v>58</v>
      </c>
      <c r="M1919" s="127">
        <v>278</v>
      </c>
      <c r="N1919" s="127">
        <v>775</v>
      </c>
      <c r="O1919" s="127">
        <v>2</v>
      </c>
      <c r="P1919" s="127">
        <v>14</v>
      </c>
      <c r="Q1919" s="127">
        <v>44</v>
      </c>
      <c r="R1919" s="127">
        <v>40</v>
      </c>
      <c r="S1919" s="127">
        <v>0</v>
      </c>
      <c r="T1919" s="127">
        <v>0</v>
      </c>
      <c r="U1919" s="127">
        <v>0</v>
      </c>
      <c r="V1919" s="127">
        <v>0</v>
      </c>
      <c r="W1919" s="127">
        <v>0</v>
      </c>
      <c r="X1919" s="127">
        <v>0</v>
      </c>
    </row>
    <row r="1920" spans="1:24">
      <c r="A1920" s="118">
        <v>7</v>
      </c>
      <c r="B1920" s="122">
        <v>3</v>
      </c>
      <c r="C1920" s="137">
        <v>6303</v>
      </c>
      <c r="D1920" s="131">
        <v>28</v>
      </c>
      <c r="E1920" s="144" t="s">
        <v>1203</v>
      </c>
      <c r="F1920" s="144" t="s">
        <v>1517</v>
      </c>
      <c r="G1920" s="127">
        <v>265</v>
      </c>
      <c r="H1920" s="127">
        <v>755</v>
      </c>
      <c r="I1920" s="127">
        <v>9</v>
      </c>
      <c r="J1920" s="127">
        <v>11</v>
      </c>
      <c r="K1920" s="127">
        <v>33</v>
      </c>
      <c r="L1920" s="127">
        <v>48</v>
      </c>
      <c r="M1920" s="127">
        <v>265</v>
      </c>
      <c r="N1920" s="127">
        <v>788</v>
      </c>
      <c r="O1920" s="127">
        <v>3</v>
      </c>
      <c r="P1920" s="127">
        <v>18</v>
      </c>
      <c r="Q1920" s="127">
        <v>37</v>
      </c>
      <c r="R1920" s="127">
        <v>42</v>
      </c>
      <c r="S1920" s="127">
        <v>265</v>
      </c>
      <c r="T1920" s="127">
        <v>195</v>
      </c>
      <c r="U1920" s="127">
        <v>15</v>
      </c>
      <c r="V1920" s="127">
        <v>36</v>
      </c>
      <c r="W1920" s="127">
        <v>40</v>
      </c>
      <c r="X1920" s="127">
        <v>9</v>
      </c>
    </row>
    <row r="1921" spans="1:24">
      <c r="A1921" s="118">
        <v>8</v>
      </c>
      <c r="B1921" s="122">
        <v>3</v>
      </c>
      <c r="C1921" s="137">
        <v>6303</v>
      </c>
      <c r="D1921" s="131">
        <v>28</v>
      </c>
      <c r="E1921" s="144" t="s">
        <v>1203</v>
      </c>
      <c r="F1921" s="144" t="s">
        <v>1517</v>
      </c>
      <c r="G1921" s="127">
        <v>270</v>
      </c>
      <c r="H1921" s="127">
        <v>751</v>
      </c>
      <c r="I1921" s="127">
        <v>14</v>
      </c>
      <c r="J1921" s="127">
        <v>15</v>
      </c>
      <c r="K1921" s="127">
        <v>40</v>
      </c>
      <c r="L1921" s="127">
        <v>31</v>
      </c>
      <c r="M1921" s="127">
        <v>270</v>
      </c>
      <c r="N1921" s="127">
        <v>834</v>
      </c>
      <c r="O1921" s="127">
        <v>2</v>
      </c>
      <c r="P1921" s="127">
        <v>14</v>
      </c>
      <c r="Q1921" s="127">
        <v>46</v>
      </c>
      <c r="R1921" s="127">
        <v>38</v>
      </c>
      <c r="S1921" s="127">
        <v>0</v>
      </c>
      <c r="T1921" s="127">
        <v>0</v>
      </c>
      <c r="U1921" s="127">
        <v>0</v>
      </c>
      <c r="V1921" s="127">
        <v>0</v>
      </c>
      <c r="W1921" s="127">
        <v>0</v>
      </c>
      <c r="X1921" s="127">
        <v>0</v>
      </c>
    </row>
    <row r="1922" spans="1:24">
      <c r="A1922" s="113">
        <v>3</v>
      </c>
      <c r="B1922" s="116">
        <v>3</v>
      </c>
      <c r="C1922" s="138">
        <v>6303</v>
      </c>
      <c r="D1922" s="132">
        <v>29</v>
      </c>
      <c r="E1922" s="142" t="s">
        <v>1203</v>
      </c>
      <c r="F1922" s="143" t="s">
        <v>1205</v>
      </c>
      <c r="G1922" s="128">
        <v>97</v>
      </c>
      <c r="H1922" s="128">
        <v>626</v>
      </c>
      <c r="I1922" s="128">
        <v>1</v>
      </c>
      <c r="J1922" s="128">
        <v>6</v>
      </c>
      <c r="K1922" s="128">
        <v>18</v>
      </c>
      <c r="L1922" s="128">
        <v>75</v>
      </c>
      <c r="M1922" s="128">
        <v>97</v>
      </c>
      <c r="N1922" s="128">
        <v>639</v>
      </c>
      <c r="O1922" s="128">
        <v>6</v>
      </c>
      <c r="P1922" s="128">
        <v>9</v>
      </c>
      <c r="Q1922" s="128">
        <v>36</v>
      </c>
      <c r="R1922" s="128">
        <v>48</v>
      </c>
      <c r="S1922" s="128">
        <v>0</v>
      </c>
      <c r="T1922" s="128">
        <v>0</v>
      </c>
      <c r="U1922" s="128">
        <v>0</v>
      </c>
      <c r="V1922" s="128">
        <v>0</v>
      </c>
      <c r="W1922" s="128">
        <v>0</v>
      </c>
      <c r="X1922" s="128">
        <v>0</v>
      </c>
    </row>
    <row r="1923" spans="1:24">
      <c r="A1923" s="118">
        <v>4</v>
      </c>
      <c r="B1923" s="122">
        <v>3</v>
      </c>
      <c r="C1923" s="137">
        <v>6303</v>
      </c>
      <c r="D1923" s="131">
        <v>29</v>
      </c>
      <c r="E1923" s="144" t="s">
        <v>1203</v>
      </c>
      <c r="F1923" s="144" t="s">
        <v>1205</v>
      </c>
      <c r="G1923" s="127">
        <v>97</v>
      </c>
      <c r="H1923" s="127">
        <v>690</v>
      </c>
      <c r="I1923" s="127">
        <v>0</v>
      </c>
      <c r="J1923" s="127">
        <v>2</v>
      </c>
      <c r="K1923" s="127">
        <v>23</v>
      </c>
      <c r="L1923" s="127">
        <v>75</v>
      </c>
      <c r="M1923" s="127">
        <v>97</v>
      </c>
      <c r="N1923" s="127">
        <v>768</v>
      </c>
      <c r="O1923" s="127">
        <v>0</v>
      </c>
      <c r="P1923" s="127">
        <v>7</v>
      </c>
      <c r="Q1923" s="127">
        <v>34</v>
      </c>
      <c r="R1923" s="127">
        <v>59</v>
      </c>
      <c r="S1923" s="127">
        <v>0</v>
      </c>
      <c r="T1923" s="127">
        <v>0</v>
      </c>
      <c r="U1923" s="127">
        <v>0</v>
      </c>
      <c r="V1923" s="127">
        <v>0</v>
      </c>
      <c r="W1923" s="127">
        <v>0</v>
      </c>
      <c r="X1923" s="127">
        <v>0</v>
      </c>
    </row>
    <row r="1924" spans="1:24">
      <c r="A1924" s="118">
        <v>5</v>
      </c>
      <c r="B1924" s="122">
        <v>3</v>
      </c>
      <c r="C1924" s="137">
        <v>6303</v>
      </c>
      <c r="D1924" s="131">
        <v>29</v>
      </c>
      <c r="E1924" s="144" t="s">
        <v>1203</v>
      </c>
      <c r="F1924" s="144" t="s">
        <v>1205</v>
      </c>
      <c r="G1924" s="127">
        <v>97</v>
      </c>
      <c r="H1924" s="127">
        <v>662</v>
      </c>
      <c r="I1924" s="127">
        <v>6</v>
      </c>
      <c r="J1924" s="127">
        <v>22</v>
      </c>
      <c r="K1924" s="127">
        <v>34</v>
      </c>
      <c r="L1924" s="127">
        <v>38</v>
      </c>
      <c r="M1924" s="127">
        <v>97</v>
      </c>
      <c r="N1924" s="127">
        <v>709</v>
      </c>
      <c r="O1924" s="127">
        <v>1</v>
      </c>
      <c r="P1924" s="127">
        <v>20</v>
      </c>
      <c r="Q1924" s="127">
        <v>52</v>
      </c>
      <c r="R1924" s="127">
        <v>28</v>
      </c>
      <c r="S1924" s="127">
        <v>97</v>
      </c>
      <c r="T1924" s="127">
        <v>186</v>
      </c>
      <c r="U1924" s="127">
        <v>18</v>
      </c>
      <c r="V1924" s="127">
        <v>49</v>
      </c>
      <c r="W1924" s="127">
        <v>30</v>
      </c>
      <c r="X1924" s="127">
        <v>3</v>
      </c>
    </row>
    <row r="1925" spans="1:24">
      <c r="A1925" s="113">
        <v>3</v>
      </c>
      <c r="B1925" s="116">
        <v>3</v>
      </c>
      <c r="C1925" s="138">
        <v>6303</v>
      </c>
      <c r="D1925" s="132">
        <v>36</v>
      </c>
      <c r="E1925" s="142" t="s">
        <v>1203</v>
      </c>
      <c r="F1925" s="143" t="s">
        <v>1204</v>
      </c>
      <c r="G1925" s="128">
        <v>16</v>
      </c>
      <c r="H1925" s="128">
        <v>612</v>
      </c>
      <c r="I1925" s="128">
        <v>0</v>
      </c>
      <c r="J1925" s="128">
        <v>0</v>
      </c>
      <c r="K1925" s="128">
        <v>56</v>
      </c>
      <c r="L1925" s="128">
        <v>44</v>
      </c>
      <c r="M1925" s="128">
        <v>16</v>
      </c>
      <c r="N1925" s="128">
        <v>516</v>
      </c>
      <c r="O1925" s="128">
        <v>13</v>
      </c>
      <c r="P1925" s="128">
        <v>25</v>
      </c>
      <c r="Q1925" s="128">
        <v>44</v>
      </c>
      <c r="R1925" s="128">
        <v>19</v>
      </c>
      <c r="S1925" s="128">
        <v>0</v>
      </c>
      <c r="T1925" s="128">
        <v>0</v>
      </c>
      <c r="U1925" s="128">
        <v>0</v>
      </c>
      <c r="V1925" s="128">
        <v>0</v>
      </c>
      <c r="W1925" s="128">
        <v>0</v>
      </c>
      <c r="X1925" s="128">
        <v>0</v>
      </c>
    </row>
    <row r="1926" spans="1:24">
      <c r="A1926" s="118">
        <v>4</v>
      </c>
      <c r="B1926" s="122">
        <v>3</v>
      </c>
      <c r="C1926" s="137">
        <v>6303</v>
      </c>
      <c r="D1926" s="131">
        <v>36</v>
      </c>
      <c r="E1926" s="144" t="s">
        <v>1203</v>
      </c>
      <c r="F1926" s="144" t="s">
        <v>1204</v>
      </c>
      <c r="G1926" s="127">
        <v>17</v>
      </c>
      <c r="H1926" s="127">
        <v>625</v>
      </c>
      <c r="I1926" s="127">
        <v>12</v>
      </c>
      <c r="J1926" s="127">
        <v>12</v>
      </c>
      <c r="K1926" s="127">
        <v>18</v>
      </c>
      <c r="L1926" s="127">
        <v>59</v>
      </c>
      <c r="M1926" s="127">
        <v>17</v>
      </c>
      <c r="N1926" s="127">
        <v>632</v>
      </c>
      <c r="O1926" s="127">
        <v>0</v>
      </c>
      <c r="P1926" s="127">
        <v>35</v>
      </c>
      <c r="Q1926" s="127">
        <v>41</v>
      </c>
      <c r="R1926" s="127">
        <v>24</v>
      </c>
      <c r="S1926" s="127">
        <v>0</v>
      </c>
      <c r="T1926" s="127">
        <v>0</v>
      </c>
      <c r="U1926" s="127">
        <v>0</v>
      </c>
      <c r="V1926" s="127">
        <v>0</v>
      </c>
      <c r="W1926" s="127">
        <v>0</v>
      </c>
      <c r="X1926" s="127">
        <v>0</v>
      </c>
    </row>
    <row r="1927" spans="1:24">
      <c r="A1927" s="118">
        <v>5</v>
      </c>
      <c r="B1927" s="122">
        <v>3</v>
      </c>
      <c r="C1927" s="137">
        <v>6303</v>
      </c>
      <c r="D1927" s="131">
        <v>36</v>
      </c>
      <c r="E1927" s="144" t="s">
        <v>1203</v>
      </c>
      <c r="F1927" s="144" t="s">
        <v>1204</v>
      </c>
      <c r="G1927" s="127">
        <v>16</v>
      </c>
      <c r="H1927" s="127">
        <v>634</v>
      </c>
      <c r="I1927" s="127">
        <v>13</v>
      </c>
      <c r="J1927" s="127">
        <v>19</v>
      </c>
      <c r="K1927" s="127">
        <v>50</v>
      </c>
      <c r="L1927" s="127">
        <v>19</v>
      </c>
      <c r="M1927" s="127">
        <v>16</v>
      </c>
      <c r="N1927" s="127">
        <v>691</v>
      </c>
      <c r="O1927" s="127">
        <v>6</v>
      </c>
      <c r="P1927" s="127">
        <v>13</v>
      </c>
      <c r="Q1927" s="127">
        <v>56</v>
      </c>
      <c r="R1927" s="127">
        <v>25</v>
      </c>
      <c r="S1927" s="127">
        <v>16</v>
      </c>
      <c r="T1927" s="127">
        <v>190</v>
      </c>
      <c r="U1927" s="127">
        <v>13</v>
      </c>
      <c r="V1927" s="127">
        <v>31</v>
      </c>
      <c r="W1927" s="127">
        <v>56</v>
      </c>
      <c r="X1927" s="127">
        <v>0</v>
      </c>
    </row>
    <row r="1928" spans="1:24">
      <c r="A1928" s="113">
        <v>3</v>
      </c>
      <c r="B1928" s="116">
        <v>3</v>
      </c>
      <c r="C1928" s="138">
        <v>6304</v>
      </c>
      <c r="D1928" s="132">
        <v>29</v>
      </c>
      <c r="E1928" s="142" t="s">
        <v>1047</v>
      </c>
      <c r="F1928" s="143" t="s">
        <v>1211</v>
      </c>
      <c r="G1928" s="128">
        <v>93</v>
      </c>
      <c r="H1928" s="128">
        <v>580</v>
      </c>
      <c r="I1928" s="128">
        <v>1</v>
      </c>
      <c r="J1928" s="128">
        <v>18</v>
      </c>
      <c r="K1928" s="128">
        <v>30</v>
      </c>
      <c r="L1928" s="128">
        <v>51</v>
      </c>
      <c r="M1928" s="128">
        <v>93</v>
      </c>
      <c r="N1928" s="128">
        <v>518</v>
      </c>
      <c r="O1928" s="128">
        <v>16</v>
      </c>
      <c r="P1928" s="128">
        <v>29</v>
      </c>
      <c r="Q1928" s="128">
        <v>31</v>
      </c>
      <c r="R1928" s="128">
        <v>24</v>
      </c>
      <c r="S1928" s="128">
        <v>0</v>
      </c>
      <c r="T1928" s="128">
        <v>0</v>
      </c>
      <c r="U1928" s="128">
        <v>0</v>
      </c>
      <c r="V1928" s="128">
        <v>0</v>
      </c>
      <c r="W1928" s="128">
        <v>0</v>
      </c>
      <c r="X1928" s="128">
        <v>0</v>
      </c>
    </row>
    <row r="1929" spans="1:24">
      <c r="A1929" s="118">
        <v>4</v>
      </c>
      <c r="B1929" s="122">
        <v>3</v>
      </c>
      <c r="C1929" s="137">
        <v>6304</v>
      </c>
      <c r="D1929" s="131">
        <v>29</v>
      </c>
      <c r="E1929" s="144" t="s">
        <v>1047</v>
      </c>
      <c r="F1929" s="144" t="s">
        <v>1211</v>
      </c>
      <c r="G1929" s="127">
        <v>87</v>
      </c>
      <c r="H1929" s="127">
        <v>604</v>
      </c>
      <c r="I1929" s="127">
        <v>11</v>
      </c>
      <c r="J1929" s="127">
        <v>21</v>
      </c>
      <c r="K1929" s="127">
        <v>28</v>
      </c>
      <c r="L1929" s="127">
        <v>40</v>
      </c>
      <c r="M1929" s="127">
        <v>87</v>
      </c>
      <c r="N1929" s="127">
        <v>644</v>
      </c>
      <c r="O1929" s="127">
        <v>3</v>
      </c>
      <c r="P1929" s="127">
        <v>28</v>
      </c>
      <c r="Q1929" s="127">
        <v>40</v>
      </c>
      <c r="R1929" s="127">
        <v>29</v>
      </c>
      <c r="S1929" s="127">
        <v>0</v>
      </c>
      <c r="T1929" s="127">
        <v>0</v>
      </c>
      <c r="U1929" s="127">
        <v>0</v>
      </c>
      <c r="V1929" s="127">
        <v>0</v>
      </c>
      <c r="W1929" s="127">
        <v>0</v>
      </c>
      <c r="X1929" s="127">
        <v>0</v>
      </c>
    </row>
    <row r="1930" spans="1:24">
      <c r="A1930" s="118">
        <v>5</v>
      </c>
      <c r="B1930" s="122">
        <v>3</v>
      </c>
      <c r="C1930" s="137">
        <v>6304</v>
      </c>
      <c r="D1930" s="131">
        <v>31</v>
      </c>
      <c r="E1930" s="144" t="s">
        <v>1047</v>
      </c>
      <c r="F1930" s="144" t="s">
        <v>1442</v>
      </c>
      <c r="G1930" s="127">
        <v>78</v>
      </c>
      <c r="H1930" s="127">
        <v>629</v>
      </c>
      <c r="I1930" s="127">
        <v>12</v>
      </c>
      <c r="J1930" s="127">
        <v>22</v>
      </c>
      <c r="K1930" s="127">
        <v>53</v>
      </c>
      <c r="L1930" s="127">
        <v>14</v>
      </c>
      <c r="M1930" s="127">
        <v>78</v>
      </c>
      <c r="N1930" s="127">
        <v>657</v>
      </c>
      <c r="O1930" s="127">
        <v>3</v>
      </c>
      <c r="P1930" s="127">
        <v>36</v>
      </c>
      <c r="Q1930" s="127">
        <v>40</v>
      </c>
      <c r="R1930" s="127">
        <v>22</v>
      </c>
      <c r="S1930" s="127">
        <v>78</v>
      </c>
      <c r="T1930" s="127">
        <v>190</v>
      </c>
      <c r="U1930" s="127">
        <v>12</v>
      </c>
      <c r="V1930" s="127">
        <v>50</v>
      </c>
      <c r="W1930" s="127">
        <v>38</v>
      </c>
      <c r="X1930" s="127">
        <v>0</v>
      </c>
    </row>
    <row r="1931" spans="1:24">
      <c r="A1931" s="118">
        <v>6</v>
      </c>
      <c r="B1931" s="122">
        <v>3</v>
      </c>
      <c r="C1931" s="137">
        <v>6304</v>
      </c>
      <c r="D1931" s="131">
        <v>31</v>
      </c>
      <c r="E1931" s="144" t="s">
        <v>1047</v>
      </c>
      <c r="F1931" s="144" t="s">
        <v>1442</v>
      </c>
      <c r="G1931" s="127">
        <v>89</v>
      </c>
      <c r="H1931" s="127">
        <v>693</v>
      </c>
      <c r="I1931" s="127">
        <v>9</v>
      </c>
      <c r="J1931" s="127">
        <v>18</v>
      </c>
      <c r="K1931" s="127">
        <v>31</v>
      </c>
      <c r="L1931" s="127">
        <v>42</v>
      </c>
      <c r="M1931" s="127">
        <v>89</v>
      </c>
      <c r="N1931" s="127">
        <v>703</v>
      </c>
      <c r="O1931" s="127">
        <v>7</v>
      </c>
      <c r="P1931" s="127">
        <v>22</v>
      </c>
      <c r="Q1931" s="127">
        <v>45</v>
      </c>
      <c r="R1931" s="127">
        <v>26</v>
      </c>
      <c r="S1931" s="127">
        <v>0</v>
      </c>
      <c r="T1931" s="127">
        <v>0</v>
      </c>
      <c r="U1931" s="127">
        <v>0</v>
      </c>
      <c r="V1931" s="127">
        <v>0</v>
      </c>
      <c r="W1931" s="127">
        <v>0</v>
      </c>
      <c r="X1931" s="127">
        <v>0</v>
      </c>
    </row>
    <row r="1932" spans="1:24">
      <c r="A1932" s="118">
        <v>7</v>
      </c>
      <c r="B1932" s="122">
        <v>3</v>
      </c>
      <c r="C1932" s="137">
        <v>6304</v>
      </c>
      <c r="D1932" s="131">
        <v>31</v>
      </c>
      <c r="E1932" s="144" t="s">
        <v>1047</v>
      </c>
      <c r="F1932" s="144" t="s">
        <v>1442</v>
      </c>
      <c r="G1932" s="127">
        <v>82</v>
      </c>
      <c r="H1932" s="127">
        <v>722</v>
      </c>
      <c r="I1932" s="127">
        <v>6</v>
      </c>
      <c r="J1932" s="127">
        <v>21</v>
      </c>
      <c r="K1932" s="127">
        <v>45</v>
      </c>
      <c r="L1932" s="127">
        <v>28</v>
      </c>
      <c r="M1932" s="127">
        <v>82</v>
      </c>
      <c r="N1932" s="127">
        <v>709</v>
      </c>
      <c r="O1932" s="127">
        <v>6</v>
      </c>
      <c r="P1932" s="127">
        <v>29</v>
      </c>
      <c r="Q1932" s="127">
        <v>51</v>
      </c>
      <c r="R1932" s="127">
        <v>13</v>
      </c>
      <c r="S1932" s="127">
        <v>82</v>
      </c>
      <c r="T1932" s="127">
        <v>172</v>
      </c>
      <c r="U1932" s="127">
        <v>17</v>
      </c>
      <c r="V1932" s="127">
        <v>67</v>
      </c>
      <c r="W1932" s="127">
        <v>16</v>
      </c>
      <c r="X1932" s="127">
        <v>0</v>
      </c>
    </row>
    <row r="1933" spans="1:24">
      <c r="A1933" s="118">
        <v>8</v>
      </c>
      <c r="B1933" s="122">
        <v>3</v>
      </c>
      <c r="C1933" s="137">
        <v>6304</v>
      </c>
      <c r="D1933" s="131">
        <v>31</v>
      </c>
      <c r="E1933" s="144" t="s">
        <v>1047</v>
      </c>
      <c r="F1933" s="144" t="s">
        <v>1442</v>
      </c>
      <c r="G1933" s="127">
        <v>85</v>
      </c>
      <c r="H1933" s="127">
        <v>735</v>
      </c>
      <c r="I1933" s="127">
        <v>15</v>
      </c>
      <c r="J1933" s="127">
        <v>21</v>
      </c>
      <c r="K1933" s="127">
        <v>45</v>
      </c>
      <c r="L1933" s="127">
        <v>19</v>
      </c>
      <c r="M1933" s="127">
        <v>85</v>
      </c>
      <c r="N1933" s="127">
        <v>763</v>
      </c>
      <c r="O1933" s="127">
        <v>5</v>
      </c>
      <c r="P1933" s="127">
        <v>25</v>
      </c>
      <c r="Q1933" s="127">
        <v>53</v>
      </c>
      <c r="R1933" s="127">
        <v>18</v>
      </c>
      <c r="S1933" s="127">
        <v>0</v>
      </c>
      <c r="T1933" s="127">
        <v>0</v>
      </c>
      <c r="U1933" s="127">
        <v>0</v>
      </c>
      <c r="V1933" s="127">
        <v>0</v>
      </c>
      <c r="W1933" s="127">
        <v>0</v>
      </c>
      <c r="X1933" s="127">
        <v>0</v>
      </c>
    </row>
    <row r="1934" spans="1:24">
      <c r="A1934" s="113">
        <v>3</v>
      </c>
      <c r="B1934" s="116">
        <v>1</v>
      </c>
      <c r="C1934" s="138">
        <v>6401</v>
      </c>
      <c r="D1934" s="132">
        <v>1</v>
      </c>
      <c r="E1934" s="142" t="s">
        <v>1212</v>
      </c>
      <c r="F1934" s="143" t="s">
        <v>1213</v>
      </c>
      <c r="G1934" s="128">
        <v>141</v>
      </c>
      <c r="H1934" s="128">
        <v>568</v>
      </c>
      <c r="I1934" s="128">
        <v>3</v>
      </c>
      <c r="J1934" s="128">
        <v>15</v>
      </c>
      <c r="K1934" s="128">
        <v>40</v>
      </c>
      <c r="L1934" s="128">
        <v>43</v>
      </c>
      <c r="M1934" s="128">
        <v>141</v>
      </c>
      <c r="N1934" s="128">
        <v>534</v>
      </c>
      <c r="O1934" s="128">
        <v>13</v>
      </c>
      <c r="P1934" s="128">
        <v>22</v>
      </c>
      <c r="Q1934" s="128">
        <v>41</v>
      </c>
      <c r="R1934" s="128">
        <v>23</v>
      </c>
      <c r="S1934" s="128">
        <v>0</v>
      </c>
      <c r="T1934" s="128">
        <v>0</v>
      </c>
      <c r="U1934" s="128">
        <v>0</v>
      </c>
      <c r="V1934" s="128">
        <v>0</v>
      </c>
      <c r="W1934" s="128">
        <v>0</v>
      </c>
      <c r="X1934" s="128">
        <v>0</v>
      </c>
    </row>
    <row r="1935" spans="1:24">
      <c r="A1935" s="118">
        <v>4</v>
      </c>
      <c r="B1935" s="122">
        <v>1</v>
      </c>
      <c r="C1935" s="137">
        <v>6401</v>
      </c>
      <c r="D1935" s="131">
        <v>1</v>
      </c>
      <c r="E1935" s="144" t="s">
        <v>1212</v>
      </c>
      <c r="F1935" s="144" t="s">
        <v>1213</v>
      </c>
      <c r="G1935" s="127">
        <v>128</v>
      </c>
      <c r="H1935" s="127">
        <v>605</v>
      </c>
      <c r="I1935" s="127">
        <v>13</v>
      </c>
      <c r="J1935" s="127">
        <v>18</v>
      </c>
      <c r="K1935" s="127">
        <v>28</v>
      </c>
      <c r="L1935" s="127">
        <v>41</v>
      </c>
      <c r="M1935" s="127">
        <v>128</v>
      </c>
      <c r="N1935" s="127">
        <v>598</v>
      </c>
      <c r="O1935" s="127">
        <v>9</v>
      </c>
      <c r="P1935" s="127">
        <v>31</v>
      </c>
      <c r="Q1935" s="127">
        <v>39</v>
      </c>
      <c r="R1935" s="127">
        <v>21</v>
      </c>
      <c r="S1935" s="127">
        <v>0</v>
      </c>
      <c r="T1935" s="127">
        <v>0</v>
      </c>
      <c r="U1935" s="127">
        <v>0</v>
      </c>
      <c r="V1935" s="127">
        <v>0</v>
      </c>
      <c r="W1935" s="127">
        <v>0</v>
      </c>
      <c r="X1935" s="127">
        <v>0</v>
      </c>
    </row>
    <row r="1936" spans="1:24">
      <c r="A1936" s="118">
        <v>5</v>
      </c>
      <c r="B1936" s="122">
        <v>1</v>
      </c>
      <c r="C1936" s="137">
        <v>6401</v>
      </c>
      <c r="D1936" s="131">
        <v>4</v>
      </c>
      <c r="E1936" s="144" t="s">
        <v>1212</v>
      </c>
      <c r="F1936" s="144" t="s">
        <v>1443</v>
      </c>
      <c r="G1936" s="127">
        <v>127</v>
      </c>
      <c r="H1936" s="127">
        <v>620</v>
      </c>
      <c r="I1936" s="127">
        <v>21</v>
      </c>
      <c r="J1936" s="127">
        <v>22</v>
      </c>
      <c r="K1936" s="127">
        <v>31</v>
      </c>
      <c r="L1936" s="127">
        <v>25</v>
      </c>
      <c r="M1936" s="127">
        <v>127</v>
      </c>
      <c r="N1936" s="127">
        <v>622</v>
      </c>
      <c r="O1936" s="127">
        <v>6</v>
      </c>
      <c r="P1936" s="127">
        <v>34</v>
      </c>
      <c r="Q1936" s="127">
        <v>46</v>
      </c>
      <c r="R1936" s="127">
        <v>13</v>
      </c>
      <c r="S1936" s="127">
        <v>127</v>
      </c>
      <c r="T1936" s="127">
        <v>184</v>
      </c>
      <c r="U1936" s="127">
        <v>17</v>
      </c>
      <c r="V1936" s="127">
        <v>49</v>
      </c>
      <c r="W1936" s="127">
        <v>32</v>
      </c>
      <c r="X1936" s="127">
        <v>2</v>
      </c>
    </row>
    <row r="1937" spans="1:24">
      <c r="A1937" s="118">
        <v>6</v>
      </c>
      <c r="B1937" s="122">
        <v>1</v>
      </c>
      <c r="C1937" s="137">
        <v>6401</v>
      </c>
      <c r="D1937" s="131">
        <v>4</v>
      </c>
      <c r="E1937" s="144" t="s">
        <v>1212</v>
      </c>
      <c r="F1937" s="144" t="s">
        <v>1443</v>
      </c>
      <c r="G1937" s="127">
        <v>109</v>
      </c>
      <c r="H1937" s="127">
        <v>691</v>
      </c>
      <c r="I1937" s="127">
        <v>8</v>
      </c>
      <c r="J1937" s="127">
        <v>22</v>
      </c>
      <c r="K1937" s="127">
        <v>36</v>
      </c>
      <c r="L1937" s="127">
        <v>34</v>
      </c>
      <c r="M1937" s="127">
        <v>109</v>
      </c>
      <c r="N1937" s="127">
        <v>699</v>
      </c>
      <c r="O1937" s="127">
        <v>6</v>
      </c>
      <c r="P1937" s="127">
        <v>22</v>
      </c>
      <c r="Q1937" s="127">
        <v>46</v>
      </c>
      <c r="R1937" s="127">
        <v>26</v>
      </c>
      <c r="S1937" s="127">
        <v>0</v>
      </c>
      <c r="T1937" s="127">
        <v>0</v>
      </c>
      <c r="U1937" s="127">
        <v>0</v>
      </c>
      <c r="V1937" s="127">
        <v>0</v>
      </c>
      <c r="W1937" s="127">
        <v>0</v>
      </c>
      <c r="X1937" s="127">
        <v>0</v>
      </c>
    </row>
    <row r="1938" spans="1:24">
      <c r="A1938" s="118">
        <v>7</v>
      </c>
      <c r="B1938" s="122">
        <v>1</v>
      </c>
      <c r="C1938" s="137">
        <v>6401</v>
      </c>
      <c r="D1938" s="131">
        <v>4</v>
      </c>
      <c r="E1938" s="144" t="s">
        <v>1212</v>
      </c>
      <c r="F1938" s="144" t="s">
        <v>1443</v>
      </c>
      <c r="G1938" s="127">
        <v>142</v>
      </c>
      <c r="H1938" s="127">
        <v>717</v>
      </c>
      <c r="I1938" s="127">
        <v>17</v>
      </c>
      <c r="J1938" s="127">
        <v>14</v>
      </c>
      <c r="K1938" s="127">
        <v>34</v>
      </c>
      <c r="L1938" s="127">
        <v>35</v>
      </c>
      <c r="M1938" s="127">
        <v>142</v>
      </c>
      <c r="N1938" s="127">
        <v>695</v>
      </c>
      <c r="O1938" s="127">
        <v>9</v>
      </c>
      <c r="P1938" s="127">
        <v>33</v>
      </c>
      <c r="Q1938" s="127">
        <v>39</v>
      </c>
      <c r="R1938" s="127">
        <v>18</v>
      </c>
      <c r="S1938" s="127">
        <v>142</v>
      </c>
      <c r="T1938" s="127">
        <v>169</v>
      </c>
      <c r="U1938" s="127">
        <v>33</v>
      </c>
      <c r="V1938" s="127">
        <v>41</v>
      </c>
      <c r="W1938" s="127">
        <v>25</v>
      </c>
      <c r="X1938" s="127">
        <v>1</v>
      </c>
    </row>
    <row r="1939" spans="1:24">
      <c r="A1939" s="118">
        <v>8</v>
      </c>
      <c r="B1939" s="122">
        <v>1</v>
      </c>
      <c r="C1939" s="137">
        <v>6401</v>
      </c>
      <c r="D1939" s="131">
        <v>4</v>
      </c>
      <c r="E1939" s="144" t="s">
        <v>1212</v>
      </c>
      <c r="F1939" s="144" t="s">
        <v>1443</v>
      </c>
      <c r="G1939" s="127">
        <v>123</v>
      </c>
      <c r="H1939" s="127">
        <v>722</v>
      </c>
      <c r="I1939" s="127">
        <v>20</v>
      </c>
      <c r="J1939" s="127">
        <v>17</v>
      </c>
      <c r="K1939" s="127">
        <v>46</v>
      </c>
      <c r="L1939" s="127">
        <v>16</v>
      </c>
      <c r="M1939" s="127">
        <v>123</v>
      </c>
      <c r="N1939" s="127">
        <v>763</v>
      </c>
      <c r="O1939" s="127">
        <v>6</v>
      </c>
      <c r="P1939" s="127">
        <v>24</v>
      </c>
      <c r="Q1939" s="127">
        <v>56</v>
      </c>
      <c r="R1939" s="127">
        <v>15</v>
      </c>
      <c r="S1939" s="127">
        <v>0</v>
      </c>
      <c r="T1939" s="127">
        <v>0</v>
      </c>
      <c r="U1939" s="127">
        <v>0</v>
      </c>
      <c r="V1939" s="127">
        <v>0</v>
      </c>
      <c r="W1939" s="127">
        <v>0</v>
      </c>
      <c r="X1939" s="127">
        <v>0</v>
      </c>
    </row>
    <row r="1940" spans="1:24">
      <c r="A1940" s="113">
        <v>3</v>
      </c>
      <c r="B1940" s="116">
        <v>1</v>
      </c>
      <c r="C1940" s="138">
        <v>6502</v>
      </c>
      <c r="D1940" s="132">
        <v>1</v>
      </c>
      <c r="E1940" s="142" t="s">
        <v>1214</v>
      </c>
      <c r="F1940" s="143" t="s">
        <v>1216</v>
      </c>
      <c r="G1940" s="128" t="s">
        <v>1</v>
      </c>
      <c r="H1940" s="128" t="s">
        <v>1</v>
      </c>
      <c r="I1940" s="128" t="s">
        <v>1</v>
      </c>
      <c r="J1940" s="128" t="s">
        <v>1</v>
      </c>
      <c r="K1940" s="128" t="s">
        <v>1</v>
      </c>
      <c r="L1940" s="128" t="s">
        <v>1</v>
      </c>
      <c r="M1940" s="128" t="s">
        <v>1</v>
      </c>
      <c r="N1940" s="128" t="s">
        <v>1</v>
      </c>
      <c r="O1940" s="128" t="s">
        <v>1</v>
      </c>
      <c r="P1940" s="128" t="s">
        <v>1</v>
      </c>
      <c r="Q1940" s="128" t="s">
        <v>1</v>
      </c>
      <c r="R1940" s="128" t="s">
        <v>1</v>
      </c>
      <c r="S1940" s="128">
        <v>0</v>
      </c>
      <c r="T1940" s="128">
        <v>0</v>
      </c>
      <c r="U1940" s="128">
        <v>0</v>
      </c>
      <c r="V1940" s="128">
        <v>0</v>
      </c>
      <c r="W1940" s="128">
        <v>0</v>
      </c>
      <c r="X1940" s="128">
        <v>0</v>
      </c>
    </row>
    <row r="1941" spans="1:24">
      <c r="A1941" s="118">
        <v>4</v>
      </c>
      <c r="B1941" s="122">
        <v>1</v>
      </c>
      <c r="C1941" s="137">
        <v>6502</v>
      </c>
      <c r="D1941" s="131">
        <v>1</v>
      </c>
      <c r="E1941" s="144" t="s">
        <v>1214</v>
      </c>
      <c r="F1941" s="144" t="s">
        <v>1216</v>
      </c>
      <c r="G1941" s="127">
        <v>19</v>
      </c>
      <c r="H1941" s="127">
        <v>652</v>
      </c>
      <c r="I1941" s="127">
        <v>11</v>
      </c>
      <c r="J1941" s="127">
        <v>0</v>
      </c>
      <c r="K1941" s="127">
        <v>11</v>
      </c>
      <c r="L1941" s="127">
        <v>79</v>
      </c>
      <c r="M1941" s="127">
        <v>19</v>
      </c>
      <c r="N1941" s="127">
        <v>692</v>
      </c>
      <c r="O1941" s="127">
        <v>5</v>
      </c>
      <c r="P1941" s="127">
        <v>11</v>
      </c>
      <c r="Q1941" s="127">
        <v>42</v>
      </c>
      <c r="R1941" s="127">
        <v>42</v>
      </c>
      <c r="S1941" s="127">
        <v>0</v>
      </c>
      <c r="T1941" s="127">
        <v>0</v>
      </c>
      <c r="U1941" s="127">
        <v>0</v>
      </c>
      <c r="V1941" s="127">
        <v>0</v>
      </c>
      <c r="W1941" s="127">
        <v>0</v>
      </c>
      <c r="X1941" s="127">
        <v>0</v>
      </c>
    </row>
    <row r="1942" spans="1:24">
      <c r="A1942" s="118">
        <v>5</v>
      </c>
      <c r="B1942" s="122">
        <v>1</v>
      </c>
      <c r="C1942" s="137">
        <v>6502</v>
      </c>
      <c r="D1942" s="131">
        <v>1</v>
      </c>
      <c r="E1942" s="144" t="s">
        <v>1214</v>
      </c>
      <c r="F1942" s="144" t="s">
        <v>1216</v>
      </c>
      <c r="G1942" s="127">
        <v>27</v>
      </c>
      <c r="H1942" s="127">
        <v>704</v>
      </c>
      <c r="I1942" s="127">
        <v>0</v>
      </c>
      <c r="J1942" s="127">
        <v>11</v>
      </c>
      <c r="K1942" s="127">
        <v>41</v>
      </c>
      <c r="L1942" s="127">
        <v>48</v>
      </c>
      <c r="M1942" s="127">
        <v>27</v>
      </c>
      <c r="N1942" s="127">
        <v>753</v>
      </c>
      <c r="O1942" s="127">
        <v>4</v>
      </c>
      <c r="P1942" s="127">
        <v>7</v>
      </c>
      <c r="Q1942" s="127">
        <v>48</v>
      </c>
      <c r="R1942" s="127">
        <v>41</v>
      </c>
      <c r="S1942" s="127">
        <v>27</v>
      </c>
      <c r="T1942" s="127">
        <v>225</v>
      </c>
      <c r="U1942" s="127">
        <v>0</v>
      </c>
      <c r="V1942" s="127">
        <v>15</v>
      </c>
      <c r="W1942" s="127">
        <v>63</v>
      </c>
      <c r="X1942" s="127">
        <v>22</v>
      </c>
    </row>
    <row r="1943" spans="1:24">
      <c r="A1943" s="118">
        <v>6</v>
      </c>
      <c r="B1943" s="122">
        <v>1</v>
      </c>
      <c r="C1943" s="137">
        <v>6502</v>
      </c>
      <c r="D1943" s="131">
        <v>1</v>
      </c>
      <c r="E1943" s="144" t="s">
        <v>1214</v>
      </c>
      <c r="F1943" s="144" t="s">
        <v>1216</v>
      </c>
      <c r="G1943" s="127">
        <v>11</v>
      </c>
      <c r="H1943" s="127">
        <v>768</v>
      </c>
      <c r="I1943" s="127">
        <v>0</v>
      </c>
      <c r="J1943" s="127">
        <v>9</v>
      </c>
      <c r="K1943" s="127">
        <v>27</v>
      </c>
      <c r="L1943" s="127">
        <v>64</v>
      </c>
      <c r="M1943" s="127">
        <v>11</v>
      </c>
      <c r="N1943" s="127">
        <v>769</v>
      </c>
      <c r="O1943" s="127">
        <v>0</v>
      </c>
      <c r="P1943" s="127">
        <v>18</v>
      </c>
      <c r="Q1943" s="127">
        <v>45</v>
      </c>
      <c r="R1943" s="127">
        <v>36</v>
      </c>
      <c r="S1943" s="127">
        <v>0</v>
      </c>
      <c r="T1943" s="127">
        <v>0</v>
      </c>
      <c r="U1943" s="127">
        <v>0</v>
      </c>
      <c r="V1943" s="127">
        <v>0</v>
      </c>
      <c r="W1943" s="127">
        <v>0</v>
      </c>
      <c r="X1943" s="127">
        <v>0</v>
      </c>
    </row>
    <row r="1944" spans="1:24">
      <c r="A1944" s="113">
        <v>3</v>
      </c>
      <c r="B1944" s="116">
        <v>1</v>
      </c>
      <c r="C1944" s="138">
        <v>6502</v>
      </c>
      <c r="D1944" s="132">
        <v>5</v>
      </c>
      <c r="E1944" s="142" t="s">
        <v>1214</v>
      </c>
      <c r="F1944" s="143" t="s">
        <v>1215</v>
      </c>
      <c r="G1944" s="128">
        <v>61</v>
      </c>
      <c r="H1944" s="128">
        <v>620</v>
      </c>
      <c r="I1944" s="128">
        <v>2</v>
      </c>
      <c r="J1944" s="128">
        <v>7</v>
      </c>
      <c r="K1944" s="128">
        <v>23</v>
      </c>
      <c r="L1944" s="128">
        <v>69</v>
      </c>
      <c r="M1944" s="128">
        <v>61</v>
      </c>
      <c r="N1944" s="128">
        <v>652</v>
      </c>
      <c r="O1944" s="128">
        <v>0</v>
      </c>
      <c r="P1944" s="128">
        <v>16</v>
      </c>
      <c r="Q1944" s="128">
        <v>30</v>
      </c>
      <c r="R1944" s="128">
        <v>54</v>
      </c>
      <c r="S1944" s="128">
        <v>0</v>
      </c>
      <c r="T1944" s="128">
        <v>0</v>
      </c>
      <c r="U1944" s="128">
        <v>0</v>
      </c>
      <c r="V1944" s="128">
        <v>0</v>
      </c>
      <c r="W1944" s="128">
        <v>0</v>
      </c>
      <c r="X1944" s="128">
        <v>0</v>
      </c>
    </row>
    <row r="1945" spans="1:24">
      <c r="A1945" s="118">
        <v>4</v>
      </c>
      <c r="B1945" s="122">
        <v>1</v>
      </c>
      <c r="C1945" s="137">
        <v>6502</v>
      </c>
      <c r="D1945" s="131">
        <v>5</v>
      </c>
      <c r="E1945" s="144" t="s">
        <v>1214</v>
      </c>
      <c r="F1945" s="144" t="s">
        <v>1215</v>
      </c>
      <c r="G1945" s="127">
        <v>54</v>
      </c>
      <c r="H1945" s="127">
        <v>664</v>
      </c>
      <c r="I1945" s="127">
        <v>6</v>
      </c>
      <c r="J1945" s="127">
        <v>4</v>
      </c>
      <c r="K1945" s="127">
        <v>28</v>
      </c>
      <c r="L1945" s="127">
        <v>63</v>
      </c>
      <c r="M1945" s="127">
        <v>54</v>
      </c>
      <c r="N1945" s="127">
        <v>739</v>
      </c>
      <c r="O1945" s="127">
        <v>6</v>
      </c>
      <c r="P1945" s="127">
        <v>7</v>
      </c>
      <c r="Q1945" s="127">
        <v>37</v>
      </c>
      <c r="R1945" s="127">
        <v>50</v>
      </c>
      <c r="S1945" s="127">
        <v>0</v>
      </c>
      <c r="T1945" s="127">
        <v>0</v>
      </c>
      <c r="U1945" s="127">
        <v>0</v>
      </c>
      <c r="V1945" s="127">
        <v>0</v>
      </c>
      <c r="W1945" s="127">
        <v>0</v>
      </c>
      <c r="X1945" s="127">
        <v>0</v>
      </c>
    </row>
    <row r="1946" spans="1:24">
      <c r="A1946" s="118">
        <v>5</v>
      </c>
      <c r="B1946" s="122">
        <v>1</v>
      </c>
      <c r="C1946" s="137">
        <v>6502</v>
      </c>
      <c r="D1946" s="131">
        <v>5</v>
      </c>
      <c r="E1946" s="144" t="s">
        <v>1214</v>
      </c>
      <c r="F1946" s="144" t="s">
        <v>1215</v>
      </c>
      <c r="G1946" s="127">
        <v>59</v>
      </c>
      <c r="H1946" s="127">
        <v>709</v>
      </c>
      <c r="I1946" s="127">
        <v>0</v>
      </c>
      <c r="J1946" s="127">
        <v>8</v>
      </c>
      <c r="K1946" s="127">
        <v>27</v>
      </c>
      <c r="L1946" s="127">
        <v>64</v>
      </c>
      <c r="M1946" s="127">
        <v>59</v>
      </c>
      <c r="N1946" s="127">
        <v>808</v>
      </c>
      <c r="O1946" s="127">
        <v>0</v>
      </c>
      <c r="P1946" s="127">
        <v>10</v>
      </c>
      <c r="Q1946" s="127">
        <v>25</v>
      </c>
      <c r="R1946" s="127">
        <v>64</v>
      </c>
      <c r="S1946" s="127">
        <v>59</v>
      </c>
      <c r="T1946" s="127">
        <v>224</v>
      </c>
      <c r="U1946" s="127">
        <v>2</v>
      </c>
      <c r="V1946" s="127">
        <v>19</v>
      </c>
      <c r="W1946" s="127">
        <v>59</v>
      </c>
      <c r="X1946" s="127">
        <v>20</v>
      </c>
    </row>
    <row r="1947" spans="1:24">
      <c r="A1947" s="118">
        <v>6</v>
      </c>
      <c r="B1947" s="122">
        <v>1</v>
      </c>
      <c r="C1947" s="137">
        <v>6502</v>
      </c>
      <c r="D1947" s="131">
        <v>5</v>
      </c>
      <c r="E1947" s="144" t="s">
        <v>1214</v>
      </c>
      <c r="F1947" s="144" t="s">
        <v>1215</v>
      </c>
      <c r="G1947" s="127">
        <v>46</v>
      </c>
      <c r="H1947" s="127">
        <v>706</v>
      </c>
      <c r="I1947" s="127">
        <v>7</v>
      </c>
      <c r="J1947" s="127">
        <v>13</v>
      </c>
      <c r="K1947" s="127">
        <v>37</v>
      </c>
      <c r="L1947" s="127">
        <v>43</v>
      </c>
      <c r="M1947" s="127">
        <v>46</v>
      </c>
      <c r="N1947" s="127">
        <v>747</v>
      </c>
      <c r="O1947" s="127">
        <v>2</v>
      </c>
      <c r="P1947" s="127">
        <v>22</v>
      </c>
      <c r="Q1947" s="127">
        <v>41</v>
      </c>
      <c r="R1947" s="127">
        <v>35</v>
      </c>
      <c r="S1947" s="127">
        <v>0</v>
      </c>
      <c r="T1947" s="127">
        <v>0</v>
      </c>
      <c r="U1947" s="127">
        <v>0</v>
      </c>
      <c r="V1947" s="127">
        <v>0</v>
      </c>
      <c r="W1947" s="127">
        <v>0</v>
      </c>
      <c r="X1947" s="127">
        <v>0</v>
      </c>
    </row>
    <row r="1948" spans="1:24">
      <c r="A1948" s="118">
        <v>7</v>
      </c>
      <c r="B1948" s="122">
        <v>1</v>
      </c>
      <c r="C1948" s="137">
        <v>6502</v>
      </c>
      <c r="D1948" s="131">
        <v>6</v>
      </c>
      <c r="E1948" s="144" t="s">
        <v>1214</v>
      </c>
      <c r="F1948" s="144" t="s">
        <v>1674</v>
      </c>
      <c r="G1948" s="127">
        <v>83</v>
      </c>
      <c r="H1948" s="127">
        <v>794</v>
      </c>
      <c r="I1948" s="127">
        <v>4</v>
      </c>
      <c r="J1948" s="127">
        <v>6</v>
      </c>
      <c r="K1948" s="127">
        <v>33</v>
      </c>
      <c r="L1948" s="127">
        <v>58</v>
      </c>
      <c r="M1948" s="127">
        <v>83</v>
      </c>
      <c r="N1948" s="127">
        <v>783</v>
      </c>
      <c r="O1948" s="127">
        <v>4</v>
      </c>
      <c r="P1948" s="127">
        <v>20</v>
      </c>
      <c r="Q1948" s="127">
        <v>39</v>
      </c>
      <c r="R1948" s="127">
        <v>37</v>
      </c>
      <c r="S1948" s="127">
        <v>83</v>
      </c>
      <c r="T1948" s="127">
        <v>216</v>
      </c>
      <c r="U1948" s="127">
        <v>6</v>
      </c>
      <c r="V1948" s="127">
        <v>27</v>
      </c>
      <c r="W1948" s="127">
        <v>42</v>
      </c>
      <c r="X1948" s="127">
        <v>25</v>
      </c>
    </row>
    <row r="1949" spans="1:24">
      <c r="A1949" s="118">
        <v>8</v>
      </c>
      <c r="B1949" s="122">
        <v>1</v>
      </c>
      <c r="C1949" s="137">
        <v>6502</v>
      </c>
      <c r="D1949" s="131">
        <v>6</v>
      </c>
      <c r="E1949" s="144" t="s">
        <v>1214</v>
      </c>
      <c r="F1949" s="144" t="s">
        <v>1674</v>
      </c>
      <c r="G1949" s="127">
        <v>88</v>
      </c>
      <c r="H1949" s="127">
        <v>754</v>
      </c>
      <c r="I1949" s="127">
        <v>10</v>
      </c>
      <c r="J1949" s="127">
        <v>10</v>
      </c>
      <c r="K1949" s="127">
        <v>51</v>
      </c>
      <c r="L1949" s="127">
        <v>28</v>
      </c>
      <c r="M1949" s="127">
        <v>88</v>
      </c>
      <c r="N1949" s="127">
        <v>821</v>
      </c>
      <c r="O1949" s="127">
        <v>0</v>
      </c>
      <c r="P1949" s="127">
        <v>15</v>
      </c>
      <c r="Q1949" s="127">
        <v>57</v>
      </c>
      <c r="R1949" s="127">
        <v>28</v>
      </c>
      <c r="S1949" s="127">
        <v>0</v>
      </c>
      <c r="T1949" s="127">
        <v>0</v>
      </c>
      <c r="U1949" s="127">
        <v>0</v>
      </c>
      <c r="V1949" s="127">
        <v>0</v>
      </c>
      <c r="W1949" s="127">
        <v>0</v>
      </c>
      <c r="X1949" s="127">
        <v>0</v>
      </c>
    </row>
    <row r="1950" spans="1:24">
      <c r="A1950" s="113">
        <v>3</v>
      </c>
      <c r="B1950" s="116">
        <v>1</v>
      </c>
      <c r="C1950" s="138">
        <v>6505</v>
      </c>
      <c r="D1950" s="132">
        <v>9</v>
      </c>
      <c r="E1950" s="142" t="s">
        <v>1217</v>
      </c>
      <c r="F1950" s="143" t="s">
        <v>1220</v>
      </c>
      <c r="G1950" s="128">
        <v>16</v>
      </c>
      <c r="H1950" s="128">
        <v>567</v>
      </c>
      <c r="I1950" s="128">
        <v>0</v>
      </c>
      <c r="J1950" s="128">
        <v>19</v>
      </c>
      <c r="K1950" s="128">
        <v>31</v>
      </c>
      <c r="L1950" s="128">
        <v>50</v>
      </c>
      <c r="M1950" s="128">
        <v>16</v>
      </c>
      <c r="N1950" s="128">
        <v>561</v>
      </c>
      <c r="O1950" s="128">
        <v>0</v>
      </c>
      <c r="P1950" s="128">
        <v>31</v>
      </c>
      <c r="Q1950" s="128">
        <v>44</v>
      </c>
      <c r="R1950" s="128">
        <v>25</v>
      </c>
      <c r="S1950" s="128">
        <v>0</v>
      </c>
      <c r="T1950" s="128">
        <v>0</v>
      </c>
      <c r="U1950" s="128">
        <v>0</v>
      </c>
      <c r="V1950" s="128">
        <v>0</v>
      </c>
      <c r="W1950" s="128">
        <v>0</v>
      </c>
      <c r="X1950" s="128">
        <v>0</v>
      </c>
    </row>
    <row r="1951" spans="1:24">
      <c r="A1951" s="118">
        <v>4</v>
      </c>
      <c r="B1951" s="122">
        <v>1</v>
      </c>
      <c r="C1951" s="137">
        <v>6505</v>
      </c>
      <c r="D1951" s="131">
        <v>9</v>
      </c>
      <c r="E1951" s="144" t="s">
        <v>1217</v>
      </c>
      <c r="F1951" s="144" t="s">
        <v>1220</v>
      </c>
      <c r="G1951" s="127">
        <v>13</v>
      </c>
      <c r="H1951" s="127">
        <v>617</v>
      </c>
      <c r="I1951" s="127">
        <v>0</v>
      </c>
      <c r="J1951" s="127">
        <v>31</v>
      </c>
      <c r="K1951" s="127">
        <v>23</v>
      </c>
      <c r="L1951" s="127">
        <v>46</v>
      </c>
      <c r="M1951" s="127">
        <v>13</v>
      </c>
      <c r="N1951" s="127">
        <v>663</v>
      </c>
      <c r="O1951" s="127">
        <v>0</v>
      </c>
      <c r="P1951" s="127">
        <v>15</v>
      </c>
      <c r="Q1951" s="127">
        <v>54</v>
      </c>
      <c r="R1951" s="127">
        <v>31</v>
      </c>
      <c r="S1951" s="127">
        <v>0</v>
      </c>
      <c r="T1951" s="127">
        <v>0</v>
      </c>
      <c r="U1951" s="127">
        <v>0</v>
      </c>
      <c r="V1951" s="127">
        <v>0</v>
      </c>
      <c r="W1951" s="127">
        <v>0</v>
      </c>
      <c r="X1951" s="127">
        <v>0</v>
      </c>
    </row>
    <row r="1952" spans="1:24">
      <c r="A1952" s="118">
        <v>5</v>
      </c>
      <c r="B1952" s="122">
        <v>1</v>
      </c>
      <c r="C1952" s="137">
        <v>6505</v>
      </c>
      <c r="D1952" s="131">
        <v>9</v>
      </c>
      <c r="E1952" s="144" t="s">
        <v>1217</v>
      </c>
      <c r="F1952" s="144" t="s">
        <v>1220</v>
      </c>
      <c r="G1952" s="127">
        <v>11</v>
      </c>
      <c r="H1952" s="127">
        <v>690</v>
      </c>
      <c r="I1952" s="127">
        <v>0</v>
      </c>
      <c r="J1952" s="127">
        <v>9</v>
      </c>
      <c r="K1952" s="127">
        <v>55</v>
      </c>
      <c r="L1952" s="127">
        <v>36</v>
      </c>
      <c r="M1952" s="127">
        <v>11</v>
      </c>
      <c r="N1952" s="127">
        <v>720</v>
      </c>
      <c r="O1952" s="127">
        <v>0</v>
      </c>
      <c r="P1952" s="127">
        <v>9</v>
      </c>
      <c r="Q1952" s="127">
        <v>64</v>
      </c>
      <c r="R1952" s="127">
        <v>27</v>
      </c>
      <c r="S1952" s="127">
        <v>11</v>
      </c>
      <c r="T1952" s="127">
        <v>207</v>
      </c>
      <c r="U1952" s="127">
        <v>0</v>
      </c>
      <c r="V1952" s="127">
        <v>36</v>
      </c>
      <c r="W1952" s="127">
        <v>55</v>
      </c>
      <c r="X1952" s="127">
        <v>9</v>
      </c>
    </row>
    <row r="1953" spans="1:24">
      <c r="A1953" s="118">
        <v>6</v>
      </c>
      <c r="B1953" s="122">
        <v>1</v>
      </c>
      <c r="C1953" s="137">
        <v>6505</v>
      </c>
      <c r="D1953" s="131">
        <v>9</v>
      </c>
      <c r="E1953" s="144" t="s">
        <v>1217</v>
      </c>
      <c r="F1953" s="144" t="s">
        <v>1220</v>
      </c>
      <c r="G1953" s="127">
        <v>16</v>
      </c>
      <c r="H1953" s="127">
        <v>637</v>
      </c>
      <c r="I1953" s="127">
        <v>0</v>
      </c>
      <c r="J1953" s="127">
        <v>63</v>
      </c>
      <c r="K1953" s="127">
        <v>31</v>
      </c>
      <c r="L1953" s="127">
        <v>6</v>
      </c>
      <c r="M1953" s="127">
        <v>16</v>
      </c>
      <c r="N1953" s="127">
        <v>627</v>
      </c>
      <c r="O1953" s="127">
        <v>13</v>
      </c>
      <c r="P1953" s="127">
        <v>31</v>
      </c>
      <c r="Q1953" s="127">
        <v>44</v>
      </c>
      <c r="R1953" s="127">
        <v>13</v>
      </c>
      <c r="S1953" s="127">
        <v>0</v>
      </c>
      <c r="T1953" s="127">
        <v>0</v>
      </c>
      <c r="U1953" s="127">
        <v>0</v>
      </c>
      <c r="V1953" s="127">
        <v>0</v>
      </c>
      <c r="W1953" s="127">
        <v>0</v>
      </c>
      <c r="X1953" s="127">
        <v>0</v>
      </c>
    </row>
    <row r="1954" spans="1:24">
      <c r="A1954" s="118">
        <v>7</v>
      </c>
      <c r="B1954" s="122">
        <v>1</v>
      </c>
      <c r="C1954" s="137">
        <v>6505</v>
      </c>
      <c r="D1954" s="131">
        <v>10</v>
      </c>
      <c r="E1954" s="144" t="s">
        <v>1217</v>
      </c>
      <c r="F1954" s="144" t="s">
        <v>1677</v>
      </c>
      <c r="G1954" s="127">
        <v>23</v>
      </c>
      <c r="H1954" s="127">
        <v>674</v>
      </c>
      <c r="I1954" s="127">
        <v>30</v>
      </c>
      <c r="J1954" s="127">
        <v>17</v>
      </c>
      <c r="K1954" s="127">
        <v>39</v>
      </c>
      <c r="L1954" s="127">
        <v>13</v>
      </c>
      <c r="M1954" s="127">
        <v>23</v>
      </c>
      <c r="N1954" s="127">
        <v>732</v>
      </c>
      <c r="O1954" s="127">
        <v>4</v>
      </c>
      <c r="P1954" s="127">
        <v>22</v>
      </c>
      <c r="Q1954" s="127">
        <v>57</v>
      </c>
      <c r="R1954" s="127">
        <v>17</v>
      </c>
      <c r="S1954" s="127">
        <v>23</v>
      </c>
      <c r="T1954" s="127">
        <v>169</v>
      </c>
      <c r="U1954" s="127">
        <v>22</v>
      </c>
      <c r="V1954" s="127">
        <v>65</v>
      </c>
      <c r="W1954" s="127">
        <v>13</v>
      </c>
      <c r="X1954" s="127">
        <v>0</v>
      </c>
    </row>
    <row r="1955" spans="1:24">
      <c r="A1955" s="118">
        <v>8</v>
      </c>
      <c r="B1955" s="122">
        <v>1</v>
      </c>
      <c r="C1955" s="137">
        <v>6505</v>
      </c>
      <c r="D1955" s="131">
        <v>10</v>
      </c>
      <c r="E1955" s="144" t="s">
        <v>1217</v>
      </c>
      <c r="F1955" s="144" t="s">
        <v>1677</v>
      </c>
      <c r="G1955" s="127" t="s">
        <v>1</v>
      </c>
      <c r="H1955" s="127" t="s">
        <v>1</v>
      </c>
      <c r="I1955" s="127" t="s">
        <v>1</v>
      </c>
      <c r="J1955" s="127" t="s">
        <v>1</v>
      </c>
      <c r="K1955" s="127" t="s">
        <v>1</v>
      </c>
      <c r="L1955" s="127" t="s">
        <v>1</v>
      </c>
      <c r="M1955" s="127" t="s">
        <v>1</v>
      </c>
      <c r="N1955" s="127" t="s">
        <v>1</v>
      </c>
      <c r="O1955" s="127" t="s">
        <v>1</v>
      </c>
      <c r="P1955" s="127" t="s">
        <v>1</v>
      </c>
      <c r="Q1955" s="127" t="s">
        <v>1</v>
      </c>
      <c r="R1955" s="127" t="s">
        <v>1</v>
      </c>
      <c r="S1955" s="127">
        <v>0</v>
      </c>
      <c r="T1955" s="127">
        <v>0</v>
      </c>
      <c r="U1955" s="127">
        <v>0</v>
      </c>
      <c r="V1955" s="127">
        <v>0</v>
      </c>
      <c r="W1955" s="127">
        <v>0</v>
      </c>
      <c r="X1955" s="127">
        <v>0</v>
      </c>
    </row>
    <row r="1956" spans="1:24">
      <c r="A1956" s="118">
        <v>7</v>
      </c>
      <c r="B1956" s="122">
        <v>1</v>
      </c>
      <c r="C1956" s="137">
        <v>6505</v>
      </c>
      <c r="D1956" s="131">
        <v>11</v>
      </c>
      <c r="E1956" s="144" t="s">
        <v>1217</v>
      </c>
      <c r="F1956" s="144" t="s">
        <v>1676</v>
      </c>
      <c r="G1956" s="127">
        <v>16</v>
      </c>
      <c r="H1956" s="127">
        <v>732</v>
      </c>
      <c r="I1956" s="127">
        <v>19</v>
      </c>
      <c r="J1956" s="127">
        <v>0</v>
      </c>
      <c r="K1956" s="127">
        <v>31</v>
      </c>
      <c r="L1956" s="127">
        <v>50</v>
      </c>
      <c r="M1956" s="127">
        <v>16</v>
      </c>
      <c r="N1956" s="127">
        <v>732</v>
      </c>
      <c r="O1956" s="127">
        <v>0</v>
      </c>
      <c r="P1956" s="127">
        <v>50</v>
      </c>
      <c r="Q1956" s="127">
        <v>19</v>
      </c>
      <c r="R1956" s="127">
        <v>31</v>
      </c>
      <c r="S1956" s="127">
        <v>16</v>
      </c>
      <c r="T1956" s="127">
        <v>171</v>
      </c>
      <c r="U1956" s="127">
        <v>19</v>
      </c>
      <c r="V1956" s="127">
        <v>56</v>
      </c>
      <c r="W1956" s="127">
        <v>25</v>
      </c>
      <c r="X1956" s="127">
        <v>0</v>
      </c>
    </row>
    <row r="1957" spans="1:24">
      <c r="A1957" s="118">
        <v>8</v>
      </c>
      <c r="B1957" s="122">
        <v>1</v>
      </c>
      <c r="C1957" s="137">
        <v>6505</v>
      </c>
      <c r="D1957" s="131">
        <v>11</v>
      </c>
      <c r="E1957" s="144" t="s">
        <v>1217</v>
      </c>
      <c r="F1957" s="144" t="s">
        <v>1676</v>
      </c>
      <c r="G1957" s="127">
        <v>22</v>
      </c>
      <c r="H1957" s="127">
        <v>711</v>
      </c>
      <c r="I1957" s="127">
        <v>14</v>
      </c>
      <c r="J1957" s="127">
        <v>32</v>
      </c>
      <c r="K1957" s="127">
        <v>50</v>
      </c>
      <c r="L1957" s="127">
        <v>5</v>
      </c>
      <c r="M1957" s="127">
        <v>22</v>
      </c>
      <c r="N1957" s="127">
        <v>794</v>
      </c>
      <c r="O1957" s="127">
        <v>0</v>
      </c>
      <c r="P1957" s="127">
        <v>18</v>
      </c>
      <c r="Q1957" s="127">
        <v>59</v>
      </c>
      <c r="R1957" s="127">
        <v>23</v>
      </c>
      <c r="S1957" s="127">
        <v>0</v>
      </c>
      <c r="T1957" s="127">
        <v>0</v>
      </c>
      <c r="U1957" s="127">
        <v>0</v>
      </c>
      <c r="V1957" s="127">
        <v>0</v>
      </c>
      <c r="W1957" s="127">
        <v>0</v>
      </c>
      <c r="X1957" s="127">
        <v>0</v>
      </c>
    </row>
    <row r="1958" spans="1:24">
      <c r="A1958" s="113">
        <v>3</v>
      </c>
      <c r="B1958" s="116">
        <v>1</v>
      </c>
      <c r="C1958" s="138">
        <v>6505</v>
      </c>
      <c r="D1958" s="132">
        <v>12</v>
      </c>
      <c r="E1958" s="142" t="s">
        <v>1217</v>
      </c>
      <c r="F1958" s="143" t="s">
        <v>1219</v>
      </c>
      <c r="G1958" s="128">
        <v>11</v>
      </c>
      <c r="H1958" s="128">
        <v>609</v>
      </c>
      <c r="I1958" s="128">
        <v>0</v>
      </c>
      <c r="J1958" s="128">
        <v>0</v>
      </c>
      <c r="K1958" s="128">
        <v>36</v>
      </c>
      <c r="L1958" s="128">
        <v>64</v>
      </c>
      <c r="M1958" s="128">
        <v>11</v>
      </c>
      <c r="N1958" s="128">
        <v>593</v>
      </c>
      <c r="O1958" s="128">
        <v>9</v>
      </c>
      <c r="P1958" s="128">
        <v>27</v>
      </c>
      <c r="Q1958" s="128">
        <v>27</v>
      </c>
      <c r="R1958" s="128">
        <v>36</v>
      </c>
      <c r="S1958" s="128">
        <v>0</v>
      </c>
      <c r="T1958" s="128">
        <v>0</v>
      </c>
      <c r="U1958" s="128">
        <v>0</v>
      </c>
      <c r="V1958" s="128">
        <v>0</v>
      </c>
      <c r="W1958" s="128">
        <v>0</v>
      </c>
      <c r="X1958" s="128">
        <v>0</v>
      </c>
    </row>
    <row r="1959" spans="1:24">
      <c r="A1959" s="118">
        <v>4</v>
      </c>
      <c r="B1959" s="122">
        <v>1</v>
      </c>
      <c r="C1959" s="137">
        <v>6505</v>
      </c>
      <c r="D1959" s="131">
        <v>12</v>
      </c>
      <c r="E1959" s="144" t="s">
        <v>1217</v>
      </c>
      <c r="F1959" s="144" t="s">
        <v>1219</v>
      </c>
      <c r="G1959" s="127">
        <v>20</v>
      </c>
      <c r="H1959" s="127">
        <v>614</v>
      </c>
      <c r="I1959" s="127">
        <v>5</v>
      </c>
      <c r="J1959" s="127">
        <v>25</v>
      </c>
      <c r="K1959" s="127">
        <v>20</v>
      </c>
      <c r="L1959" s="127">
        <v>50</v>
      </c>
      <c r="M1959" s="127">
        <v>20</v>
      </c>
      <c r="N1959" s="127">
        <v>618</v>
      </c>
      <c r="O1959" s="127">
        <v>0</v>
      </c>
      <c r="P1959" s="127">
        <v>25</v>
      </c>
      <c r="Q1959" s="127">
        <v>65</v>
      </c>
      <c r="R1959" s="127">
        <v>10</v>
      </c>
      <c r="S1959" s="127">
        <v>0</v>
      </c>
      <c r="T1959" s="127">
        <v>0</v>
      </c>
      <c r="U1959" s="127">
        <v>0</v>
      </c>
      <c r="V1959" s="127">
        <v>0</v>
      </c>
      <c r="W1959" s="127">
        <v>0</v>
      </c>
      <c r="X1959" s="127">
        <v>0</v>
      </c>
    </row>
    <row r="1960" spans="1:24">
      <c r="A1960" s="118">
        <v>5</v>
      </c>
      <c r="B1960" s="122">
        <v>1</v>
      </c>
      <c r="C1960" s="137">
        <v>6505</v>
      </c>
      <c r="D1960" s="131">
        <v>12</v>
      </c>
      <c r="E1960" s="144" t="s">
        <v>1217</v>
      </c>
      <c r="F1960" s="144" t="s">
        <v>1219</v>
      </c>
      <c r="G1960" s="127">
        <v>15</v>
      </c>
      <c r="H1960" s="127">
        <v>667</v>
      </c>
      <c r="I1960" s="127">
        <v>0</v>
      </c>
      <c r="J1960" s="127">
        <v>13</v>
      </c>
      <c r="K1960" s="127">
        <v>60</v>
      </c>
      <c r="L1960" s="127">
        <v>27</v>
      </c>
      <c r="M1960" s="127">
        <v>15</v>
      </c>
      <c r="N1960" s="127">
        <v>733</v>
      </c>
      <c r="O1960" s="127">
        <v>0</v>
      </c>
      <c r="P1960" s="127">
        <v>20</v>
      </c>
      <c r="Q1960" s="127">
        <v>40</v>
      </c>
      <c r="R1960" s="127">
        <v>40</v>
      </c>
      <c r="S1960" s="127">
        <v>15</v>
      </c>
      <c r="T1960" s="127">
        <v>189</v>
      </c>
      <c r="U1960" s="127">
        <v>0</v>
      </c>
      <c r="V1960" s="127">
        <v>67</v>
      </c>
      <c r="W1960" s="127">
        <v>33</v>
      </c>
      <c r="X1960" s="127">
        <v>0</v>
      </c>
    </row>
    <row r="1961" spans="1:24">
      <c r="A1961" s="118">
        <v>6</v>
      </c>
      <c r="B1961" s="122">
        <v>1</v>
      </c>
      <c r="C1961" s="137">
        <v>6505</v>
      </c>
      <c r="D1961" s="131">
        <v>12</v>
      </c>
      <c r="E1961" s="144" t="s">
        <v>1217</v>
      </c>
      <c r="F1961" s="144" t="s">
        <v>1219</v>
      </c>
      <c r="G1961" s="127">
        <v>18</v>
      </c>
      <c r="H1961" s="127">
        <v>734</v>
      </c>
      <c r="I1961" s="127">
        <v>0</v>
      </c>
      <c r="J1961" s="127">
        <v>11</v>
      </c>
      <c r="K1961" s="127">
        <v>22</v>
      </c>
      <c r="L1961" s="127">
        <v>67</v>
      </c>
      <c r="M1961" s="127">
        <v>18</v>
      </c>
      <c r="N1961" s="127">
        <v>747</v>
      </c>
      <c r="O1961" s="127">
        <v>0</v>
      </c>
      <c r="P1961" s="127">
        <v>22</v>
      </c>
      <c r="Q1961" s="127">
        <v>39</v>
      </c>
      <c r="R1961" s="127">
        <v>39</v>
      </c>
      <c r="S1961" s="127">
        <v>0</v>
      </c>
      <c r="T1961" s="127">
        <v>0</v>
      </c>
      <c r="U1961" s="127">
        <v>0</v>
      </c>
      <c r="V1961" s="127">
        <v>0</v>
      </c>
      <c r="W1961" s="127">
        <v>0</v>
      </c>
      <c r="X1961" s="127">
        <v>0</v>
      </c>
    </row>
    <row r="1962" spans="1:24">
      <c r="A1962" s="113">
        <v>3</v>
      </c>
      <c r="B1962" s="116">
        <v>1</v>
      </c>
      <c r="C1962" s="138">
        <v>6505</v>
      </c>
      <c r="D1962" s="132">
        <v>13</v>
      </c>
      <c r="E1962" s="142" t="s">
        <v>1217</v>
      </c>
      <c r="F1962" s="143" t="s">
        <v>1218</v>
      </c>
      <c r="G1962" s="128">
        <v>27</v>
      </c>
      <c r="H1962" s="128">
        <v>542</v>
      </c>
      <c r="I1962" s="128">
        <v>11</v>
      </c>
      <c r="J1962" s="128">
        <v>19</v>
      </c>
      <c r="K1962" s="128">
        <v>30</v>
      </c>
      <c r="L1962" s="128">
        <v>41</v>
      </c>
      <c r="M1962" s="128">
        <v>27</v>
      </c>
      <c r="N1962" s="128">
        <v>454</v>
      </c>
      <c r="O1962" s="128">
        <v>26</v>
      </c>
      <c r="P1962" s="128">
        <v>30</v>
      </c>
      <c r="Q1962" s="128">
        <v>30</v>
      </c>
      <c r="R1962" s="128">
        <v>15</v>
      </c>
      <c r="S1962" s="128">
        <v>0</v>
      </c>
      <c r="T1962" s="128">
        <v>0</v>
      </c>
      <c r="U1962" s="128">
        <v>0</v>
      </c>
      <c r="V1962" s="128">
        <v>0</v>
      </c>
      <c r="W1962" s="128">
        <v>0</v>
      </c>
      <c r="X1962" s="128">
        <v>0</v>
      </c>
    </row>
    <row r="1963" spans="1:24">
      <c r="A1963" s="118">
        <v>4</v>
      </c>
      <c r="B1963" s="122">
        <v>1</v>
      </c>
      <c r="C1963" s="137">
        <v>6505</v>
      </c>
      <c r="D1963" s="131">
        <v>13</v>
      </c>
      <c r="E1963" s="144" t="s">
        <v>1217</v>
      </c>
      <c r="F1963" s="144" t="s">
        <v>1218</v>
      </c>
      <c r="G1963" s="127">
        <v>11</v>
      </c>
      <c r="H1963" s="127">
        <v>646</v>
      </c>
      <c r="I1963" s="127">
        <v>9</v>
      </c>
      <c r="J1963" s="127">
        <v>9</v>
      </c>
      <c r="K1963" s="127">
        <v>9</v>
      </c>
      <c r="L1963" s="127">
        <v>73</v>
      </c>
      <c r="M1963" s="127">
        <v>11</v>
      </c>
      <c r="N1963" s="127">
        <v>708</v>
      </c>
      <c r="O1963" s="127">
        <v>9</v>
      </c>
      <c r="P1963" s="127">
        <v>9</v>
      </c>
      <c r="Q1963" s="127">
        <v>27</v>
      </c>
      <c r="R1963" s="127">
        <v>55</v>
      </c>
      <c r="S1963" s="127">
        <v>0</v>
      </c>
      <c r="T1963" s="127">
        <v>0</v>
      </c>
      <c r="U1963" s="127">
        <v>0</v>
      </c>
      <c r="V1963" s="127">
        <v>0</v>
      </c>
      <c r="W1963" s="127">
        <v>0</v>
      </c>
      <c r="X1963" s="127">
        <v>0</v>
      </c>
    </row>
    <row r="1964" spans="1:24">
      <c r="A1964" s="118">
        <v>5</v>
      </c>
      <c r="B1964" s="122">
        <v>1</v>
      </c>
      <c r="C1964" s="137">
        <v>6505</v>
      </c>
      <c r="D1964" s="131">
        <v>13</v>
      </c>
      <c r="E1964" s="144" t="s">
        <v>1217</v>
      </c>
      <c r="F1964" s="144" t="s">
        <v>1218</v>
      </c>
      <c r="G1964" s="127">
        <v>17</v>
      </c>
      <c r="H1964" s="127">
        <v>624</v>
      </c>
      <c r="I1964" s="127">
        <v>24</v>
      </c>
      <c r="J1964" s="127">
        <v>18</v>
      </c>
      <c r="K1964" s="127">
        <v>41</v>
      </c>
      <c r="L1964" s="127">
        <v>18</v>
      </c>
      <c r="M1964" s="127">
        <v>17</v>
      </c>
      <c r="N1964" s="127">
        <v>623</v>
      </c>
      <c r="O1964" s="127">
        <v>12</v>
      </c>
      <c r="P1964" s="127">
        <v>29</v>
      </c>
      <c r="Q1964" s="127">
        <v>47</v>
      </c>
      <c r="R1964" s="127">
        <v>12</v>
      </c>
      <c r="S1964" s="127">
        <v>17</v>
      </c>
      <c r="T1964" s="127">
        <v>190</v>
      </c>
      <c r="U1964" s="127">
        <v>18</v>
      </c>
      <c r="V1964" s="127">
        <v>41</v>
      </c>
      <c r="W1964" s="127">
        <v>35</v>
      </c>
      <c r="X1964" s="127">
        <v>6</v>
      </c>
    </row>
    <row r="1965" spans="1:24">
      <c r="A1965" s="118">
        <v>6</v>
      </c>
      <c r="B1965" s="122">
        <v>1</v>
      </c>
      <c r="C1965" s="137">
        <v>6505</v>
      </c>
      <c r="D1965" s="131">
        <v>13</v>
      </c>
      <c r="E1965" s="144" t="s">
        <v>1217</v>
      </c>
      <c r="F1965" s="144" t="s">
        <v>1218</v>
      </c>
      <c r="G1965" s="127">
        <v>21</v>
      </c>
      <c r="H1965" s="127">
        <v>720</v>
      </c>
      <c r="I1965" s="127">
        <v>14</v>
      </c>
      <c r="J1965" s="127">
        <v>10</v>
      </c>
      <c r="K1965" s="127">
        <v>24</v>
      </c>
      <c r="L1965" s="127">
        <v>52</v>
      </c>
      <c r="M1965" s="127">
        <v>21</v>
      </c>
      <c r="N1965" s="127">
        <v>748</v>
      </c>
      <c r="O1965" s="127">
        <v>0</v>
      </c>
      <c r="P1965" s="127">
        <v>19</v>
      </c>
      <c r="Q1965" s="127">
        <v>48</v>
      </c>
      <c r="R1965" s="127">
        <v>33</v>
      </c>
      <c r="S1965" s="127">
        <v>0</v>
      </c>
      <c r="T1965" s="127">
        <v>0</v>
      </c>
      <c r="U1965" s="127">
        <v>0</v>
      </c>
      <c r="V1965" s="127">
        <v>0</v>
      </c>
      <c r="W1965" s="127">
        <v>0</v>
      </c>
      <c r="X1965" s="127">
        <v>0</v>
      </c>
    </row>
    <row r="1966" spans="1:24">
      <c r="A1966" s="118">
        <v>7</v>
      </c>
      <c r="B1966" s="122">
        <v>1</v>
      </c>
      <c r="C1966" s="137">
        <v>6505</v>
      </c>
      <c r="D1966" s="131">
        <v>14</v>
      </c>
      <c r="E1966" s="144" t="s">
        <v>1217</v>
      </c>
      <c r="F1966" s="144" t="s">
        <v>1675</v>
      </c>
      <c r="G1966" s="127">
        <v>27</v>
      </c>
      <c r="H1966" s="127">
        <v>701</v>
      </c>
      <c r="I1966" s="127">
        <v>26</v>
      </c>
      <c r="J1966" s="127">
        <v>15</v>
      </c>
      <c r="K1966" s="127">
        <v>30</v>
      </c>
      <c r="L1966" s="127">
        <v>30</v>
      </c>
      <c r="M1966" s="127">
        <v>27</v>
      </c>
      <c r="N1966" s="127">
        <v>749</v>
      </c>
      <c r="O1966" s="127">
        <v>0</v>
      </c>
      <c r="P1966" s="127">
        <v>22</v>
      </c>
      <c r="Q1966" s="127">
        <v>56</v>
      </c>
      <c r="R1966" s="127">
        <v>22</v>
      </c>
      <c r="S1966" s="127">
        <v>27</v>
      </c>
      <c r="T1966" s="127">
        <v>192</v>
      </c>
      <c r="U1966" s="127">
        <v>19</v>
      </c>
      <c r="V1966" s="127">
        <v>37</v>
      </c>
      <c r="W1966" s="127">
        <v>41</v>
      </c>
      <c r="X1966" s="127">
        <v>4</v>
      </c>
    </row>
    <row r="1967" spans="1:24">
      <c r="A1967" s="118">
        <v>8</v>
      </c>
      <c r="B1967" s="122">
        <v>1</v>
      </c>
      <c r="C1967" s="137">
        <v>6505</v>
      </c>
      <c r="D1967" s="131">
        <v>14</v>
      </c>
      <c r="E1967" s="144" t="s">
        <v>1217</v>
      </c>
      <c r="F1967" s="144" t="s">
        <v>1675</v>
      </c>
      <c r="G1967" s="127">
        <v>17</v>
      </c>
      <c r="H1967" s="127">
        <v>718</v>
      </c>
      <c r="I1967" s="127">
        <v>24</v>
      </c>
      <c r="J1967" s="127">
        <v>12</v>
      </c>
      <c r="K1967" s="127">
        <v>47</v>
      </c>
      <c r="L1967" s="127">
        <v>18</v>
      </c>
      <c r="M1967" s="127">
        <v>17</v>
      </c>
      <c r="N1967" s="127">
        <v>811</v>
      </c>
      <c r="O1967" s="127">
        <v>12</v>
      </c>
      <c r="P1967" s="127">
        <v>6</v>
      </c>
      <c r="Q1967" s="127">
        <v>41</v>
      </c>
      <c r="R1967" s="127">
        <v>41</v>
      </c>
      <c r="S1967" s="127">
        <v>0</v>
      </c>
      <c r="T1967" s="127">
        <v>0</v>
      </c>
      <c r="U1967" s="127">
        <v>0</v>
      </c>
      <c r="V1967" s="127">
        <v>0</v>
      </c>
      <c r="W1967" s="127">
        <v>0</v>
      </c>
      <c r="X1967" s="127">
        <v>0</v>
      </c>
    </row>
    <row r="1968" spans="1:24">
      <c r="A1968" s="113">
        <v>3</v>
      </c>
      <c r="B1968" s="116">
        <v>1</v>
      </c>
      <c r="C1968" s="138">
        <v>6601</v>
      </c>
      <c r="D1968" s="132">
        <v>1</v>
      </c>
      <c r="E1968" s="142" t="s">
        <v>1221</v>
      </c>
      <c r="F1968" s="143" t="s">
        <v>1240</v>
      </c>
      <c r="G1968" s="128">
        <v>50</v>
      </c>
      <c r="H1968" s="128">
        <v>573</v>
      </c>
      <c r="I1968" s="128">
        <v>0</v>
      </c>
      <c r="J1968" s="128">
        <v>24</v>
      </c>
      <c r="K1968" s="128">
        <v>30</v>
      </c>
      <c r="L1968" s="128">
        <v>46</v>
      </c>
      <c r="M1968" s="128">
        <v>50</v>
      </c>
      <c r="N1968" s="128">
        <v>611</v>
      </c>
      <c r="O1968" s="128">
        <v>10</v>
      </c>
      <c r="P1968" s="128">
        <v>18</v>
      </c>
      <c r="Q1968" s="128">
        <v>24</v>
      </c>
      <c r="R1968" s="128">
        <v>48</v>
      </c>
      <c r="S1968" s="128">
        <v>0</v>
      </c>
      <c r="T1968" s="128">
        <v>0</v>
      </c>
      <c r="U1968" s="128">
        <v>0</v>
      </c>
      <c r="V1968" s="128">
        <v>0</v>
      </c>
      <c r="W1968" s="128">
        <v>0</v>
      </c>
      <c r="X1968" s="128">
        <v>0</v>
      </c>
    </row>
    <row r="1969" spans="1:24">
      <c r="A1969" s="118">
        <v>4</v>
      </c>
      <c r="B1969" s="122">
        <v>1</v>
      </c>
      <c r="C1969" s="137">
        <v>6601</v>
      </c>
      <c r="D1969" s="131">
        <v>1</v>
      </c>
      <c r="E1969" s="144" t="s">
        <v>1221</v>
      </c>
      <c r="F1969" s="144" t="s">
        <v>1240</v>
      </c>
      <c r="G1969" s="127">
        <v>54</v>
      </c>
      <c r="H1969" s="127">
        <v>635</v>
      </c>
      <c r="I1969" s="127">
        <v>7</v>
      </c>
      <c r="J1969" s="127">
        <v>13</v>
      </c>
      <c r="K1969" s="127">
        <v>22</v>
      </c>
      <c r="L1969" s="127">
        <v>57</v>
      </c>
      <c r="M1969" s="127">
        <v>54</v>
      </c>
      <c r="N1969" s="127">
        <v>693</v>
      </c>
      <c r="O1969" s="127">
        <v>4</v>
      </c>
      <c r="P1969" s="127">
        <v>19</v>
      </c>
      <c r="Q1969" s="127">
        <v>44</v>
      </c>
      <c r="R1969" s="127">
        <v>33</v>
      </c>
      <c r="S1969" s="127">
        <v>0</v>
      </c>
      <c r="T1969" s="127">
        <v>0</v>
      </c>
      <c r="U1969" s="127">
        <v>0</v>
      </c>
      <c r="V1969" s="127">
        <v>0</v>
      </c>
      <c r="W1969" s="127">
        <v>0</v>
      </c>
      <c r="X1969" s="127">
        <v>0</v>
      </c>
    </row>
    <row r="1970" spans="1:24">
      <c r="A1970" s="118">
        <v>5</v>
      </c>
      <c r="B1970" s="122">
        <v>1</v>
      </c>
      <c r="C1970" s="137">
        <v>6601</v>
      </c>
      <c r="D1970" s="131">
        <v>1</v>
      </c>
      <c r="E1970" s="144" t="s">
        <v>1221</v>
      </c>
      <c r="F1970" s="144" t="s">
        <v>1240</v>
      </c>
      <c r="G1970" s="127">
        <v>46</v>
      </c>
      <c r="H1970" s="127">
        <v>632</v>
      </c>
      <c r="I1970" s="127">
        <v>13</v>
      </c>
      <c r="J1970" s="127">
        <v>22</v>
      </c>
      <c r="K1970" s="127">
        <v>43</v>
      </c>
      <c r="L1970" s="127">
        <v>22</v>
      </c>
      <c r="M1970" s="127">
        <v>46</v>
      </c>
      <c r="N1970" s="127">
        <v>700</v>
      </c>
      <c r="O1970" s="127">
        <v>2</v>
      </c>
      <c r="P1970" s="127">
        <v>26</v>
      </c>
      <c r="Q1970" s="127">
        <v>37</v>
      </c>
      <c r="R1970" s="127">
        <v>35</v>
      </c>
      <c r="S1970" s="127">
        <v>46</v>
      </c>
      <c r="T1970" s="127">
        <v>197</v>
      </c>
      <c r="U1970" s="127">
        <v>9</v>
      </c>
      <c r="V1970" s="127">
        <v>46</v>
      </c>
      <c r="W1970" s="127">
        <v>37</v>
      </c>
      <c r="X1970" s="127">
        <v>9</v>
      </c>
    </row>
    <row r="1971" spans="1:24">
      <c r="A1971" s="118">
        <v>6</v>
      </c>
      <c r="B1971" s="122">
        <v>1</v>
      </c>
      <c r="C1971" s="137">
        <v>6601</v>
      </c>
      <c r="D1971" s="131">
        <v>1</v>
      </c>
      <c r="E1971" s="144" t="s">
        <v>1221</v>
      </c>
      <c r="F1971" s="144" t="s">
        <v>1240</v>
      </c>
      <c r="G1971" s="127">
        <v>35</v>
      </c>
      <c r="H1971" s="127">
        <v>730</v>
      </c>
      <c r="I1971" s="127">
        <v>6</v>
      </c>
      <c r="J1971" s="127">
        <v>26</v>
      </c>
      <c r="K1971" s="127">
        <v>11</v>
      </c>
      <c r="L1971" s="127">
        <v>57</v>
      </c>
      <c r="M1971" s="127">
        <v>35</v>
      </c>
      <c r="N1971" s="127">
        <v>745</v>
      </c>
      <c r="O1971" s="127">
        <v>0</v>
      </c>
      <c r="P1971" s="127">
        <v>26</v>
      </c>
      <c r="Q1971" s="127">
        <v>46</v>
      </c>
      <c r="R1971" s="127">
        <v>29</v>
      </c>
      <c r="S1971" s="127">
        <v>0</v>
      </c>
      <c r="T1971" s="127">
        <v>0</v>
      </c>
      <c r="U1971" s="127">
        <v>0</v>
      </c>
      <c r="V1971" s="127">
        <v>0</v>
      </c>
      <c r="W1971" s="127">
        <v>0</v>
      </c>
      <c r="X1971" s="127">
        <v>0</v>
      </c>
    </row>
    <row r="1972" spans="1:24">
      <c r="A1972" s="113">
        <v>3</v>
      </c>
      <c r="B1972" s="116">
        <v>1</v>
      </c>
      <c r="C1972" s="138">
        <v>6601</v>
      </c>
      <c r="D1972" s="132">
        <v>2</v>
      </c>
      <c r="E1972" s="142" t="s">
        <v>1221</v>
      </c>
      <c r="F1972" s="143" t="s">
        <v>1239</v>
      </c>
      <c r="G1972" s="128">
        <v>46</v>
      </c>
      <c r="H1972" s="128">
        <v>574</v>
      </c>
      <c r="I1972" s="128">
        <v>0</v>
      </c>
      <c r="J1972" s="128">
        <v>11</v>
      </c>
      <c r="K1972" s="128">
        <v>39</v>
      </c>
      <c r="L1972" s="128">
        <v>50</v>
      </c>
      <c r="M1972" s="128">
        <v>46</v>
      </c>
      <c r="N1972" s="128">
        <v>570</v>
      </c>
      <c r="O1972" s="128">
        <v>9</v>
      </c>
      <c r="P1972" s="128">
        <v>9</v>
      </c>
      <c r="Q1972" s="128">
        <v>61</v>
      </c>
      <c r="R1972" s="128">
        <v>22</v>
      </c>
      <c r="S1972" s="128">
        <v>0</v>
      </c>
      <c r="T1972" s="128">
        <v>0</v>
      </c>
      <c r="U1972" s="128">
        <v>0</v>
      </c>
      <c r="V1972" s="128">
        <v>0</v>
      </c>
      <c r="W1972" s="128">
        <v>0</v>
      </c>
      <c r="X1972" s="128">
        <v>0</v>
      </c>
    </row>
    <row r="1973" spans="1:24">
      <c r="A1973" s="118">
        <v>4</v>
      </c>
      <c r="B1973" s="122">
        <v>1</v>
      </c>
      <c r="C1973" s="137">
        <v>6601</v>
      </c>
      <c r="D1973" s="131">
        <v>2</v>
      </c>
      <c r="E1973" s="144" t="s">
        <v>1221</v>
      </c>
      <c r="F1973" s="144" t="s">
        <v>1239</v>
      </c>
      <c r="G1973" s="127">
        <v>47</v>
      </c>
      <c r="H1973" s="127">
        <v>627</v>
      </c>
      <c r="I1973" s="127">
        <v>6</v>
      </c>
      <c r="J1973" s="127">
        <v>11</v>
      </c>
      <c r="K1973" s="127">
        <v>36</v>
      </c>
      <c r="L1973" s="127">
        <v>47</v>
      </c>
      <c r="M1973" s="127">
        <v>47</v>
      </c>
      <c r="N1973" s="127">
        <v>626</v>
      </c>
      <c r="O1973" s="127">
        <v>2</v>
      </c>
      <c r="P1973" s="127">
        <v>36</v>
      </c>
      <c r="Q1973" s="127">
        <v>36</v>
      </c>
      <c r="R1973" s="127">
        <v>26</v>
      </c>
      <c r="S1973" s="127">
        <v>0</v>
      </c>
      <c r="T1973" s="127">
        <v>0</v>
      </c>
      <c r="U1973" s="127">
        <v>0</v>
      </c>
      <c r="V1973" s="127">
        <v>0</v>
      </c>
      <c r="W1973" s="127">
        <v>0</v>
      </c>
      <c r="X1973" s="127">
        <v>0</v>
      </c>
    </row>
    <row r="1974" spans="1:24">
      <c r="A1974" s="118">
        <v>5</v>
      </c>
      <c r="B1974" s="122">
        <v>1</v>
      </c>
      <c r="C1974" s="137">
        <v>6601</v>
      </c>
      <c r="D1974" s="131">
        <v>2</v>
      </c>
      <c r="E1974" s="144" t="s">
        <v>1221</v>
      </c>
      <c r="F1974" s="144" t="s">
        <v>1239</v>
      </c>
      <c r="G1974" s="127">
        <v>48</v>
      </c>
      <c r="H1974" s="127">
        <v>658</v>
      </c>
      <c r="I1974" s="127">
        <v>19</v>
      </c>
      <c r="J1974" s="127">
        <v>13</v>
      </c>
      <c r="K1974" s="127">
        <v>27</v>
      </c>
      <c r="L1974" s="127">
        <v>42</v>
      </c>
      <c r="M1974" s="127">
        <v>48</v>
      </c>
      <c r="N1974" s="127">
        <v>669</v>
      </c>
      <c r="O1974" s="127">
        <v>4</v>
      </c>
      <c r="P1974" s="127">
        <v>33</v>
      </c>
      <c r="Q1974" s="127">
        <v>40</v>
      </c>
      <c r="R1974" s="127">
        <v>23</v>
      </c>
      <c r="S1974" s="127">
        <v>48</v>
      </c>
      <c r="T1974" s="127">
        <v>195</v>
      </c>
      <c r="U1974" s="127">
        <v>13</v>
      </c>
      <c r="V1974" s="127">
        <v>40</v>
      </c>
      <c r="W1974" s="127">
        <v>44</v>
      </c>
      <c r="X1974" s="127">
        <v>4</v>
      </c>
    </row>
    <row r="1975" spans="1:24">
      <c r="A1975" s="118">
        <v>6</v>
      </c>
      <c r="B1975" s="122">
        <v>1</v>
      </c>
      <c r="C1975" s="137">
        <v>6601</v>
      </c>
      <c r="D1975" s="131">
        <v>2</v>
      </c>
      <c r="E1975" s="144" t="s">
        <v>1221</v>
      </c>
      <c r="F1975" s="144" t="s">
        <v>1239</v>
      </c>
      <c r="G1975" s="127">
        <v>41</v>
      </c>
      <c r="H1975" s="127">
        <v>739</v>
      </c>
      <c r="I1975" s="127">
        <v>5</v>
      </c>
      <c r="J1975" s="127">
        <v>15</v>
      </c>
      <c r="K1975" s="127">
        <v>20</v>
      </c>
      <c r="L1975" s="127">
        <v>61</v>
      </c>
      <c r="M1975" s="127">
        <v>41</v>
      </c>
      <c r="N1975" s="127">
        <v>696</v>
      </c>
      <c r="O1975" s="127">
        <v>2</v>
      </c>
      <c r="P1975" s="127">
        <v>29</v>
      </c>
      <c r="Q1975" s="127">
        <v>44</v>
      </c>
      <c r="R1975" s="127">
        <v>24</v>
      </c>
      <c r="S1975" s="127">
        <v>0</v>
      </c>
      <c r="T1975" s="127">
        <v>0</v>
      </c>
      <c r="U1975" s="127">
        <v>0</v>
      </c>
      <c r="V1975" s="127">
        <v>0</v>
      </c>
      <c r="W1975" s="127">
        <v>0</v>
      </c>
      <c r="X1975" s="127">
        <v>0</v>
      </c>
    </row>
    <row r="1976" spans="1:24">
      <c r="A1976" s="113">
        <v>3</v>
      </c>
      <c r="B1976" s="116">
        <v>1</v>
      </c>
      <c r="C1976" s="138">
        <v>6601</v>
      </c>
      <c r="D1976" s="132">
        <v>3</v>
      </c>
      <c r="E1976" s="142" t="s">
        <v>1221</v>
      </c>
      <c r="F1976" s="143" t="s">
        <v>1238</v>
      </c>
      <c r="G1976" s="128">
        <v>32</v>
      </c>
      <c r="H1976" s="128">
        <v>593</v>
      </c>
      <c r="I1976" s="128">
        <v>0</v>
      </c>
      <c r="J1976" s="128">
        <v>9</v>
      </c>
      <c r="K1976" s="128">
        <v>38</v>
      </c>
      <c r="L1976" s="128">
        <v>53</v>
      </c>
      <c r="M1976" s="128">
        <v>32</v>
      </c>
      <c r="N1976" s="128">
        <v>591</v>
      </c>
      <c r="O1976" s="128">
        <v>6</v>
      </c>
      <c r="P1976" s="128">
        <v>28</v>
      </c>
      <c r="Q1976" s="128">
        <v>19</v>
      </c>
      <c r="R1976" s="128">
        <v>47</v>
      </c>
      <c r="S1976" s="128">
        <v>0</v>
      </c>
      <c r="T1976" s="128">
        <v>0</v>
      </c>
      <c r="U1976" s="128">
        <v>0</v>
      </c>
      <c r="V1976" s="128">
        <v>0</v>
      </c>
      <c r="W1976" s="128">
        <v>0</v>
      </c>
      <c r="X1976" s="128">
        <v>0</v>
      </c>
    </row>
    <row r="1977" spans="1:24">
      <c r="A1977" s="118">
        <v>4</v>
      </c>
      <c r="B1977" s="122">
        <v>1</v>
      </c>
      <c r="C1977" s="137">
        <v>6601</v>
      </c>
      <c r="D1977" s="131">
        <v>3</v>
      </c>
      <c r="E1977" s="144" t="s">
        <v>1221</v>
      </c>
      <c r="F1977" s="144" t="s">
        <v>1238</v>
      </c>
      <c r="G1977" s="127">
        <v>44</v>
      </c>
      <c r="H1977" s="127">
        <v>633</v>
      </c>
      <c r="I1977" s="127">
        <v>9</v>
      </c>
      <c r="J1977" s="127">
        <v>9</v>
      </c>
      <c r="K1977" s="127">
        <v>30</v>
      </c>
      <c r="L1977" s="127">
        <v>52</v>
      </c>
      <c r="M1977" s="127">
        <v>44</v>
      </c>
      <c r="N1977" s="127">
        <v>659</v>
      </c>
      <c r="O1977" s="127">
        <v>2</v>
      </c>
      <c r="P1977" s="127">
        <v>14</v>
      </c>
      <c r="Q1977" s="127">
        <v>50</v>
      </c>
      <c r="R1977" s="127">
        <v>34</v>
      </c>
      <c r="S1977" s="127">
        <v>0</v>
      </c>
      <c r="T1977" s="127">
        <v>0</v>
      </c>
      <c r="U1977" s="127">
        <v>0</v>
      </c>
      <c r="V1977" s="127">
        <v>0</v>
      </c>
      <c r="W1977" s="127">
        <v>0</v>
      </c>
      <c r="X1977" s="127">
        <v>0</v>
      </c>
    </row>
    <row r="1978" spans="1:24">
      <c r="A1978" s="118">
        <v>5</v>
      </c>
      <c r="B1978" s="122">
        <v>1</v>
      </c>
      <c r="C1978" s="137">
        <v>6601</v>
      </c>
      <c r="D1978" s="131">
        <v>3</v>
      </c>
      <c r="E1978" s="144" t="s">
        <v>1221</v>
      </c>
      <c r="F1978" s="144" t="s">
        <v>1238</v>
      </c>
      <c r="G1978" s="127">
        <v>44</v>
      </c>
      <c r="H1978" s="127">
        <v>648</v>
      </c>
      <c r="I1978" s="127">
        <v>18</v>
      </c>
      <c r="J1978" s="127">
        <v>20</v>
      </c>
      <c r="K1978" s="127">
        <v>25</v>
      </c>
      <c r="L1978" s="127">
        <v>36</v>
      </c>
      <c r="M1978" s="127">
        <v>44</v>
      </c>
      <c r="N1978" s="127">
        <v>723</v>
      </c>
      <c r="O1978" s="127">
        <v>2</v>
      </c>
      <c r="P1978" s="127">
        <v>11</v>
      </c>
      <c r="Q1978" s="127">
        <v>61</v>
      </c>
      <c r="R1978" s="127">
        <v>25</v>
      </c>
      <c r="S1978" s="127">
        <v>44</v>
      </c>
      <c r="T1978" s="127">
        <v>197</v>
      </c>
      <c r="U1978" s="127">
        <v>14</v>
      </c>
      <c r="V1978" s="127">
        <v>43</v>
      </c>
      <c r="W1978" s="127">
        <v>34</v>
      </c>
      <c r="X1978" s="127">
        <v>9</v>
      </c>
    </row>
    <row r="1979" spans="1:24">
      <c r="A1979" s="118">
        <v>6</v>
      </c>
      <c r="B1979" s="122">
        <v>1</v>
      </c>
      <c r="C1979" s="137">
        <v>6601</v>
      </c>
      <c r="D1979" s="131">
        <v>3</v>
      </c>
      <c r="E1979" s="144" t="s">
        <v>1221</v>
      </c>
      <c r="F1979" s="144" t="s">
        <v>1238</v>
      </c>
      <c r="G1979" s="127">
        <v>39</v>
      </c>
      <c r="H1979" s="127">
        <v>700</v>
      </c>
      <c r="I1979" s="127">
        <v>13</v>
      </c>
      <c r="J1979" s="127">
        <v>10</v>
      </c>
      <c r="K1979" s="127">
        <v>33</v>
      </c>
      <c r="L1979" s="127">
        <v>44</v>
      </c>
      <c r="M1979" s="127">
        <v>39</v>
      </c>
      <c r="N1979" s="127">
        <v>735</v>
      </c>
      <c r="O1979" s="127">
        <v>8</v>
      </c>
      <c r="P1979" s="127">
        <v>15</v>
      </c>
      <c r="Q1979" s="127">
        <v>38</v>
      </c>
      <c r="R1979" s="127">
        <v>38</v>
      </c>
      <c r="S1979" s="127">
        <v>0</v>
      </c>
      <c r="T1979" s="127">
        <v>0</v>
      </c>
      <c r="U1979" s="127">
        <v>0</v>
      </c>
      <c r="V1979" s="127">
        <v>0</v>
      </c>
      <c r="W1979" s="127">
        <v>0</v>
      </c>
      <c r="X1979" s="127">
        <v>0</v>
      </c>
    </row>
    <row r="1980" spans="1:24">
      <c r="A1980" s="118">
        <v>7</v>
      </c>
      <c r="B1980" s="122">
        <v>1</v>
      </c>
      <c r="C1980" s="137">
        <v>6601</v>
      </c>
      <c r="D1980" s="131">
        <v>5</v>
      </c>
      <c r="E1980" s="144" t="s">
        <v>1221</v>
      </c>
      <c r="F1980" s="144" t="s">
        <v>1682</v>
      </c>
      <c r="G1980" s="127" t="s">
        <v>1</v>
      </c>
      <c r="H1980" s="127" t="s">
        <v>1</v>
      </c>
      <c r="I1980" s="127" t="s">
        <v>1</v>
      </c>
      <c r="J1980" s="127" t="s">
        <v>1</v>
      </c>
      <c r="K1980" s="127" t="s">
        <v>1</v>
      </c>
      <c r="L1980" s="127" t="s">
        <v>1</v>
      </c>
      <c r="M1980" s="127" t="s">
        <v>1</v>
      </c>
      <c r="N1980" s="127" t="s">
        <v>1</v>
      </c>
      <c r="O1980" s="127" t="s">
        <v>1</v>
      </c>
      <c r="P1980" s="127" t="s">
        <v>1</v>
      </c>
      <c r="Q1980" s="127" t="s">
        <v>1</v>
      </c>
      <c r="R1980" s="127" t="s">
        <v>1</v>
      </c>
      <c r="S1980" s="127" t="s">
        <v>1</v>
      </c>
      <c r="T1980" s="127" t="s">
        <v>1</v>
      </c>
      <c r="U1980" s="127" t="s">
        <v>1</v>
      </c>
      <c r="V1980" s="127" t="s">
        <v>1</v>
      </c>
      <c r="W1980" s="127" t="s">
        <v>1</v>
      </c>
      <c r="X1980" s="127" t="s">
        <v>1</v>
      </c>
    </row>
    <row r="1981" spans="1:24">
      <c r="A1981" s="118">
        <v>8</v>
      </c>
      <c r="B1981" s="122">
        <v>1</v>
      </c>
      <c r="C1981" s="137">
        <v>6601</v>
      </c>
      <c r="D1981" s="131">
        <v>5</v>
      </c>
      <c r="E1981" s="144" t="s">
        <v>1221</v>
      </c>
      <c r="F1981" s="144" t="s">
        <v>1682</v>
      </c>
      <c r="G1981" s="127">
        <v>16</v>
      </c>
      <c r="H1981" s="127">
        <v>654</v>
      </c>
      <c r="I1981" s="127">
        <v>56</v>
      </c>
      <c r="J1981" s="127">
        <v>25</v>
      </c>
      <c r="K1981" s="127">
        <v>19</v>
      </c>
      <c r="L1981" s="127">
        <v>0</v>
      </c>
      <c r="M1981" s="127">
        <v>16</v>
      </c>
      <c r="N1981" s="127">
        <v>656</v>
      </c>
      <c r="O1981" s="127">
        <v>19</v>
      </c>
      <c r="P1981" s="127">
        <v>50</v>
      </c>
      <c r="Q1981" s="127">
        <v>25</v>
      </c>
      <c r="R1981" s="127">
        <v>6</v>
      </c>
      <c r="S1981" s="127">
        <v>0</v>
      </c>
      <c r="T1981" s="127">
        <v>0</v>
      </c>
      <c r="U1981" s="127">
        <v>0</v>
      </c>
      <c r="V1981" s="127">
        <v>0</v>
      </c>
      <c r="W1981" s="127">
        <v>0</v>
      </c>
      <c r="X1981" s="127">
        <v>0</v>
      </c>
    </row>
    <row r="1982" spans="1:24">
      <c r="A1982" s="113">
        <v>3</v>
      </c>
      <c r="B1982" s="116">
        <v>1</v>
      </c>
      <c r="C1982" s="138">
        <v>6601</v>
      </c>
      <c r="D1982" s="132">
        <v>6</v>
      </c>
      <c r="E1982" s="142" t="s">
        <v>1221</v>
      </c>
      <c r="F1982" s="143" t="s">
        <v>1237</v>
      </c>
      <c r="G1982" s="128">
        <v>49</v>
      </c>
      <c r="H1982" s="128">
        <v>626</v>
      </c>
      <c r="I1982" s="128">
        <v>0</v>
      </c>
      <c r="J1982" s="128">
        <v>8</v>
      </c>
      <c r="K1982" s="128">
        <v>16</v>
      </c>
      <c r="L1982" s="128">
        <v>76</v>
      </c>
      <c r="M1982" s="128">
        <v>49</v>
      </c>
      <c r="N1982" s="128">
        <v>646</v>
      </c>
      <c r="O1982" s="128">
        <v>4</v>
      </c>
      <c r="P1982" s="128">
        <v>16</v>
      </c>
      <c r="Q1982" s="128">
        <v>31</v>
      </c>
      <c r="R1982" s="128">
        <v>49</v>
      </c>
      <c r="S1982" s="128">
        <v>0</v>
      </c>
      <c r="T1982" s="128">
        <v>0</v>
      </c>
      <c r="U1982" s="128">
        <v>0</v>
      </c>
      <c r="V1982" s="128">
        <v>0</v>
      </c>
      <c r="W1982" s="128">
        <v>0</v>
      </c>
      <c r="X1982" s="128">
        <v>0</v>
      </c>
    </row>
    <row r="1983" spans="1:24">
      <c r="A1983" s="118">
        <v>4</v>
      </c>
      <c r="B1983" s="122">
        <v>1</v>
      </c>
      <c r="C1983" s="137">
        <v>6601</v>
      </c>
      <c r="D1983" s="131">
        <v>6</v>
      </c>
      <c r="E1983" s="144" t="s">
        <v>1221</v>
      </c>
      <c r="F1983" s="144" t="s">
        <v>1237</v>
      </c>
      <c r="G1983" s="127">
        <v>56</v>
      </c>
      <c r="H1983" s="127">
        <v>632</v>
      </c>
      <c r="I1983" s="127">
        <v>14</v>
      </c>
      <c r="J1983" s="127">
        <v>9</v>
      </c>
      <c r="K1983" s="127">
        <v>23</v>
      </c>
      <c r="L1983" s="127">
        <v>54</v>
      </c>
      <c r="M1983" s="127">
        <v>56</v>
      </c>
      <c r="N1983" s="127">
        <v>666</v>
      </c>
      <c r="O1983" s="127">
        <v>7</v>
      </c>
      <c r="P1983" s="127">
        <v>11</v>
      </c>
      <c r="Q1983" s="127">
        <v>48</v>
      </c>
      <c r="R1983" s="127">
        <v>34</v>
      </c>
      <c r="S1983" s="127">
        <v>0</v>
      </c>
      <c r="T1983" s="127">
        <v>0</v>
      </c>
      <c r="U1983" s="127">
        <v>0</v>
      </c>
      <c r="V1983" s="127">
        <v>0</v>
      </c>
      <c r="W1983" s="127">
        <v>0</v>
      </c>
      <c r="X1983" s="127">
        <v>0</v>
      </c>
    </row>
    <row r="1984" spans="1:24">
      <c r="A1984" s="118">
        <v>5</v>
      </c>
      <c r="B1984" s="122">
        <v>1</v>
      </c>
      <c r="C1984" s="137">
        <v>6601</v>
      </c>
      <c r="D1984" s="131">
        <v>6</v>
      </c>
      <c r="E1984" s="144" t="s">
        <v>1221</v>
      </c>
      <c r="F1984" s="144" t="s">
        <v>1237</v>
      </c>
      <c r="G1984" s="127">
        <v>41</v>
      </c>
      <c r="H1984" s="127">
        <v>657</v>
      </c>
      <c r="I1984" s="127">
        <v>15</v>
      </c>
      <c r="J1984" s="127">
        <v>17</v>
      </c>
      <c r="K1984" s="127">
        <v>27</v>
      </c>
      <c r="L1984" s="127">
        <v>41</v>
      </c>
      <c r="M1984" s="127">
        <v>41</v>
      </c>
      <c r="N1984" s="127">
        <v>724</v>
      </c>
      <c r="O1984" s="127">
        <v>2</v>
      </c>
      <c r="P1984" s="127">
        <v>20</v>
      </c>
      <c r="Q1984" s="127">
        <v>41</v>
      </c>
      <c r="R1984" s="127">
        <v>37</v>
      </c>
      <c r="S1984" s="127">
        <v>41</v>
      </c>
      <c r="T1984" s="127">
        <v>191</v>
      </c>
      <c r="U1984" s="127">
        <v>15</v>
      </c>
      <c r="V1984" s="127">
        <v>46</v>
      </c>
      <c r="W1984" s="127">
        <v>34</v>
      </c>
      <c r="X1984" s="127">
        <v>5</v>
      </c>
    </row>
    <row r="1985" spans="1:24">
      <c r="A1985" s="118">
        <v>6</v>
      </c>
      <c r="B1985" s="122">
        <v>1</v>
      </c>
      <c r="C1985" s="137">
        <v>6601</v>
      </c>
      <c r="D1985" s="131">
        <v>6</v>
      </c>
      <c r="E1985" s="144" t="s">
        <v>1221</v>
      </c>
      <c r="F1985" s="144" t="s">
        <v>1237</v>
      </c>
      <c r="G1985" s="127">
        <v>40</v>
      </c>
      <c r="H1985" s="127">
        <v>718</v>
      </c>
      <c r="I1985" s="127">
        <v>10</v>
      </c>
      <c r="J1985" s="127">
        <v>10</v>
      </c>
      <c r="K1985" s="127">
        <v>45</v>
      </c>
      <c r="L1985" s="127">
        <v>35</v>
      </c>
      <c r="M1985" s="127">
        <v>40</v>
      </c>
      <c r="N1985" s="127">
        <v>719</v>
      </c>
      <c r="O1985" s="127">
        <v>3</v>
      </c>
      <c r="P1985" s="127">
        <v>30</v>
      </c>
      <c r="Q1985" s="127">
        <v>40</v>
      </c>
      <c r="R1985" s="127">
        <v>28</v>
      </c>
      <c r="S1985" s="127">
        <v>0</v>
      </c>
      <c r="T1985" s="127">
        <v>0</v>
      </c>
      <c r="U1985" s="127">
        <v>0</v>
      </c>
      <c r="V1985" s="127">
        <v>0</v>
      </c>
      <c r="W1985" s="127">
        <v>0</v>
      </c>
      <c r="X1985" s="127">
        <v>0</v>
      </c>
    </row>
    <row r="1986" spans="1:24">
      <c r="A1986" s="113">
        <v>3</v>
      </c>
      <c r="B1986" s="116">
        <v>1</v>
      </c>
      <c r="C1986" s="138">
        <v>6601</v>
      </c>
      <c r="D1986" s="132">
        <v>7</v>
      </c>
      <c r="E1986" s="142" t="s">
        <v>1221</v>
      </c>
      <c r="F1986" s="143" t="s">
        <v>1236</v>
      </c>
      <c r="G1986" s="128">
        <v>23</v>
      </c>
      <c r="H1986" s="128">
        <v>643</v>
      </c>
      <c r="I1986" s="128">
        <v>0</v>
      </c>
      <c r="J1986" s="128">
        <v>4</v>
      </c>
      <c r="K1986" s="128">
        <v>17</v>
      </c>
      <c r="L1986" s="128">
        <v>78</v>
      </c>
      <c r="M1986" s="128">
        <v>23</v>
      </c>
      <c r="N1986" s="128">
        <v>590</v>
      </c>
      <c r="O1986" s="128">
        <v>9</v>
      </c>
      <c r="P1986" s="128">
        <v>22</v>
      </c>
      <c r="Q1986" s="128">
        <v>30</v>
      </c>
      <c r="R1986" s="128">
        <v>39</v>
      </c>
      <c r="S1986" s="128">
        <v>0</v>
      </c>
      <c r="T1986" s="128">
        <v>0</v>
      </c>
      <c r="U1986" s="128">
        <v>0</v>
      </c>
      <c r="V1986" s="128">
        <v>0</v>
      </c>
      <c r="W1986" s="128">
        <v>0</v>
      </c>
      <c r="X1986" s="128">
        <v>0</v>
      </c>
    </row>
    <row r="1987" spans="1:24">
      <c r="A1987" s="118">
        <v>4</v>
      </c>
      <c r="B1987" s="122">
        <v>1</v>
      </c>
      <c r="C1987" s="137">
        <v>6601</v>
      </c>
      <c r="D1987" s="131">
        <v>7</v>
      </c>
      <c r="E1987" s="144" t="s">
        <v>1221</v>
      </c>
      <c r="F1987" s="144" t="s">
        <v>1236</v>
      </c>
      <c r="G1987" s="127">
        <v>56</v>
      </c>
      <c r="H1987" s="127">
        <v>626</v>
      </c>
      <c r="I1987" s="127">
        <v>7</v>
      </c>
      <c r="J1987" s="127">
        <v>18</v>
      </c>
      <c r="K1987" s="127">
        <v>23</v>
      </c>
      <c r="L1987" s="127">
        <v>52</v>
      </c>
      <c r="M1987" s="127">
        <v>56</v>
      </c>
      <c r="N1987" s="127">
        <v>633</v>
      </c>
      <c r="O1987" s="127">
        <v>4</v>
      </c>
      <c r="P1987" s="127">
        <v>29</v>
      </c>
      <c r="Q1987" s="127">
        <v>41</v>
      </c>
      <c r="R1987" s="127">
        <v>27</v>
      </c>
      <c r="S1987" s="127">
        <v>0</v>
      </c>
      <c r="T1987" s="127">
        <v>0</v>
      </c>
      <c r="U1987" s="127">
        <v>0</v>
      </c>
      <c r="V1987" s="127">
        <v>0</v>
      </c>
      <c r="W1987" s="127">
        <v>0</v>
      </c>
      <c r="X1987" s="127">
        <v>0</v>
      </c>
    </row>
    <row r="1988" spans="1:24">
      <c r="A1988" s="118">
        <v>5</v>
      </c>
      <c r="B1988" s="122">
        <v>1</v>
      </c>
      <c r="C1988" s="137">
        <v>6601</v>
      </c>
      <c r="D1988" s="131">
        <v>7</v>
      </c>
      <c r="E1988" s="144" t="s">
        <v>1221</v>
      </c>
      <c r="F1988" s="144" t="s">
        <v>1236</v>
      </c>
      <c r="G1988" s="127">
        <v>28</v>
      </c>
      <c r="H1988" s="127">
        <v>680</v>
      </c>
      <c r="I1988" s="127">
        <v>4</v>
      </c>
      <c r="J1988" s="127">
        <v>21</v>
      </c>
      <c r="K1988" s="127">
        <v>25</v>
      </c>
      <c r="L1988" s="127">
        <v>50</v>
      </c>
      <c r="M1988" s="127">
        <v>28</v>
      </c>
      <c r="N1988" s="127">
        <v>672</v>
      </c>
      <c r="O1988" s="127">
        <v>4</v>
      </c>
      <c r="P1988" s="127">
        <v>18</v>
      </c>
      <c r="Q1988" s="127">
        <v>68</v>
      </c>
      <c r="R1988" s="127">
        <v>11</v>
      </c>
      <c r="S1988" s="127">
        <v>28</v>
      </c>
      <c r="T1988" s="127">
        <v>198</v>
      </c>
      <c r="U1988" s="127">
        <v>7</v>
      </c>
      <c r="V1988" s="127">
        <v>50</v>
      </c>
      <c r="W1988" s="127">
        <v>39</v>
      </c>
      <c r="X1988" s="127">
        <v>4</v>
      </c>
    </row>
    <row r="1989" spans="1:24">
      <c r="A1989" s="118">
        <v>6</v>
      </c>
      <c r="B1989" s="122">
        <v>1</v>
      </c>
      <c r="C1989" s="137">
        <v>6601</v>
      </c>
      <c r="D1989" s="131">
        <v>7</v>
      </c>
      <c r="E1989" s="144" t="s">
        <v>1221</v>
      </c>
      <c r="F1989" s="144" t="s">
        <v>1236</v>
      </c>
      <c r="G1989" s="127">
        <v>51</v>
      </c>
      <c r="H1989" s="127">
        <v>718</v>
      </c>
      <c r="I1989" s="127">
        <v>0</v>
      </c>
      <c r="J1989" s="127">
        <v>24</v>
      </c>
      <c r="K1989" s="127">
        <v>35</v>
      </c>
      <c r="L1989" s="127">
        <v>41</v>
      </c>
      <c r="M1989" s="127">
        <v>51</v>
      </c>
      <c r="N1989" s="127">
        <v>737</v>
      </c>
      <c r="O1989" s="127">
        <v>2</v>
      </c>
      <c r="P1989" s="127">
        <v>20</v>
      </c>
      <c r="Q1989" s="127">
        <v>51</v>
      </c>
      <c r="R1989" s="127">
        <v>27</v>
      </c>
      <c r="S1989" s="127">
        <v>0</v>
      </c>
      <c r="T1989" s="127">
        <v>0</v>
      </c>
      <c r="U1989" s="127">
        <v>0</v>
      </c>
      <c r="V1989" s="127">
        <v>0</v>
      </c>
      <c r="W1989" s="127">
        <v>0</v>
      </c>
      <c r="X1989" s="127">
        <v>0</v>
      </c>
    </row>
    <row r="1990" spans="1:24">
      <c r="A1990" s="113">
        <v>3</v>
      </c>
      <c r="B1990" s="116">
        <v>1</v>
      </c>
      <c r="C1990" s="138">
        <v>6601</v>
      </c>
      <c r="D1990" s="132">
        <v>8</v>
      </c>
      <c r="E1990" s="142" t="s">
        <v>1221</v>
      </c>
      <c r="F1990" s="143" t="s">
        <v>1235</v>
      </c>
      <c r="G1990" s="128">
        <v>24</v>
      </c>
      <c r="H1990" s="128">
        <v>606</v>
      </c>
      <c r="I1990" s="128">
        <v>0</v>
      </c>
      <c r="J1990" s="128">
        <v>4</v>
      </c>
      <c r="K1990" s="128">
        <v>29</v>
      </c>
      <c r="L1990" s="128">
        <v>67</v>
      </c>
      <c r="M1990" s="128">
        <v>24</v>
      </c>
      <c r="N1990" s="128">
        <v>660</v>
      </c>
      <c r="O1990" s="128">
        <v>0</v>
      </c>
      <c r="P1990" s="128">
        <v>21</v>
      </c>
      <c r="Q1990" s="128">
        <v>29</v>
      </c>
      <c r="R1990" s="128">
        <v>50</v>
      </c>
      <c r="S1990" s="128">
        <v>0</v>
      </c>
      <c r="T1990" s="128">
        <v>0</v>
      </c>
      <c r="U1990" s="128">
        <v>0</v>
      </c>
      <c r="V1990" s="128">
        <v>0</v>
      </c>
      <c r="W1990" s="128">
        <v>0</v>
      </c>
      <c r="X1990" s="128">
        <v>0</v>
      </c>
    </row>
    <row r="1991" spans="1:24">
      <c r="A1991" s="118">
        <v>4</v>
      </c>
      <c r="B1991" s="122">
        <v>1</v>
      </c>
      <c r="C1991" s="137">
        <v>6601</v>
      </c>
      <c r="D1991" s="131">
        <v>8</v>
      </c>
      <c r="E1991" s="144" t="s">
        <v>1221</v>
      </c>
      <c r="F1991" s="144" t="s">
        <v>1235</v>
      </c>
      <c r="G1991" s="127">
        <v>28</v>
      </c>
      <c r="H1991" s="127">
        <v>636</v>
      </c>
      <c r="I1991" s="127">
        <v>14</v>
      </c>
      <c r="J1991" s="127">
        <v>11</v>
      </c>
      <c r="K1991" s="127">
        <v>11</v>
      </c>
      <c r="L1991" s="127">
        <v>64</v>
      </c>
      <c r="M1991" s="127">
        <v>28</v>
      </c>
      <c r="N1991" s="127">
        <v>661</v>
      </c>
      <c r="O1991" s="127">
        <v>0</v>
      </c>
      <c r="P1991" s="127">
        <v>18</v>
      </c>
      <c r="Q1991" s="127">
        <v>61</v>
      </c>
      <c r="R1991" s="127">
        <v>21</v>
      </c>
      <c r="S1991" s="127">
        <v>0</v>
      </c>
      <c r="T1991" s="127">
        <v>0</v>
      </c>
      <c r="U1991" s="127">
        <v>0</v>
      </c>
      <c r="V1991" s="127">
        <v>0</v>
      </c>
      <c r="W1991" s="127">
        <v>0</v>
      </c>
      <c r="X1991" s="127">
        <v>0</v>
      </c>
    </row>
    <row r="1992" spans="1:24">
      <c r="A1992" s="118">
        <v>5</v>
      </c>
      <c r="B1992" s="122">
        <v>1</v>
      </c>
      <c r="C1992" s="137">
        <v>6601</v>
      </c>
      <c r="D1992" s="131">
        <v>8</v>
      </c>
      <c r="E1992" s="144" t="s">
        <v>1221</v>
      </c>
      <c r="F1992" s="144" t="s">
        <v>1235</v>
      </c>
      <c r="G1992" s="127">
        <v>28</v>
      </c>
      <c r="H1992" s="127">
        <v>704</v>
      </c>
      <c r="I1992" s="127">
        <v>0</v>
      </c>
      <c r="J1992" s="127">
        <v>4</v>
      </c>
      <c r="K1992" s="127">
        <v>32</v>
      </c>
      <c r="L1992" s="127">
        <v>64</v>
      </c>
      <c r="M1992" s="127">
        <v>28</v>
      </c>
      <c r="N1992" s="127">
        <v>779</v>
      </c>
      <c r="O1992" s="127">
        <v>0</v>
      </c>
      <c r="P1992" s="127">
        <v>4</v>
      </c>
      <c r="Q1992" s="127">
        <v>54</v>
      </c>
      <c r="R1992" s="127">
        <v>43</v>
      </c>
      <c r="S1992" s="127">
        <v>28</v>
      </c>
      <c r="T1992" s="127">
        <v>213</v>
      </c>
      <c r="U1992" s="127">
        <v>0</v>
      </c>
      <c r="V1992" s="127">
        <v>36</v>
      </c>
      <c r="W1992" s="127">
        <v>54</v>
      </c>
      <c r="X1992" s="127">
        <v>11</v>
      </c>
    </row>
    <row r="1993" spans="1:24">
      <c r="A1993" s="118">
        <v>6</v>
      </c>
      <c r="B1993" s="122">
        <v>1</v>
      </c>
      <c r="C1993" s="137">
        <v>6601</v>
      </c>
      <c r="D1993" s="131">
        <v>8</v>
      </c>
      <c r="E1993" s="144" t="s">
        <v>1221</v>
      </c>
      <c r="F1993" s="144" t="s">
        <v>1235</v>
      </c>
      <c r="G1993" s="127">
        <v>26</v>
      </c>
      <c r="H1993" s="127">
        <v>730</v>
      </c>
      <c r="I1993" s="127">
        <v>0</v>
      </c>
      <c r="J1993" s="127">
        <v>8</v>
      </c>
      <c r="K1993" s="127">
        <v>35</v>
      </c>
      <c r="L1993" s="127">
        <v>58</v>
      </c>
      <c r="M1993" s="127">
        <v>26</v>
      </c>
      <c r="N1993" s="127">
        <v>750</v>
      </c>
      <c r="O1993" s="127">
        <v>0</v>
      </c>
      <c r="P1993" s="127">
        <v>12</v>
      </c>
      <c r="Q1993" s="127">
        <v>65</v>
      </c>
      <c r="R1993" s="127">
        <v>23</v>
      </c>
      <c r="S1993" s="127">
        <v>0</v>
      </c>
      <c r="T1993" s="127">
        <v>0</v>
      </c>
      <c r="U1993" s="127">
        <v>0</v>
      </c>
      <c r="V1993" s="127">
        <v>0</v>
      </c>
      <c r="W1993" s="127">
        <v>0</v>
      </c>
      <c r="X1993" s="127">
        <v>0</v>
      </c>
    </row>
    <row r="1994" spans="1:24">
      <c r="A1994" s="113">
        <v>3</v>
      </c>
      <c r="B1994" s="116">
        <v>1</v>
      </c>
      <c r="C1994" s="138">
        <v>6601</v>
      </c>
      <c r="D1994" s="132">
        <v>10</v>
      </c>
      <c r="E1994" s="142" t="s">
        <v>1221</v>
      </c>
      <c r="F1994" s="143" t="s">
        <v>1234</v>
      </c>
      <c r="G1994" s="128">
        <v>99</v>
      </c>
      <c r="H1994" s="128">
        <v>574</v>
      </c>
      <c r="I1994" s="128">
        <v>1</v>
      </c>
      <c r="J1994" s="128">
        <v>19</v>
      </c>
      <c r="K1994" s="128">
        <v>32</v>
      </c>
      <c r="L1994" s="128">
        <v>47</v>
      </c>
      <c r="M1994" s="128">
        <v>99</v>
      </c>
      <c r="N1994" s="128">
        <v>548</v>
      </c>
      <c r="O1994" s="128">
        <v>15</v>
      </c>
      <c r="P1994" s="128">
        <v>17</v>
      </c>
      <c r="Q1994" s="128">
        <v>43</v>
      </c>
      <c r="R1994" s="128">
        <v>24</v>
      </c>
      <c r="S1994" s="128">
        <v>0</v>
      </c>
      <c r="T1994" s="128">
        <v>0</v>
      </c>
      <c r="U1994" s="128">
        <v>0</v>
      </c>
      <c r="V1994" s="128">
        <v>0</v>
      </c>
      <c r="W1994" s="128">
        <v>0</v>
      </c>
      <c r="X1994" s="128">
        <v>0</v>
      </c>
    </row>
    <row r="1995" spans="1:24">
      <c r="A1995" s="118">
        <v>4</v>
      </c>
      <c r="B1995" s="122">
        <v>1</v>
      </c>
      <c r="C1995" s="137">
        <v>6601</v>
      </c>
      <c r="D1995" s="131">
        <v>10</v>
      </c>
      <c r="E1995" s="144" t="s">
        <v>1221</v>
      </c>
      <c r="F1995" s="144" t="s">
        <v>1234</v>
      </c>
      <c r="G1995" s="127">
        <v>82</v>
      </c>
      <c r="H1995" s="127">
        <v>627</v>
      </c>
      <c r="I1995" s="127">
        <v>7</v>
      </c>
      <c r="J1995" s="127">
        <v>18</v>
      </c>
      <c r="K1995" s="127">
        <v>24</v>
      </c>
      <c r="L1995" s="127">
        <v>50</v>
      </c>
      <c r="M1995" s="127">
        <v>82</v>
      </c>
      <c r="N1995" s="127">
        <v>697</v>
      </c>
      <c r="O1995" s="127">
        <v>2</v>
      </c>
      <c r="P1995" s="127">
        <v>15</v>
      </c>
      <c r="Q1995" s="127">
        <v>41</v>
      </c>
      <c r="R1995" s="127">
        <v>41</v>
      </c>
      <c r="S1995" s="127">
        <v>0</v>
      </c>
      <c r="T1995" s="127">
        <v>0</v>
      </c>
      <c r="U1995" s="127">
        <v>0</v>
      </c>
      <c r="V1995" s="127">
        <v>0</v>
      </c>
      <c r="W1995" s="127">
        <v>0</v>
      </c>
      <c r="X1995" s="127">
        <v>0</v>
      </c>
    </row>
    <row r="1996" spans="1:24">
      <c r="A1996" s="118">
        <v>5</v>
      </c>
      <c r="B1996" s="122">
        <v>1</v>
      </c>
      <c r="C1996" s="137">
        <v>6601</v>
      </c>
      <c r="D1996" s="131">
        <v>10</v>
      </c>
      <c r="E1996" s="144" t="s">
        <v>1221</v>
      </c>
      <c r="F1996" s="144" t="s">
        <v>1234</v>
      </c>
      <c r="G1996" s="127">
        <v>80</v>
      </c>
      <c r="H1996" s="127">
        <v>625</v>
      </c>
      <c r="I1996" s="127">
        <v>23</v>
      </c>
      <c r="J1996" s="127">
        <v>18</v>
      </c>
      <c r="K1996" s="127">
        <v>33</v>
      </c>
      <c r="L1996" s="127">
        <v>28</v>
      </c>
      <c r="M1996" s="127">
        <v>80</v>
      </c>
      <c r="N1996" s="127">
        <v>690</v>
      </c>
      <c r="O1996" s="127">
        <v>4</v>
      </c>
      <c r="P1996" s="127">
        <v>28</v>
      </c>
      <c r="Q1996" s="127">
        <v>36</v>
      </c>
      <c r="R1996" s="127">
        <v>33</v>
      </c>
      <c r="S1996" s="127">
        <v>80</v>
      </c>
      <c r="T1996" s="127">
        <v>193</v>
      </c>
      <c r="U1996" s="127">
        <v>14</v>
      </c>
      <c r="V1996" s="127">
        <v>40</v>
      </c>
      <c r="W1996" s="127">
        <v>43</v>
      </c>
      <c r="X1996" s="127">
        <v>4</v>
      </c>
    </row>
    <row r="1997" spans="1:24">
      <c r="A1997" s="118">
        <v>6</v>
      </c>
      <c r="B1997" s="122">
        <v>1</v>
      </c>
      <c r="C1997" s="137">
        <v>6601</v>
      </c>
      <c r="D1997" s="131">
        <v>10</v>
      </c>
      <c r="E1997" s="144" t="s">
        <v>1221</v>
      </c>
      <c r="F1997" s="144" t="s">
        <v>1234</v>
      </c>
      <c r="G1997" s="127">
        <v>84</v>
      </c>
      <c r="H1997" s="127">
        <v>732</v>
      </c>
      <c r="I1997" s="127">
        <v>5</v>
      </c>
      <c r="J1997" s="127">
        <v>11</v>
      </c>
      <c r="K1997" s="127">
        <v>25</v>
      </c>
      <c r="L1997" s="127">
        <v>60</v>
      </c>
      <c r="M1997" s="127">
        <v>84</v>
      </c>
      <c r="N1997" s="127">
        <v>753</v>
      </c>
      <c r="O1997" s="127">
        <v>2</v>
      </c>
      <c r="P1997" s="127">
        <v>20</v>
      </c>
      <c r="Q1997" s="127">
        <v>39</v>
      </c>
      <c r="R1997" s="127">
        <v>38</v>
      </c>
      <c r="S1997" s="127">
        <v>0</v>
      </c>
      <c r="T1997" s="127">
        <v>0</v>
      </c>
      <c r="U1997" s="127">
        <v>0</v>
      </c>
      <c r="V1997" s="127">
        <v>0</v>
      </c>
      <c r="W1997" s="127">
        <v>0</v>
      </c>
      <c r="X1997" s="127">
        <v>0</v>
      </c>
    </row>
    <row r="1998" spans="1:24">
      <c r="A1998" s="113">
        <v>3</v>
      </c>
      <c r="B1998" s="116">
        <v>1</v>
      </c>
      <c r="C1998" s="138">
        <v>6601</v>
      </c>
      <c r="D1998" s="132">
        <v>11</v>
      </c>
      <c r="E1998" s="142" t="s">
        <v>1221</v>
      </c>
      <c r="F1998" s="143" t="s">
        <v>1233</v>
      </c>
      <c r="G1998" s="128">
        <v>50</v>
      </c>
      <c r="H1998" s="128">
        <v>529</v>
      </c>
      <c r="I1998" s="128">
        <v>8</v>
      </c>
      <c r="J1998" s="128">
        <v>34</v>
      </c>
      <c r="K1998" s="128">
        <v>30</v>
      </c>
      <c r="L1998" s="128">
        <v>28</v>
      </c>
      <c r="M1998" s="128">
        <v>50</v>
      </c>
      <c r="N1998" s="128">
        <v>432</v>
      </c>
      <c r="O1998" s="128">
        <v>34</v>
      </c>
      <c r="P1998" s="128">
        <v>26</v>
      </c>
      <c r="Q1998" s="128">
        <v>26</v>
      </c>
      <c r="R1998" s="128">
        <v>14</v>
      </c>
      <c r="S1998" s="128">
        <v>0</v>
      </c>
      <c r="T1998" s="128">
        <v>0</v>
      </c>
      <c r="U1998" s="128">
        <v>0</v>
      </c>
      <c r="V1998" s="128">
        <v>0</v>
      </c>
      <c r="W1998" s="128">
        <v>0</v>
      </c>
      <c r="X1998" s="128">
        <v>0</v>
      </c>
    </row>
    <row r="1999" spans="1:24">
      <c r="A1999" s="118">
        <v>4</v>
      </c>
      <c r="B1999" s="122">
        <v>1</v>
      </c>
      <c r="C1999" s="137">
        <v>6601</v>
      </c>
      <c r="D1999" s="131">
        <v>11</v>
      </c>
      <c r="E1999" s="144" t="s">
        <v>1221</v>
      </c>
      <c r="F1999" s="144" t="s">
        <v>1233</v>
      </c>
      <c r="G1999" s="127">
        <v>56</v>
      </c>
      <c r="H1999" s="127">
        <v>593</v>
      </c>
      <c r="I1999" s="127">
        <v>18</v>
      </c>
      <c r="J1999" s="127">
        <v>18</v>
      </c>
      <c r="K1999" s="127">
        <v>32</v>
      </c>
      <c r="L1999" s="127">
        <v>32</v>
      </c>
      <c r="M1999" s="127">
        <v>56</v>
      </c>
      <c r="N1999" s="127">
        <v>587</v>
      </c>
      <c r="O1999" s="127">
        <v>5</v>
      </c>
      <c r="P1999" s="127">
        <v>34</v>
      </c>
      <c r="Q1999" s="127">
        <v>54</v>
      </c>
      <c r="R1999" s="127">
        <v>7</v>
      </c>
      <c r="S1999" s="127">
        <v>0</v>
      </c>
      <c r="T1999" s="127">
        <v>0</v>
      </c>
      <c r="U1999" s="127">
        <v>0</v>
      </c>
      <c r="V1999" s="127">
        <v>0</v>
      </c>
      <c r="W1999" s="127">
        <v>0</v>
      </c>
      <c r="X1999" s="127">
        <v>0</v>
      </c>
    </row>
    <row r="2000" spans="1:24">
      <c r="A2000" s="118">
        <v>5</v>
      </c>
      <c r="B2000" s="122">
        <v>1</v>
      </c>
      <c r="C2000" s="137">
        <v>6601</v>
      </c>
      <c r="D2000" s="131">
        <v>11</v>
      </c>
      <c r="E2000" s="144" t="s">
        <v>1221</v>
      </c>
      <c r="F2000" s="144" t="s">
        <v>1233</v>
      </c>
      <c r="G2000" s="127">
        <v>59</v>
      </c>
      <c r="H2000" s="127">
        <v>619</v>
      </c>
      <c r="I2000" s="127">
        <v>25</v>
      </c>
      <c r="J2000" s="127">
        <v>10</v>
      </c>
      <c r="K2000" s="127">
        <v>42</v>
      </c>
      <c r="L2000" s="127">
        <v>22</v>
      </c>
      <c r="M2000" s="127">
        <v>59</v>
      </c>
      <c r="N2000" s="127">
        <v>606</v>
      </c>
      <c r="O2000" s="127">
        <v>8</v>
      </c>
      <c r="P2000" s="127">
        <v>25</v>
      </c>
      <c r="Q2000" s="127">
        <v>56</v>
      </c>
      <c r="R2000" s="127">
        <v>10</v>
      </c>
      <c r="S2000" s="127">
        <v>59</v>
      </c>
      <c r="T2000" s="127">
        <v>186</v>
      </c>
      <c r="U2000" s="127">
        <v>12</v>
      </c>
      <c r="V2000" s="127">
        <v>58</v>
      </c>
      <c r="W2000" s="127">
        <v>29</v>
      </c>
      <c r="X2000" s="127">
        <v>2</v>
      </c>
    </row>
    <row r="2001" spans="1:24">
      <c r="A2001" s="118">
        <v>6</v>
      </c>
      <c r="B2001" s="122">
        <v>1</v>
      </c>
      <c r="C2001" s="137">
        <v>6601</v>
      </c>
      <c r="D2001" s="131">
        <v>11</v>
      </c>
      <c r="E2001" s="144" t="s">
        <v>1221</v>
      </c>
      <c r="F2001" s="144" t="s">
        <v>1233</v>
      </c>
      <c r="G2001" s="127">
        <v>52</v>
      </c>
      <c r="H2001" s="127">
        <v>668</v>
      </c>
      <c r="I2001" s="127">
        <v>8</v>
      </c>
      <c r="J2001" s="127">
        <v>31</v>
      </c>
      <c r="K2001" s="127">
        <v>37</v>
      </c>
      <c r="L2001" s="127">
        <v>25</v>
      </c>
      <c r="M2001" s="127">
        <v>52</v>
      </c>
      <c r="N2001" s="127">
        <v>633</v>
      </c>
      <c r="O2001" s="127">
        <v>8</v>
      </c>
      <c r="P2001" s="127">
        <v>42</v>
      </c>
      <c r="Q2001" s="127">
        <v>40</v>
      </c>
      <c r="R2001" s="127">
        <v>10</v>
      </c>
      <c r="S2001" s="127">
        <v>0</v>
      </c>
      <c r="T2001" s="127">
        <v>0</v>
      </c>
      <c r="U2001" s="127">
        <v>0</v>
      </c>
      <c r="V2001" s="127">
        <v>0</v>
      </c>
      <c r="W2001" s="127">
        <v>0</v>
      </c>
      <c r="X2001" s="127">
        <v>0</v>
      </c>
    </row>
    <row r="2002" spans="1:24">
      <c r="A2002" s="113">
        <v>3</v>
      </c>
      <c r="B2002" s="116">
        <v>1</v>
      </c>
      <c r="C2002" s="138">
        <v>6601</v>
      </c>
      <c r="D2002" s="132">
        <v>12</v>
      </c>
      <c r="E2002" s="142" t="s">
        <v>1221</v>
      </c>
      <c r="F2002" s="143" t="s">
        <v>1232</v>
      </c>
      <c r="G2002" s="128">
        <v>50</v>
      </c>
      <c r="H2002" s="128">
        <v>581</v>
      </c>
      <c r="I2002" s="128">
        <v>2</v>
      </c>
      <c r="J2002" s="128">
        <v>14</v>
      </c>
      <c r="K2002" s="128">
        <v>32</v>
      </c>
      <c r="L2002" s="128">
        <v>52</v>
      </c>
      <c r="M2002" s="128">
        <v>50</v>
      </c>
      <c r="N2002" s="128">
        <v>625</v>
      </c>
      <c r="O2002" s="128">
        <v>8</v>
      </c>
      <c r="P2002" s="128">
        <v>8</v>
      </c>
      <c r="Q2002" s="128">
        <v>40</v>
      </c>
      <c r="R2002" s="128">
        <v>44</v>
      </c>
      <c r="S2002" s="128">
        <v>0</v>
      </c>
      <c r="T2002" s="128">
        <v>0</v>
      </c>
      <c r="U2002" s="128">
        <v>0</v>
      </c>
      <c r="V2002" s="128">
        <v>0</v>
      </c>
      <c r="W2002" s="128">
        <v>0</v>
      </c>
      <c r="X2002" s="128">
        <v>0</v>
      </c>
    </row>
    <row r="2003" spans="1:24">
      <c r="A2003" s="118">
        <v>4</v>
      </c>
      <c r="B2003" s="122">
        <v>1</v>
      </c>
      <c r="C2003" s="137">
        <v>6601</v>
      </c>
      <c r="D2003" s="131">
        <v>12</v>
      </c>
      <c r="E2003" s="144" t="s">
        <v>1221</v>
      </c>
      <c r="F2003" s="144" t="s">
        <v>1232</v>
      </c>
      <c r="G2003" s="127">
        <v>57</v>
      </c>
      <c r="H2003" s="127">
        <v>652</v>
      </c>
      <c r="I2003" s="127">
        <v>9</v>
      </c>
      <c r="J2003" s="127">
        <v>9</v>
      </c>
      <c r="K2003" s="127">
        <v>25</v>
      </c>
      <c r="L2003" s="127">
        <v>58</v>
      </c>
      <c r="M2003" s="127">
        <v>57</v>
      </c>
      <c r="N2003" s="127">
        <v>717</v>
      </c>
      <c r="O2003" s="127">
        <v>7</v>
      </c>
      <c r="P2003" s="127">
        <v>12</v>
      </c>
      <c r="Q2003" s="127">
        <v>25</v>
      </c>
      <c r="R2003" s="127">
        <v>56</v>
      </c>
      <c r="S2003" s="127">
        <v>0</v>
      </c>
      <c r="T2003" s="127">
        <v>0</v>
      </c>
      <c r="U2003" s="127">
        <v>0</v>
      </c>
      <c r="V2003" s="127">
        <v>0</v>
      </c>
      <c r="W2003" s="127">
        <v>0</v>
      </c>
      <c r="X2003" s="127">
        <v>0</v>
      </c>
    </row>
    <row r="2004" spans="1:24">
      <c r="A2004" s="118">
        <v>5</v>
      </c>
      <c r="B2004" s="122">
        <v>1</v>
      </c>
      <c r="C2004" s="137">
        <v>6601</v>
      </c>
      <c r="D2004" s="131">
        <v>12</v>
      </c>
      <c r="E2004" s="144" t="s">
        <v>1221</v>
      </c>
      <c r="F2004" s="144" t="s">
        <v>1232</v>
      </c>
      <c r="G2004" s="127">
        <v>56</v>
      </c>
      <c r="H2004" s="127">
        <v>626</v>
      </c>
      <c r="I2004" s="127">
        <v>21</v>
      </c>
      <c r="J2004" s="127">
        <v>13</v>
      </c>
      <c r="K2004" s="127">
        <v>32</v>
      </c>
      <c r="L2004" s="127">
        <v>34</v>
      </c>
      <c r="M2004" s="127">
        <v>56</v>
      </c>
      <c r="N2004" s="127">
        <v>663</v>
      </c>
      <c r="O2004" s="127">
        <v>13</v>
      </c>
      <c r="P2004" s="127">
        <v>23</v>
      </c>
      <c r="Q2004" s="127">
        <v>34</v>
      </c>
      <c r="R2004" s="127">
        <v>30</v>
      </c>
      <c r="S2004" s="127">
        <v>56</v>
      </c>
      <c r="T2004" s="127">
        <v>187</v>
      </c>
      <c r="U2004" s="127">
        <v>25</v>
      </c>
      <c r="V2004" s="127">
        <v>32</v>
      </c>
      <c r="W2004" s="127">
        <v>38</v>
      </c>
      <c r="X2004" s="127">
        <v>5</v>
      </c>
    </row>
    <row r="2005" spans="1:24">
      <c r="A2005" s="118">
        <v>6</v>
      </c>
      <c r="B2005" s="122">
        <v>1</v>
      </c>
      <c r="C2005" s="137">
        <v>6601</v>
      </c>
      <c r="D2005" s="131">
        <v>12</v>
      </c>
      <c r="E2005" s="144" t="s">
        <v>1221</v>
      </c>
      <c r="F2005" s="144" t="s">
        <v>1232</v>
      </c>
      <c r="G2005" s="127">
        <v>62</v>
      </c>
      <c r="H2005" s="127">
        <v>696</v>
      </c>
      <c r="I2005" s="127">
        <v>15</v>
      </c>
      <c r="J2005" s="127">
        <v>16</v>
      </c>
      <c r="K2005" s="127">
        <v>24</v>
      </c>
      <c r="L2005" s="127">
        <v>45</v>
      </c>
      <c r="M2005" s="127">
        <v>62</v>
      </c>
      <c r="N2005" s="127">
        <v>737</v>
      </c>
      <c r="O2005" s="127">
        <v>8</v>
      </c>
      <c r="P2005" s="127">
        <v>19</v>
      </c>
      <c r="Q2005" s="127">
        <v>32</v>
      </c>
      <c r="R2005" s="127">
        <v>40</v>
      </c>
      <c r="S2005" s="127">
        <v>0</v>
      </c>
      <c r="T2005" s="127">
        <v>0</v>
      </c>
      <c r="U2005" s="127">
        <v>0</v>
      </c>
      <c r="V2005" s="127">
        <v>0</v>
      </c>
      <c r="W2005" s="127">
        <v>0</v>
      </c>
      <c r="X2005" s="127">
        <v>0</v>
      </c>
    </row>
    <row r="2006" spans="1:24">
      <c r="A2006" s="113">
        <v>3</v>
      </c>
      <c r="B2006" s="116">
        <v>1</v>
      </c>
      <c r="C2006" s="138">
        <v>6601</v>
      </c>
      <c r="D2006" s="132">
        <v>14</v>
      </c>
      <c r="E2006" s="142" t="s">
        <v>1221</v>
      </c>
      <c r="F2006" s="143" t="s">
        <v>1231</v>
      </c>
      <c r="G2006" s="128">
        <v>69</v>
      </c>
      <c r="H2006" s="128">
        <v>518</v>
      </c>
      <c r="I2006" s="128">
        <v>16</v>
      </c>
      <c r="J2006" s="128">
        <v>32</v>
      </c>
      <c r="K2006" s="128">
        <v>25</v>
      </c>
      <c r="L2006" s="128">
        <v>28</v>
      </c>
      <c r="M2006" s="128">
        <v>69</v>
      </c>
      <c r="N2006" s="128">
        <v>433</v>
      </c>
      <c r="O2006" s="128">
        <v>35</v>
      </c>
      <c r="P2006" s="128">
        <v>19</v>
      </c>
      <c r="Q2006" s="128">
        <v>32</v>
      </c>
      <c r="R2006" s="128">
        <v>14</v>
      </c>
      <c r="S2006" s="128">
        <v>0</v>
      </c>
      <c r="T2006" s="128">
        <v>0</v>
      </c>
      <c r="U2006" s="128">
        <v>0</v>
      </c>
      <c r="V2006" s="128">
        <v>0</v>
      </c>
      <c r="W2006" s="128">
        <v>0</v>
      </c>
      <c r="X2006" s="128">
        <v>0</v>
      </c>
    </row>
    <row r="2007" spans="1:24">
      <c r="A2007" s="118">
        <v>4</v>
      </c>
      <c r="B2007" s="122">
        <v>1</v>
      </c>
      <c r="C2007" s="137">
        <v>6601</v>
      </c>
      <c r="D2007" s="131">
        <v>14</v>
      </c>
      <c r="E2007" s="144" t="s">
        <v>1221</v>
      </c>
      <c r="F2007" s="144" t="s">
        <v>1231</v>
      </c>
      <c r="G2007" s="127">
        <v>56</v>
      </c>
      <c r="H2007" s="127">
        <v>593</v>
      </c>
      <c r="I2007" s="127">
        <v>14</v>
      </c>
      <c r="J2007" s="127">
        <v>20</v>
      </c>
      <c r="K2007" s="127">
        <v>34</v>
      </c>
      <c r="L2007" s="127">
        <v>32</v>
      </c>
      <c r="M2007" s="127">
        <v>56</v>
      </c>
      <c r="N2007" s="127">
        <v>628</v>
      </c>
      <c r="O2007" s="127">
        <v>9</v>
      </c>
      <c r="P2007" s="127">
        <v>16</v>
      </c>
      <c r="Q2007" s="127">
        <v>54</v>
      </c>
      <c r="R2007" s="127">
        <v>21</v>
      </c>
      <c r="S2007" s="127">
        <v>0</v>
      </c>
      <c r="T2007" s="127">
        <v>0</v>
      </c>
      <c r="U2007" s="127">
        <v>0</v>
      </c>
      <c r="V2007" s="127">
        <v>0</v>
      </c>
      <c r="W2007" s="127">
        <v>0</v>
      </c>
      <c r="X2007" s="127">
        <v>0</v>
      </c>
    </row>
    <row r="2008" spans="1:24">
      <c r="A2008" s="118">
        <v>5</v>
      </c>
      <c r="B2008" s="122">
        <v>1</v>
      </c>
      <c r="C2008" s="137">
        <v>6601</v>
      </c>
      <c r="D2008" s="131">
        <v>14</v>
      </c>
      <c r="E2008" s="144" t="s">
        <v>1221</v>
      </c>
      <c r="F2008" s="144" t="s">
        <v>1231</v>
      </c>
      <c r="G2008" s="127">
        <v>56</v>
      </c>
      <c r="H2008" s="127">
        <v>659</v>
      </c>
      <c r="I2008" s="127">
        <v>11</v>
      </c>
      <c r="J2008" s="127">
        <v>16</v>
      </c>
      <c r="K2008" s="127">
        <v>38</v>
      </c>
      <c r="L2008" s="127">
        <v>36</v>
      </c>
      <c r="M2008" s="127">
        <v>56</v>
      </c>
      <c r="N2008" s="127">
        <v>652</v>
      </c>
      <c r="O2008" s="127">
        <v>9</v>
      </c>
      <c r="P2008" s="127">
        <v>27</v>
      </c>
      <c r="Q2008" s="127">
        <v>48</v>
      </c>
      <c r="R2008" s="127">
        <v>16</v>
      </c>
      <c r="S2008" s="127">
        <v>56</v>
      </c>
      <c r="T2008" s="127">
        <v>191</v>
      </c>
      <c r="U2008" s="127">
        <v>5</v>
      </c>
      <c r="V2008" s="127">
        <v>55</v>
      </c>
      <c r="W2008" s="127">
        <v>38</v>
      </c>
      <c r="X2008" s="127">
        <v>2</v>
      </c>
    </row>
    <row r="2009" spans="1:24">
      <c r="A2009" s="118">
        <v>6</v>
      </c>
      <c r="B2009" s="122">
        <v>1</v>
      </c>
      <c r="C2009" s="137">
        <v>6601</v>
      </c>
      <c r="D2009" s="131">
        <v>14</v>
      </c>
      <c r="E2009" s="144" t="s">
        <v>1221</v>
      </c>
      <c r="F2009" s="144" t="s">
        <v>1231</v>
      </c>
      <c r="G2009" s="127">
        <v>50</v>
      </c>
      <c r="H2009" s="127">
        <v>714</v>
      </c>
      <c r="I2009" s="127">
        <v>6</v>
      </c>
      <c r="J2009" s="127">
        <v>20</v>
      </c>
      <c r="K2009" s="127">
        <v>22</v>
      </c>
      <c r="L2009" s="127">
        <v>52</v>
      </c>
      <c r="M2009" s="127">
        <v>50</v>
      </c>
      <c r="N2009" s="127">
        <v>699</v>
      </c>
      <c r="O2009" s="127">
        <v>2</v>
      </c>
      <c r="P2009" s="127">
        <v>28</v>
      </c>
      <c r="Q2009" s="127">
        <v>46</v>
      </c>
      <c r="R2009" s="127">
        <v>24</v>
      </c>
      <c r="S2009" s="127">
        <v>0</v>
      </c>
      <c r="T2009" s="127">
        <v>0</v>
      </c>
      <c r="U2009" s="127">
        <v>0</v>
      </c>
      <c r="V2009" s="127">
        <v>0</v>
      </c>
      <c r="W2009" s="127">
        <v>0</v>
      </c>
      <c r="X2009" s="127">
        <v>0</v>
      </c>
    </row>
    <row r="2010" spans="1:24">
      <c r="A2010" s="113">
        <v>3</v>
      </c>
      <c r="B2010" s="116">
        <v>1</v>
      </c>
      <c r="C2010" s="138">
        <v>6601</v>
      </c>
      <c r="D2010" s="132">
        <v>16</v>
      </c>
      <c r="E2010" s="142" t="s">
        <v>1221</v>
      </c>
      <c r="F2010" s="143" t="s">
        <v>1230</v>
      </c>
      <c r="G2010" s="128">
        <v>62</v>
      </c>
      <c r="H2010" s="128">
        <v>554</v>
      </c>
      <c r="I2010" s="128">
        <v>5</v>
      </c>
      <c r="J2010" s="128">
        <v>23</v>
      </c>
      <c r="K2010" s="128">
        <v>32</v>
      </c>
      <c r="L2010" s="128">
        <v>40</v>
      </c>
      <c r="M2010" s="128">
        <v>62</v>
      </c>
      <c r="N2010" s="128">
        <v>517</v>
      </c>
      <c r="O2010" s="128">
        <v>18</v>
      </c>
      <c r="P2010" s="128">
        <v>26</v>
      </c>
      <c r="Q2010" s="128">
        <v>35</v>
      </c>
      <c r="R2010" s="128">
        <v>21</v>
      </c>
      <c r="S2010" s="128">
        <v>0</v>
      </c>
      <c r="T2010" s="128">
        <v>0</v>
      </c>
      <c r="U2010" s="128">
        <v>0</v>
      </c>
      <c r="V2010" s="128">
        <v>0</v>
      </c>
      <c r="W2010" s="128">
        <v>0</v>
      </c>
      <c r="X2010" s="128">
        <v>0</v>
      </c>
    </row>
    <row r="2011" spans="1:24">
      <c r="A2011" s="118">
        <v>4</v>
      </c>
      <c r="B2011" s="122">
        <v>1</v>
      </c>
      <c r="C2011" s="137">
        <v>6601</v>
      </c>
      <c r="D2011" s="131">
        <v>16</v>
      </c>
      <c r="E2011" s="144" t="s">
        <v>1221</v>
      </c>
      <c r="F2011" s="144" t="s">
        <v>1230</v>
      </c>
      <c r="G2011" s="127">
        <v>55</v>
      </c>
      <c r="H2011" s="127">
        <v>610</v>
      </c>
      <c r="I2011" s="127">
        <v>16</v>
      </c>
      <c r="J2011" s="127">
        <v>15</v>
      </c>
      <c r="K2011" s="127">
        <v>24</v>
      </c>
      <c r="L2011" s="127">
        <v>45</v>
      </c>
      <c r="M2011" s="127">
        <v>55</v>
      </c>
      <c r="N2011" s="127">
        <v>598</v>
      </c>
      <c r="O2011" s="127">
        <v>9</v>
      </c>
      <c r="P2011" s="127">
        <v>22</v>
      </c>
      <c r="Q2011" s="127">
        <v>58</v>
      </c>
      <c r="R2011" s="127">
        <v>11</v>
      </c>
      <c r="S2011" s="127">
        <v>0</v>
      </c>
      <c r="T2011" s="127">
        <v>0</v>
      </c>
      <c r="U2011" s="127">
        <v>0</v>
      </c>
      <c r="V2011" s="127">
        <v>0</v>
      </c>
      <c r="W2011" s="127">
        <v>0</v>
      </c>
      <c r="X2011" s="127">
        <v>0</v>
      </c>
    </row>
    <row r="2012" spans="1:24">
      <c r="A2012" s="118">
        <v>5</v>
      </c>
      <c r="B2012" s="122">
        <v>1</v>
      </c>
      <c r="C2012" s="137">
        <v>6601</v>
      </c>
      <c r="D2012" s="131">
        <v>16</v>
      </c>
      <c r="E2012" s="144" t="s">
        <v>1221</v>
      </c>
      <c r="F2012" s="144" t="s">
        <v>1230</v>
      </c>
      <c r="G2012" s="127">
        <v>62</v>
      </c>
      <c r="H2012" s="127">
        <v>595</v>
      </c>
      <c r="I2012" s="127">
        <v>31</v>
      </c>
      <c r="J2012" s="127">
        <v>26</v>
      </c>
      <c r="K2012" s="127">
        <v>29</v>
      </c>
      <c r="L2012" s="127">
        <v>15</v>
      </c>
      <c r="M2012" s="127">
        <v>62</v>
      </c>
      <c r="N2012" s="127">
        <v>575</v>
      </c>
      <c r="O2012" s="127">
        <v>15</v>
      </c>
      <c r="P2012" s="127">
        <v>45</v>
      </c>
      <c r="Q2012" s="127">
        <v>24</v>
      </c>
      <c r="R2012" s="127">
        <v>16</v>
      </c>
      <c r="S2012" s="127">
        <v>62</v>
      </c>
      <c r="T2012" s="127">
        <v>167</v>
      </c>
      <c r="U2012" s="127">
        <v>35</v>
      </c>
      <c r="V2012" s="127">
        <v>40</v>
      </c>
      <c r="W2012" s="127">
        <v>24</v>
      </c>
      <c r="X2012" s="127">
        <v>0</v>
      </c>
    </row>
    <row r="2013" spans="1:24">
      <c r="A2013" s="118">
        <v>6</v>
      </c>
      <c r="B2013" s="122">
        <v>1</v>
      </c>
      <c r="C2013" s="137">
        <v>6601</v>
      </c>
      <c r="D2013" s="131">
        <v>16</v>
      </c>
      <c r="E2013" s="144" t="s">
        <v>1221</v>
      </c>
      <c r="F2013" s="144" t="s">
        <v>1230</v>
      </c>
      <c r="G2013" s="127">
        <v>58</v>
      </c>
      <c r="H2013" s="127">
        <v>663</v>
      </c>
      <c r="I2013" s="127">
        <v>14</v>
      </c>
      <c r="J2013" s="127">
        <v>22</v>
      </c>
      <c r="K2013" s="127">
        <v>38</v>
      </c>
      <c r="L2013" s="127">
        <v>26</v>
      </c>
      <c r="M2013" s="127">
        <v>58</v>
      </c>
      <c r="N2013" s="127">
        <v>636</v>
      </c>
      <c r="O2013" s="127">
        <v>10</v>
      </c>
      <c r="P2013" s="127">
        <v>31</v>
      </c>
      <c r="Q2013" s="127">
        <v>47</v>
      </c>
      <c r="R2013" s="127">
        <v>12</v>
      </c>
      <c r="S2013" s="127">
        <v>0</v>
      </c>
      <c r="T2013" s="127">
        <v>0</v>
      </c>
      <c r="U2013" s="127">
        <v>0</v>
      </c>
      <c r="V2013" s="127">
        <v>0</v>
      </c>
      <c r="W2013" s="127">
        <v>0</v>
      </c>
      <c r="X2013" s="127">
        <v>0</v>
      </c>
    </row>
    <row r="2014" spans="1:24">
      <c r="A2014" s="113">
        <v>3</v>
      </c>
      <c r="B2014" s="116">
        <v>1</v>
      </c>
      <c r="C2014" s="138">
        <v>6601</v>
      </c>
      <c r="D2014" s="132">
        <v>17</v>
      </c>
      <c r="E2014" s="142" t="s">
        <v>1221</v>
      </c>
      <c r="F2014" s="143" t="s">
        <v>1229</v>
      </c>
      <c r="G2014" s="128">
        <v>96</v>
      </c>
      <c r="H2014" s="128">
        <v>584</v>
      </c>
      <c r="I2014" s="128">
        <v>3</v>
      </c>
      <c r="J2014" s="128">
        <v>14</v>
      </c>
      <c r="K2014" s="128">
        <v>30</v>
      </c>
      <c r="L2014" s="128">
        <v>53</v>
      </c>
      <c r="M2014" s="128">
        <v>96</v>
      </c>
      <c r="N2014" s="128">
        <v>565</v>
      </c>
      <c r="O2014" s="128">
        <v>14</v>
      </c>
      <c r="P2014" s="128">
        <v>10</v>
      </c>
      <c r="Q2014" s="128">
        <v>44</v>
      </c>
      <c r="R2014" s="128">
        <v>32</v>
      </c>
      <c r="S2014" s="128">
        <v>0</v>
      </c>
      <c r="T2014" s="128">
        <v>0</v>
      </c>
      <c r="U2014" s="128">
        <v>0</v>
      </c>
      <c r="V2014" s="128">
        <v>0</v>
      </c>
      <c r="W2014" s="128">
        <v>0</v>
      </c>
      <c r="X2014" s="128">
        <v>0</v>
      </c>
    </row>
    <row r="2015" spans="1:24">
      <c r="A2015" s="118">
        <v>4</v>
      </c>
      <c r="B2015" s="122">
        <v>1</v>
      </c>
      <c r="C2015" s="137">
        <v>6601</v>
      </c>
      <c r="D2015" s="131">
        <v>17</v>
      </c>
      <c r="E2015" s="144" t="s">
        <v>1221</v>
      </c>
      <c r="F2015" s="144" t="s">
        <v>1229</v>
      </c>
      <c r="G2015" s="127">
        <v>82</v>
      </c>
      <c r="H2015" s="127">
        <v>631</v>
      </c>
      <c r="I2015" s="127">
        <v>11</v>
      </c>
      <c r="J2015" s="127">
        <v>13</v>
      </c>
      <c r="K2015" s="127">
        <v>22</v>
      </c>
      <c r="L2015" s="127">
        <v>54</v>
      </c>
      <c r="M2015" s="127">
        <v>82</v>
      </c>
      <c r="N2015" s="127">
        <v>594</v>
      </c>
      <c r="O2015" s="127">
        <v>9</v>
      </c>
      <c r="P2015" s="127">
        <v>28</v>
      </c>
      <c r="Q2015" s="127">
        <v>44</v>
      </c>
      <c r="R2015" s="127">
        <v>20</v>
      </c>
      <c r="S2015" s="127">
        <v>0</v>
      </c>
      <c r="T2015" s="127">
        <v>0</v>
      </c>
      <c r="U2015" s="127">
        <v>0</v>
      </c>
      <c r="V2015" s="127">
        <v>0</v>
      </c>
      <c r="W2015" s="127">
        <v>0</v>
      </c>
      <c r="X2015" s="127">
        <v>0</v>
      </c>
    </row>
    <row r="2016" spans="1:24">
      <c r="A2016" s="118">
        <v>5</v>
      </c>
      <c r="B2016" s="122">
        <v>1</v>
      </c>
      <c r="C2016" s="137">
        <v>6601</v>
      </c>
      <c r="D2016" s="131">
        <v>17</v>
      </c>
      <c r="E2016" s="144" t="s">
        <v>1221</v>
      </c>
      <c r="F2016" s="144" t="s">
        <v>1229</v>
      </c>
      <c r="G2016" s="127">
        <v>84</v>
      </c>
      <c r="H2016" s="127">
        <v>629</v>
      </c>
      <c r="I2016" s="127">
        <v>17</v>
      </c>
      <c r="J2016" s="127">
        <v>20</v>
      </c>
      <c r="K2016" s="127">
        <v>36</v>
      </c>
      <c r="L2016" s="127">
        <v>27</v>
      </c>
      <c r="M2016" s="127">
        <v>84</v>
      </c>
      <c r="N2016" s="127">
        <v>609</v>
      </c>
      <c r="O2016" s="127">
        <v>8</v>
      </c>
      <c r="P2016" s="127">
        <v>37</v>
      </c>
      <c r="Q2016" s="127">
        <v>46</v>
      </c>
      <c r="R2016" s="127">
        <v>8</v>
      </c>
      <c r="S2016" s="127">
        <v>84</v>
      </c>
      <c r="T2016" s="127">
        <v>184</v>
      </c>
      <c r="U2016" s="127">
        <v>23</v>
      </c>
      <c r="V2016" s="127">
        <v>43</v>
      </c>
      <c r="W2016" s="127">
        <v>32</v>
      </c>
      <c r="X2016" s="127">
        <v>2</v>
      </c>
    </row>
    <row r="2017" spans="1:24">
      <c r="A2017" s="118">
        <v>6</v>
      </c>
      <c r="B2017" s="122">
        <v>1</v>
      </c>
      <c r="C2017" s="137">
        <v>6601</v>
      </c>
      <c r="D2017" s="131">
        <v>17</v>
      </c>
      <c r="E2017" s="144" t="s">
        <v>1221</v>
      </c>
      <c r="F2017" s="144" t="s">
        <v>1229</v>
      </c>
      <c r="G2017" s="127">
        <v>79</v>
      </c>
      <c r="H2017" s="127">
        <v>659</v>
      </c>
      <c r="I2017" s="127">
        <v>13</v>
      </c>
      <c r="J2017" s="127">
        <v>34</v>
      </c>
      <c r="K2017" s="127">
        <v>28</v>
      </c>
      <c r="L2017" s="127">
        <v>25</v>
      </c>
      <c r="M2017" s="127">
        <v>79</v>
      </c>
      <c r="N2017" s="127">
        <v>663</v>
      </c>
      <c r="O2017" s="127">
        <v>5</v>
      </c>
      <c r="P2017" s="127">
        <v>41</v>
      </c>
      <c r="Q2017" s="127">
        <v>35</v>
      </c>
      <c r="R2017" s="127">
        <v>19</v>
      </c>
      <c r="S2017" s="127">
        <v>0</v>
      </c>
      <c r="T2017" s="127">
        <v>0</v>
      </c>
      <c r="U2017" s="127">
        <v>0</v>
      </c>
      <c r="V2017" s="127">
        <v>0</v>
      </c>
      <c r="W2017" s="127">
        <v>0</v>
      </c>
      <c r="X2017" s="127">
        <v>0</v>
      </c>
    </row>
    <row r="2018" spans="1:24">
      <c r="A2018" s="113">
        <v>3</v>
      </c>
      <c r="B2018" s="116">
        <v>1</v>
      </c>
      <c r="C2018" s="138">
        <v>6601</v>
      </c>
      <c r="D2018" s="132">
        <v>18</v>
      </c>
      <c r="E2018" s="142" t="s">
        <v>1221</v>
      </c>
      <c r="F2018" s="143" t="s">
        <v>1228</v>
      </c>
      <c r="G2018" s="128">
        <v>73</v>
      </c>
      <c r="H2018" s="128">
        <v>582</v>
      </c>
      <c r="I2018" s="128">
        <v>1</v>
      </c>
      <c r="J2018" s="128">
        <v>21</v>
      </c>
      <c r="K2018" s="128">
        <v>25</v>
      </c>
      <c r="L2018" s="128">
        <v>53</v>
      </c>
      <c r="M2018" s="128">
        <v>73</v>
      </c>
      <c r="N2018" s="128">
        <v>564</v>
      </c>
      <c r="O2018" s="128">
        <v>11</v>
      </c>
      <c r="P2018" s="128">
        <v>21</v>
      </c>
      <c r="Q2018" s="128">
        <v>36</v>
      </c>
      <c r="R2018" s="128">
        <v>33</v>
      </c>
      <c r="S2018" s="128">
        <v>0</v>
      </c>
      <c r="T2018" s="128">
        <v>0</v>
      </c>
      <c r="U2018" s="128">
        <v>0</v>
      </c>
      <c r="V2018" s="128">
        <v>0</v>
      </c>
      <c r="W2018" s="128">
        <v>0</v>
      </c>
      <c r="X2018" s="128">
        <v>0</v>
      </c>
    </row>
    <row r="2019" spans="1:24">
      <c r="A2019" s="118">
        <v>4</v>
      </c>
      <c r="B2019" s="122">
        <v>1</v>
      </c>
      <c r="C2019" s="137">
        <v>6601</v>
      </c>
      <c r="D2019" s="131">
        <v>18</v>
      </c>
      <c r="E2019" s="144" t="s">
        <v>1221</v>
      </c>
      <c r="F2019" s="144" t="s">
        <v>1228</v>
      </c>
      <c r="G2019" s="127">
        <v>56</v>
      </c>
      <c r="H2019" s="127">
        <v>632</v>
      </c>
      <c r="I2019" s="127">
        <v>9</v>
      </c>
      <c r="J2019" s="127">
        <v>20</v>
      </c>
      <c r="K2019" s="127">
        <v>23</v>
      </c>
      <c r="L2019" s="127">
        <v>48</v>
      </c>
      <c r="M2019" s="127">
        <v>56</v>
      </c>
      <c r="N2019" s="127">
        <v>661</v>
      </c>
      <c r="O2019" s="127">
        <v>2</v>
      </c>
      <c r="P2019" s="127">
        <v>21</v>
      </c>
      <c r="Q2019" s="127">
        <v>48</v>
      </c>
      <c r="R2019" s="127">
        <v>29</v>
      </c>
      <c r="S2019" s="127">
        <v>0</v>
      </c>
      <c r="T2019" s="127">
        <v>0</v>
      </c>
      <c r="U2019" s="127">
        <v>0</v>
      </c>
      <c r="V2019" s="127">
        <v>0</v>
      </c>
      <c r="W2019" s="127">
        <v>0</v>
      </c>
      <c r="X2019" s="127">
        <v>0</v>
      </c>
    </row>
    <row r="2020" spans="1:24">
      <c r="A2020" s="118">
        <v>5</v>
      </c>
      <c r="B2020" s="122">
        <v>1</v>
      </c>
      <c r="C2020" s="137">
        <v>6601</v>
      </c>
      <c r="D2020" s="131">
        <v>18</v>
      </c>
      <c r="E2020" s="144" t="s">
        <v>1221</v>
      </c>
      <c r="F2020" s="144" t="s">
        <v>1228</v>
      </c>
      <c r="G2020" s="127">
        <v>75</v>
      </c>
      <c r="H2020" s="127">
        <v>624</v>
      </c>
      <c r="I2020" s="127">
        <v>20</v>
      </c>
      <c r="J2020" s="127">
        <v>21</v>
      </c>
      <c r="K2020" s="127">
        <v>33</v>
      </c>
      <c r="L2020" s="127">
        <v>25</v>
      </c>
      <c r="M2020" s="127">
        <v>75</v>
      </c>
      <c r="N2020" s="127">
        <v>630</v>
      </c>
      <c r="O2020" s="127">
        <v>11</v>
      </c>
      <c r="P2020" s="127">
        <v>28</v>
      </c>
      <c r="Q2020" s="127">
        <v>39</v>
      </c>
      <c r="R2020" s="127">
        <v>23</v>
      </c>
      <c r="S2020" s="127">
        <v>75</v>
      </c>
      <c r="T2020" s="127">
        <v>171</v>
      </c>
      <c r="U2020" s="127">
        <v>28</v>
      </c>
      <c r="V2020" s="127">
        <v>51</v>
      </c>
      <c r="W2020" s="127">
        <v>21</v>
      </c>
      <c r="X2020" s="127">
        <v>0</v>
      </c>
    </row>
    <row r="2021" spans="1:24">
      <c r="A2021" s="118">
        <v>6</v>
      </c>
      <c r="B2021" s="122">
        <v>1</v>
      </c>
      <c r="C2021" s="137">
        <v>6601</v>
      </c>
      <c r="D2021" s="131">
        <v>18</v>
      </c>
      <c r="E2021" s="144" t="s">
        <v>1221</v>
      </c>
      <c r="F2021" s="144" t="s">
        <v>1228</v>
      </c>
      <c r="G2021" s="127">
        <v>69</v>
      </c>
      <c r="H2021" s="127">
        <v>690</v>
      </c>
      <c r="I2021" s="127">
        <v>12</v>
      </c>
      <c r="J2021" s="127">
        <v>20</v>
      </c>
      <c r="K2021" s="127">
        <v>23</v>
      </c>
      <c r="L2021" s="127">
        <v>45</v>
      </c>
      <c r="M2021" s="127">
        <v>69</v>
      </c>
      <c r="N2021" s="127">
        <v>660</v>
      </c>
      <c r="O2021" s="127">
        <v>13</v>
      </c>
      <c r="P2021" s="127">
        <v>26</v>
      </c>
      <c r="Q2021" s="127">
        <v>42</v>
      </c>
      <c r="R2021" s="127">
        <v>19</v>
      </c>
      <c r="S2021" s="127">
        <v>0</v>
      </c>
      <c r="T2021" s="127">
        <v>0</v>
      </c>
      <c r="U2021" s="127">
        <v>0</v>
      </c>
      <c r="V2021" s="127">
        <v>0</v>
      </c>
      <c r="W2021" s="127">
        <v>0</v>
      </c>
      <c r="X2021" s="127">
        <v>0</v>
      </c>
    </row>
    <row r="2022" spans="1:24">
      <c r="A2022" s="113">
        <v>3</v>
      </c>
      <c r="B2022" s="116">
        <v>1</v>
      </c>
      <c r="C2022" s="138">
        <v>6601</v>
      </c>
      <c r="D2022" s="132">
        <v>19</v>
      </c>
      <c r="E2022" s="142" t="s">
        <v>1221</v>
      </c>
      <c r="F2022" s="143" t="s">
        <v>1227</v>
      </c>
      <c r="G2022" s="128">
        <v>48</v>
      </c>
      <c r="H2022" s="128">
        <v>516</v>
      </c>
      <c r="I2022" s="128">
        <v>13</v>
      </c>
      <c r="J2022" s="128">
        <v>27</v>
      </c>
      <c r="K2022" s="128">
        <v>40</v>
      </c>
      <c r="L2022" s="128">
        <v>21</v>
      </c>
      <c r="M2022" s="128">
        <v>48</v>
      </c>
      <c r="N2022" s="128">
        <v>400</v>
      </c>
      <c r="O2022" s="128">
        <v>44</v>
      </c>
      <c r="P2022" s="128">
        <v>23</v>
      </c>
      <c r="Q2022" s="128">
        <v>19</v>
      </c>
      <c r="R2022" s="128">
        <v>15</v>
      </c>
      <c r="S2022" s="128">
        <v>0</v>
      </c>
      <c r="T2022" s="128">
        <v>0</v>
      </c>
      <c r="U2022" s="128">
        <v>0</v>
      </c>
      <c r="V2022" s="128">
        <v>0</v>
      </c>
      <c r="W2022" s="128">
        <v>0</v>
      </c>
      <c r="X2022" s="128">
        <v>0</v>
      </c>
    </row>
    <row r="2023" spans="1:24">
      <c r="A2023" s="118">
        <v>4</v>
      </c>
      <c r="B2023" s="122">
        <v>1</v>
      </c>
      <c r="C2023" s="137">
        <v>6601</v>
      </c>
      <c r="D2023" s="131">
        <v>19</v>
      </c>
      <c r="E2023" s="144" t="s">
        <v>1221</v>
      </c>
      <c r="F2023" s="144" t="s">
        <v>1227</v>
      </c>
      <c r="G2023" s="127">
        <v>52</v>
      </c>
      <c r="H2023" s="127">
        <v>583</v>
      </c>
      <c r="I2023" s="127">
        <v>13</v>
      </c>
      <c r="J2023" s="127">
        <v>33</v>
      </c>
      <c r="K2023" s="127">
        <v>27</v>
      </c>
      <c r="L2023" s="127">
        <v>27</v>
      </c>
      <c r="M2023" s="127">
        <v>52</v>
      </c>
      <c r="N2023" s="127">
        <v>551</v>
      </c>
      <c r="O2023" s="127">
        <v>6</v>
      </c>
      <c r="P2023" s="127">
        <v>48</v>
      </c>
      <c r="Q2023" s="127">
        <v>31</v>
      </c>
      <c r="R2023" s="127">
        <v>15</v>
      </c>
      <c r="S2023" s="127">
        <v>0</v>
      </c>
      <c r="T2023" s="127">
        <v>0</v>
      </c>
      <c r="U2023" s="127">
        <v>0</v>
      </c>
      <c r="V2023" s="127">
        <v>0</v>
      </c>
      <c r="W2023" s="127">
        <v>0</v>
      </c>
      <c r="X2023" s="127">
        <v>0</v>
      </c>
    </row>
    <row r="2024" spans="1:24">
      <c r="A2024" s="118">
        <v>5</v>
      </c>
      <c r="B2024" s="122">
        <v>1</v>
      </c>
      <c r="C2024" s="137">
        <v>6601</v>
      </c>
      <c r="D2024" s="131">
        <v>19</v>
      </c>
      <c r="E2024" s="144" t="s">
        <v>1221</v>
      </c>
      <c r="F2024" s="144" t="s">
        <v>1227</v>
      </c>
      <c r="G2024" s="127">
        <v>54</v>
      </c>
      <c r="H2024" s="127">
        <v>563</v>
      </c>
      <c r="I2024" s="127">
        <v>44</v>
      </c>
      <c r="J2024" s="127">
        <v>17</v>
      </c>
      <c r="K2024" s="127">
        <v>33</v>
      </c>
      <c r="L2024" s="127">
        <v>6</v>
      </c>
      <c r="M2024" s="127">
        <v>54</v>
      </c>
      <c r="N2024" s="127">
        <v>596</v>
      </c>
      <c r="O2024" s="127">
        <v>11</v>
      </c>
      <c r="P2024" s="127">
        <v>43</v>
      </c>
      <c r="Q2024" s="127">
        <v>28</v>
      </c>
      <c r="R2024" s="127">
        <v>19</v>
      </c>
      <c r="S2024" s="127">
        <v>54</v>
      </c>
      <c r="T2024" s="127">
        <v>154</v>
      </c>
      <c r="U2024" s="127">
        <v>52</v>
      </c>
      <c r="V2024" s="127">
        <v>35</v>
      </c>
      <c r="W2024" s="127">
        <v>13</v>
      </c>
      <c r="X2024" s="127">
        <v>0</v>
      </c>
    </row>
    <row r="2025" spans="1:24">
      <c r="A2025" s="118">
        <v>6</v>
      </c>
      <c r="B2025" s="122">
        <v>1</v>
      </c>
      <c r="C2025" s="137">
        <v>6601</v>
      </c>
      <c r="D2025" s="131">
        <v>19</v>
      </c>
      <c r="E2025" s="144" t="s">
        <v>1221</v>
      </c>
      <c r="F2025" s="144" t="s">
        <v>1227</v>
      </c>
      <c r="G2025" s="127">
        <v>48</v>
      </c>
      <c r="H2025" s="127">
        <v>615</v>
      </c>
      <c r="I2025" s="127">
        <v>31</v>
      </c>
      <c r="J2025" s="127">
        <v>42</v>
      </c>
      <c r="K2025" s="127">
        <v>15</v>
      </c>
      <c r="L2025" s="127">
        <v>13</v>
      </c>
      <c r="M2025" s="127">
        <v>48</v>
      </c>
      <c r="N2025" s="127">
        <v>623</v>
      </c>
      <c r="O2025" s="127">
        <v>4</v>
      </c>
      <c r="P2025" s="127">
        <v>54</v>
      </c>
      <c r="Q2025" s="127">
        <v>31</v>
      </c>
      <c r="R2025" s="127">
        <v>10</v>
      </c>
      <c r="S2025" s="127">
        <v>0</v>
      </c>
      <c r="T2025" s="127">
        <v>0</v>
      </c>
      <c r="U2025" s="127">
        <v>0</v>
      </c>
      <c r="V2025" s="127">
        <v>0</v>
      </c>
      <c r="W2025" s="127">
        <v>0</v>
      </c>
      <c r="X2025" s="127">
        <v>0</v>
      </c>
    </row>
    <row r="2026" spans="1:24">
      <c r="A2026" s="118">
        <v>7</v>
      </c>
      <c r="B2026" s="122">
        <v>1</v>
      </c>
      <c r="C2026" s="137">
        <v>6601</v>
      </c>
      <c r="D2026" s="131">
        <v>20</v>
      </c>
      <c r="E2026" s="144" t="s">
        <v>1221</v>
      </c>
      <c r="F2026" s="144" t="s">
        <v>1681</v>
      </c>
      <c r="G2026" s="127">
        <v>261</v>
      </c>
      <c r="H2026" s="127">
        <v>771</v>
      </c>
      <c r="I2026" s="127">
        <v>3</v>
      </c>
      <c r="J2026" s="127">
        <v>8</v>
      </c>
      <c r="K2026" s="127">
        <v>33</v>
      </c>
      <c r="L2026" s="127">
        <v>57</v>
      </c>
      <c r="M2026" s="127">
        <v>261</v>
      </c>
      <c r="N2026" s="127">
        <v>797</v>
      </c>
      <c r="O2026" s="127">
        <v>1</v>
      </c>
      <c r="P2026" s="127">
        <v>19</v>
      </c>
      <c r="Q2026" s="127">
        <v>43</v>
      </c>
      <c r="R2026" s="127">
        <v>37</v>
      </c>
      <c r="S2026" s="127">
        <v>261</v>
      </c>
      <c r="T2026" s="127">
        <v>203</v>
      </c>
      <c r="U2026" s="127">
        <v>8</v>
      </c>
      <c r="V2026" s="127">
        <v>35</v>
      </c>
      <c r="W2026" s="127">
        <v>46</v>
      </c>
      <c r="X2026" s="127">
        <v>11</v>
      </c>
    </row>
    <row r="2027" spans="1:24">
      <c r="A2027" s="118">
        <v>8</v>
      </c>
      <c r="B2027" s="122">
        <v>1</v>
      </c>
      <c r="C2027" s="137">
        <v>6601</v>
      </c>
      <c r="D2027" s="131">
        <v>20</v>
      </c>
      <c r="E2027" s="144" t="s">
        <v>1221</v>
      </c>
      <c r="F2027" s="144" t="s">
        <v>1681</v>
      </c>
      <c r="G2027" s="127">
        <v>251</v>
      </c>
      <c r="H2027" s="127">
        <v>761</v>
      </c>
      <c r="I2027" s="127">
        <v>9</v>
      </c>
      <c r="J2027" s="127">
        <v>13</v>
      </c>
      <c r="K2027" s="127">
        <v>47</v>
      </c>
      <c r="L2027" s="127">
        <v>31</v>
      </c>
      <c r="M2027" s="127">
        <v>251</v>
      </c>
      <c r="N2027" s="127">
        <v>855</v>
      </c>
      <c r="O2027" s="127">
        <v>2</v>
      </c>
      <c r="P2027" s="127">
        <v>9</v>
      </c>
      <c r="Q2027" s="127">
        <v>43</v>
      </c>
      <c r="R2027" s="127">
        <v>46</v>
      </c>
      <c r="S2027" s="127">
        <v>0</v>
      </c>
      <c r="T2027" s="127">
        <v>0</v>
      </c>
      <c r="U2027" s="127">
        <v>0</v>
      </c>
      <c r="V2027" s="127">
        <v>0</v>
      </c>
      <c r="W2027" s="127">
        <v>0</v>
      </c>
      <c r="X2027" s="127">
        <v>0</v>
      </c>
    </row>
    <row r="2028" spans="1:24">
      <c r="A2028" s="118">
        <v>7</v>
      </c>
      <c r="B2028" s="122">
        <v>1</v>
      </c>
      <c r="C2028" s="137">
        <v>6601</v>
      </c>
      <c r="D2028" s="131">
        <v>21</v>
      </c>
      <c r="E2028" s="144" t="s">
        <v>1221</v>
      </c>
      <c r="F2028" s="144" t="s">
        <v>1680</v>
      </c>
      <c r="G2028" s="127">
        <v>197</v>
      </c>
      <c r="H2028" s="127">
        <v>708</v>
      </c>
      <c r="I2028" s="127">
        <v>12</v>
      </c>
      <c r="J2028" s="127">
        <v>19</v>
      </c>
      <c r="K2028" s="127">
        <v>43</v>
      </c>
      <c r="L2028" s="127">
        <v>27</v>
      </c>
      <c r="M2028" s="127">
        <v>197</v>
      </c>
      <c r="N2028" s="127">
        <v>651</v>
      </c>
      <c r="O2028" s="127">
        <v>10</v>
      </c>
      <c r="P2028" s="127">
        <v>39</v>
      </c>
      <c r="Q2028" s="127">
        <v>40</v>
      </c>
      <c r="R2028" s="127">
        <v>11</v>
      </c>
      <c r="S2028" s="127">
        <v>197</v>
      </c>
      <c r="T2028" s="127">
        <v>155</v>
      </c>
      <c r="U2028" s="127">
        <v>45</v>
      </c>
      <c r="V2028" s="127">
        <v>39</v>
      </c>
      <c r="W2028" s="127">
        <v>16</v>
      </c>
      <c r="X2028" s="127">
        <v>1</v>
      </c>
    </row>
    <row r="2029" spans="1:24">
      <c r="A2029" s="118">
        <v>8</v>
      </c>
      <c r="B2029" s="122">
        <v>1</v>
      </c>
      <c r="C2029" s="137">
        <v>6601</v>
      </c>
      <c r="D2029" s="131">
        <v>21</v>
      </c>
      <c r="E2029" s="144" t="s">
        <v>1221</v>
      </c>
      <c r="F2029" s="144" t="s">
        <v>1680</v>
      </c>
      <c r="G2029" s="127">
        <v>188</v>
      </c>
      <c r="H2029" s="127">
        <v>690</v>
      </c>
      <c r="I2029" s="127">
        <v>34</v>
      </c>
      <c r="J2029" s="127">
        <v>22</v>
      </c>
      <c r="K2029" s="127">
        <v>34</v>
      </c>
      <c r="L2029" s="127">
        <v>10</v>
      </c>
      <c r="M2029" s="127">
        <v>188</v>
      </c>
      <c r="N2029" s="127">
        <v>733</v>
      </c>
      <c r="O2029" s="127">
        <v>9</v>
      </c>
      <c r="P2029" s="127">
        <v>30</v>
      </c>
      <c r="Q2029" s="127">
        <v>46</v>
      </c>
      <c r="R2029" s="127">
        <v>16</v>
      </c>
      <c r="S2029" s="127">
        <v>0</v>
      </c>
      <c r="T2029" s="127">
        <v>0</v>
      </c>
      <c r="U2029" s="127">
        <v>0</v>
      </c>
      <c r="V2029" s="127">
        <v>0</v>
      </c>
      <c r="W2029" s="127">
        <v>0</v>
      </c>
      <c r="X2029" s="127">
        <v>0</v>
      </c>
    </row>
    <row r="2030" spans="1:24">
      <c r="A2030" s="118">
        <v>7</v>
      </c>
      <c r="B2030" s="122">
        <v>1</v>
      </c>
      <c r="C2030" s="137">
        <v>6601</v>
      </c>
      <c r="D2030" s="131">
        <v>22</v>
      </c>
      <c r="E2030" s="144" t="s">
        <v>1221</v>
      </c>
      <c r="F2030" s="144" t="s">
        <v>1679</v>
      </c>
      <c r="G2030" s="127">
        <v>267</v>
      </c>
      <c r="H2030" s="127">
        <v>690</v>
      </c>
      <c r="I2030" s="127">
        <v>19</v>
      </c>
      <c r="J2030" s="127">
        <v>24</v>
      </c>
      <c r="K2030" s="127">
        <v>35</v>
      </c>
      <c r="L2030" s="127">
        <v>22</v>
      </c>
      <c r="M2030" s="127">
        <v>267</v>
      </c>
      <c r="N2030" s="127">
        <v>646</v>
      </c>
      <c r="O2030" s="127">
        <v>10</v>
      </c>
      <c r="P2030" s="127">
        <v>42</v>
      </c>
      <c r="Q2030" s="127">
        <v>39</v>
      </c>
      <c r="R2030" s="127">
        <v>9</v>
      </c>
      <c r="S2030" s="127">
        <v>267</v>
      </c>
      <c r="T2030" s="127">
        <v>163</v>
      </c>
      <c r="U2030" s="127">
        <v>36</v>
      </c>
      <c r="V2030" s="127">
        <v>46</v>
      </c>
      <c r="W2030" s="127">
        <v>18</v>
      </c>
      <c r="X2030" s="127">
        <v>0</v>
      </c>
    </row>
    <row r="2031" spans="1:24">
      <c r="A2031" s="118">
        <v>8</v>
      </c>
      <c r="B2031" s="122">
        <v>1</v>
      </c>
      <c r="C2031" s="137">
        <v>6601</v>
      </c>
      <c r="D2031" s="131">
        <v>22</v>
      </c>
      <c r="E2031" s="144" t="s">
        <v>1221</v>
      </c>
      <c r="F2031" s="144" t="s">
        <v>1679</v>
      </c>
      <c r="G2031" s="127">
        <v>236</v>
      </c>
      <c r="H2031" s="127">
        <v>691</v>
      </c>
      <c r="I2031" s="127">
        <v>32</v>
      </c>
      <c r="J2031" s="127">
        <v>22</v>
      </c>
      <c r="K2031" s="127">
        <v>34</v>
      </c>
      <c r="L2031" s="127">
        <v>11</v>
      </c>
      <c r="M2031" s="127">
        <v>236</v>
      </c>
      <c r="N2031" s="127">
        <v>719</v>
      </c>
      <c r="O2031" s="127">
        <v>11</v>
      </c>
      <c r="P2031" s="127">
        <v>28</v>
      </c>
      <c r="Q2031" s="127">
        <v>47</v>
      </c>
      <c r="R2031" s="127">
        <v>14</v>
      </c>
      <c r="S2031" s="127">
        <v>0</v>
      </c>
      <c r="T2031" s="127">
        <v>0</v>
      </c>
      <c r="U2031" s="127">
        <v>0</v>
      </c>
      <c r="V2031" s="127">
        <v>0</v>
      </c>
      <c r="W2031" s="127">
        <v>0</v>
      </c>
      <c r="X2031" s="127">
        <v>0</v>
      </c>
    </row>
    <row r="2032" spans="1:24">
      <c r="A2032" s="118">
        <v>7</v>
      </c>
      <c r="B2032" s="122">
        <v>1</v>
      </c>
      <c r="C2032" s="137">
        <v>6601</v>
      </c>
      <c r="D2032" s="131">
        <v>23</v>
      </c>
      <c r="E2032" s="144" t="s">
        <v>1221</v>
      </c>
      <c r="F2032" s="144" t="s">
        <v>1678</v>
      </c>
      <c r="G2032" s="127">
        <v>321</v>
      </c>
      <c r="H2032" s="127">
        <v>756</v>
      </c>
      <c r="I2032" s="127">
        <v>7</v>
      </c>
      <c r="J2032" s="127">
        <v>12</v>
      </c>
      <c r="K2032" s="127">
        <v>34</v>
      </c>
      <c r="L2032" s="127">
        <v>48</v>
      </c>
      <c r="M2032" s="127">
        <v>321</v>
      </c>
      <c r="N2032" s="127">
        <v>774</v>
      </c>
      <c r="O2032" s="127">
        <v>2</v>
      </c>
      <c r="P2032" s="127">
        <v>21</v>
      </c>
      <c r="Q2032" s="127">
        <v>45</v>
      </c>
      <c r="R2032" s="127">
        <v>31</v>
      </c>
      <c r="S2032" s="127">
        <v>321</v>
      </c>
      <c r="T2032" s="127">
        <v>196</v>
      </c>
      <c r="U2032" s="127">
        <v>13</v>
      </c>
      <c r="V2032" s="127">
        <v>36</v>
      </c>
      <c r="W2032" s="127">
        <v>38</v>
      </c>
      <c r="X2032" s="127">
        <v>12</v>
      </c>
    </row>
    <row r="2033" spans="1:24">
      <c r="A2033" s="118">
        <v>8</v>
      </c>
      <c r="B2033" s="122">
        <v>1</v>
      </c>
      <c r="C2033" s="137">
        <v>6601</v>
      </c>
      <c r="D2033" s="131">
        <v>23</v>
      </c>
      <c r="E2033" s="144" t="s">
        <v>1221</v>
      </c>
      <c r="F2033" s="144" t="s">
        <v>1678</v>
      </c>
      <c r="G2033" s="127">
        <v>300</v>
      </c>
      <c r="H2033" s="127">
        <v>747</v>
      </c>
      <c r="I2033" s="127">
        <v>15</v>
      </c>
      <c r="J2033" s="127">
        <v>13</v>
      </c>
      <c r="K2033" s="127">
        <v>46</v>
      </c>
      <c r="L2033" s="127">
        <v>27</v>
      </c>
      <c r="M2033" s="127">
        <v>300</v>
      </c>
      <c r="N2033" s="127">
        <v>830</v>
      </c>
      <c r="O2033" s="127">
        <v>2</v>
      </c>
      <c r="P2033" s="127">
        <v>11</v>
      </c>
      <c r="Q2033" s="127">
        <v>53</v>
      </c>
      <c r="R2033" s="127">
        <v>33</v>
      </c>
      <c r="S2033" s="127">
        <v>0</v>
      </c>
      <c r="T2033" s="127">
        <v>0</v>
      </c>
      <c r="U2033" s="127">
        <v>0</v>
      </c>
      <c r="V2033" s="127">
        <v>0</v>
      </c>
      <c r="W2033" s="127">
        <v>0</v>
      </c>
      <c r="X2033" s="127">
        <v>0</v>
      </c>
    </row>
    <row r="2034" spans="1:24">
      <c r="A2034" s="113">
        <v>3</v>
      </c>
      <c r="B2034" s="116">
        <v>1</v>
      </c>
      <c r="C2034" s="138">
        <v>6601</v>
      </c>
      <c r="D2034" s="132">
        <v>29</v>
      </c>
      <c r="E2034" s="142" t="s">
        <v>1221</v>
      </c>
      <c r="F2034" s="143" t="s">
        <v>1226</v>
      </c>
      <c r="G2034" s="128">
        <v>72</v>
      </c>
      <c r="H2034" s="128">
        <v>597</v>
      </c>
      <c r="I2034" s="128">
        <v>0</v>
      </c>
      <c r="J2034" s="128">
        <v>10</v>
      </c>
      <c r="K2034" s="128">
        <v>32</v>
      </c>
      <c r="L2034" s="128">
        <v>58</v>
      </c>
      <c r="M2034" s="128">
        <v>72</v>
      </c>
      <c r="N2034" s="128">
        <v>633</v>
      </c>
      <c r="O2034" s="128">
        <v>6</v>
      </c>
      <c r="P2034" s="128">
        <v>11</v>
      </c>
      <c r="Q2034" s="128">
        <v>39</v>
      </c>
      <c r="R2034" s="128">
        <v>44</v>
      </c>
      <c r="S2034" s="128">
        <v>0</v>
      </c>
      <c r="T2034" s="128">
        <v>0</v>
      </c>
      <c r="U2034" s="128">
        <v>0</v>
      </c>
      <c r="V2034" s="128">
        <v>0</v>
      </c>
      <c r="W2034" s="128">
        <v>0</v>
      </c>
      <c r="X2034" s="128">
        <v>0</v>
      </c>
    </row>
    <row r="2035" spans="1:24">
      <c r="A2035" s="118">
        <v>4</v>
      </c>
      <c r="B2035" s="122">
        <v>1</v>
      </c>
      <c r="C2035" s="137">
        <v>6601</v>
      </c>
      <c r="D2035" s="131">
        <v>29</v>
      </c>
      <c r="E2035" s="144" t="s">
        <v>1221</v>
      </c>
      <c r="F2035" s="144" t="s">
        <v>1226</v>
      </c>
      <c r="G2035" s="127">
        <v>63</v>
      </c>
      <c r="H2035" s="127">
        <v>684</v>
      </c>
      <c r="I2035" s="127">
        <v>0</v>
      </c>
      <c r="J2035" s="127">
        <v>11</v>
      </c>
      <c r="K2035" s="127">
        <v>14</v>
      </c>
      <c r="L2035" s="127">
        <v>75</v>
      </c>
      <c r="M2035" s="127">
        <v>63</v>
      </c>
      <c r="N2035" s="127">
        <v>755</v>
      </c>
      <c r="O2035" s="127">
        <v>0</v>
      </c>
      <c r="P2035" s="127">
        <v>8</v>
      </c>
      <c r="Q2035" s="127">
        <v>37</v>
      </c>
      <c r="R2035" s="127">
        <v>56</v>
      </c>
      <c r="S2035" s="127">
        <v>0</v>
      </c>
      <c r="T2035" s="127">
        <v>0</v>
      </c>
      <c r="U2035" s="127">
        <v>0</v>
      </c>
      <c r="V2035" s="127">
        <v>0</v>
      </c>
      <c r="W2035" s="127">
        <v>0</v>
      </c>
      <c r="X2035" s="127">
        <v>0</v>
      </c>
    </row>
    <row r="2036" spans="1:24">
      <c r="A2036" s="118">
        <v>5</v>
      </c>
      <c r="B2036" s="122">
        <v>1</v>
      </c>
      <c r="C2036" s="137">
        <v>6601</v>
      </c>
      <c r="D2036" s="131">
        <v>29</v>
      </c>
      <c r="E2036" s="144" t="s">
        <v>1221</v>
      </c>
      <c r="F2036" s="144" t="s">
        <v>1226</v>
      </c>
      <c r="G2036" s="127">
        <v>56</v>
      </c>
      <c r="H2036" s="127">
        <v>661</v>
      </c>
      <c r="I2036" s="127">
        <v>11</v>
      </c>
      <c r="J2036" s="127">
        <v>18</v>
      </c>
      <c r="K2036" s="127">
        <v>34</v>
      </c>
      <c r="L2036" s="127">
        <v>38</v>
      </c>
      <c r="M2036" s="127">
        <v>56</v>
      </c>
      <c r="N2036" s="127">
        <v>756</v>
      </c>
      <c r="O2036" s="127">
        <v>2</v>
      </c>
      <c r="P2036" s="127">
        <v>14</v>
      </c>
      <c r="Q2036" s="127">
        <v>43</v>
      </c>
      <c r="R2036" s="127">
        <v>41</v>
      </c>
      <c r="S2036" s="127">
        <v>56</v>
      </c>
      <c r="T2036" s="127">
        <v>207</v>
      </c>
      <c r="U2036" s="127">
        <v>4</v>
      </c>
      <c r="V2036" s="127">
        <v>30</v>
      </c>
      <c r="W2036" s="127">
        <v>61</v>
      </c>
      <c r="X2036" s="127">
        <v>5</v>
      </c>
    </row>
    <row r="2037" spans="1:24">
      <c r="A2037" s="118">
        <v>6</v>
      </c>
      <c r="B2037" s="122">
        <v>1</v>
      </c>
      <c r="C2037" s="137">
        <v>6601</v>
      </c>
      <c r="D2037" s="131">
        <v>29</v>
      </c>
      <c r="E2037" s="144" t="s">
        <v>1221</v>
      </c>
      <c r="F2037" s="144" t="s">
        <v>1226</v>
      </c>
      <c r="G2037" s="127">
        <v>63</v>
      </c>
      <c r="H2037" s="127">
        <v>726</v>
      </c>
      <c r="I2037" s="127">
        <v>5</v>
      </c>
      <c r="J2037" s="127">
        <v>17</v>
      </c>
      <c r="K2037" s="127">
        <v>35</v>
      </c>
      <c r="L2037" s="127">
        <v>43</v>
      </c>
      <c r="M2037" s="127">
        <v>63</v>
      </c>
      <c r="N2037" s="127">
        <v>812</v>
      </c>
      <c r="O2037" s="127">
        <v>0</v>
      </c>
      <c r="P2037" s="127">
        <v>13</v>
      </c>
      <c r="Q2037" s="127">
        <v>30</v>
      </c>
      <c r="R2037" s="127">
        <v>57</v>
      </c>
      <c r="S2037" s="127">
        <v>0</v>
      </c>
      <c r="T2037" s="127">
        <v>0</v>
      </c>
      <c r="U2037" s="127">
        <v>0</v>
      </c>
      <c r="V2037" s="127">
        <v>0</v>
      </c>
      <c r="W2037" s="127">
        <v>0</v>
      </c>
      <c r="X2037" s="127">
        <v>0</v>
      </c>
    </row>
    <row r="2038" spans="1:24">
      <c r="A2038" s="113">
        <v>3</v>
      </c>
      <c r="B2038" s="116">
        <v>1</v>
      </c>
      <c r="C2038" s="138">
        <v>6601</v>
      </c>
      <c r="D2038" s="132">
        <v>30</v>
      </c>
      <c r="E2038" s="142" t="s">
        <v>1221</v>
      </c>
      <c r="F2038" s="143" t="s">
        <v>1225</v>
      </c>
      <c r="G2038" s="128">
        <v>25</v>
      </c>
      <c r="H2038" s="128">
        <v>576</v>
      </c>
      <c r="I2038" s="128">
        <v>0</v>
      </c>
      <c r="J2038" s="128">
        <v>24</v>
      </c>
      <c r="K2038" s="128">
        <v>28</v>
      </c>
      <c r="L2038" s="128">
        <v>48</v>
      </c>
      <c r="M2038" s="128">
        <v>25</v>
      </c>
      <c r="N2038" s="128">
        <v>504</v>
      </c>
      <c r="O2038" s="128">
        <v>12</v>
      </c>
      <c r="P2038" s="128">
        <v>44</v>
      </c>
      <c r="Q2038" s="128">
        <v>24</v>
      </c>
      <c r="R2038" s="128">
        <v>20</v>
      </c>
      <c r="S2038" s="128">
        <v>0</v>
      </c>
      <c r="T2038" s="128">
        <v>0</v>
      </c>
      <c r="U2038" s="128">
        <v>0</v>
      </c>
      <c r="V2038" s="128">
        <v>0</v>
      </c>
      <c r="W2038" s="128">
        <v>0</v>
      </c>
      <c r="X2038" s="128">
        <v>0</v>
      </c>
    </row>
    <row r="2039" spans="1:24">
      <c r="A2039" s="118">
        <v>4</v>
      </c>
      <c r="B2039" s="122">
        <v>1</v>
      </c>
      <c r="C2039" s="137">
        <v>6601</v>
      </c>
      <c r="D2039" s="131">
        <v>30</v>
      </c>
      <c r="E2039" s="144" t="s">
        <v>1221</v>
      </c>
      <c r="F2039" s="144" t="s">
        <v>1225</v>
      </c>
      <c r="G2039" s="127">
        <v>27</v>
      </c>
      <c r="H2039" s="127">
        <v>588</v>
      </c>
      <c r="I2039" s="127">
        <v>22</v>
      </c>
      <c r="J2039" s="127">
        <v>19</v>
      </c>
      <c r="K2039" s="127">
        <v>33</v>
      </c>
      <c r="L2039" s="127">
        <v>26</v>
      </c>
      <c r="M2039" s="127">
        <v>27</v>
      </c>
      <c r="N2039" s="127">
        <v>582</v>
      </c>
      <c r="O2039" s="127">
        <v>4</v>
      </c>
      <c r="P2039" s="127">
        <v>41</v>
      </c>
      <c r="Q2039" s="127">
        <v>37</v>
      </c>
      <c r="R2039" s="127">
        <v>19</v>
      </c>
      <c r="S2039" s="127">
        <v>0</v>
      </c>
      <c r="T2039" s="127">
        <v>0</v>
      </c>
      <c r="U2039" s="127">
        <v>0</v>
      </c>
      <c r="V2039" s="127">
        <v>0</v>
      </c>
      <c r="W2039" s="127">
        <v>0</v>
      </c>
      <c r="X2039" s="127">
        <v>0</v>
      </c>
    </row>
    <row r="2040" spans="1:24">
      <c r="A2040" s="118">
        <v>5</v>
      </c>
      <c r="B2040" s="122">
        <v>1</v>
      </c>
      <c r="C2040" s="137">
        <v>6601</v>
      </c>
      <c r="D2040" s="131">
        <v>30</v>
      </c>
      <c r="E2040" s="144" t="s">
        <v>1221</v>
      </c>
      <c r="F2040" s="144" t="s">
        <v>1225</v>
      </c>
      <c r="G2040" s="127">
        <v>28</v>
      </c>
      <c r="H2040" s="127">
        <v>563</v>
      </c>
      <c r="I2040" s="127">
        <v>39</v>
      </c>
      <c r="J2040" s="127">
        <v>29</v>
      </c>
      <c r="K2040" s="127">
        <v>21</v>
      </c>
      <c r="L2040" s="127">
        <v>11</v>
      </c>
      <c r="M2040" s="127">
        <v>28</v>
      </c>
      <c r="N2040" s="127">
        <v>506</v>
      </c>
      <c r="O2040" s="127">
        <v>25</v>
      </c>
      <c r="P2040" s="127">
        <v>43</v>
      </c>
      <c r="Q2040" s="127">
        <v>29</v>
      </c>
      <c r="R2040" s="127">
        <v>4</v>
      </c>
      <c r="S2040" s="127">
        <v>28</v>
      </c>
      <c r="T2040" s="127">
        <v>147</v>
      </c>
      <c r="U2040" s="127">
        <v>61</v>
      </c>
      <c r="V2040" s="127">
        <v>36</v>
      </c>
      <c r="W2040" s="127">
        <v>4</v>
      </c>
      <c r="X2040" s="127">
        <v>0</v>
      </c>
    </row>
    <row r="2041" spans="1:24">
      <c r="A2041" s="118">
        <v>6</v>
      </c>
      <c r="B2041" s="122">
        <v>1</v>
      </c>
      <c r="C2041" s="137">
        <v>6601</v>
      </c>
      <c r="D2041" s="131">
        <v>30</v>
      </c>
      <c r="E2041" s="144" t="s">
        <v>1221</v>
      </c>
      <c r="F2041" s="144" t="s">
        <v>1225</v>
      </c>
      <c r="G2041" s="127">
        <v>24</v>
      </c>
      <c r="H2041" s="127">
        <v>659</v>
      </c>
      <c r="I2041" s="127">
        <v>13</v>
      </c>
      <c r="J2041" s="127">
        <v>21</v>
      </c>
      <c r="K2041" s="127">
        <v>50</v>
      </c>
      <c r="L2041" s="127">
        <v>17</v>
      </c>
      <c r="M2041" s="127">
        <v>24</v>
      </c>
      <c r="N2041" s="127">
        <v>600</v>
      </c>
      <c r="O2041" s="127">
        <v>13</v>
      </c>
      <c r="P2041" s="127">
        <v>54</v>
      </c>
      <c r="Q2041" s="127">
        <v>29</v>
      </c>
      <c r="R2041" s="127">
        <v>4</v>
      </c>
      <c r="S2041" s="127">
        <v>0</v>
      </c>
      <c r="T2041" s="127">
        <v>0</v>
      </c>
      <c r="U2041" s="127">
        <v>0</v>
      </c>
      <c r="V2041" s="127">
        <v>0</v>
      </c>
      <c r="W2041" s="127">
        <v>0</v>
      </c>
      <c r="X2041" s="127">
        <v>0</v>
      </c>
    </row>
    <row r="2042" spans="1:24">
      <c r="A2042" s="113">
        <v>3</v>
      </c>
      <c r="B2042" s="116">
        <v>1</v>
      </c>
      <c r="C2042" s="138">
        <v>6601</v>
      </c>
      <c r="D2042" s="132">
        <v>31</v>
      </c>
      <c r="E2042" s="142" t="s">
        <v>1221</v>
      </c>
      <c r="F2042" s="143" t="s">
        <v>1224</v>
      </c>
      <c r="G2042" s="128">
        <v>98</v>
      </c>
      <c r="H2042" s="128">
        <v>585</v>
      </c>
      <c r="I2042" s="128">
        <v>0</v>
      </c>
      <c r="J2042" s="128">
        <v>10</v>
      </c>
      <c r="K2042" s="128">
        <v>44</v>
      </c>
      <c r="L2042" s="128">
        <v>46</v>
      </c>
      <c r="M2042" s="128">
        <v>98</v>
      </c>
      <c r="N2042" s="128">
        <v>615</v>
      </c>
      <c r="O2042" s="128">
        <v>7</v>
      </c>
      <c r="P2042" s="128">
        <v>13</v>
      </c>
      <c r="Q2042" s="128">
        <v>38</v>
      </c>
      <c r="R2042" s="128">
        <v>42</v>
      </c>
      <c r="S2042" s="128">
        <v>0</v>
      </c>
      <c r="T2042" s="128">
        <v>0</v>
      </c>
      <c r="U2042" s="128">
        <v>0</v>
      </c>
      <c r="V2042" s="128">
        <v>0</v>
      </c>
      <c r="W2042" s="128">
        <v>0</v>
      </c>
      <c r="X2042" s="128">
        <v>0</v>
      </c>
    </row>
    <row r="2043" spans="1:24">
      <c r="A2043" s="118">
        <v>4</v>
      </c>
      <c r="B2043" s="122">
        <v>1</v>
      </c>
      <c r="C2043" s="137">
        <v>6601</v>
      </c>
      <c r="D2043" s="131">
        <v>31</v>
      </c>
      <c r="E2043" s="144" t="s">
        <v>1221</v>
      </c>
      <c r="F2043" s="144" t="s">
        <v>1224</v>
      </c>
      <c r="G2043" s="127">
        <v>110</v>
      </c>
      <c r="H2043" s="127">
        <v>666</v>
      </c>
      <c r="I2043" s="127">
        <v>5</v>
      </c>
      <c r="J2043" s="127">
        <v>7</v>
      </c>
      <c r="K2043" s="127">
        <v>24</v>
      </c>
      <c r="L2043" s="127">
        <v>64</v>
      </c>
      <c r="M2043" s="127">
        <v>110</v>
      </c>
      <c r="N2043" s="127">
        <v>701</v>
      </c>
      <c r="O2043" s="127">
        <v>2</v>
      </c>
      <c r="P2043" s="127">
        <v>15</v>
      </c>
      <c r="Q2043" s="127">
        <v>38</v>
      </c>
      <c r="R2043" s="127">
        <v>45</v>
      </c>
      <c r="S2043" s="127">
        <v>0</v>
      </c>
      <c r="T2043" s="127">
        <v>0</v>
      </c>
      <c r="U2043" s="127">
        <v>0</v>
      </c>
      <c r="V2043" s="127">
        <v>0</v>
      </c>
      <c r="W2043" s="127">
        <v>0</v>
      </c>
      <c r="X2043" s="127">
        <v>0</v>
      </c>
    </row>
    <row r="2044" spans="1:24">
      <c r="A2044" s="118">
        <v>5</v>
      </c>
      <c r="B2044" s="122">
        <v>1</v>
      </c>
      <c r="C2044" s="137">
        <v>6601</v>
      </c>
      <c r="D2044" s="131">
        <v>31</v>
      </c>
      <c r="E2044" s="144" t="s">
        <v>1221</v>
      </c>
      <c r="F2044" s="144" t="s">
        <v>1224</v>
      </c>
      <c r="G2044" s="127">
        <v>72</v>
      </c>
      <c r="H2044" s="127">
        <v>683</v>
      </c>
      <c r="I2044" s="127">
        <v>4</v>
      </c>
      <c r="J2044" s="127">
        <v>14</v>
      </c>
      <c r="K2044" s="127">
        <v>39</v>
      </c>
      <c r="L2044" s="127">
        <v>43</v>
      </c>
      <c r="M2044" s="127">
        <v>72</v>
      </c>
      <c r="N2044" s="127">
        <v>784</v>
      </c>
      <c r="O2044" s="127">
        <v>0</v>
      </c>
      <c r="P2044" s="127">
        <v>10</v>
      </c>
      <c r="Q2044" s="127">
        <v>43</v>
      </c>
      <c r="R2044" s="127">
        <v>47</v>
      </c>
      <c r="S2044" s="127">
        <v>72</v>
      </c>
      <c r="T2044" s="127">
        <v>207</v>
      </c>
      <c r="U2044" s="127">
        <v>1</v>
      </c>
      <c r="V2044" s="127">
        <v>36</v>
      </c>
      <c r="W2044" s="127">
        <v>58</v>
      </c>
      <c r="X2044" s="127">
        <v>4</v>
      </c>
    </row>
    <row r="2045" spans="1:24">
      <c r="A2045" s="118">
        <v>6</v>
      </c>
      <c r="B2045" s="122">
        <v>1</v>
      </c>
      <c r="C2045" s="137">
        <v>6601</v>
      </c>
      <c r="D2045" s="131">
        <v>31</v>
      </c>
      <c r="E2045" s="144" t="s">
        <v>1221</v>
      </c>
      <c r="F2045" s="144" t="s">
        <v>1224</v>
      </c>
      <c r="G2045" s="127">
        <v>79</v>
      </c>
      <c r="H2045" s="127">
        <v>786</v>
      </c>
      <c r="I2045" s="127">
        <v>3</v>
      </c>
      <c r="J2045" s="127">
        <v>5</v>
      </c>
      <c r="K2045" s="127">
        <v>11</v>
      </c>
      <c r="L2045" s="127">
        <v>81</v>
      </c>
      <c r="M2045" s="127">
        <v>79</v>
      </c>
      <c r="N2045" s="127">
        <v>802</v>
      </c>
      <c r="O2045" s="127">
        <v>1</v>
      </c>
      <c r="P2045" s="127">
        <v>8</v>
      </c>
      <c r="Q2045" s="127">
        <v>39</v>
      </c>
      <c r="R2045" s="127">
        <v>52</v>
      </c>
      <c r="S2045" s="127">
        <v>0</v>
      </c>
      <c r="T2045" s="127">
        <v>0</v>
      </c>
      <c r="U2045" s="127">
        <v>0</v>
      </c>
      <c r="V2045" s="127">
        <v>0</v>
      </c>
      <c r="W2045" s="127">
        <v>0</v>
      </c>
      <c r="X2045" s="127">
        <v>0</v>
      </c>
    </row>
    <row r="2046" spans="1:24">
      <c r="A2046" s="113">
        <v>3</v>
      </c>
      <c r="B2046" s="116">
        <v>1</v>
      </c>
      <c r="C2046" s="138">
        <v>6601</v>
      </c>
      <c r="D2046" s="132">
        <v>32</v>
      </c>
      <c r="E2046" s="142" t="s">
        <v>1221</v>
      </c>
      <c r="F2046" s="143" t="s">
        <v>1223</v>
      </c>
      <c r="G2046" s="128">
        <v>52</v>
      </c>
      <c r="H2046" s="128">
        <v>557</v>
      </c>
      <c r="I2046" s="128">
        <v>15</v>
      </c>
      <c r="J2046" s="128">
        <v>13</v>
      </c>
      <c r="K2046" s="128">
        <v>27</v>
      </c>
      <c r="L2046" s="128">
        <v>44</v>
      </c>
      <c r="M2046" s="128">
        <v>52</v>
      </c>
      <c r="N2046" s="128">
        <v>483</v>
      </c>
      <c r="O2046" s="128">
        <v>27</v>
      </c>
      <c r="P2046" s="128">
        <v>25</v>
      </c>
      <c r="Q2046" s="128">
        <v>25</v>
      </c>
      <c r="R2046" s="128">
        <v>23</v>
      </c>
      <c r="S2046" s="128">
        <v>0</v>
      </c>
      <c r="T2046" s="128">
        <v>0</v>
      </c>
      <c r="U2046" s="128">
        <v>0</v>
      </c>
      <c r="V2046" s="128">
        <v>0</v>
      </c>
      <c r="W2046" s="128">
        <v>0</v>
      </c>
      <c r="X2046" s="128">
        <v>0</v>
      </c>
    </row>
    <row r="2047" spans="1:24">
      <c r="A2047" s="118">
        <v>4</v>
      </c>
      <c r="B2047" s="122">
        <v>1</v>
      </c>
      <c r="C2047" s="137">
        <v>6601</v>
      </c>
      <c r="D2047" s="131">
        <v>32</v>
      </c>
      <c r="E2047" s="144" t="s">
        <v>1221</v>
      </c>
      <c r="F2047" s="144" t="s">
        <v>1223</v>
      </c>
      <c r="G2047" s="127">
        <v>79</v>
      </c>
      <c r="H2047" s="127">
        <v>589</v>
      </c>
      <c r="I2047" s="127">
        <v>20</v>
      </c>
      <c r="J2047" s="127">
        <v>19</v>
      </c>
      <c r="K2047" s="127">
        <v>23</v>
      </c>
      <c r="L2047" s="127">
        <v>38</v>
      </c>
      <c r="M2047" s="127">
        <v>79</v>
      </c>
      <c r="N2047" s="127">
        <v>569</v>
      </c>
      <c r="O2047" s="127">
        <v>13</v>
      </c>
      <c r="P2047" s="127">
        <v>34</v>
      </c>
      <c r="Q2047" s="127">
        <v>34</v>
      </c>
      <c r="R2047" s="127">
        <v>19</v>
      </c>
      <c r="S2047" s="127">
        <v>0</v>
      </c>
      <c r="T2047" s="127">
        <v>0</v>
      </c>
      <c r="U2047" s="127">
        <v>0</v>
      </c>
      <c r="V2047" s="127">
        <v>0</v>
      </c>
      <c r="W2047" s="127">
        <v>0</v>
      </c>
      <c r="X2047" s="127">
        <v>0</v>
      </c>
    </row>
    <row r="2048" spans="1:24">
      <c r="A2048" s="118">
        <v>5</v>
      </c>
      <c r="B2048" s="122">
        <v>1</v>
      </c>
      <c r="C2048" s="137">
        <v>6601</v>
      </c>
      <c r="D2048" s="131">
        <v>32</v>
      </c>
      <c r="E2048" s="144" t="s">
        <v>1221</v>
      </c>
      <c r="F2048" s="144" t="s">
        <v>1223</v>
      </c>
      <c r="G2048" s="127">
        <v>54</v>
      </c>
      <c r="H2048" s="127">
        <v>621</v>
      </c>
      <c r="I2048" s="127">
        <v>24</v>
      </c>
      <c r="J2048" s="127">
        <v>22</v>
      </c>
      <c r="K2048" s="127">
        <v>24</v>
      </c>
      <c r="L2048" s="127">
        <v>30</v>
      </c>
      <c r="M2048" s="127">
        <v>54</v>
      </c>
      <c r="N2048" s="127">
        <v>615</v>
      </c>
      <c r="O2048" s="127">
        <v>11</v>
      </c>
      <c r="P2048" s="127">
        <v>28</v>
      </c>
      <c r="Q2048" s="127">
        <v>48</v>
      </c>
      <c r="R2048" s="127">
        <v>13</v>
      </c>
      <c r="S2048" s="127">
        <v>54</v>
      </c>
      <c r="T2048" s="127">
        <v>186</v>
      </c>
      <c r="U2048" s="127">
        <v>19</v>
      </c>
      <c r="V2048" s="127">
        <v>44</v>
      </c>
      <c r="W2048" s="127">
        <v>31</v>
      </c>
      <c r="X2048" s="127">
        <v>6</v>
      </c>
    </row>
    <row r="2049" spans="1:24">
      <c r="A2049" s="118">
        <v>6</v>
      </c>
      <c r="B2049" s="122">
        <v>1</v>
      </c>
      <c r="C2049" s="137">
        <v>6601</v>
      </c>
      <c r="D2049" s="131">
        <v>32</v>
      </c>
      <c r="E2049" s="144" t="s">
        <v>1221</v>
      </c>
      <c r="F2049" s="144" t="s">
        <v>1223</v>
      </c>
      <c r="G2049" s="127">
        <v>56</v>
      </c>
      <c r="H2049" s="127">
        <v>673</v>
      </c>
      <c r="I2049" s="127">
        <v>13</v>
      </c>
      <c r="J2049" s="127">
        <v>34</v>
      </c>
      <c r="K2049" s="127">
        <v>25</v>
      </c>
      <c r="L2049" s="127">
        <v>29</v>
      </c>
      <c r="M2049" s="127">
        <v>56</v>
      </c>
      <c r="N2049" s="127">
        <v>635</v>
      </c>
      <c r="O2049" s="127">
        <v>9</v>
      </c>
      <c r="P2049" s="127">
        <v>34</v>
      </c>
      <c r="Q2049" s="127">
        <v>46</v>
      </c>
      <c r="R2049" s="127">
        <v>11</v>
      </c>
      <c r="S2049" s="127">
        <v>0</v>
      </c>
      <c r="T2049" s="127">
        <v>0</v>
      </c>
      <c r="U2049" s="127">
        <v>0</v>
      </c>
      <c r="V2049" s="127">
        <v>0</v>
      </c>
      <c r="W2049" s="127">
        <v>0</v>
      </c>
      <c r="X2049" s="127">
        <v>0</v>
      </c>
    </row>
    <row r="2050" spans="1:24">
      <c r="A2050" s="113">
        <v>3</v>
      </c>
      <c r="B2050" s="116">
        <v>1</v>
      </c>
      <c r="C2050" s="138">
        <v>6601</v>
      </c>
      <c r="D2050" s="132">
        <v>33</v>
      </c>
      <c r="E2050" s="142" t="s">
        <v>1221</v>
      </c>
      <c r="F2050" s="143" t="s">
        <v>1222</v>
      </c>
      <c r="G2050" s="128">
        <v>51</v>
      </c>
      <c r="H2050" s="128">
        <v>598</v>
      </c>
      <c r="I2050" s="128">
        <v>4</v>
      </c>
      <c r="J2050" s="128">
        <v>6</v>
      </c>
      <c r="K2050" s="128">
        <v>31</v>
      </c>
      <c r="L2050" s="128">
        <v>59</v>
      </c>
      <c r="M2050" s="128">
        <v>51</v>
      </c>
      <c r="N2050" s="128">
        <v>591</v>
      </c>
      <c r="O2050" s="128">
        <v>12</v>
      </c>
      <c r="P2050" s="128">
        <v>16</v>
      </c>
      <c r="Q2050" s="128">
        <v>29</v>
      </c>
      <c r="R2050" s="128">
        <v>43</v>
      </c>
      <c r="S2050" s="128">
        <v>0</v>
      </c>
      <c r="T2050" s="128">
        <v>0</v>
      </c>
      <c r="U2050" s="128">
        <v>0</v>
      </c>
      <c r="V2050" s="128">
        <v>0</v>
      </c>
      <c r="W2050" s="128">
        <v>0</v>
      </c>
      <c r="X2050" s="128">
        <v>0</v>
      </c>
    </row>
    <row r="2051" spans="1:24">
      <c r="A2051" s="118">
        <v>4</v>
      </c>
      <c r="B2051" s="122">
        <v>1</v>
      </c>
      <c r="C2051" s="137">
        <v>6601</v>
      </c>
      <c r="D2051" s="131">
        <v>33</v>
      </c>
      <c r="E2051" s="144" t="s">
        <v>1221</v>
      </c>
      <c r="F2051" s="144" t="s">
        <v>1222</v>
      </c>
      <c r="G2051" s="127">
        <v>57</v>
      </c>
      <c r="H2051" s="127">
        <v>690</v>
      </c>
      <c r="I2051" s="127">
        <v>5</v>
      </c>
      <c r="J2051" s="127">
        <v>5</v>
      </c>
      <c r="K2051" s="127">
        <v>19</v>
      </c>
      <c r="L2051" s="127">
        <v>70</v>
      </c>
      <c r="M2051" s="127">
        <v>57</v>
      </c>
      <c r="N2051" s="127">
        <v>688</v>
      </c>
      <c r="O2051" s="127">
        <v>4</v>
      </c>
      <c r="P2051" s="127">
        <v>19</v>
      </c>
      <c r="Q2051" s="127">
        <v>37</v>
      </c>
      <c r="R2051" s="127">
        <v>40</v>
      </c>
      <c r="S2051" s="127">
        <v>0</v>
      </c>
      <c r="T2051" s="127">
        <v>0</v>
      </c>
      <c r="U2051" s="127">
        <v>0</v>
      </c>
      <c r="V2051" s="127">
        <v>0</v>
      </c>
      <c r="W2051" s="127">
        <v>0</v>
      </c>
      <c r="X2051" s="127">
        <v>0</v>
      </c>
    </row>
    <row r="2052" spans="1:24">
      <c r="A2052" s="118">
        <v>5</v>
      </c>
      <c r="B2052" s="122">
        <v>1</v>
      </c>
      <c r="C2052" s="137">
        <v>6601</v>
      </c>
      <c r="D2052" s="131">
        <v>33</v>
      </c>
      <c r="E2052" s="144" t="s">
        <v>1221</v>
      </c>
      <c r="F2052" s="144" t="s">
        <v>1222</v>
      </c>
      <c r="G2052" s="127">
        <v>56</v>
      </c>
      <c r="H2052" s="127">
        <v>673</v>
      </c>
      <c r="I2052" s="127">
        <v>5</v>
      </c>
      <c r="J2052" s="127">
        <v>21</v>
      </c>
      <c r="K2052" s="127">
        <v>32</v>
      </c>
      <c r="L2052" s="127">
        <v>41</v>
      </c>
      <c r="M2052" s="127">
        <v>56</v>
      </c>
      <c r="N2052" s="127">
        <v>729</v>
      </c>
      <c r="O2052" s="127">
        <v>2</v>
      </c>
      <c r="P2052" s="127">
        <v>7</v>
      </c>
      <c r="Q2052" s="127">
        <v>61</v>
      </c>
      <c r="R2052" s="127">
        <v>30</v>
      </c>
      <c r="S2052" s="127">
        <v>56</v>
      </c>
      <c r="T2052" s="127">
        <v>206</v>
      </c>
      <c r="U2052" s="127">
        <v>5</v>
      </c>
      <c r="V2052" s="127">
        <v>32</v>
      </c>
      <c r="W2052" s="127">
        <v>57</v>
      </c>
      <c r="X2052" s="127">
        <v>5</v>
      </c>
    </row>
    <row r="2053" spans="1:24">
      <c r="A2053" s="118">
        <v>6</v>
      </c>
      <c r="B2053" s="122">
        <v>1</v>
      </c>
      <c r="C2053" s="137">
        <v>6601</v>
      </c>
      <c r="D2053" s="131">
        <v>33</v>
      </c>
      <c r="E2053" s="144" t="s">
        <v>1221</v>
      </c>
      <c r="F2053" s="144" t="s">
        <v>1222</v>
      </c>
      <c r="G2053" s="127">
        <v>53</v>
      </c>
      <c r="H2053" s="127">
        <v>788</v>
      </c>
      <c r="I2053" s="127">
        <v>0</v>
      </c>
      <c r="J2053" s="127">
        <v>6</v>
      </c>
      <c r="K2053" s="127">
        <v>13</v>
      </c>
      <c r="L2053" s="127">
        <v>81</v>
      </c>
      <c r="M2053" s="127">
        <v>53</v>
      </c>
      <c r="N2053" s="127">
        <v>825</v>
      </c>
      <c r="O2053" s="127">
        <v>0</v>
      </c>
      <c r="P2053" s="127">
        <v>13</v>
      </c>
      <c r="Q2053" s="127">
        <v>23</v>
      </c>
      <c r="R2053" s="127">
        <v>64</v>
      </c>
      <c r="S2053" s="127">
        <v>0</v>
      </c>
      <c r="T2053" s="127">
        <v>0</v>
      </c>
      <c r="U2053" s="127">
        <v>0</v>
      </c>
      <c r="V2053" s="127">
        <v>0</v>
      </c>
      <c r="W2053" s="127">
        <v>0</v>
      </c>
      <c r="X2053" s="127">
        <v>0</v>
      </c>
    </row>
    <row r="2054" spans="1:24">
      <c r="A2054" s="113">
        <v>3</v>
      </c>
      <c r="B2054" s="116">
        <v>1</v>
      </c>
      <c r="C2054" s="138">
        <v>6602</v>
      </c>
      <c r="D2054" s="132">
        <v>41</v>
      </c>
      <c r="E2054" s="142" t="s">
        <v>1241</v>
      </c>
      <c r="F2054" s="143" t="s">
        <v>1242</v>
      </c>
      <c r="G2054" s="128">
        <v>276</v>
      </c>
      <c r="H2054" s="128">
        <v>643</v>
      </c>
      <c r="I2054" s="128">
        <v>0</v>
      </c>
      <c r="J2054" s="128">
        <v>5</v>
      </c>
      <c r="K2054" s="128">
        <v>17</v>
      </c>
      <c r="L2054" s="128">
        <v>78</v>
      </c>
      <c r="M2054" s="128">
        <v>276</v>
      </c>
      <c r="N2054" s="128">
        <v>628</v>
      </c>
      <c r="O2054" s="128">
        <v>7</v>
      </c>
      <c r="P2054" s="128">
        <v>14</v>
      </c>
      <c r="Q2054" s="128">
        <v>32</v>
      </c>
      <c r="R2054" s="128">
        <v>48</v>
      </c>
      <c r="S2054" s="128">
        <v>0</v>
      </c>
      <c r="T2054" s="128">
        <v>0</v>
      </c>
      <c r="U2054" s="128">
        <v>0</v>
      </c>
      <c r="V2054" s="128">
        <v>0</v>
      </c>
      <c r="W2054" s="128">
        <v>0</v>
      </c>
      <c r="X2054" s="128">
        <v>0</v>
      </c>
    </row>
    <row r="2055" spans="1:24">
      <c r="A2055" s="118">
        <v>4</v>
      </c>
      <c r="B2055" s="122">
        <v>1</v>
      </c>
      <c r="C2055" s="137">
        <v>6602</v>
      </c>
      <c r="D2055" s="131">
        <v>41</v>
      </c>
      <c r="E2055" s="144" t="s">
        <v>1241</v>
      </c>
      <c r="F2055" s="144" t="s">
        <v>1242</v>
      </c>
      <c r="G2055" s="127">
        <v>306</v>
      </c>
      <c r="H2055" s="127">
        <v>676</v>
      </c>
      <c r="I2055" s="127">
        <v>2</v>
      </c>
      <c r="J2055" s="127">
        <v>7</v>
      </c>
      <c r="K2055" s="127">
        <v>20</v>
      </c>
      <c r="L2055" s="127">
        <v>72</v>
      </c>
      <c r="M2055" s="127">
        <v>306</v>
      </c>
      <c r="N2055" s="127">
        <v>718</v>
      </c>
      <c r="O2055" s="127">
        <v>2</v>
      </c>
      <c r="P2055" s="127">
        <v>10</v>
      </c>
      <c r="Q2055" s="127">
        <v>44</v>
      </c>
      <c r="R2055" s="127">
        <v>44</v>
      </c>
      <c r="S2055" s="127">
        <v>0</v>
      </c>
      <c r="T2055" s="127">
        <v>0</v>
      </c>
      <c r="U2055" s="127">
        <v>0</v>
      </c>
      <c r="V2055" s="127">
        <v>0</v>
      </c>
      <c r="W2055" s="127">
        <v>0</v>
      </c>
      <c r="X2055" s="127">
        <v>0</v>
      </c>
    </row>
    <row r="2056" spans="1:24">
      <c r="A2056" s="118">
        <v>8</v>
      </c>
      <c r="B2056" s="122">
        <v>1</v>
      </c>
      <c r="C2056" s="137">
        <v>6602</v>
      </c>
      <c r="D2056" s="131">
        <v>42</v>
      </c>
      <c r="E2056" s="144" t="s">
        <v>1241</v>
      </c>
      <c r="F2056" s="144" t="s">
        <v>1728</v>
      </c>
      <c r="G2056" s="127">
        <v>244</v>
      </c>
      <c r="H2056" s="127">
        <v>762</v>
      </c>
      <c r="I2056" s="127">
        <v>11</v>
      </c>
      <c r="J2056" s="127">
        <v>11</v>
      </c>
      <c r="K2056" s="127">
        <v>44</v>
      </c>
      <c r="L2056" s="127">
        <v>33</v>
      </c>
      <c r="M2056" s="127">
        <v>244</v>
      </c>
      <c r="N2056" s="127">
        <v>833</v>
      </c>
      <c r="O2056" s="127">
        <v>2</v>
      </c>
      <c r="P2056" s="127">
        <v>12</v>
      </c>
      <c r="Q2056" s="127">
        <v>50</v>
      </c>
      <c r="R2056" s="127">
        <v>35</v>
      </c>
      <c r="S2056" s="127">
        <v>0</v>
      </c>
      <c r="T2056" s="127">
        <v>0</v>
      </c>
      <c r="U2056" s="127">
        <v>0</v>
      </c>
      <c r="V2056" s="127">
        <v>0</v>
      </c>
      <c r="W2056" s="127">
        <v>0</v>
      </c>
      <c r="X2056" s="127">
        <v>0</v>
      </c>
    </row>
    <row r="2057" spans="1:24">
      <c r="A2057" s="118">
        <v>5</v>
      </c>
      <c r="B2057" s="122">
        <v>1</v>
      </c>
      <c r="C2057" s="137">
        <v>6602</v>
      </c>
      <c r="D2057" s="131">
        <v>45</v>
      </c>
      <c r="E2057" s="144" t="s">
        <v>1241</v>
      </c>
      <c r="F2057" s="144" t="s">
        <v>1444</v>
      </c>
      <c r="G2057" s="127">
        <v>261</v>
      </c>
      <c r="H2057" s="127">
        <v>714</v>
      </c>
      <c r="I2057" s="127">
        <v>3</v>
      </c>
      <c r="J2057" s="127">
        <v>5</v>
      </c>
      <c r="K2057" s="127">
        <v>33</v>
      </c>
      <c r="L2057" s="127">
        <v>59</v>
      </c>
      <c r="M2057" s="127">
        <v>261</v>
      </c>
      <c r="N2057" s="127">
        <v>767</v>
      </c>
      <c r="O2057" s="127">
        <v>3</v>
      </c>
      <c r="P2057" s="127">
        <v>11</v>
      </c>
      <c r="Q2057" s="127">
        <v>38</v>
      </c>
      <c r="R2057" s="127">
        <v>48</v>
      </c>
      <c r="S2057" s="127">
        <v>261</v>
      </c>
      <c r="T2057" s="127">
        <v>223</v>
      </c>
      <c r="U2057" s="127">
        <v>4</v>
      </c>
      <c r="V2057" s="127">
        <v>18</v>
      </c>
      <c r="W2057" s="127">
        <v>58</v>
      </c>
      <c r="X2057" s="127">
        <v>20</v>
      </c>
    </row>
    <row r="2058" spans="1:24">
      <c r="A2058" s="118">
        <v>6</v>
      </c>
      <c r="B2058" s="122">
        <v>1</v>
      </c>
      <c r="C2058" s="137">
        <v>6602</v>
      </c>
      <c r="D2058" s="131">
        <v>45</v>
      </c>
      <c r="E2058" s="144" t="s">
        <v>1241</v>
      </c>
      <c r="F2058" s="144" t="s">
        <v>1444</v>
      </c>
      <c r="G2058" s="127">
        <v>263</v>
      </c>
      <c r="H2058" s="127">
        <v>743</v>
      </c>
      <c r="I2058" s="127">
        <v>3</v>
      </c>
      <c r="J2058" s="127">
        <v>6</v>
      </c>
      <c r="K2058" s="127">
        <v>28</v>
      </c>
      <c r="L2058" s="127">
        <v>64</v>
      </c>
      <c r="M2058" s="127">
        <v>263</v>
      </c>
      <c r="N2058" s="127">
        <v>765</v>
      </c>
      <c r="O2058" s="127">
        <v>2</v>
      </c>
      <c r="P2058" s="127">
        <v>15</v>
      </c>
      <c r="Q2058" s="127">
        <v>44</v>
      </c>
      <c r="R2058" s="127">
        <v>39</v>
      </c>
      <c r="S2058" s="127">
        <v>0</v>
      </c>
      <c r="T2058" s="127">
        <v>0</v>
      </c>
      <c r="U2058" s="127">
        <v>0</v>
      </c>
      <c r="V2058" s="127">
        <v>0</v>
      </c>
      <c r="W2058" s="127">
        <v>0</v>
      </c>
      <c r="X2058" s="127">
        <v>0</v>
      </c>
    </row>
    <row r="2059" spans="1:24">
      <c r="A2059" s="118">
        <v>7</v>
      </c>
      <c r="B2059" s="122">
        <v>1</v>
      </c>
      <c r="C2059" s="137">
        <v>6602</v>
      </c>
      <c r="D2059" s="131">
        <v>45</v>
      </c>
      <c r="E2059" s="144" t="s">
        <v>1241</v>
      </c>
      <c r="F2059" s="144" t="s">
        <v>1444</v>
      </c>
      <c r="G2059" s="127">
        <v>280</v>
      </c>
      <c r="H2059" s="127">
        <v>779</v>
      </c>
      <c r="I2059" s="127">
        <v>4</v>
      </c>
      <c r="J2059" s="127">
        <v>4</v>
      </c>
      <c r="K2059" s="127">
        <v>33</v>
      </c>
      <c r="L2059" s="127">
        <v>59</v>
      </c>
      <c r="M2059" s="127">
        <v>280</v>
      </c>
      <c r="N2059" s="127">
        <v>847</v>
      </c>
      <c r="O2059" s="127">
        <v>1</v>
      </c>
      <c r="P2059" s="127">
        <v>8</v>
      </c>
      <c r="Q2059" s="127">
        <v>34</v>
      </c>
      <c r="R2059" s="127">
        <v>58</v>
      </c>
      <c r="S2059" s="127">
        <v>280</v>
      </c>
      <c r="T2059" s="127">
        <v>201</v>
      </c>
      <c r="U2059" s="127">
        <v>11</v>
      </c>
      <c r="V2059" s="127">
        <v>35</v>
      </c>
      <c r="W2059" s="127">
        <v>44</v>
      </c>
      <c r="X2059" s="127">
        <v>10</v>
      </c>
    </row>
    <row r="2060" spans="1:24">
      <c r="A2060" s="113">
        <v>3</v>
      </c>
      <c r="B2060" s="116">
        <v>1</v>
      </c>
      <c r="C2060" s="138">
        <v>6603</v>
      </c>
      <c r="D2060" s="132">
        <v>47</v>
      </c>
      <c r="E2060" s="142" t="s">
        <v>1243</v>
      </c>
      <c r="F2060" s="143" t="s">
        <v>1244</v>
      </c>
      <c r="G2060" s="128">
        <v>49</v>
      </c>
      <c r="H2060" s="128">
        <v>565</v>
      </c>
      <c r="I2060" s="128">
        <v>4</v>
      </c>
      <c r="J2060" s="128">
        <v>10</v>
      </c>
      <c r="K2060" s="128">
        <v>39</v>
      </c>
      <c r="L2060" s="128">
        <v>47</v>
      </c>
      <c r="M2060" s="128">
        <v>49</v>
      </c>
      <c r="N2060" s="128">
        <v>584</v>
      </c>
      <c r="O2060" s="128">
        <v>6</v>
      </c>
      <c r="P2060" s="128">
        <v>16</v>
      </c>
      <c r="Q2060" s="128">
        <v>45</v>
      </c>
      <c r="R2060" s="128">
        <v>33</v>
      </c>
      <c r="S2060" s="128">
        <v>0</v>
      </c>
      <c r="T2060" s="128">
        <v>0</v>
      </c>
      <c r="U2060" s="128">
        <v>0</v>
      </c>
      <c r="V2060" s="128">
        <v>0</v>
      </c>
      <c r="W2060" s="128">
        <v>0</v>
      </c>
      <c r="X2060" s="128">
        <v>0</v>
      </c>
    </row>
    <row r="2061" spans="1:24">
      <c r="A2061" s="118">
        <v>4</v>
      </c>
      <c r="B2061" s="122">
        <v>1</v>
      </c>
      <c r="C2061" s="137">
        <v>6603</v>
      </c>
      <c r="D2061" s="131">
        <v>47</v>
      </c>
      <c r="E2061" s="144" t="s">
        <v>1243</v>
      </c>
      <c r="F2061" s="144" t="s">
        <v>1244</v>
      </c>
      <c r="G2061" s="127">
        <v>55</v>
      </c>
      <c r="H2061" s="127">
        <v>583</v>
      </c>
      <c r="I2061" s="127">
        <v>16</v>
      </c>
      <c r="J2061" s="127">
        <v>22</v>
      </c>
      <c r="K2061" s="127">
        <v>35</v>
      </c>
      <c r="L2061" s="127">
        <v>27</v>
      </c>
      <c r="M2061" s="127">
        <v>55</v>
      </c>
      <c r="N2061" s="127">
        <v>644</v>
      </c>
      <c r="O2061" s="127">
        <v>7</v>
      </c>
      <c r="P2061" s="127">
        <v>24</v>
      </c>
      <c r="Q2061" s="127">
        <v>38</v>
      </c>
      <c r="R2061" s="127">
        <v>31</v>
      </c>
      <c r="S2061" s="127">
        <v>0</v>
      </c>
      <c r="T2061" s="127">
        <v>0</v>
      </c>
      <c r="U2061" s="127">
        <v>0</v>
      </c>
      <c r="V2061" s="127">
        <v>0</v>
      </c>
      <c r="W2061" s="127">
        <v>0</v>
      </c>
      <c r="X2061" s="127">
        <v>0</v>
      </c>
    </row>
    <row r="2062" spans="1:24">
      <c r="A2062" s="118">
        <v>5</v>
      </c>
      <c r="B2062" s="122">
        <v>1</v>
      </c>
      <c r="C2062" s="137">
        <v>6603</v>
      </c>
      <c r="D2062" s="131">
        <v>47</v>
      </c>
      <c r="E2062" s="144" t="s">
        <v>1243</v>
      </c>
      <c r="F2062" s="144" t="s">
        <v>1244</v>
      </c>
      <c r="G2062" s="127">
        <v>42</v>
      </c>
      <c r="H2062" s="127">
        <v>610</v>
      </c>
      <c r="I2062" s="127">
        <v>19</v>
      </c>
      <c r="J2062" s="127">
        <v>24</v>
      </c>
      <c r="K2062" s="127">
        <v>38</v>
      </c>
      <c r="L2062" s="127">
        <v>19</v>
      </c>
      <c r="M2062" s="127">
        <v>42</v>
      </c>
      <c r="N2062" s="127">
        <v>602</v>
      </c>
      <c r="O2062" s="127">
        <v>7</v>
      </c>
      <c r="P2062" s="127">
        <v>38</v>
      </c>
      <c r="Q2062" s="127">
        <v>45</v>
      </c>
      <c r="R2062" s="127">
        <v>10</v>
      </c>
      <c r="S2062" s="127">
        <v>42</v>
      </c>
      <c r="T2062" s="127">
        <v>172</v>
      </c>
      <c r="U2062" s="127">
        <v>31</v>
      </c>
      <c r="V2062" s="127">
        <v>43</v>
      </c>
      <c r="W2062" s="127">
        <v>26</v>
      </c>
      <c r="X2062" s="127">
        <v>0</v>
      </c>
    </row>
    <row r="2063" spans="1:24">
      <c r="A2063" s="118">
        <v>6</v>
      </c>
      <c r="B2063" s="122">
        <v>1</v>
      </c>
      <c r="C2063" s="137">
        <v>6603</v>
      </c>
      <c r="D2063" s="131">
        <v>47</v>
      </c>
      <c r="E2063" s="144" t="s">
        <v>1243</v>
      </c>
      <c r="F2063" s="144" t="s">
        <v>1244</v>
      </c>
      <c r="G2063" s="127">
        <v>52</v>
      </c>
      <c r="H2063" s="127">
        <v>639</v>
      </c>
      <c r="I2063" s="127">
        <v>23</v>
      </c>
      <c r="J2063" s="127">
        <v>29</v>
      </c>
      <c r="K2063" s="127">
        <v>31</v>
      </c>
      <c r="L2063" s="127">
        <v>17</v>
      </c>
      <c r="M2063" s="127">
        <v>52</v>
      </c>
      <c r="N2063" s="127">
        <v>653</v>
      </c>
      <c r="O2063" s="127">
        <v>8</v>
      </c>
      <c r="P2063" s="127">
        <v>40</v>
      </c>
      <c r="Q2063" s="127">
        <v>38</v>
      </c>
      <c r="R2063" s="127">
        <v>13</v>
      </c>
      <c r="S2063" s="127">
        <v>0</v>
      </c>
      <c r="T2063" s="127">
        <v>0</v>
      </c>
      <c r="U2063" s="127">
        <v>0</v>
      </c>
      <c r="V2063" s="127">
        <v>0</v>
      </c>
      <c r="W2063" s="127">
        <v>0</v>
      </c>
      <c r="X2063" s="127">
        <v>0</v>
      </c>
    </row>
    <row r="2064" spans="1:24">
      <c r="A2064" s="118">
        <v>7</v>
      </c>
      <c r="B2064" s="122">
        <v>1</v>
      </c>
      <c r="C2064" s="137">
        <v>6603</v>
      </c>
      <c r="D2064" s="131">
        <v>48</v>
      </c>
      <c r="E2064" s="144" t="s">
        <v>1243</v>
      </c>
      <c r="F2064" s="144" t="s">
        <v>1683</v>
      </c>
      <c r="G2064" s="127">
        <v>45</v>
      </c>
      <c r="H2064" s="127">
        <v>720</v>
      </c>
      <c r="I2064" s="127">
        <v>7</v>
      </c>
      <c r="J2064" s="127">
        <v>16</v>
      </c>
      <c r="K2064" s="127">
        <v>51</v>
      </c>
      <c r="L2064" s="127">
        <v>27</v>
      </c>
      <c r="M2064" s="127">
        <v>45</v>
      </c>
      <c r="N2064" s="127">
        <v>764</v>
      </c>
      <c r="O2064" s="127">
        <v>2</v>
      </c>
      <c r="P2064" s="127">
        <v>27</v>
      </c>
      <c r="Q2064" s="127">
        <v>42</v>
      </c>
      <c r="R2064" s="127">
        <v>29</v>
      </c>
      <c r="S2064" s="127">
        <v>45</v>
      </c>
      <c r="T2064" s="127">
        <v>186</v>
      </c>
      <c r="U2064" s="127">
        <v>11</v>
      </c>
      <c r="V2064" s="127">
        <v>53</v>
      </c>
      <c r="W2064" s="127">
        <v>31</v>
      </c>
      <c r="X2064" s="127">
        <v>4</v>
      </c>
    </row>
    <row r="2065" spans="1:24">
      <c r="A2065" s="118">
        <v>8</v>
      </c>
      <c r="B2065" s="122">
        <v>1</v>
      </c>
      <c r="C2065" s="137">
        <v>6603</v>
      </c>
      <c r="D2065" s="131">
        <v>48</v>
      </c>
      <c r="E2065" s="144" t="s">
        <v>1243</v>
      </c>
      <c r="F2065" s="144" t="s">
        <v>1683</v>
      </c>
      <c r="G2065" s="127">
        <v>41</v>
      </c>
      <c r="H2065" s="127">
        <v>698</v>
      </c>
      <c r="I2065" s="127">
        <v>27</v>
      </c>
      <c r="J2065" s="127">
        <v>27</v>
      </c>
      <c r="K2065" s="127">
        <v>39</v>
      </c>
      <c r="L2065" s="127">
        <v>7</v>
      </c>
      <c r="M2065" s="127">
        <v>41</v>
      </c>
      <c r="N2065" s="127">
        <v>747</v>
      </c>
      <c r="O2065" s="127">
        <v>12</v>
      </c>
      <c r="P2065" s="127">
        <v>20</v>
      </c>
      <c r="Q2065" s="127">
        <v>56</v>
      </c>
      <c r="R2065" s="127">
        <v>12</v>
      </c>
      <c r="S2065" s="127">
        <v>0</v>
      </c>
      <c r="T2065" s="127">
        <v>0</v>
      </c>
      <c r="U2065" s="127">
        <v>0</v>
      </c>
      <c r="V2065" s="127">
        <v>0</v>
      </c>
      <c r="W2065" s="127">
        <v>0</v>
      </c>
      <c r="X2065" s="127">
        <v>0</v>
      </c>
    </row>
    <row r="2066" spans="1:24">
      <c r="A2066" s="113">
        <v>3</v>
      </c>
      <c r="B2066" s="116">
        <v>1</v>
      </c>
      <c r="C2066" s="138">
        <v>6604</v>
      </c>
      <c r="D2066" s="132">
        <v>51</v>
      </c>
      <c r="E2066" s="142" t="s">
        <v>1245</v>
      </c>
      <c r="F2066" s="143" t="s">
        <v>1246</v>
      </c>
      <c r="G2066" s="128">
        <v>19</v>
      </c>
      <c r="H2066" s="128">
        <v>561</v>
      </c>
      <c r="I2066" s="128">
        <v>5</v>
      </c>
      <c r="J2066" s="128">
        <v>11</v>
      </c>
      <c r="K2066" s="128">
        <v>42</v>
      </c>
      <c r="L2066" s="128">
        <v>42</v>
      </c>
      <c r="M2066" s="128">
        <v>19</v>
      </c>
      <c r="N2066" s="128">
        <v>540</v>
      </c>
      <c r="O2066" s="128">
        <v>11</v>
      </c>
      <c r="P2066" s="128">
        <v>16</v>
      </c>
      <c r="Q2066" s="128">
        <v>53</v>
      </c>
      <c r="R2066" s="128">
        <v>21</v>
      </c>
      <c r="S2066" s="128">
        <v>0</v>
      </c>
      <c r="T2066" s="128">
        <v>0</v>
      </c>
      <c r="U2066" s="128">
        <v>0</v>
      </c>
      <c r="V2066" s="128">
        <v>0</v>
      </c>
      <c r="W2066" s="128">
        <v>0</v>
      </c>
      <c r="X2066" s="128">
        <v>0</v>
      </c>
    </row>
    <row r="2067" spans="1:24">
      <c r="A2067" s="118">
        <v>4</v>
      </c>
      <c r="B2067" s="122">
        <v>1</v>
      </c>
      <c r="C2067" s="137">
        <v>6604</v>
      </c>
      <c r="D2067" s="131">
        <v>51</v>
      </c>
      <c r="E2067" s="144" t="s">
        <v>1245</v>
      </c>
      <c r="F2067" s="144" t="s">
        <v>1246</v>
      </c>
      <c r="G2067" s="127">
        <v>30</v>
      </c>
      <c r="H2067" s="127">
        <v>592</v>
      </c>
      <c r="I2067" s="127">
        <v>13</v>
      </c>
      <c r="J2067" s="127">
        <v>30</v>
      </c>
      <c r="K2067" s="127">
        <v>17</v>
      </c>
      <c r="L2067" s="127">
        <v>40</v>
      </c>
      <c r="M2067" s="127">
        <v>30</v>
      </c>
      <c r="N2067" s="127">
        <v>560</v>
      </c>
      <c r="O2067" s="127">
        <v>13</v>
      </c>
      <c r="P2067" s="127">
        <v>43</v>
      </c>
      <c r="Q2067" s="127">
        <v>27</v>
      </c>
      <c r="R2067" s="127">
        <v>17</v>
      </c>
      <c r="S2067" s="127">
        <v>0</v>
      </c>
      <c r="T2067" s="127">
        <v>0</v>
      </c>
      <c r="U2067" s="127">
        <v>0</v>
      </c>
      <c r="V2067" s="127">
        <v>0</v>
      </c>
      <c r="W2067" s="127">
        <v>0</v>
      </c>
      <c r="X2067" s="127">
        <v>0</v>
      </c>
    </row>
    <row r="2068" spans="1:24">
      <c r="A2068" s="118">
        <v>5</v>
      </c>
      <c r="B2068" s="122">
        <v>1</v>
      </c>
      <c r="C2068" s="137">
        <v>6604</v>
      </c>
      <c r="D2068" s="131">
        <v>51</v>
      </c>
      <c r="E2068" s="144" t="s">
        <v>1245</v>
      </c>
      <c r="F2068" s="144" t="s">
        <v>1246</v>
      </c>
      <c r="G2068" s="127">
        <v>30</v>
      </c>
      <c r="H2068" s="127">
        <v>649</v>
      </c>
      <c r="I2068" s="127">
        <v>20</v>
      </c>
      <c r="J2068" s="127">
        <v>10</v>
      </c>
      <c r="K2068" s="127">
        <v>23</v>
      </c>
      <c r="L2068" s="127">
        <v>47</v>
      </c>
      <c r="M2068" s="127">
        <v>30</v>
      </c>
      <c r="N2068" s="127">
        <v>691</v>
      </c>
      <c r="O2068" s="127">
        <v>13</v>
      </c>
      <c r="P2068" s="127">
        <v>13</v>
      </c>
      <c r="Q2068" s="127">
        <v>40</v>
      </c>
      <c r="R2068" s="127">
        <v>33</v>
      </c>
      <c r="S2068" s="127">
        <v>30</v>
      </c>
      <c r="T2068" s="127">
        <v>194</v>
      </c>
      <c r="U2068" s="127">
        <v>20</v>
      </c>
      <c r="V2068" s="127">
        <v>23</v>
      </c>
      <c r="W2068" s="127">
        <v>57</v>
      </c>
      <c r="X2068" s="127">
        <v>0</v>
      </c>
    </row>
    <row r="2069" spans="1:24">
      <c r="A2069" s="118">
        <v>6</v>
      </c>
      <c r="B2069" s="122">
        <v>1</v>
      </c>
      <c r="C2069" s="137">
        <v>6604</v>
      </c>
      <c r="D2069" s="131">
        <v>51</v>
      </c>
      <c r="E2069" s="144" t="s">
        <v>1245</v>
      </c>
      <c r="F2069" s="144" t="s">
        <v>1246</v>
      </c>
      <c r="G2069" s="127">
        <v>25</v>
      </c>
      <c r="H2069" s="127">
        <v>715</v>
      </c>
      <c r="I2069" s="127">
        <v>8</v>
      </c>
      <c r="J2069" s="127">
        <v>8</v>
      </c>
      <c r="K2069" s="127">
        <v>28</v>
      </c>
      <c r="L2069" s="127">
        <v>56</v>
      </c>
      <c r="M2069" s="127">
        <v>25</v>
      </c>
      <c r="N2069" s="127">
        <v>748</v>
      </c>
      <c r="O2069" s="127">
        <v>8</v>
      </c>
      <c r="P2069" s="127">
        <v>16</v>
      </c>
      <c r="Q2069" s="127">
        <v>36</v>
      </c>
      <c r="R2069" s="127">
        <v>40</v>
      </c>
      <c r="S2069" s="127">
        <v>0</v>
      </c>
      <c r="T2069" s="127">
        <v>0</v>
      </c>
      <c r="U2069" s="127">
        <v>0</v>
      </c>
      <c r="V2069" s="127">
        <v>0</v>
      </c>
      <c r="W2069" s="127">
        <v>0</v>
      </c>
      <c r="X2069" s="127">
        <v>0</v>
      </c>
    </row>
    <row r="2070" spans="1:24">
      <c r="A2070" s="118">
        <v>7</v>
      </c>
      <c r="B2070" s="122">
        <v>1</v>
      </c>
      <c r="C2070" s="137">
        <v>6604</v>
      </c>
      <c r="D2070" s="131">
        <v>52</v>
      </c>
      <c r="E2070" s="144" t="s">
        <v>1245</v>
      </c>
      <c r="F2070" s="144" t="s">
        <v>1684</v>
      </c>
      <c r="G2070" s="127">
        <v>31</v>
      </c>
      <c r="H2070" s="127">
        <v>712</v>
      </c>
      <c r="I2070" s="127">
        <v>19</v>
      </c>
      <c r="J2070" s="127">
        <v>13</v>
      </c>
      <c r="K2070" s="127">
        <v>42</v>
      </c>
      <c r="L2070" s="127">
        <v>26</v>
      </c>
      <c r="M2070" s="127">
        <v>31</v>
      </c>
      <c r="N2070" s="127">
        <v>665</v>
      </c>
      <c r="O2070" s="127">
        <v>16</v>
      </c>
      <c r="P2070" s="127">
        <v>35</v>
      </c>
      <c r="Q2070" s="127">
        <v>23</v>
      </c>
      <c r="R2070" s="127">
        <v>26</v>
      </c>
      <c r="S2070" s="127">
        <v>31</v>
      </c>
      <c r="T2070" s="127">
        <v>158</v>
      </c>
      <c r="U2070" s="127">
        <v>39</v>
      </c>
      <c r="V2070" s="127">
        <v>42</v>
      </c>
      <c r="W2070" s="127">
        <v>16</v>
      </c>
      <c r="X2070" s="127">
        <v>3</v>
      </c>
    </row>
    <row r="2071" spans="1:24">
      <c r="A2071" s="118">
        <v>8</v>
      </c>
      <c r="B2071" s="122">
        <v>1</v>
      </c>
      <c r="C2071" s="137">
        <v>6604</v>
      </c>
      <c r="D2071" s="131">
        <v>52</v>
      </c>
      <c r="E2071" s="144" t="s">
        <v>1245</v>
      </c>
      <c r="F2071" s="144" t="s">
        <v>1684</v>
      </c>
      <c r="G2071" s="127">
        <v>29</v>
      </c>
      <c r="H2071" s="127">
        <v>673</v>
      </c>
      <c r="I2071" s="127">
        <v>41</v>
      </c>
      <c r="J2071" s="127">
        <v>17</v>
      </c>
      <c r="K2071" s="127">
        <v>34</v>
      </c>
      <c r="L2071" s="127">
        <v>7</v>
      </c>
      <c r="M2071" s="127">
        <v>29</v>
      </c>
      <c r="N2071" s="127">
        <v>668</v>
      </c>
      <c r="O2071" s="127">
        <v>21</v>
      </c>
      <c r="P2071" s="127">
        <v>38</v>
      </c>
      <c r="Q2071" s="127">
        <v>31</v>
      </c>
      <c r="R2071" s="127">
        <v>10</v>
      </c>
      <c r="S2071" s="127">
        <v>0</v>
      </c>
      <c r="T2071" s="127">
        <v>0</v>
      </c>
      <c r="U2071" s="127">
        <v>0</v>
      </c>
      <c r="V2071" s="127">
        <v>0</v>
      </c>
      <c r="W2071" s="127">
        <v>0</v>
      </c>
      <c r="X2071" s="127">
        <v>0</v>
      </c>
    </row>
    <row r="2072" spans="1:24">
      <c r="A2072" s="113">
        <v>3</v>
      </c>
      <c r="B2072" s="116">
        <v>1</v>
      </c>
      <c r="C2072" s="138">
        <v>6605</v>
      </c>
      <c r="D2072" s="132">
        <v>56</v>
      </c>
      <c r="E2072" s="142" t="s">
        <v>1247</v>
      </c>
      <c r="F2072" s="143" t="s">
        <v>1248</v>
      </c>
      <c r="G2072" s="128">
        <v>59</v>
      </c>
      <c r="H2072" s="128">
        <v>590</v>
      </c>
      <c r="I2072" s="128">
        <v>2</v>
      </c>
      <c r="J2072" s="128">
        <v>8</v>
      </c>
      <c r="K2072" s="128">
        <v>34</v>
      </c>
      <c r="L2072" s="128">
        <v>56</v>
      </c>
      <c r="M2072" s="128">
        <v>59</v>
      </c>
      <c r="N2072" s="128">
        <v>615</v>
      </c>
      <c r="O2072" s="128">
        <v>7</v>
      </c>
      <c r="P2072" s="128">
        <v>10</v>
      </c>
      <c r="Q2072" s="128">
        <v>44</v>
      </c>
      <c r="R2072" s="128">
        <v>39</v>
      </c>
      <c r="S2072" s="128">
        <v>0</v>
      </c>
      <c r="T2072" s="128">
        <v>0</v>
      </c>
      <c r="U2072" s="128">
        <v>0</v>
      </c>
      <c r="V2072" s="128">
        <v>0</v>
      </c>
      <c r="W2072" s="128">
        <v>0</v>
      </c>
      <c r="X2072" s="128">
        <v>0</v>
      </c>
    </row>
    <row r="2073" spans="1:24">
      <c r="A2073" s="118">
        <v>4</v>
      </c>
      <c r="B2073" s="122">
        <v>1</v>
      </c>
      <c r="C2073" s="137">
        <v>6605</v>
      </c>
      <c r="D2073" s="131">
        <v>56</v>
      </c>
      <c r="E2073" s="144" t="s">
        <v>1247</v>
      </c>
      <c r="F2073" s="144" t="s">
        <v>1248</v>
      </c>
      <c r="G2073" s="127">
        <v>58</v>
      </c>
      <c r="H2073" s="127">
        <v>673</v>
      </c>
      <c r="I2073" s="127">
        <v>5</v>
      </c>
      <c r="J2073" s="127">
        <v>3</v>
      </c>
      <c r="K2073" s="127">
        <v>31</v>
      </c>
      <c r="L2073" s="127">
        <v>60</v>
      </c>
      <c r="M2073" s="127">
        <v>58</v>
      </c>
      <c r="N2073" s="127">
        <v>698</v>
      </c>
      <c r="O2073" s="127">
        <v>3</v>
      </c>
      <c r="P2073" s="127">
        <v>9</v>
      </c>
      <c r="Q2073" s="127">
        <v>53</v>
      </c>
      <c r="R2073" s="127">
        <v>34</v>
      </c>
      <c r="S2073" s="127">
        <v>0</v>
      </c>
      <c r="T2073" s="127">
        <v>0</v>
      </c>
      <c r="U2073" s="127">
        <v>0</v>
      </c>
      <c r="V2073" s="127">
        <v>0</v>
      </c>
      <c r="W2073" s="127">
        <v>0</v>
      </c>
      <c r="X2073" s="127">
        <v>0</v>
      </c>
    </row>
    <row r="2074" spans="1:24">
      <c r="A2074" s="118">
        <v>5</v>
      </c>
      <c r="B2074" s="122">
        <v>1</v>
      </c>
      <c r="C2074" s="137">
        <v>6605</v>
      </c>
      <c r="D2074" s="131">
        <v>58</v>
      </c>
      <c r="E2074" s="144" t="s">
        <v>1247</v>
      </c>
      <c r="F2074" s="144" t="s">
        <v>1445</v>
      </c>
      <c r="G2074" s="127">
        <v>61</v>
      </c>
      <c r="H2074" s="127">
        <v>672</v>
      </c>
      <c r="I2074" s="127">
        <v>8</v>
      </c>
      <c r="J2074" s="127">
        <v>20</v>
      </c>
      <c r="K2074" s="127">
        <v>31</v>
      </c>
      <c r="L2074" s="127">
        <v>41</v>
      </c>
      <c r="M2074" s="127">
        <v>61</v>
      </c>
      <c r="N2074" s="127">
        <v>714</v>
      </c>
      <c r="O2074" s="127">
        <v>2</v>
      </c>
      <c r="P2074" s="127">
        <v>26</v>
      </c>
      <c r="Q2074" s="127">
        <v>34</v>
      </c>
      <c r="R2074" s="127">
        <v>38</v>
      </c>
      <c r="S2074" s="127">
        <v>61</v>
      </c>
      <c r="T2074" s="127">
        <v>198</v>
      </c>
      <c r="U2074" s="127">
        <v>13</v>
      </c>
      <c r="V2074" s="127">
        <v>41</v>
      </c>
      <c r="W2074" s="127">
        <v>34</v>
      </c>
      <c r="X2074" s="127">
        <v>11</v>
      </c>
    </row>
    <row r="2075" spans="1:24">
      <c r="A2075" s="118">
        <v>6</v>
      </c>
      <c r="B2075" s="122">
        <v>1</v>
      </c>
      <c r="C2075" s="137">
        <v>6605</v>
      </c>
      <c r="D2075" s="131">
        <v>58</v>
      </c>
      <c r="E2075" s="144" t="s">
        <v>1247</v>
      </c>
      <c r="F2075" s="144" t="s">
        <v>1445</v>
      </c>
      <c r="G2075" s="127">
        <v>65</v>
      </c>
      <c r="H2075" s="127">
        <v>722</v>
      </c>
      <c r="I2075" s="127">
        <v>5</v>
      </c>
      <c r="J2075" s="127">
        <v>17</v>
      </c>
      <c r="K2075" s="127">
        <v>29</v>
      </c>
      <c r="L2075" s="127">
        <v>49</v>
      </c>
      <c r="M2075" s="127">
        <v>65</v>
      </c>
      <c r="N2075" s="127">
        <v>710</v>
      </c>
      <c r="O2075" s="127">
        <v>6</v>
      </c>
      <c r="P2075" s="127">
        <v>29</v>
      </c>
      <c r="Q2075" s="127">
        <v>38</v>
      </c>
      <c r="R2075" s="127">
        <v>26</v>
      </c>
      <c r="S2075" s="127">
        <v>0</v>
      </c>
      <c r="T2075" s="127">
        <v>0</v>
      </c>
      <c r="U2075" s="127">
        <v>0</v>
      </c>
      <c r="V2075" s="127">
        <v>0</v>
      </c>
      <c r="W2075" s="127">
        <v>0</v>
      </c>
      <c r="X2075" s="127">
        <v>0</v>
      </c>
    </row>
    <row r="2076" spans="1:24">
      <c r="A2076" s="118">
        <v>7</v>
      </c>
      <c r="B2076" s="122">
        <v>1</v>
      </c>
      <c r="C2076" s="137">
        <v>6605</v>
      </c>
      <c r="D2076" s="131">
        <v>58</v>
      </c>
      <c r="E2076" s="144" t="s">
        <v>1247</v>
      </c>
      <c r="F2076" s="144" t="s">
        <v>1445</v>
      </c>
      <c r="G2076" s="127">
        <v>54</v>
      </c>
      <c r="H2076" s="127">
        <v>761</v>
      </c>
      <c r="I2076" s="127">
        <v>2</v>
      </c>
      <c r="J2076" s="127">
        <v>9</v>
      </c>
      <c r="K2076" s="127">
        <v>44</v>
      </c>
      <c r="L2076" s="127">
        <v>44</v>
      </c>
      <c r="M2076" s="127">
        <v>54</v>
      </c>
      <c r="N2076" s="127">
        <v>692</v>
      </c>
      <c r="O2076" s="127">
        <v>9</v>
      </c>
      <c r="P2076" s="127">
        <v>31</v>
      </c>
      <c r="Q2076" s="127">
        <v>44</v>
      </c>
      <c r="R2076" s="127">
        <v>15</v>
      </c>
      <c r="S2076" s="127">
        <v>54</v>
      </c>
      <c r="T2076" s="127">
        <v>188</v>
      </c>
      <c r="U2076" s="127">
        <v>11</v>
      </c>
      <c r="V2076" s="127">
        <v>50</v>
      </c>
      <c r="W2076" s="127">
        <v>35</v>
      </c>
      <c r="X2076" s="127">
        <v>4</v>
      </c>
    </row>
    <row r="2077" spans="1:24">
      <c r="A2077" s="118">
        <v>8</v>
      </c>
      <c r="B2077" s="122">
        <v>1</v>
      </c>
      <c r="C2077" s="137">
        <v>6605</v>
      </c>
      <c r="D2077" s="131">
        <v>58</v>
      </c>
      <c r="E2077" s="144" t="s">
        <v>1247</v>
      </c>
      <c r="F2077" s="144" t="s">
        <v>1445</v>
      </c>
      <c r="G2077" s="127">
        <v>61</v>
      </c>
      <c r="H2077" s="127">
        <v>764</v>
      </c>
      <c r="I2077" s="127">
        <v>11</v>
      </c>
      <c r="J2077" s="127">
        <v>11</v>
      </c>
      <c r="K2077" s="127">
        <v>44</v>
      </c>
      <c r="L2077" s="127">
        <v>33</v>
      </c>
      <c r="M2077" s="127">
        <v>61</v>
      </c>
      <c r="N2077" s="127">
        <v>809</v>
      </c>
      <c r="O2077" s="127">
        <v>3</v>
      </c>
      <c r="P2077" s="127">
        <v>18</v>
      </c>
      <c r="Q2077" s="127">
        <v>48</v>
      </c>
      <c r="R2077" s="127">
        <v>31</v>
      </c>
      <c r="S2077" s="127">
        <v>0</v>
      </c>
      <c r="T2077" s="127">
        <v>0</v>
      </c>
      <c r="U2077" s="127">
        <v>0</v>
      </c>
      <c r="V2077" s="127">
        <v>0</v>
      </c>
      <c r="W2077" s="127">
        <v>0</v>
      </c>
      <c r="X2077" s="127">
        <v>0</v>
      </c>
    </row>
    <row r="2078" spans="1:24">
      <c r="A2078" s="113">
        <v>3</v>
      </c>
      <c r="B2078" s="116">
        <v>1</v>
      </c>
      <c r="C2078" s="138">
        <v>6606</v>
      </c>
      <c r="D2078" s="132">
        <v>60</v>
      </c>
      <c r="E2078" s="142" t="s">
        <v>1249</v>
      </c>
      <c r="F2078" s="143" t="s">
        <v>1250</v>
      </c>
      <c r="G2078" s="128">
        <v>63</v>
      </c>
      <c r="H2078" s="128">
        <v>572</v>
      </c>
      <c r="I2078" s="128">
        <v>2</v>
      </c>
      <c r="J2078" s="128">
        <v>17</v>
      </c>
      <c r="K2078" s="128">
        <v>32</v>
      </c>
      <c r="L2078" s="128">
        <v>49</v>
      </c>
      <c r="M2078" s="128">
        <v>63</v>
      </c>
      <c r="N2078" s="128">
        <v>611</v>
      </c>
      <c r="O2078" s="128">
        <v>10</v>
      </c>
      <c r="P2078" s="128">
        <v>19</v>
      </c>
      <c r="Q2078" s="128">
        <v>22</v>
      </c>
      <c r="R2078" s="128">
        <v>49</v>
      </c>
      <c r="S2078" s="128">
        <v>0</v>
      </c>
      <c r="T2078" s="128">
        <v>0</v>
      </c>
      <c r="U2078" s="128">
        <v>0</v>
      </c>
      <c r="V2078" s="128">
        <v>0</v>
      </c>
      <c r="W2078" s="128">
        <v>0</v>
      </c>
      <c r="X2078" s="128">
        <v>0</v>
      </c>
    </row>
    <row r="2079" spans="1:24">
      <c r="A2079" s="118">
        <v>4</v>
      </c>
      <c r="B2079" s="122">
        <v>1</v>
      </c>
      <c r="C2079" s="137">
        <v>6606</v>
      </c>
      <c r="D2079" s="131">
        <v>60</v>
      </c>
      <c r="E2079" s="144" t="s">
        <v>1249</v>
      </c>
      <c r="F2079" s="144" t="s">
        <v>1250</v>
      </c>
      <c r="G2079" s="127">
        <v>67</v>
      </c>
      <c r="H2079" s="127">
        <v>632</v>
      </c>
      <c r="I2079" s="127">
        <v>4</v>
      </c>
      <c r="J2079" s="127">
        <v>16</v>
      </c>
      <c r="K2079" s="127">
        <v>27</v>
      </c>
      <c r="L2079" s="127">
        <v>52</v>
      </c>
      <c r="M2079" s="127">
        <v>67</v>
      </c>
      <c r="N2079" s="127">
        <v>673</v>
      </c>
      <c r="O2079" s="127">
        <v>6</v>
      </c>
      <c r="P2079" s="127">
        <v>15</v>
      </c>
      <c r="Q2079" s="127">
        <v>46</v>
      </c>
      <c r="R2079" s="127">
        <v>33</v>
      </c>
      <c r="S2079" s="127">
        <v>0</v>
      </c>
      <c r="T2079" s="127">
        <v>0</v>
      </c>
      <c r="U2079" s="127">
        <v>0</v>
      </c>
      <c r="V2079" s="127">
        <v>0</v>
      </c>
      <c r="W2079" s="127">
        <v>0</v>
      </c>
      <c r="X2079" s="127">
        <v>0</v>
      </c>
    </row>
    <row r="2080" spans="1:24">
      <c r="A2080" s="118">
        <v>5</v>
      </c>
      <c r="B2080" s="122">
        <v>1</v>
      </c>
      <c r="C2080" s="137">
        <v>6606</v>
      </c>
      <c r="D2080" s="131">
        <v>61</v>
      </c>
      <c r="E2080" s="144" t="s">
        <v>1249</v>
      </c>
      <c r="F2080" s="144" t="s">
        <v>1446</v>
      </c>
      <c r="G2080" s="127">
        <v>73</v>
      </c>
      <c r="H2080" s="127">
        <v>660</v>
      </c>
      <c r="I2080" s="127">
        <v>18</v>
      </c>
      <c r="J2080" s="127">
        <v>11</v>
      </c>
      <c r="K2080" s="127">
        <v>25</v>
      </c>
      <c r="L2080" s="127">
        <v>47</v>
      </c>
      <c r="M2080" s="127">
        <v>73</v>
      </c>
      <c r="N2080" s="127">
        <v>650</v>
      </c>
      <c r="O2080" s="127">
        <v>10</v>
      </c>
      <c r="P2080" s="127">
        <v>26</v>
      </c>
      <c r="Q2080" s="127">
        <v>38</v>
      </c>
      <c r="R2080" s="127">
        <v>26</v>
      </c>
      <c r="S2080" s="127">
        <v>73</v>
      </c>
      <c r="T2080" s="127">
        <v>207</v>
      </c>
      <c r="U2080" s="127">
        <v>8</v>
      </c>
      <c r="V2080" s="127">
        <v>26</v>
      </c>
      <c r="W2080" s="127">
        <v>60</v>
      </c>
      <c r="X2080" s="127">
        <v>5</v>
      </c>
    </row>
    <row r="2081" spans="1:24">
      <c r="A2081" s="118">
        <v>6</v>
      </c>
      <c r="B2081" s="122">
        <v>1</v>
      </c>
      <c r="C2081" s="137">
        <v>6606</v>
      </c>
      <c r="D2081" s="131">
        <v>61</v>
      </c>
      <c r="E2081" s="144" t="s">
        <v>1249</v>
      </c>
      <c r="F2081" s="144" t="s">
        <v>1446</v>
      </c>
      <c r="G2081" s="127">
        <v>68</v>
      </c>
      <c r="H2081" s="127">
        <v>749</v>
      </c>
      <c r="I2081" s="127">
        <v>7</v>
      </c>
      <c r="J2081" s="127">
        <v>7</v>
      </c>
      <c r="K2081" s="127">
        <v>22</v>
      </c>
      <c r="L2081" s="127">
        <v>63</v>
      </c>
      <c r="M2081" s="127">
        <v>68</v>
      </c>
      <c r="N2081" s="127">
        <v>722</v>
      </c>
      <c r="O2081" s="127">
        <v>6</v>
      </c>
      <c r="P2081" s="127">
        <v>19</v>
      </c>
      <c r="Q2081" s="127">
        <v>49</v>
      </c>
      <c r="R2081" s="127">
        <v>26</v>
      </c>
      <c r="S2081" s="127">
        <v>0</v>
      </c>
      <c r="T2081" s="127">
        <v>0</v>
      </c>
      <c r="U2081" s="127">
        <v>0</v>
      </c>
      <c r="V2081" s="127">
        <v>0</v>
      </c>
      <c r="W2081" s="127">
        <v>0</v>
      </c>
      <c r="X2081" s="127">
        <v>0</v>
      </c>
    </row>
    <row r="2082" spans="1:24">
      <c r="A2082" s="118">
        <v>7</v>
      </c>
      <c r="B2082" s="122">
        <v>1</v>
      </c>
      <c r="C2082" s="137">
        <v>6606</v>
      </c>
      <c r="D2082" s="131">
        <v>61</v>
      </c>
      <c r="E2082" s="144" t="s">
        <v>1249</v>
      </c>
      <c r="F2082" s="144" t="s">
        <v>1446</v>
      </c>
      <c r="G2082" s="127">
        <v>86</v>
      </c>
      <c r="H2082" s="127">
        <v>740</v>
      </c>
      <c r="I2082" s="127">
        <v>9</v>
      </c>
      <c r="J2082" s="127">
        <v>17</v>
      </c>
      <c r="K2082" s="127">
        <v>28</v>
      </c>
      <c r="L2082" s="127">
        <v>45</v>
      </c>
      <c r="M2082" s="127">
        <v>86</v>
      </c>
      <c r="N2082" s="127">
        <v>760</v>
      </c>
      <c r="O2082" s="127">
        <v>8</v>
      </c>
      <c r="P2082" s="127">
        <v>20</v>
      </c>
      <c r="Q2082" s="127">
        <v>31</v>
      </c>
      <c r="R2082" s="127">
        <v>41</v>
      </c>
      <c r="S2082" s="127">
        <v>86</v>
      </c>
      <c r="T2082" s="127">
        <v>190</v>
      </c>
      <c r="U2082" s="127">
        <v>20</v>
      </c>
      <c r="V2082" s="127">
        <v>33</v>
      </c>
      <c r="W2082" s="127">
        <v>35</v>
      </c>
      <c r="X2082" s="127">
        <v>13</v>
      </c>
    </row>
    <row r="2083" spans="1:24">
      <c r="A2083" s="118">
        <v>8</v>
      </c>
      <c r="B2083" s="122">
        <v>1</v>
      </c>
      <c r="C2083" s="137">
        <v>6606</v>
      </c>
      <c r="D2083" s="131">
        <v>61</v>
      </c>
      <c r="E2083" s="144" t="s">
        <v>1249</v>
      </c>
      <c r="F2083" s="144" t="s">
        <v>1446</v>
      </c>
      <c r="G2083" s="127">
        <v>65</v>
      </c>
      <c r="H2083" s="127">
        <v>743</v>
      </c>
      <c r="I2083" s="127">
        <v>18</v>
      </c>
      <c r="J2083" s="127">
        <v>11</v>
      </c>
      <c r="K2083" s="127">
        <v>40</v>
      </c>
      <c r="L2083" s="127">
        <v>31</v>
      </c>
      <c r="M2083" s="127">
        <v>65</v>
      </c>
      <c r="N2083" s="127">
        <v>780</v>
      </c>
      <c r="O2083" s="127">
        <v>6</v>
      </c>
      <c r="P2083" s="127">
        <v>23</v>
      </c>
      <c r="Q2083" s="127">
        <v>38</v>
      </c>
      <c r="R2083" s="127">
        <v>32</v>
      </c>
      <c r="S2083" s="127">
        <v>0</v>
      </c>
      <c r="T2083" s="127">
        <v>0</v>
      </c>
      <c r="U2083" s="127">
        <v>0</v>
      </c>
      <c r="V2083" s="127">
        <v>0</v>
      </c>
      <c r="W2083" s="127">
        <v>0</v>
      </c>
      <c r="X2083" s="127">
        <v>0</v>
      </c>
    </row>
    <row r="2084" spans="1:24">
      <c r="A2084" s="113">
        <v>3</v>
      </c>
      <c r="B2084" s="116">
        <v>4</v>
      </c>
      <c r="C2084" s="138">
        <v>6701</v>
      </c>
      <c r="D2084" s="132">
        <v>1</v>
      </c>
      <c r="E2084" s="142" t="s">
        <v>1251</v>
      </c>
      <c r="F2084" s="143" t="s">
        <v>1253</v>
      </c>
      <c r="G2084" s="128">
        <v>194</v>
      </c>
      <c r="H2084" s="128">
        <v>628</v>
      </c>
      <c r="I2084" s="128">
        <v>0</v>
      </c>
      <c r="J2084" s="128">
        <v>4</v>
      </c>
      <c r="K2084" s="128">
        <v>29</v>
      </c>
      <c r="L2084" s="128">
        <v>68</v>
      </c>
      <c r="M2084" s="128">
        <v>194</v>
      </c>
      <c r="N2084" s="128">
        <v>622</v>
      </c>
      <c r="O2084" s="128">
        <v>5</v>
      </c>
      <c r="P2084" s="128">
        <v>16</v>
      </c>
      <c r="Q2084" s="128">
        <v>31</v>
      </c>
      <c r="R2084" s="128">
        <v>47</v>
      </c>
      <c r="S2084" s="128">
        <v>0</v>
      </c>
      <c r="T2084" s="128">
        <v>0</v>
      </c>
      <c r="U2084" s="128">
        <v>0</v>
      </c>
      <c r="V2084" s="128">
        <v>0</v>
      </c>
      <c r="W2084" s="128">
        <v>0</v>
      </c>
      <c r="X2084" s="128">
        <v>0</v>
      </c>
    </row>
    <row r="2085" spans="1:24">
      <c r="A2085" s="118">
        <v>4</v>
      </c>
      <c r="B2085" s="122">
        <v>4</v>
      </c>
      <c r="C2085" s="137">
        <v>6701</v>
      </c>
      <c r="D2085" s="131">
        <v>1</v>
      </c>
      <c r="E2085" s="144" t="s">
        <v>1251</v>
      </c>
      <c r="F2085" s="144" t="s">
        <v>1253</v>
      </c>
      <c r="G2085" s="127">
        <v>149</v>
      </c>
      <c r="H2085" s="127">
        <v>660</v>
      </c>
      <c r="I2085" s="127">
        <v>3</v>
      </c>
      <c r="J2085" s="127">
        <v>7</v>
      </c>
      <c r="K2085" s="127">
        <v>26</v>
      </c>
      <c r="L2085" s="127">
        <v>64</v>
      </c>
      <c r="M2085" s="127">
        <v>149</v>
      </c>
      <c r="N2085" s="127">
        <v>702</v>
      </c>
      <c r="O2085" s="127">
        <v>2</v>
      </c>
      <c r="P2085" s="127">
        <v>13</v>
      </c>
      <c r="Q2085" s="127">
        <v>49</v>
      </c>
      <c r="R2085" s="127">
        <v>36</v>
      </c>
      <c r="S2085" s="127">
        <v>0</v>
      </c>
      <c r="T2085" s="127">
        <v>0</v>
      </c>
      <c r="U2085" s="127">
        <v>0</v>
      </c>
      <c r="V2085" s="127">
        <v>0</v>
      </c>
      <c r="W2085" s="127">
        <v>0</v>
      </c>
      <c r="X2085" s="127">
        <v>0</v>
      </c>
    </row>
    <row r="2086" spans="1:24">
      <c r="A2086" s="118">
        <v>5</v>
      </c>
      <c r="B2086" s="122">
        <v>4</v>
      </c>
      <c r="C2086" s="137">
        <v>6701</v>
      </c>
      <c r="D2086" s="131">
        <v>1</v>
      </c>
      <c r="E2086" s="144" t="s">
        <v>1251</v>
      </c>
      <c r="F2086" s="144" t="s">
        <v>1253</v>
      </c>
      <c r="G2086" s="127">
        <v>179</v>
      </c>
      <c r="H2086" s="127">
        <v>684</v>
      </c>
      <c r="I2086" s="127">
        <v>3</v>
      </c>
      <c r="J2086" s="127">
        <v>9</v>
      </c>
      <c r="K2086" s="127">
        <v>46</v>
      </c>
      <c r="L2086" s="127">
        <v>42</v>
      </c>
      <c r="M2086" s="127">
        <v>179</v>
      </c>
      <c r="N2086" s="127">
        <v>724</v>
      </c>
      <c r="O2086" s="127">
        <v>3</v>
      </c>
      <c r="P2086" s="127">
        <v>12</v>
      </c>
      <c r="Q2086" s="127">
        <v>52</v>
      </c>
      <c r="R2086" s="127">
        <v>34</v>
      </c>
      <c r="S2086" s="127">
        <v>179</v>
      </c>
      <c r="T2086" s="127">
        <v>206</v>
      </c>
      <c r="U2086" s="127">
        <v>4</v>
      </c>
      <c r="V2086" s="127">
        <v>36</v>
      </c>
      <c r="W2086" s="127">
        <v>52</v>
      </c>
      <c r="X2086" s="127">
        <v>7</v>
      </c>
    </row>
    <row r="2087" spans="1:24">
      <c r="A2087" s="118">
        <v>6</v>
      </c>
      <c r="B2087" s="122">
        <v>4</v>
      </c>
      <c r="C2087" s="137">
        <v>6701</v>
      </c>
      <c r="D2087" s="131">
        <v>4</v>
      </c>
      <c r="E2087" s="144" t="s">
        <v>1251</v>
      </c>
      <c r="F2087" s="144" t="s">
        <v>1519</v>
      </c>
      <c r="G2087" s="127">
        <v>181</v>
      </c>
      <c r="H2087" s="127">
        <v>711</v>
      </c>
      <c r="I2087" s="127">
        <v>5</v>
      </c>
      <c r="J2087" s="127">
        <v>17</v>
      </c>
      <c r="K2087" s="127">
        <v>35</v>
      </c>
      <c r="L2087" s="127">
        <v>44</v>
      </c>
      <c r="M2087" s="127">
        <v>181</v>
      </c>
      <c r="N2087" s="127">
        <v>724</v>
      </c>
      <c r="O2087" s="127">
        <v>3</v>
      </c>
      <c r="P2087" s="127">
        <v>24</v>
      </c>
      <c r="Q2087" s="127">
        <v>43</v>
      </c>
      <c r="R2087" s="127">
        <v>29</v>
      </c>
      <c r="S2087" s="127">
        <v>0</v>
      </c>
      <c r="T2087" s="127">
        <v>0</v>
      </c>
      <c r="U2087" s="127">
        <v>0</v>
      </c>
      <c r="V2087" s="127">
        <v>0</v>
      </c>
      <c r="W2087" s="127">
        <v>0</v>
      </c>
      <c r="X2087" s="127">
        <v>0</v>
      </c>
    </row>
    <row r="2088" spans="1:24">
      <c r="A2088" s="118">
        <v>7</v>
      </c>
      <c r="B2088" s="122">
        <v>4</v>
      </c>
      <c r="C2088" s="137">
        <v>6701</v>
      </c>
      <c r="D2088" s="131">
        <v>4</v>
      </c>
      <c r="E2088" s="144" t="s">
        <v>1251</v>
      </c>
      <c r="F2088" s="144" t="s">
        <v>1519</v>
      </c>
      <c r="G2088" s="127">
        <v>137</v>
      </c>
      <c r="H2088" s="127">
        <v>739</v>
      </c>
      <c r="I2088" s="127">
        <v>7</v>
      </c>
      <c r="J2088" s="127">
        <v>13</v>
      </c>
      <c r="K2088" s="127">
        <v>40</v>
      </c>
      <c r="L2088" s="127">
        <v>39</v>
      </c>
      <c r="M2088" s="127">
        <v>137</v>
      </c>
      <c r="N2088" s="127">
        <v>771</v>
      </c>
      <c r="O2088" s="127">
        <v>3</v>
      </c>
      <c r="P2088" s="127">
        <v>22</v>
      </c>
      <c r="Q2088" s="127">
        <v>39</v>
      </c>
      <c r="R2088" s="127">
        <v>36</v>
      </c>
      <c r="S2088" s="127">
        <v>137</v>
      </c>
      <c r="T2088" s="127">
        <v>169</v>
      </c>
      <c r="U2088" s="127">
        <v>25</v>
      </c>
      <c r="V2088" s="127">
        <v>49</v>
      </c>
      <c r="W2088" s="127">
        <v>26</v>
      </c>
      <c r="X2088" s="127">
        <v>1</v>
      </c>
    </row>
    <row r="2089" spans="1:24">
      <c r="A2089" s="118">
        <v>8</v>
      </c>
      <c r="B2089" s="122">
        <v>4</v>
      </c>
      <c r="C2089" s="137">
        <v>6701</v>
      </c>
      <c r="D2089" s="131">
        <v>5</v>
      </c>
      <c r="E2089" s="144" t="s">
        <v>1251</v>
      </c>
      <c r="F2089" s="144" t="s">
        <v>1729</v>
      </c>
      <c r="G2089" s="127">
        <v>155</v>
      </c>
      <c r="H2089" s="127">
        <v>740</v>
      </c>
      <c r="I2089" s="127">
        <v>12</v>
      </c>
      <c r="J2089" s="127">
        <v>9</v>
      </c>
      <c r="K2089" s="127">
        <v>62</v>
      </c>
      <c r="L2089" s="127">
        <v>17</v>
      </c>
      <c r="M2089" s="127">
        <v>155</v>
      </c>
      <c r="N2089" s="127">
        <v>797</v>
      </c>
      <c r="O2089" s="127">
        <v>5</v>
      </c>
      <c r="P2089" s="127">
        <v>20</v>
      </c>
      <c r="Q2089" s="127">
        <v>47</v>
      </c>
      <c r="R2089" s="127">
        <v>28</v>
      </c>
      <c r="S2089" s="127">
        <v>0</v>
      </c>
      <c r="T2089" s="127">
        <v>0</v>
      </c>
      <c r="U2089" s="127">
        <v>0</v>
      </c>
      <c r="V2089" s="127">
        <v>0</v>
      </c>
      <c r="W2089" s="127">
        <v>0</v>
      </c>
      <c r="X2089" s="127">
        <v>0</v>
      </c>
    </row>
    <row r="2090" spans="1:24">
      <c r="A2090" s="113">
        <v>3</v>
      </c>
      <c r="B2090" s="116">
        <v>4</v>
      </c>
      <c r="C2090" s="138">
        <v>6701</v>
      </c>
      <c r="D2090" s="132">
        <v>16</v>
      </c>
      <c r="E2090" s="142" t="s">
        <v>1251</v>
      </c>
      <c r="F2090" s="143" t="s">
        <v>1252</v>
      </c>
      <c r="G2090" s="128">
        <v>23</v>
      </c>
      <c r="H2090" s="128">
        <v>580</v>
      </c>
      <c r="I2090" s="128">
        <v>0</v>
      </c>
      <c r="J2090" s="128">
        <v>4</v>
      </c>
      <c r="K2090" s="128">
        <v>48</v>
      </c>
      <c r="L2090" s="128">
        <v>48</v>
      </c>
      <c r="M2090" s="128">
        <v>23</v>
      </c>
      <c r="N2090" s="128">
        <v>536</v>
      </c>
      <c r="O2090" s="128">
        <v>17</v>
      </c>
      <c r="P2090" s="128">
        <v>22</v>
      </c>
      <c r="Q2090" s="128">
        <v>35</v>
      </c>
      <c r="R2090" s="128">
        <v>26</v>
      </c>
      <c r="S2090" s="128">
        <v>0</v>
      </c>
      <c r="T2090" s="128">
        <v>0</v>
      </c>
      <c r="U2090" s="128">
        <v>0</v>
      </c>
      <c r="V2090" s="128">
        <v>0</v>
      </c>
      <c r="W2090" s="128">
        <v>0</v>
      </c>
      <c r="X2090" s="128">
        <v>0</v>
      </c>
    </row>
    <row r="2091" spans="1:24">
      <c r="A2091" s="118">
        <v>4</v>
      </c>
      <c r="B2091" s="122">
        <v>4</v>
      </c>
      <c r="C2091" s="137">
        <v>6701</v>
      </c>
      <c r="D2091" s="131">
        <v>16</v>
      </c>
      <c r="E2091" s="144" t="s">
        <v>1251</v>
      </c>
      <c r="F2091" s="144" t="s">
        <v>1252</v>
      </c>
      <c r="G2091" s="127">
        <v>24</v>
      </c>
      <c r="H2091" s="127">
        <v>607</v>
      </c>
      <c r="I2091" s="127">
        <v>4</v>
      </c>
      <c r="J2091" s="127">
        <v>21</v>
      </c>
      <c r="K2091" s="127">
        <v>46</v>
      </c>
      <c r="L2091" s="127">
        <v>29</v>
      </c>
      <c r="M2091" s="127">
        <v>24</v>
      </c>
      <c r="N2091" s="127">
        <v>622</v>
      </c>
      <c r="O2091" s="127">
        <v>4</v>
      </c>
      <c r="P2091" s="127">
        <v>21</v>
      </c>
      <c r="Q2091" s="127">
        <v>67</v>
      </c>
      <c r="R2091" s="127">
        <v>8</v>
      </c>
      <c r="S2091" s="127">
        <v>0</v>
      </c>
      <c r="T2091" s="127">
        <v>0</v>
      </c>
      <c r="U2091" s="127">
        <v>0</v>
      </c>
      <c r="V2091" s="127">
        <v>0</v>
      </c>
      <c r="W2091" s="127">
        <v>0</v>
      </c>
      <c r="X2091" s="127">
        <v>0</v>
      </c>
    </row>
    <row r="2092" spans="1:24">
      <c r="A2092" s="118">
        <v>5</v>
      </c>
      <c r="B2092" s="122">
        <v>4</v>
      </c>
      <c r="C2092" s="137">
        <v>6701</v>
      </c>
      <c r="D2092" s="131">
        <v>16</v>
      </c>
      <c r="E2092" s="144" t="s">
        <v>1251</v>
      </c>
      <c r="F2092" s="144" t="s">
        <v>1252</v>
      </c>
      <c r="G2092" s="127">
        <v>22</v>
      </c>
      <c r="H2092" s="127">
        <v>645</v>
      </c>
      <c r="I2092" s="127">
        <v>14</v>
      </c>
      <c r="J2092" s="127">
        <v>5</v>
      </c>
      <c r="K2092" s="127">
        <v>50</v>
      </c>
      <c r="L2092" s="127">
        <v>32</v>
      </c>
      <c r="M2092" s="127">
        <v>22</v>
      </c>
      <c r="N2092" s="127">
        <v>703</v>
      </c>
      <c r="O2092" s="127">
        <v>5</v>
      </c>
      <c r="P2092" s="127">
        <v>23</v>
      </c>
      <c r="Q2092" s="127">
        <v>32</v>
      </c>
      <c r="R2092" s="127">
        <v>41</v>
      </c>
      <c r="S2092" s="127">
        <v>22</v>
      </c>
      <c r="T2092" s="127">
        <v>217</v>
      </c>
      <c r="U2092" s="127">
        <v>5</v>
      </c>
      <c r="V2092" s="127">
        <v>18</v>
      </c>
      <c r="W2092" s="127">
        <v>59</v>
      </c>
      <c r="X2092" s="127">
        <v>18</v>
      </c>
    </row>
    <row r="2093" spans="1:24">
      <c r="A2093" s="118">
        <v>6</v>
      </c>
      <c r="B2093" s="122">
        <v>4</v>
      </c>
      <c r="C2093" s="137">
        <v>6701</v>
      </c>
      <c r="D2093" s="131">
        <v>16</v>
      </c>
      <c r="E2093" s="144" t="s">
        <v>1251</v>
      </c>
      <c r="F2093" s="144" t="s">
        <v>1252</v>
      </c>
      <c r="G2093" s="127">
        <v>21</v>
      </c>
      <c r="H2093" s="127">
        <v>668</v>
      </c>
      <c r="I2093" s="127">
        <v>10</v>
      </c>
      <c r="J2093" s="127">
        <v>24</v>
      </c>
      <c r="K2093" s="127">
        <v>43</v>
      </c>
      <c r="L2093" s="127">
        <v>24</v>
      </c>
      <c r="M2093" s="127">
        <v>21</v>
      </c>
      <c r="N2093" s="127">
        <v>656</v>
      </c>
      <c r="O2093" s="127">
        <v>10</v>
      </c>
      <c r="P2093" s="127">
        <v>29</v>
      </c>
      <c r="Q2093" s="127">
        <v>48</v>
      </c>
      <c r="R2093" s="127">
        <v>14</v>
      </c>
      <c r="S2093" s="127">
        <v>0</v>
      </c>
      <c r="T2093" s="127">
        <v>0</v>
      </c>
      <c r="U2093" s="127">
        <v>0</v>
      </c>
      <c r="V2093" s="127">
        <v>0</v>
      </c>
      <c r="W2093" s="127">
        <v>0</v>
      </c>
      <c r="X2093" s="127">
        <v>0</v>
      </c>
    </row>
    <row r="2094" spans="1:24">
      <c r="A2094" s="118">
        <v>7</v>
      </c>
      <c r="B2094" s="122">
        <v>4</v>
      </c>
      <c r="C2094" s="137">
        <v>6701</v>
      </c>
      <c r="D2094" s="131">
        <v>17</v>
      </c>
      <c r="E2094" s="144" t="s">
        <v>1251</v>
      </c>
      <c r="F2094" s="144" t="s">
        <v>1685</v>
      </c>
      <c r="G2094" s="127">
        <v>32</v>
      </c>
      <c r="H2094" s="127">
        <v>705</v>
      </c>
      <c r="I2094" s="127">
        <v>9</v>
      </c>
      <c r="J2094" s="127">
        <v>19</v>
      </c>
      <c r="K2094" s="127">
        <v>47</v>
      </c>
      <c r="L2094" s="127">
        <v>25</v>
      </c>
      <c r="M2094" s="127">
        <v>32</v>
      </c>
      <c r="N2094" s="127">
        <v>766</v>
      </c>
      <c r="O2094" s="127">
        <v>3</v>
      </c>
      <c r="P2094" s="127">
        <v>25</v>
      </c>
      <c r="Q2094" s="127">
        <v>41</v>
      </c>
      <c r="R2094" s="127">
        <v>31</v>
      </c>
      <c r="S2094" s="127">
        <v>32</v>
      </c>
      <c r="T2094" s="127">
        <v>186</v>
      </c>
      <c r="U2094" s="127">
        <v>16</v>
      </c>
      <c r="V2094" s="127">
        <v>50</v>
      </c>
      <c r="W2094" s="127">
        <v>28</v>
      </c>
      <c r="X2094" s="127">
        <v>6</v>
      </c>
    </row>
    <row r="2095" spans="1:24">
      <c r="A2095" s="118">
        <v>8</v>
      </c>
      <c r="B2095" s="122">
        <v>4</v>
      </c>
      <c r="C2095" s="137">
        <v>6701</v>
      </c>
      <c r="D2095" s="131">
        <v>17</v>
      </c>
      <c r="E2095" s="144" t="s">
        <v>1251</v>
      </c>
      <c r="F2095" s="144" t="s">
        <v>1685</v>
      </c>
      <c r="G2095" s="127">
        <v>23</v>
      </c>
      <c r="H2095" s="127">
        <v>709</v>
      </c>
      <c r="I2095" s="127">
        <v>26</v>
      </c>
      <c r="J2095" s="127">
        <v>13</v>
      </c>
      <c r="K2095" s="127">
        <v>57</v>
      </c>
      <c r="L2095" s="127">
        <v>4</v>
      </c>
      <c r="M2095" s="127">
        <v>23</v>
      </c>
      <c r="N2095" s="127">
        <v>817</v>
      </c>
      <c r="O2095" s="127">
        <v>4</v>
      </c>
      <c r="P2095" s="127">
        <v>17</v>
      </c>
      <c r="Q2095" s="127">
        <v>43</v>
      </c>
      <c r="R2095" s="127">
        <v>35</v>
      </c>
      <c r="S2095" s="127">
        <v>0</v>
      </c>
      <c r="T2095" s="127">
        <v>0</v>
      </c>
      <c r="U2095" s="127">
        <v>0</v>
      </c>
      <c r="V2095" s="127">
        <v>0</v>
      </c>
      <c r="W2095" s="127">
        <v>0</v>
      </c>
      <c r="X2095" s="127">
        <v>0</v>
      </c>
    </row>
    <row r="2096" spans="1:24">
      <c r="A2096" s="113">
        <v>3</v>
      </c>
      <c r="B2096" s="116">
        <v>4</v>
      </c>
      <c r="C2096" s="138">
        <v>6703</v>
      </c>
      <c r="D2096" s="132">
        <v>12</v>
      </c>
      <c r="E2096" s="142" t="s">
        <v>1254</v>
      </c>
      <c r="F2096" s="143" t="s">
        <v>1255</v>
      </c>
      <c r="G2096" s="128">
        <v>38</v>
      </c>
      <c r="H2096" s="128">
        <v>577</v>
      </c>
      <c r="I2096" s="128">
        <v>3</v>
      </c>
      <c r="J2096" s="128">
        <v>11</v>
      </c>
      <c r="K2096" s="128">
        <v>42</v>
      </c>
      <c r="L2096" s="128">
        <v>45</v>
      </c>
      <c r="M2096" s="128">
        <v>38</v>
      </c>
      <c r="N2096" s="128">
        <v>608</v>
      </c>
      <c r="O2096" s="128">
        <v>8</v>
      </c>
      <c r="P2096" s="128">
        <v>8</v>
      </c>
      <c r="Q2096" s="128">
        <v>50</v>
      </c>
      <c r="R2096" s="128">
        <v>34</v>
      </c>
      <c r="S2096" s="128">
        <v>0</v>
      </c>
      <c r="T2096" s="128">
        <v>0</v>
      </c>
      <c r="U2096" s="128">
        <v>0</v>
      </c>
      <c r="V2096" s="128">
        <v>0</v>
      </c>
      <c r="W2096" s="128">
        <v>0</v>
      </c>
      <c r="X2096" s="128">
        <v>0</v>
      </c>
    </row>
    <row r="2097" spans="1:24">
      <c r="A2097" s="118">
        <v>4</v>
      </c>
      <c r="B2097" s="122">
        <v>4</v>
      </c>
      <c r="C2097" s="137">
        <v>6703</v>
      </c>
      <c r="D2097" s="131">
        <v>12</v>
      </c>
      <c r="E2097" s="144" t="s">
        <v>1254</v>
      </c>
      <c r="F2097" s="144" t="s">
        <v>1255</v>
      </c>
      <c r="G2097" s="127">
        <v>62</v>
      </c>
      <c r="H2097" s="127">
        <v>639</v>
      </c>
      <c r="I2097" s="127">
        <v>5</v>
      </c>
      <c r="J2097" s="127">
        <v>8</v>
      </c>
      <c r="K2097" s="127">
        <v>39</v>
      </c>
      <c r="L2097" s="127">
        <v>48</v>
      </c>
      <c r="M2097" s="127">
        <v>62</v>
      </c>
      <c r="N2097" s="127">
        <v>693</v>
      </c>
      <c r="O2097" s="127">
        <v>3</v>
      </c>
      <c r="P2097" s="127">
        <v>13</v>
      </c>
      <c r="Q2097" s="127">
        <v>40</v>
      </c>
      <c r="R2097" s="127">
        <v>44</v>
      </c>
      <c r="S2097" s="127">
        <v>0</v>
      </c>
      <c r="T2097" s="127">
        <v>0</v>
      </c>
      <c r="U2097" s="127">
        <v>0</v>
      </c>
      <c r="V2097" s="127">
        <v>0</v>
      </c>
      <c r="W2097" s="127">
        <v>0</v>
      </c>
      <c r="X2097" s="127">
        <v>0</v>
      </c>
    </row>
    <row r="2098" spans="1:24">
      <c r="A2098" s="118">
        <v>5</v>
      </c>
      <c r="B2098" s="122">
        <v>4</v>
      </c>
      <c r="C2098" s="137">
        <v>6703</v>
      </c>
      <c r="D2098" s="131">
        <v>12</v>
      </c>
      <c r="E2098" s="144" t="s">
        <v>1254</v>
      </c>
      <c r="F2098" s="144" t="s">
        <v>1255</v>
      </c>
      <c r="G2098" s="127">
        <v>68</v>
      </c>
      <c r="H2098" s="127">
        <v>657</v>
      </c>
      <c r="I2098" s="127">
        <v>9</v>
      </c>
      <c r="J2098" s="127">
        <v>18</v>
      </c>
      <c r="K2098" s="127">
        <v>40</v>
      </c>
      <c r="L2098" s="127">
        <v>34</v>
      </c>
      <c r="M2098" s="127">
        <v>68</v>
      </c>
      <c r="N2098" s="127">
        <v>669</v>
      </c>
      <c r="O2098" s="127">
        <v>4</v>
      </c>
      <c r="P2098" s="127">
        <v>21</v>
      </c>
      <c r="Q2098" s="127">
        <v>59</v>
      </c>
      <c r="R2098" s="127">
        <v>16</v>
      </c>
      <c r="S2098" s="127">
        <v>68</v>
      </c>
      <c r="T2098" s="127">
        <v>197</v>
      </c>
      <c r="U2098" s="127">
        <v>6</v>
      </c>
      <c r="V2098" s="127">
        <v>54</v>
      </c>
      <c r="W2098" s="127">
        <v>35</v>
      </c>
      <c r="X2098" s="127">
        <v>4</v>
      </c>
    </row>
    <row r="2099" spans="1:24">
      <c r="A2099" s="118">
        <v>6</v>
      </c>
      <c r="B2099" s="122">
        <v>4</v>
      </c>
      <c r="C2099" s="137">
        <v>6703</v>
      </c>
      <c r="D2099" s="131">
        <v>12</v>
      </c>
      <c r="E2099" s="144" t="s">
        <v>1254</v>
      </c>
      <c r="F2099" s="144" t="s">
        <v>1255</v>
      </c>
      <c r="G2099" s="127">
        <v>68</v>
      </c>
      <c r="H2099" s="127">
        <v>719</v>
      </c>
      <c r="I2099" s="127">
        <v>3</v>
      </c>
      <c r="J2099" s="127">
        <v>24</v>
      </c>
      <c r="K2099" s="127">
        <v>28</v>
      </c>
      <c r="L2099" s="127">
        <v>46</v>
      </c>
      <c r="M2099" s="127">
        <v>68</v>
      </c>
      <c r="N2099" s="127">
        <v>703</v>
      </c>
      <c r="O2099" s="127">
        <v>4</v>
      </c>
      <c r="P2099" s="127">
        <v>25</v>
      </c>
      <c r="Q2099" s="127">
        <v>49</v>
      </c>
      <c r="R2099" s="127">
        <v>22</v>
      </c>
      <c r="S2099" s="127">
        <v>0</v>
      </c>
      <c r="T2099" s="127">
        <v>0</v>
      </c>
      <c r="U2099" s="127">
        <v>0</v>
      </c>
      <c r="V2099" s="127">
        <v>0</v>
      </c>
      <c r="W2099" s="127">
        <v>0</v>
      </c>
      <c r="X2099" s="127">
        <v>0</v>
      </c>
    </row>
    <row r="2100" spans="1:24">
      <c r="A2100" s="118">
        <v>7</v>
      </c>
      <c r="B2100" s="122">
        <v>4</v>
      </c>
      <c r="C2100" s="137">
        <v>6703</v>
      </c>
      <c r="D2100" s="131">
        <v>13</v>
      </c>
      <c r="E2100" s="144" t="s">
        <v>1254</v>
      </c>
      <c r="F2100" s="144" t="s">
        <v>1686</v>
      </c>
      <c r="G2100" s="127">
        <v>68</v>
      </c>
      <c r="H2100" s="127">
        <v>711</v>
      </c>
      <c r="I2100" s="127">
        <v>16</v>
      </c>
      <c r="J2100" s="127">
        <v>18</v>
      </c>
      <c r="K2100" s="127">
        <v>37</v>
      </c>
      <c r="L2100" s="127">
        <v>29</v>
      </c>
      <c r="M2100" s="127">
        <v>68</v>
      </c>
      <c r="N2100" s="127">
        <v>711</v>
      </c>
      <c r="O2100" s="127">
        <v>10</v>
      </c>
      <c r="P2100" s="127">
        <v>25</v>
      </c>
      <c r="Q2100" s="127">
        <v>40</v>
      </c>
      <c r="R2100" s="127">
        <v>25</v>
      </c>
      <c r="S2100" s="127">
        <v>68</v>
      </c>
      <c r="T2100" s="127">
        <v>164</v>
      </c>
      <c r="U2100" s="127">
        <v>34</v>
      </c>
      <c r="V2100" s="127">
        <v>46</v>
      </c>
      <c r="W2100" s="127">
        <v>21</v>
      </c>
      <c r="X2100" s="127">
        <v>0</v>
      </c>
    </row>
    <row r="2101" spans="1:24">
      <c r="A2101" s="118">
        <v>8</v>
      </c>
      <c r="B2101" s="122">
        <v>4</v>
      </c>
      <c r="C2101" s="137">
        <v>6703</v>
      </c>
      <c r="D2101" s="131">
        <v>13</v>
      </c>
      <c r="E2101" s="144" t="s">
        <v>1254</v>
      </c>
      <c r="F2101" s="144" t="s">
        <v>1686</v>
      </c>
      <c r="G2101" s="127">
        <v>70</v>
      </c>
      <c r="H2101" s="127">
        <v>730</v>
      </c>
      <c r="I2101" s="127">
        <v>21</v>
      </c>
      <c r="J2101" s="127">
        <v>14</v>
      </c>
      <c r="K2101" s="127">
        <v>47</v>
      </c>
      <c r="L2101" s="127">
        <v>17</v>
      </c>
      <c r="M2101" s="127">
        <v>70</v>
      </c>
      <c r="N2101" s="127">
        <v>805</v>
      </c>
      <c r="O2101" s="127">
        <v>6</v>
      </c>
      <c r="P2101" s="127">
        <v>17</v>
      </c>
      <c r="Q2101" s="127">
        <v>44</v>
      </c>
      <c r="R2101" s="127">
        <v>33</v>
      </c>
      <c r="S2101" s="127">
        <v>0</v>
      </c>
      <c r="T2101" s="127">
        <v>0</v>
      </c>
      <c r="U2101" s="127">
        <v>0</v>
      </c>
      <c r="V2101" s="127">
        <v>0</v>
      </c>
      <c r="W2101" s="127">
        <v>0</v>
      </c>
      <c r="X2101" s="127">
        <v>0</v>
      </c>
    </row>
    <row r="2102" spans="1:24">
      <c r="A2102" s="113">
        <v>3</v>
      </c>
      <c r="B2102" s="116">
        <v>2</v>
      </c>
      <c r="C2102" s="138">
        <v>6802</v>
      </c>
      <c r="D2102" s="132">
        <v>1</v>
      </c>
      <c r="E2102" s="142" t="s">
        <v>1256</v>
      </c>
      <c r="F2102" s="143" t="s">
        <v>1258</v>
      </c>
      <c r="G2102" s="128">
        <v>72</v>
      </c>
      <c r="H2102" s="128">
        <v>606</v>
      </c>
      <c r="I2102" s="128">
        <v>4</v>
      </c>
      <c r="J2102" s="128">
        <v>6</v>
      </c>
      <c r="K2102" s="128">
        <v>31</v>
      </c>
      <c r="L2102" s="128">
        <v>60</v>
      </c>
      <c r="M2102" s="128">
        <v>72</v>
      </c>
      <c r="N2102" s="128">
        <v>625</v>
      </c>
      <c r="O2102" s="128">
        <v>6</v>
      </c>
      <c r="P2102" s="128">
        <v>10</v>
      </c>
      <c r="Q2102" s="128">
        <v>44</v>
      </c>
      <c r="R2102" s="128">
        <v>40</v>
      </c>
      <c r="S2102" s="128">
        <v>0</v>
      </c>
      <c r="T2102" s="128">
        <v>0</v>
      </c>
      <c r="U2102" s="128">
        <v>0</v>
      </c>
      <c r="V2102" s="128">
        <v>0</v>
      </c>
      <c r="W2102" s="128">
        <v>0</v>
      </c>
      <c r="X2102" s="128">
        <v>0</v>
      </c>
    </row>
    <row r="2103" spans="1:24">
      <c r="A2103" s="118">
        <v>4</v>
      </c>
      <c r="B2103" s="122">
        <v>2</v>
      </c>
      <c r="C2103" s="137">
        <v>6802</v>
      </c>
      <c r="D2103" s="131">
        <v>1</v>
      </c>
      <c r="E2103" s="144" t="s">
        <v>1256</v>
      </c>
      <c r="F2103" s="144" t="s">
        <v>1258</v>
      </c>
      <c r="G2103" s="127">
        <v>70</v>
      </c>
      <c r="H2103" s="127">
        <v>657</v>
      </c>
      <c r="I2103" s="127">
        <v>6</v>
      </c>
      <c r="J2103" s="127">
        <v>7</v>
      </c>
      <c r="K2103" s="127">
        <v>19</v>
      </c>
      <c r="L2103" s="127">
        <v>69</v>
      </c>
      <c r="M2103" s="127">
        <v>70</v>
      </c>
      <c r="N2103" s="127">
        <v>698</v>
      </c>
      <c r="O2103" s="127">
        <v>4</v>
      </c>
      <c r="P2103" s="127">
        <v>14</v>
      </c>
      <c r="Q2103" s="127">
        <v>37</v>
      </c>
      <c r="R2103" s="127">
        <v>44</v>
      </c>
      <c r="S2103" s="127">
        <v>0</v>
      </c>
      <c r="T2103" s="127">
        <v>0</v>
      </c>
      <c r="U2103" s="127">
        <v>0</v>
      </c>
      <c r="V2103" s="127">
        <v>0</v>
      </c>
      <c r="W2103" s="127">
        <v>0</v>
      </c>
      <c r="X2103" s="127">
        <v>0</v>
      </c>
    </row>
    <row r="2104" spans="1:24">
      <c r="A2104" s="113">
        <v>3</v>
      </c>
      <c r="B2104" s="116">
        <v>2</v>
      </c>
      <c r="C2104" s="138">
        <v>6802</v>
      </c>
      <c r="D2104" s="132">
        <v>5</v>
      </c>
      <c r="E2104" s="142" t="s">
        <v>1256</v>
      </c>
      <c r="F2104" s="143" t="s">
        <v>1257</v>
      </c>
      <c r="G2104" s="128">
        <v>20</v>
      </c>
      <c r="H2104" s="128">
        <v>560</v>
      </c>
      <c r="I2104" s="128">
        <v>0</v>
      </c>
      <c r="J2104" s="128">
        <v>30</v>
      </c>
      <c r="K2104" s="128">
        <v>20</v>
      </c>
      <c r="L2104" s="128">
        <v>50</v>
      </c>
      <c r="M2104" s="128">
        <v>20</v>
      </c>
      <c r="N2104" s="128">
        <v>503</v>
      </c>
      <c r="O2104" s="128">
        <v>20</v>
      </c>
      <c r="P2104" s="128">
        <v>35</v>
      </c>
      <c r="Q2104" s="128">
        <v>15</v>
      </c>
      <c r="R2104" s="128">
        <v>30</v>
      </c>
      <c r="S2104" s="128">
        <v>0</v>
      </c>
      <c r="T2104" s="128">
        <v>0</v>
      </c>
      <c r="U2104" s="128">
        <v>0</v>
      </c>
      <c r="V2104" s="128">
        <v>0</v>
      </c>
      <c r="W2104" s="128">
        <v>0</v>
      </c>
      <c r="X2104" s="128">
        <v>0</v>
      </c>
    </row>
    <row r="2105" spans="1:24">
      <c r="A2105" s="118">
        <v>4</v>
      </c>
      <c r="B2105" s="122">
        <v>2</v>
      </c>
      <c r="C2105" s="137">
        <v>6802</v>
      </c>
      <c r="D2105" s="131">
        <v>5</v>
      </c>
      <c r="E2105" s="144" t="s">
        <v>1256</v>
      </c>
      <c r="F2105" s="144" t="s">
        <v>1257</v>
      </c>
      <c r="G2105" s="127">
        <v>13</v>
      </c>
      <c r="H2105" s="127">
        <v>682</v>
      </c>
      <c r="I2105" s="127">
        <v>0</v>
      </c>
      <c r="J2105" s="127">
        <v>0</v>
      </c>
      <c r="K2105" s="127">
        <v>23</v>
      </c>
      <c r="L2105" s="127">
        <v>77</v>
      </c>
      <c r="M2105" s="127">
        <v>13</v>
      </c>
      <c r="N2105" s="127">
        <v>716</v>
      </c>
      <c r="O2105" s="127">
        <v>0</v>
      </c>
      <c r="P2105" s="127">
        <v>38</v>
      </c>
      <c r="Q2105" s="127">
        <v>8</v>
      </c>
      <c r="R2105" s="127">
        <v>54</v>
      </c>
      <c r="S2105" s="127">
        <v>0</v>
      </c>
      <c r="T2105" s="127">
        <v>0</v>
      </c>
      <c r="U2105" s="127">
        <v>0</v>
      </c>
      <c r="V2105" s="127">
        <v>0</v>
      </c>
      <c r="W2105" s="127">
        <v>0</v>
      </c>
      <c r="X2105" s="127">
        <v>0</v>
      </c>
    </row>
    <row r="2106" spans="1:24">
      <c r="A2106" s="118">
        <v>7</v>
      </c>
      <c r="B2106" s="122">
        <v>2</v>
      </c>
      <c r="C2106" s="137">
        <v>6802</v>
      </c>
      <c r="D2106" s="131">
        <v>7</v>
      </c>
      <c r="E2106" s="144" t="s">
        <v>1256</v>
      </c>
      <c r="F2106" s="144" t="s">
        <v>1687</v>
      </c>
      <c r="G2106" s="127">
        <v>116</v>
      </c>
      <c r="H2106" s="127">
        <v>738</v>
      </c>
      <c r="I2106" s="127">
        <v>13</v>
      </c>
      <c r="J2106" s="127">
        <v>9</v>
      </c>
      <c r="K2106" s="127">
        <v>34</v>
      </c>
      <c r="L2106" s="127">
        <v>43</v>
      </c>
      <c r="M2106" s="127">
        <v>116</v>
      </c>
      <c r="N2106" s="127">
        <v>745</v>
      </c>
      <c r="O2106" s="127">
        <v>6</v>
      </c>
      <c r="P2106" s="127">
        <v>21</v>
      </c>
      <c r="Q2106" s="127">
        <v>46</v>
      </c>
      <c r="R2106" s="127">
        <v>28</v>
      </c>
      <c r="S2106" s="127">
        <v>116</v>
      </c>
      <c r="T2106" s="127">
        <v>187</v>
      </c>
      <c r="U2106" s="127">
        <v>16</v>
      </c>
      <c r="V2106" s="127">
        <v>41</v>
      </c>
      <c r="W2106" s="127">
        <v>38</v>
      </c>
      <c r="X2106" s="127">
        <v>5</v>
      </c>
    </row>
    <row r="2107" spans="1:24">
      <c r="A2107" s="118">
        <v>8</v>
      </c>
      <c r="B2107" s="122">
        <v>2</v>
      </c>
      <c r="C2107" s="137">
        <v>6802</v>
      </c>
      <c r="D2107" s="131">
        <v>7</v>
      </c>
      <c r="E2107" s="144" t="s">
        <v>1256</v>
      </c>
      <c r="F2107" s="144" t="s">
        <v>1687</v>
      </c>
      <c r="G2107" s="127">
        <v>107</v>
      </c>
      <c r="H2107" s="127">
        <v>765</v>
      </c>
      <c r="I2107" s="127">
        <v>11</v>
      </c>
      <c r="J2107" s="127">
        <v>9</v>
      </c>
      <c r="K2107" s="127">
        <v>39</v>
      </c>
      <c r="L2107" s="127">
        <v>40</v>
      </c>
      <c r="M2107" s="127">
        <v>107</v>
      </c>
      <c r="N2107" s="127">
        <v>833</v>
      </c>
      <c r="O2107" s="127">
        <v>2</v>
      </c>
      <c r="P2107" s="127">
        <v>11</v>
      </c>
      <c r="Q2107" s="127">
        <v>48</v>
      </c>
      <c r="R2107" s="127">
        <v>39</v>
      </c>
      <c r="S2107" s="127">
        <v>0</v>
      </c>
      <c r="T2107" s="127">
        <v>0</v>
      </c>
      <c r="U2107" s="127">
        <v>0</v>
      </c>
      <c r="V2107" s="127">
        <v>0</v>
      </c>
      <c r="W2107" s="127">
        <v>0</v>
      </c>
      <c r="X2107" s="127">
        <v>0</v>
      </c>
    </row>
    <row r="2108" spans="1:24">
      <c r="A2108" s="118">
        <v>5</v>
      </c>
      <c r="B2108" s="122">
        <v>2</v>
      </c>
      <c r="C2108" s="137">
        <v>6802</v>
      </c>
      <c r="D2108" s="131">
        <v>8</v>
      </c>
      <c r="E2108" s="144" t="s">
        <v>1256</v>
      </c>
      <c r="F2108" s="144" t="s">
        <v>1447</v>
      </c>
      <c r="G2108" s="127">
        <v>111</v>
      </c>
      <c r="H2108" s="127">
        <v>675</v>
      </c>
      <c r="I2108" s="127">
        <v>8</v>
      </c>
      <c r="J2108" s="127">
        <v>10</v>
      </c>
      <c r="K2108" s="127">
        <v>32</v>
      </c>
      <c r="L2108" s="127">
        <v>50</v>
      </c>
      <c r="M2108" s="127">
        <v>111</v>
      </c>
      <c r="N2108" s="127">
        <v>715</v>
      </c>
      <c r="O2108" s="127">
        <v>4</v>
      </c>
      <c r="P2108" s="127">
        <v>19</v>
      </c>
      <c r="Q2108" s="127">
        <v>44</v>
      </c>
      <c r="R2108" s="127">
        <v>33</v>
      </c>
      <c r="S2108" s="127">
        <v>111</v>
      </c>
      <c r="T2108" s="127">
        <v>212</v>
      </c>
      <c r="U2108" s="127">
        <v>4</v>
      </c>
      <c r="V2108" s="127">
        <v>32</v>
      </c>
      <c r="W2108" s="127">
        <v>48</v>
      </c>
      <c r="X2108" s="127">
        <v>16</v>
      </c>
    </row>
    <row r="2109" spans="1:24">
      <c r="A2109" s="118">
        <v>6</v>
      </c>
      <c r="B2109" s="122">
        <v>2</v>
      </c>
      <c r="C2109" s="137">
        <v>6802</v>
      </c>
      <c r="D2109" s="131">
        <v>8</v>
      </c>
      <c r="E2109" s="144" t="s">
        <v>1256</v>
      </c>
      <c r="F2109" s="144" t="s">
        <v>1447</v>
      </c>
      <c r="G2109" s="127">
        <v>82</v>
      </c>
      <c r="H2109" s="127">
        <v>702</v>
      </c>
      <c r="I2109" s="127">
        <v>5</v>
      </c>
      <c r="J2109" s="127">
        <v>24</v>
      </c>
      <c r="K2109" s="127">
        <v>28</v>
      </c>
      <c r="L2109" s="127">
        <v>43</v>
      </c>
      <c r="M2109" s="127">
        <v>82</v>
      </c>
      <c r="N2109" s="127">
        <v>719</v>
      </c>
      <c r="O2109" s="127">
        <v>5</v>
      </c>
      <c r="P2109" s="127">
        <v>21</v>
      </c>
      <c r="Q2109" s="127">
        <v>51</v>
      </c>
      <c r="R2109" s="127">
        <v>23</v>
      </c>
      <c r="S2109" s="127">
        <v>0</v>
      </c>
      <c r="T2109" s="127">
        <v>0</v>
      </c>
      <c r="U2109" s="127">
        <v>0</v>
      </c>
      <c r="V2109" s="127">
        <v>0</v>
      </c>
      <c r="W2109" s="127">
        <v>0</v>
      </c>
      <c r="X2109" s="127">
        <v>0</v>
      </c>
    </row>
    <row r="2110" spans="1:24">
      <c r="A2110" s="113">
        <v>3</v>
      </c>
      <c r="B2110" s="116">
        <v>2</v>
      </c>
      <c r="C2110" s="138">
        <v>6804</v>
      </c>
      <c r="D2110" s="132">
        <v>9</v>
      </c>
      <c r="E2110" s="142" t="s">
        <v>1259</v>
      </c>
      <c r="F2110" s="143" t="s">
        <v>1260</v>
      </c>
      <c r="G2110" s="128">
        <v>116</v>
      </c>
      <c r="H2110" s="128">
        <v>627</v>
      </c>
      <c r="I2110" s="128">
        <v>3</v>
      </c>
      <c r="J2110" s="128">
        <v>9</v>
      </c>
      <c r="K2110" s="128">
        <v>17</v>
      </c>
      <c r="L2110" s="128">
        <v>72</v>
      </c>
      <c r="M2110" s="128">
        <v>116</v>
      </c>
      <c r="N2110" s="128">
        <v>596</v>
      </c>
      <c r="O2110" s="128">
        <v>9</v>
      </c>
      <c r="P2110" s="128">
        <v>17</v>
      </c>
      <c r="Q2110" s="128">
        <v>28</v>
      </c>
      <c r="R2110" s="128">
        <v>46</v>
      </c>
      <c r="S2110" s="128">
        <v>0</v>
      </c>
      <c r="T2110" s="128">
        <v>0</v>
      </c>
      <c r="U2110" s="128">
        <v>0</v>
      </c>
      <c r="V2110" s="128">
        <v>0</v>
      </c>
      <c r="W2110" s="128">
        <v>0</v>
      </c>
      <c r="X2110" s="128">
        <v>0</v>
      </c>
    </row>
    <row r="2111" spans="1:24">
      <c r="A2111" s="118">
        <v>4</v>
      </c>
      <c r="B2111" s="122">
        <v>2</v>
      </c>
      <c r="C2111" s="137">
        <v>6804</v>
      </c>
      <c r="D2111" s="131">
        <v>9</v>
      </c>
      <c r="E2111" s="144" t="s">
        <v>1259</v>
      </c>
      <c r="F2111" s="144" t="s">
        <v>1260</v>
      </c>
      <c r="G2111" s="127">
        <v>125</v>
      </c>
      <c r="H2111" s="127">
        <v>657</v>
      </c>
      <c r="I2111" s="127">
        <v>2</v>
      </c>
      <c r="J2111" s="127">
        <v>10</v>
      </c>
      <c r="K2111" s="127">
        <v>21</v>
      </c>
      <c r="L2111" s="127">
        <v>67</v>
      </c>
      <c r="M2111" s="127">
        <v>125</v>
      </c>
      <c r="N2111" s="127">
        <v>689</v>
      </c>
      <c r="O2111" s="127">
        <v>3</v>
      </c>
      <c r="P2111" s="127">
        <v>14</v>
      </c>
      <c r="Q2111" s="127">
        <v>49</v>
      </c>
      <c r="R2111" s="127">
        <v>34</v>
      </c>
      <c r="S2111" s="127">
        <v>0</v>
      </c>
      <c r="T2111" s="127">
        <v>0</v>
      </c>
      <c r="U2111" s="127">
        <v>0</v>
      </c>
      <c r="V2111" s="127">
        <v>0</v>
      </c>
      <c r="W2111" s="127">
        <v>0</v>
      </c>
      <c r="X2111" s="127">
        <v>0</v>
      </c>
    </row>
    <row r="2112" spans="1:24">
      <c r="A2112" s="118">
        <v>8</v>
      </c>
      <c r="B2112" s="122">
        <v>2</v>
      </c>
      <c r="C2112" s="137">
        <v>6804</v>
      </c>
      <c r="D2112" s="131">
        <v>10</v>
      </c>
      <c r="E2112" s="144" t="s">
        <v>1259</v>
      </c>
      <c r="F2112" s="144" t="s">
        <v>1730</v>
      </c>
      <c r="G2112" s="127">
        <v>117</v>
      </c>
      <c r="H2112" s="127">
        <v>739</v>
      </c>
      <c r="I2112" s="127">
        <v>15</v>
      </c>
      <c r="J2112" s="127">
        <v>15</v>
      </c>
      <c r="K2112" s="127">
        <v>50</v>
      </c>
      <c r="L2112" s="127">
        <v>21</v>
      </c>
      <c r="M2112" s="127">
        <v>117</v>
      </c>
      <c r="N2112" s="127">
        <v>811</v>
      </c>
      <c r="O2112" s="127">
        <v>4</v>
      </c>
      <c r="P2112" s="127">
        <v>17</v>
      </c>
      <c r="Q2112" s="127">
        <v>41</v>
      </c>
      <c r="R2112" s="127">
        <v>38</v>
      </c>
      <c r="S2112" s="127">
        <v>0</v>
      </c>
      <c r="T2112" s="127">
        <v>0</v>
      </c>
      <c r="U2112" s="127">
        <v>0</v>
      </c>
      <c r="V2112" s="127">
        <v>0</v>
      </c>
      <c r="W2112" s="127">
        <v>0</v>
      </c>
      <c r="X2112" s="127">
        <v>0</v>
      </c>
    </row>
    <row r="2113" spans="1:24">
      <c r="A2113" s="118">
        <v>5</v>
      </c>
      <c r="B2113" s="122">
        <v>2</v>
      </c>
      <c r="C2113" s="137">
        <v>6804</v>
      </c>
      <c r="D2113" s="131">
        <v>11</v>
      </c>
      <c r="E2113" s="144" t="s">
        <v>1259</v>
      </c>
      <c r="F2113" s="144" t="s">
        <v>1448</v>
      </c>
      <c r="G2113" s="127">
        <v>127</v>
      </c>
      <c r="H2113" s="127">
        <v>657</v>
      </c>
      <c r="I2113" s="127">
        <v>8</v>
      </c>
      <c r="J2113" s="127">
        <v>20</v>
      </c>
      <c r="K2113" s="127">
        <v>45</v>
      </c>
      <c r="L2113" s="127">
        <v>28</v>
      </c>
      <c r="M2113" s="127">
        <v>127</v>
      </c>
      <c r="N2113" s="127">
        <v>733</v>
      </c>
      <c r="O2113" s="127">
        <v>6</v>
      </c>
      <c r="P2113" s="127">
        <v>11</v>
      </c>
      <c r="Q2113" s="127">
        <v>45</v>
      </c>
      <c r="R2113" s="127">
        <v>39</v>
      </c>
      <c r="S2113" s="127">
        <v>127</v>
      </c>
      <c r="T2113" s="127">
        <v>212</v>
      </c>
      <c r="U2113" s="127">
        <v>7</v>
      </c>
      <c r="V2113" s="127">
        <v>24</v>
      </c>
      <c r="W2113" s="127">
        <v>56</v>
      </c>
      <c r="X2113" s="127">
        <v>13</v>
      </c>
    </row>
    <row r="2114" spans="1:24">
      <c r="A2114" s="118">
        <v>6</v>
      </c>
      <c r="B2114" s="122">
        <v>2</v>
      </c>
      <c r="C2114" s="137">
        <v>6804</v>
      </c>
      <c r="D2114" s="131">
        <v>11</v>
      </c>
      <c r="E2114" s="144" t="s">
        <v>1259</v>
      </c>
      <c r="F2114" s="144" t="s">
        <v>1448</v>
      </c>
      <c r="G2114" s="127">
        <v>120</v>
      </c>
      <c r="H2114" s="127">
        <v>673</v>
      </c>
      <c r="I2114" s="127">
        <v>11</v>
      </c>
      <c r="J2114" s="127">
        <v>23</v>
      </c>
      <c r="K2114" s="127">
        <v>36</v>
      </c>
      <c r="L2114" s="127">
        <v>31</v>
      </c>
      <c r="M2114" s="127">
        <v>120</v>
      </c>
      <c r="N2114" s="127">
        <v>745</v>
      </c>
      <c r="O2114" s="127">
        <v>7</v>
      </c>
      <c r="P2114" s="127">
        <v>14</v>
      </c>
      <c r="Q2114" s="127">
        <v>37</v>
      </c>
      <c r="R2114" s="127">
        <v>43</v>
      </c>
      <c r="S2114" s="127">
        <v>0</v>
      </c>
      <c r="T2114" s="127">
        <v>0</v>
      </c>
      <c r="U2114" s="127">
        <v>0</v>
      </c>
      <c r="V2114" s="127">
        <v>0</v>
      </c>
      <c r="W2114" s="127">
        <v>0</v>
      </c>
      <c r="X2114" s="127">
        <v>0</v>
      </c>
    </row>
    <row r="2115" spans="1:24">
      <c r="A2115" s="118">
        <v>7</v>
      </c>
      <c r="B2115" s="122">
        <v>2</v>
      </c>
      <c r="C2115" s="137">
        <v>6804</v>
      </c>
      <c r="D2115" s="131">
        <v>11</v>
      </c>
      <c r="E2115" s="144" t="s">
        <v>1259</v>
      </c>
      <c r="F2115" s="144" t="s">
        <v>1448</v>
      </c>
      <c r="G2115" s="127">
        <v>121</v>
      </c>
      <c r="H2115" s="127">
        <v>730</v>
      </c>
      <c r="I2115" s="127">
        <v>6</v>
      </c>
      <c r="J2115" s="127">
        <v>20</v>
      </c>
      <c r="K2115" s="127">
        <v>39</v>
      </c>
      <c r="L2115" s="127">
        <v>36</v>
      </c>
      <c r="M2115" s="127">
        <v>121</v>
      </c>
      <c r="N2115" s="127">
        <v>770</v>
      </c>
      <c r="O2115" s="127">
        <v>5</v>
      </c>
      <c r="P2115" s="127">
        <v>19</v>
      </c>
      <c r="Q2115" s="127">
        <v>43</v>
      </c>
      <c r="R2115" s="127">
        <v>33</v>
      </c>
      <c r="S2115" s="127">
        <v>121</v>
      </c>
      <c r="T2115" s="127">
        <v>197</v>
      </c>
      <c r="U2115" s="127">
        <v>14</v>
      </c>
      <c r="V2115" s="127">
        <v>37</v>
      </c>
      <c r="W2115" s="127">
        <v>40</v>
      </c>
      <c r="X2115" s="127">
        <v>9</v>
      </c>
    </row>
    <row r="2116" spans="1:24">
      <c r="A2116" s="113">
        <v>3</v>
      </c>
      <c r="B2116" s="116">
        <v>2</v>
      </c>
      <c r="C2116" s="138">
        <v>6806</v>
      </c>
      <c r="D2116" s="132">
        <v>13</v>
      </c>
      <c r="E2116" s="142" t="s">
        <v>1261</v>
      </c>
      <c r="F2116" s="143" t="s">
        <v>1263</v>
      </c>
      <c r="G2116" s="128" t="s">
        <v>1</v>
      </c>
      <c r="H2116" s="128" t="s">
        <v>1</v>
      </c>
      <c r="I2116" s="128" t="s">
        <v>1</v>
      </c>
      <c r="J2116" s="128" t="s">
        <v>1</v>
      </c>
      <c r="K2116" s="128" t="s">
        <v>1</v>
      </c>
      <c r="L2116" s="128" t="s">
        <v>1</v>
      </c>
      <c r="M2116" s="128" t="s">
        <v>1</v>
      </c>
      <c r="N2116" s="128" t="s">
        <v>1</v>
      </c>
      <c r="O2116" s="128" t="s">
        <v>1</v>
      </c>
      <c r="P2116" s="128" t="s">
        <v>1</v>
      </c>
      <c r="Q2116" s="128" t="s">
        <v>1</v>
      </c>
      <c r="R2116" s="128" t="s">
        <v>1</v>
      </c>
      <c r="S2116" s="128">
        <v>0</v>
      </c>
      <c r="T2116" s="128">
        <v>0</v>
      </c>
      <c r="U2116" s="128">
        <v>0</v>
      </c>
      <c r="V2116" s="128">
        <v>0</v>
      </c>
      <c r="W2116" s="128">
        <v>0</v>
      </c>
      <c r="X2116" s="128">
        <v>0</v>
      </c>
    </row>
    <row r="2117" spans="1:24">
      <c r="A2117" s="118">
        <v>4</v>
      </c>
      <c r="B2117" s="122">
        <v>2</v>
      </c>
      <c r="C2117" s="137">
        <v>6806</v>
      </c>
      <c r="D2117" s="131">
        <v>13</v>
      </c>
      <c r="E2117" s="144" t="s">
        <v>1261</v>
      </c>
      <c r="F2117" s="144" t="s">
        <v>1263</v>
      </c>
      <c r="G2117" s="127">
        <v>16</v>
      </c>
      <c r="H2117" s="127">
        <v>562</v>
      </c>
      <c r="I2117" s="127">
        <v>38</v>
      </c>
      <c r="J2117" s="127">
        <v>6</v>
      </c>
      <c r="K2117" s="127">
        <v>25</v>
      </c>
      <c r="L2117" s="127">
        <v>31</v>
      </c>
      <c r="M2117" s="127">
        <v>16</v>
      </c>
      <c r="N2117" s="127">
        <v>558</v>
      </c>
      <c r="O2117" s="127">
        <v>6</v>
      </c>
      <c r="P2117" s="127">
        <v>50</v>
      </c>
      <c r="Q2117" s="127">
        <v>31</v>
      </c>
      <c r="R2117" s="127">
        <v>13</v>
      </c>
      <c r="S2117" s="127">
        <v>0</v>
      </c>
      <c r="T2117" s="127">
        <v>0</v>
      </c>
      <c r="U2117" s="127">
        <v>0</v>
      </c>
      <c r="V2117" s="127">
        <v>0</v>
      </c>
      <c r="W2117" s="127">
        <v>0</v>
      </c>
      <c r="X2117" s="127">
        <v>0</v>
      </c>
    </row>
    <row r="2118" spans="1:24">
      <c r="A2118" s="118">
        <v>5</v>
      </c>
      <c r="B2118" s="122">
        <v>2</v>
      </c>
      <c r="C2118" s="137">
        <v>6806</v>
      </c>
      <c r="D2118" s="131">
        <v>13</v>
      </c>
      <c r="E2118" s="144" t="s">
        <v>1261</v>
      </c>
      <c r="F2118" s="144" t="s">
        <v>1263</v>
      </c>
      <c r="G2118" s="127" t="s">
        <v>1</v>
      </c>
      <c r="H2118" s="127" t="s">
        <v>1</v>
      </c>
      <c r="I2118" s="127" t="s">
        <v>1</v>
      </c>
      <c r="J2118" s="127" t="s">
        <v>1</v>
      </c>
      <c r="K2118" s="127" t="s">
        <v>1</v>
      </c>
      <c r="L2118" s="127" t="s">
        <v>1</v>
      </c>
      <c r="M2118" s="127" t="s">
        <v>1</v>
      </c>
      <c r="N2118" s="127" t="s">
        <v>1</v>
      </c>
      <c r="O2118" s="127" t="s">
        <v>1</v>
      </c>
      <c r="P2118" s="127" t="s">
        <v>1</v>
      </c>
      <c r="Q2118" s="127" t="s">
        <v>1</v>
      </c>
      <c r="R2118" s="127" t="s">
        <v>1</v>
      </c>
      <c r="S2118" s="127" t="s">
        <v>1</v>
      </c>
      <c r="T2118" s="127" t="s">
        <v>1</v>
      </c>
      <c r="U2118" s="127" t="s">
        <v>1</v>
      </c>
      <c r="V2118" s="127" t="s">
        <v>1</v>
      </c>
      <c r="W2118" s="127" t="s">
        <v>1</v>
      </c>
      <c r="X2118" s="127" t="s">
        <v>1</v>
      </c>
    </row>
    <row r="2119" spans="1:24">
      <c r="A2119" s="118">
        <v>6</v>
      </c>
      <c r="B2119" s="122">
        <v>2</v>
      </c>
      <c r="C2119" s="137">
        <v>6806</v>
      </c>
      <c r="D2119" s="131">
        <v>13</v>
      </c>
      <c r="E2119" s="144" t="s">
        <v>1261</v>
      </c>
      <c r="F2119" s="144" t="s">
        <v>1263</v>
      </c>
      <c r="G2119" s="127">
        <v>14</v>
      </c>
      <c r="H2119" s="127">
        <v>671</v>
      </c>
      <c r="I2119" s="127">
        <v>14</v>
      </c>
      <c r="J2119" s="127">
        <v>21</v>
      </c>
      <c r="K2119" s="127">
        <v>43</v>
      </c>
      <c r="L2119" s="127">
        <v>21</v>
      </c>
      <c r="M2119" s="127">
        <v>14</v>
      </c>
      <c r="N2119" s="127">
        <v>650</v>
      </c>
      <c r="O2119" s="127">
        <v>7</v>
      </c>
      <c r="P2119" s="127">
        <v>43</v>
      </c>
      <c r="Q2119" s="127">
        <v>43</v>
      </c>
      <c r="R2119" s="127">
        <v>7</v>
      </c>
      <c r="S2119" s="127">
        <v>0</v>
      </c>
      <c r="T2119" s="127">
        <v>0</v>
      </c>
      <c r="U2119" s="127">
        <v>0</v>
      </c>
      <c r="V2119" s="127">
        <v>0</v>
      </c>
      <c r="W2119" s="127">
        <v>0</v>
      </c>
      <c r="X2119" s="127">
        <v>0</v>
      </c>
    </row>
    <row r="2120" spans="1:24">
      <c r="A2120" s="118">
        <v>7</v>
      </c>
      <c r="B2120" s="122">
        <v>2</v>
      </c>
      <c r="C2120" s="137">
        <v>6806</v>
      </c>
      <c r="D2120" s="131">
        <v>14</v>
      </c>
      <c r="E2120" s="144" t="s">
        <v>1261</v>
      </c>
      <c r="F2120" s="144" t="s">
        <v>1689</v>
      </c>
      <c r="G2120" s="127">
        <v>12</v>
      </c>
      <c r="H2120" s="127">
        <v>672</v>
      </c>
      <c r="I2120" s="127">
        <v>17</v>
      </c>
      <c r="J2120" s="127">
        <v>33</v>
      </c>
      <c r="K2120" s="127">
        <v>42</v>
      </c>
      <c r="L2120" s="127">
        <v>8</v>
      </c>
      <c r="M2120" s="127">
        <v>12</v>
      </c>
      <c r="N2120" s="127">
        <v>668</v>
      </c>
      <c r="O2120" s="127">
        <v>8</v>
      </c>
      <c r="P2120" s="127">
        <v>50</v>
      </c>
      <c r="Q2120" s="127">
        <v>25</v>
      </c>
      <c r="R2120" s="127">
        <v>17</v>
      </c>
      <c r="S2120" s="127">
        <v>12</v>
      </c>
      <c r="T2120" s="127">
        <v>163</v>
      </c>
      <c r="U2120" s="127">
        <v>50</v>
      </c>
      <c r="V2120" s="127">
        <v>33</v>
      </c>
      <c r="W2120" s="127">
        <v>8</v>
      </c>
      <c r="X2120" s="127">
        <v>8</v>
      </c>
    </row>
    <row r="2121" spans="1:24">
      <c r="A2121" s="118">
        <v>8</v>
      </c>
      <c r="B2121" s="122">
        <v>2</v>
      </c>
      <c r="C2121" s="137">
        <v>6806</v>
      </c>
      <c r="D2121" s="131">
        <v>14</v>
      </c>
      <c r="E2121" s="144" t="s">
        <v>1261</v>
      </c>
      <c r="F2121" s="144" t="s">
        <v>1689</v>
      </c>
      <c r="G2121" s="127" t="s">
        <v>1</v>
      </c>
      <c r="H2121" s="127" t="s">
        <v>1</v>
      </c>
      <c r="I2121" s="127" t="s">
        <v>1</v>
      </c>
      <c r="J2121" s="127" t="s">
        <v>1</v>
      </c>
      <c r="K2121" s="127" t="s">
        <v>1</v>
      </c>
      <c r="L2121" s="127" t="s">
        <v>1</v>
      </c>
      <c r="M2121" s="127" t="s">
        <v>1</v>
      </c>
      <c r="N2121" s="127" t="s">
        <v>1</v>
      </c>
      <c r="O2121" s="127" t="s">
        <v>1</v>
      </c>
      <c r="P2121" s="127" t="s">
        <v>1</v>
      </c>
      <c r="Q2121" s="127" t="s">
        <v>1</v>
      </c>
      <c r="R2121" s="127" t="s">
        <v>1</v>
      </c>
      <c r="S2121" s="127">
        <v>0</v>
      </c>
      <c r="T2121" s="127">
        <v>0</v>
      </c>
      <c r="U2121" s="127">
        <v>0</v>
      </c>
      <c r="V2121" s="127">
        <v>0</v>
      </c>
      <c r="W2121" s="127">
        <v>0</v>
      </c>
      <c r="X2121" s="127">
        <v>0</v>
      </c>
    </row>
    <row r="2122" spans="1:24">
      <c r="A2122" s="113">
        <v>3</v>
      </c>
      <c r="B2122" s="116">
        <v>2</v>
      </c>
      <c r="C2122" s="138">
        <v>6806</v>
      </c>
      <c r="D2122" s="132">
        <v>18</v>
      </c>
      <c r="E2122" s="142" t="s">
        <v>1261</v>
      </c>
      <c r="F2122" s="143" t="s">
        <v>1262</v>
      </c>
      <c r="G2122" s="128" t="s">
        <v>1</v>
      </c>
      <c r="H2122" s="128" t="s">
        <v>1</v>
      </c>
      <c r="I2122" s="128" t="s">
        <v>1</v>
      </c>
      <c r="J2122" s="128" t="s">
        <v>1</v>
      </c>
      <c r="K2122" s="128" t="s">
        <v>1</v>
      </c>
      <c r="L2122" s="128" t="s">
        <v>1</v>
      </c>
      <c r="M2122" s="128" t="s">
        <v>1</v>
      </c>
      <c r="N2122" s="128" t="s">
        <v>1</v>
      </c>
      <c r="O2122" s="128" t="s">
        <v>1</v>
      </c>
      <c r="P2122" s="128" t="s">
        <v>1</v>
      </c>
      <c r="Q2122" s="128" t="s">
        <v>1</v>
      </c>
      <c r="R2122" s="128" t="s">
        <v>1</v>
      </c>
      <c r="S2122" s="128">
        <v>0</v>
      </c>
      <c r="T2122" s="128">
        <v>0</v>
      </c>
      <c r="U2122" s="128">
        <v>0</v>
      </c>
      <c r="V2122" s="128">
        <v>0</v>
      </c>
      <c r="W2122" s="128">
        <v>0</v>
      </c>
      <c r="X2122" s="128">
        <v>0</v>
      </c>
    </row>
    <row r="2123" spans="1:24">
      <c r="A2123" s="118">
        <v>4</v>
      </c>
      <c r="B2123" s="122">
        <v>2</v>
      </c>
      <c r="C2123" s="137">
        <v>6806</v>
      </c>
      <c r="D2123" s="131">
        <v>18</v>
      </c>
      <c r="E2123" s="144" t="s">
        <v>1261</v>
      </c>
      <c r="F2123" s="144" t="s">
        <v>1262</v>
      </c>
      <c r="G2123" s="127" t="s">
        <v>1</v>
      </c>
      <c r="H2123" s="127" t="s">
        <v>1</v>
      </c>
      <c r="I2123" s="127" t="s">
        <v>1</v>
      </c>
      <c r="J2123" s="127" t="s">
        <v>1</v>
      </c>
      <c r="K2123" s="127" t="s">
        <v>1</v>
      </c>
      <c r="L2123" s="127" t="s">
        <v>1</v>
      </c>
      <c r="M2123" s="127" t="s">
        <v>1</v>
      </c>
      <c r="N2123" s="127" t="s">
        <v>1</v>
      </c>
      <c r="O2123" s="127" t="s">
        <v>1</v>
      </c>
      <c r="P2123" s="127" t="s">
        <v>1</v>
      </c>
      <c r="Q2123" s="127" t="s">
        <v>1</v>
      </c>
      <c r="R2123" s="127" t="s">
        <v>1</v>
      </c>
      <c r="S2123" s="127">
        <v>0</v>
      </c>
      <c r="T2123" s="127">
        <v>0</v>
      </c>
      <c r="U2123" s="127">
        <v>0</v>
      </c>
      <c r="V2123" s="127">
        <v>0</v>
      </c>
      <c r="W2123" s="127">
        <v>0</v>
      </c>
      <c r="X2123" s="127">
        <v>0</v>
      </c>
    </row>
    <row r="2124" spans="1:24">
      <c r="A2124" s="118">
        <v>5</v>
      </c>
      <c r="B2124" s="122">
        <v>2</v>
      </c>
      <c r="C2124" s="137">
        <v>6806</v>
      </c>
      <c r="D2124" s="131">
        <v>18</v>
      </c>
      <c r="E2124" s="144" t="s">
        <v>1261</v>
      </c>
      <c r="F2124" s="144" t="s">
        <v>1262</v>
      </c>
      <c r="G2124" s="127">
        <v>12</v>
      </c>
      <c r="H2124" s="127">
        <v>607</v>
      </c>
      <c r="I2124" s="127">
        <v>25</v>
      </c>
      <c r="J2124" s="127">
        <v>33</v>
      </c>
      <c r="K2124" s="127">
        <v>17</v>
      </c>
      <c r="L2124" s="127">
        <v>25</v>
      </c>
      <c r="M2124" s="127">
        <v>12</v>
      </c>
      <c r="N2124" s="127">
        <v>608</v>
      </c>
      <c r="O2124" s="127">
        <v>17</v>
      </c>
      <c r="P2124" s="127">
        <v>33</v>
      </c>
      <c r="Q2124" s="127">
        <v>33</v>
      </c>
      <c r="R2124" s="127">
        <v>17</v>
      </c>
      <c r="S2124" s="127">
        <v>12</v>
      </c>
      <c r="T2124" s="127">
        <v>156</v>
      </c>
      <c r="U2124" s="127">
        <v>33</v>
      </c>
      <c r="V2124" s="127">
        <v>50</v>
      </c>
      <c r="W2124" s="127">
        <v>17</v>
      </c>
      <c r="X2124" s="127">
        <v>0</v>
      </c>
    </row>
    <row r="2125" spans="1:24">
      <c r="A2125" s="118">
        <v>6</v>
      </c>
      <c r="B2125" s="122">
        <v>2</v>
      </c>
      <c r="C2125" s="137">
        <v>6806</v>
      </c>
      <c r="D2125" s="131">
        <v>18</v>
      </c>
      <c r="E2125" s="144" t="s">
        <v>1261</v>
      </c>
      <c r="F2125" s="144" t="s">
        <v>1262</v>
      </c>
      <c r="G2125" s="127">
        <v>16</v>
      </c>
      <c r="H2125" s="127">
        <v>604</v>
      </c>
      <c r="I2125" s="127">
        <v>19</v>
      </c>
      <c r="J2125" s="127">
        <v>31</v>
      </c>
      <c r="K2125" s="127">
        <v>38</v>
      </c>
      <c r="L2125" s="127">
        <v>13</v>
      </c>
      <c r="M2125" s="127">
        <v>16</v>
      </c>
      <c r="N2125" s="127">
        <v>629</v>
      </c>
      <c r="O2125" s="127">
        <v>13</v>
      </c>
      <c r="P2125" s="127">
        <v>25</v>
      </c>
      <c r="Q2125" s="127">
        <v>56</v>
      </c>
      <c r="R2125" s="127">
        <v>6</v>
      </c>
      <c r="S2125" s="127">
        <v>0</v>
      </c>
      <c r="T2125" s="127">
        <v>0</v>
      </c>
      <c r="U2125" s="127">
        <v>0</v>
      </c>
      <c r="V2125" s="127">
        <v>0</v>
      </c>
      <c r="W2125" s="127">
        <v>0</v>
      </c>
      <c r="X2125" s="127">
        <v>0</v>
      </c>
    </row>
    <row r="2126" spans="1:24">
      <c r="A2126" s="118">
        <v>7</v>
      </c>
      <c r="B2126" s="122">
        <v>2</v>
      </c>
      <c r="C2126" s="137">
        <v>6806</v>
      </c>
      <c r="D2126" s="131">
        <v>19</v>
      </c>
      <c r="E2126" s="144" t="s">
        <v>1261</v>
      </c>
      <c r="F2126" s="144" t="s">
        <v>1688</v>
      </c>
      <c r="G2126" s="127">
        <v>13</v>
      </c>
      <c r="H2126" s="127">
        <v>729</v>
      </c>
      <c r="I2126" s="127">
        <v>15</v>
      </c>
      <c r="J2126" s="127">
        <v>8</v>
      </c>
      <c r="K2126" s="127">
        <v>31</v>
      </c>
      <c r="L2126" s="127">
        <v>46</v>
      </c>
      <c r="M2126" s="127">
        <v>13</v>
      </c>
      <c r="N2126" s="127">
        <v>732</v>
      </c>
      <c r="O2126" s="127">
        <v>0</v>
      </c>
      <c r="P2126" s="127">
        <v>38</v>
      </c>
      <c r="Q2126" s="127">
        <v>31</v>
      </c>
      <c r="R2126" s="127">
        <v>31</v>
      </c>
      <c r="S2126" s="127">
        <v>13</v>
      </c>
      <c r="T2126" s="127">
        <v>178</v>
      </c>
      <c r="U2126" s="127">
        <v>23</v>
      </c>
      <c r="V2126" s="127">
        <v>46</v>
      </c>
      <c r="W2126" s="127">
        <v>31</v>
      </c>
      <c r="X2126" s="127">
        <v>0</v>
      </c>
    </row>
    <row r="2127" spans="1:24">
      <c r="A2127" s="118">
        <v>8</v>
      </c>
      <c r="B2127" s="122">
        <v>2</v>
      </c>
      <c r="C2127" s="137">
        <v>6806</v>
      </c>
      <c r="D2127" s="131">
        <v>19</v>
      </c>
      <c r="E2127" s="144" t="s">
        <v>1261</v>
      </c>
      <c r="F2127" s="144" t="s">
        <v>1688</v>
      </c>
      <c r="G2127" s="127">
        <v>14</v>
      </c>
      <c r="H2127" s="127">
        <v>665</v>
      </c>
      <c r="I2127" s="127">
        <v>64</v>
      </c>
      <c r="J2127" s="127">
        <v>0</v>
      </c>
      <c r="K2127" s="127">
        <v>21</v>
      </c>
      <c r="L2127" s="127">
        <v>14</v>
      </c>
      <c r="M2127" s="127">
        <v>14</v>
      </c>
      <c r="N2127" s="127">
        <v>599</v>
      </c>
      <c r="O2127" s="127">
        <v>29</v>
      </c>
      <c r="P2127" s="127">
        <v>29</v>
      </c>
      <c r="Q2127" s="127">
        <v>36</v>
      </c>
      <c r="R2127" s="127">
        <v>7</v>
      </c>
      <c r="S2127" s="127">
        <v>0</v>
      </c>
      <c r="T2127" s="127">
        <v>0</v>
      </c>
      <c r="U2127" s="127">
        <v>0</v>
      </c>
      <c r="V2127" s="127">
        <v>0</v>
      </c>
      <c r="W2127" s="127">
        <v>0</v>
      </c>
      <c r="X2127" s="127">
        <v>0</v>
      </c>
    </row>
    <row r="2128" spans="1:24">
      <c r="A2128" s="113">
        <v>3</v>
      </c>
      <c r="B2128" s="116">
        <v>2</v>
      </c>
      <c r="C2128" s="138">
        <v>6901</v>
      </c>
      <c r="D2128" s="132">
        <v>5</v>
      </c>
      <c r="E2128" s="142" t="s">
        <v>1264</v>
      </c>
      <c r="F2128" s="143" t="s">
        <v>1267</v>
      </c>
      <c r="G2128" s="128">
        <v>95</v>
      </c>
      <c r="H2128" s="128">
        <v>600</v>
      </c>
      <c r="I2128" s="128">
        <v>1</v>
      </c>
      <c r="J2128" s="128">
        <v>5</v>
      </c>
      <c r="K2128" s="128">
        <v>34</v>
      </c>
      <c r="L2128" s="128">
        <v>60</v>
      </c>
      <c r="M2128" s="128">
        <v>95</v>
      </c>
      <c r="N2128" s="128">
        <v>622</v>
      </c>
      <c r="O2128" s="128">
        <v>7</v>
      </c>
      <c r="P2128" s="128">
        <v>14</v>
      </c>
      <c r="Q2128" s="128">
        <v>34</v>
      </c>
      <c r="R2128" s="128">
        <v>45</v>
      </c>
      <c r="S2128" s="128">
        <v>0</v>
      </c>
      <c r="T2128" s="128">
        <v>0</v>
      </c>
      <c r="U2128" s="128">
        <v>0</v>
      </c>
      <c r="V2128" s="128">
        <v>0</v>
      </c>
      <c r="W2128" s="128">
        <v>0</v>
      </c>
      <c r="X2128" s="128">
        <v>0</v>
      </c>
    </row>
    <row r="2129" spans="1:24">
      <c r="A2129" s="118">
        <v>4</v>
      </c>
      <c r="B2129" s="122">
        <v>2</v>
      </c>
      <c r="C2129" s="137">
        <v>6901</v>
      </c>
      <c r="D2129" s="131">
        <v>5</v>
      </c>
      <c r="E2129" s="144" t="s">
        <v>1264</v>
      </c>
      <c r="F2129" s="144" t="s">
        <v>1267</v>
      </c>
      <c r="G2129" s="127">
        <v>101</v>
      </c>
      <c r="H2129" s="127">
        <v>653</v>
      </c>
      <c r="I2129" s="127">
        <v>5</v>
      </c>
      <c r="J2129" s="127">
        <v>5</v>
      </c>
      <c r="K2129" s="127">
        <v>28</v>
      </c>
      <c r="L2129" s="127">
        <v>62</v>
      </c>
      <c r="M2129" s="127">
        <v>101</v>
      </c>
      <c r="N2129" s="127">
        <v>743</v>
      </c>
      <c r="O2129" s="127">
        <v>3</v>
      </c>
      <c r="P2129" s="127">
        <v>10</v>
      </c>
      <c r="Q2129" s="127">
        <v>35</v>
      </c>
      <c r="R2129" s="127">
        <v>52</v>
      </c>
      <c r="S2129" s="127">
        <v>0</v>
      </c>
      <c r="T2129" s="127">
        <v>0</v>
      </c>
      <c r="U2129" s="127">
        <v>0</v>
      </c>
      <c r="V2129" s="127">
        <v>0</v>
      </c>
      <c r="W2129" s="127">
        <v>0</v>
      </c>
      <c r="X2129" s="127">
        <v>0</v>
      </c>
    </row>
    <row r="2130" spans="1:24">
      <c r="A2130" s="118">
        <v>5</v>
      </c>
      <c r="B2130" s="122">
        <v>2</v>
      </c>
      <c r="C2130" s="137">
        <v>6901</v>
      </c>
      <c r="D2130" s="131">
        <v>5</v>
      </c>
      <c r="E2130" s="144" t="s">
        <v>1264</v>
      </c>
      <c r="F2130" s="144" t="s">
        <v>1267</v>
      </c>
      <c r="G2130" s="127">
        <v>116</v>
      </c>
      <c r="H2130" s="127">
        <v>667</v>
      </c>
      <c r="I2130" s="127">
        <v>8</v>
      </c>
      <c r="J2130" s="127">
        <v>9</v>
      </c>
      <c r="K2130" s="127">
        <v>44</v>
      </c>
      <c r="L2130" s="127">
        <v>39</v>
      </c>
      <c r="M2130" s="127">
        <v>116</v>
      </c>
      <c r="N2130" s="127">
        <v>730</v>
      </c>
      <c r="O2130" s="127">
        <v>3</v>
      </c>
      <c r="P2130" s="127">
        <v>16</v>
      </c>
      <c r="Q2130" s="127">
        <v>46</v>
      </c>
      <c r="R2130" s="127">
        <v>36</v>
      </c>
      <c r="S2130" s="127">
        <v>116</v>
      </c>
      <c r="T2130" s="127">
        <v>205</v>
      </c>
      <c r="U2130" s="127">
        <v>6</v>
      </c>
      <c r="V2130" s="127">
        <v>36</v>
      </c>
      <c r="W2130" s="127">
        <v>51</v>
      </c>
      <c r="X2130" s="127">
        <v>7</v>
      </c>
    </row>
    <row r="2131" spans="1:24">
      <c r="A2131" s="118">
        <v>6</v>
      </c>
      <c r="B2131" s="122">
        <v>2</v>
      </c>
      <c r="C2131" s="137">
        <v>6901</v>
      </c>
      <c r="D2131" s="131">
        <v>6</v>
      </c>
      <c r="E2131" s="144" t="s">
        <v>1264</v>
      </c>
      <c r="F2131" s="144" t="s">
        <v>1520</v>
      </c>
      <c r="G2131" s="127">
        <v>101</v>
      </c>
      <c r="H2131" s="127">
        <v>710</v>
      </c>
      <c r="I2131" s="127">
        <v>3</v>
      </c>
      <c r="J2131" s="127">
        <v>17</v>
      </c>
      <c r="K2131" s="127">
        <v>36</v>
      </c>
      <c r="L2131" s="127">
        <v>45</v>
      </c>
      <c r="M2131" s="127">
        <v>101</v>
      </c>
      <c r="N2131" s="127">
        <v>792</v>
      </c>
      <c r="O2131" s="127">
        <v>1</v>
      </c>
      <c r="P2131" s="127">
        <v>9</v>
      </c>
      <c r="Q2131" s="127">
        <v>46</v>
      </c>
      <c r="R2131" s="127">
        <v>45</v>
      </c>
      <c r="S2131" s="127">
        <v>0</v>
      </c>
      <c r="T2131" s="127">
        <v>0</v>
      </c>
      <c r="U2131" s="127">
        <v>0</v>
      </c>
      <c r="V2131" s="127">
        <v>0</v>
      </c>
      <c r="W2131" s="127">
        <v>0</v>
      </c>
      <c r="X2131" s="127">
        <v>0</v>
      </c>
    </row>
    <row r="2132" spans="1:24">
      <c r="A2132" s="118">
        <v>7</v>
      </c>
      <c r="B2132" s="122">
        <v>2</v>
      </c>
      <c r="C2132" s="137">
        <v>6901</v>
      </c>
      <c r="D2132" s="131">
        <v>6</v>
      </c>
      <c r="E2132" s="144" t="s">
        <v>1264</v>
      </c>
      <c r="F2132" s="144" t="s">
        <v>1520</v>
      </c>
      <c r="G2132" s="127">
        <v>99</v>
      </c>
      <c r="H2132" s="127">
        <v>779</v>
      </c>
      <c r="I2132" s="127">
        <v>4</v>
      </c>
      <c r="J2132" s="127">
        <v>3</v>
      </c>
      <c r="K2132" s="127">
        <v>30</v>
      </c>
      <c r="L2132" s="127">
        <v>63</v>
      </c>
      <c r="M2132" s="127">
        <v>99</v>
      </c>
      <c r="N2132" s="127">
        <v>802</v>
      </c>
      <c r="O2132" s="127">
        <v>4</v>
      </c>
      <c r="P2132" s="127">
        <v>11</v>
      </c>
      <c r="Q2132" s="127">
        <v>44</v>
      </c>
      <c r="R2132" s="127">
        <v>40</v>
      </c>
      <c r="S2132" s="127">
        <v>99</v>
      </c>
      <c r="T2132" s="127">
        <v>212</v>
      </c>
      <c r="U2132" s="127">
        <v>5</v>
      </c>
      <c r="V2132" s="127">
        <v>27</v>
      </c>
      <c r="W2132" s="127">
        <v>52</v>
      </c>
      <c r="X2132" s="127">
        <v>16</v>
      </c>
    </row>
    <row r="2133" spans="1:24">
      <c r="A2133" s="118">
        <v>8</v>
      </c>
      <c r="B2133" s="122">
        <v>2</v>
      </c>
      <c r="C2133" s="137">
        <v>6901</v>
      </c>
      <c r="D2133" s="131">
        <v>6</v>
      </c>
      <c r="E2133" s="144" t="s">
        <v>1264</v>
      </c>
      <c r="F2133" s="144" t="s">
        <v>1520</v>
      </c>
      <c r="G2133" s="127">
        <v>101</v>
      </c>
      <c r="H2133" s="127">
        <v>777</v>
      </c>
      <c r="I2133" s="127">
        <v>10</v>
      </c>
      <c r="J2133" s="127">
        <v>9</v>
      </c>
      <c r="K2133" s="127">
        <v>41</v>
      </c>
      <c r="L2133" s="127">
        <v>41</v>
      </c>
      <c r="M2133" s="127">
        <v>101</v>
      </c>
      <c r="N2133" s="127">
        <v>837</v>
      </c>
      <c r="O2133" s="127">
        <v>5</v>
      </c>
      <c r="P2133" s="127">
        <v>9</v>
      </c>
      <c r="Q2133" s="127">
        <v>45</v>
      </c>
      <c r="R2133" s="127">
        <v>42</v>
      </c>
      <c r="S2133" s="127">
        <v>0</v>
      </c>
      <c r="T2133" s="127">
        <v>0</v>
      </c>
      <c r="U2133" s="127">
        <v>0</v>
      </c>
      <c r="V2133" s="127">
        <v>0</v>
      </c>
      <c r="W2133" s="127">
        <v>0</v>
      </c>
      <c r="X2133" s="127">
        <v>0</v>
      </c>
    </row>
    <row r="2134" spans="1:24">
      <c r="A2134" s="113">
        <v>3</v>
      </c>
      <c r="B2134" s="116">
        <v>2</v>
      </c>
      <c r="C2134" s="138">
        <v>6901</v>
      </c>
      <c r="D2134" s="132">
        <v>11</v>
      </c>
      <c r="E2134" s="142" t="s">
        <v>1264</v>
      </c>
      <c r="F2134" s="143" t="s">
        <v>1266</v>
      </c>
      <c r="G2134" s="128">
        <v>12</v>
      </c>
      <c r="H2134" s="128">
        <v>689</v>
      </c>
      <c r="I2134" s="128">
        <v>0</v>
      </c>
      <c r="J2134" s="128">
        <v>0</v>
      </c>
      <c r="K2134" s="128">
        <v>17</v>
      </c>
      <c r="L2134" s="128">
        <v>83</v>
      </c>
      <c r="M2134" s="128">
        <v>12</v>
      </c>
      <c r="N2134" s="128">
        <v>709</v>
      </c>
      <c r="O2134" s="128">
        <v>0</v>
      </c>
      <c r="P2134" s="128">
        <v>0</v>
      </c>
      <c r="Q2134" s="128">
        <v>33</v>
      </c>
      <c r="R2134" s="128">
        <v>67</v>
      </c>
      <c r="S2134" s="128">
        <v>0</v>
      </c>
      <c r="T2134" s="128">
        <v>0</v>
      </c>
      <c r="U2134" s="128">
        <v>0</v>
      </c>
      <c r="V2134" s="128">
        <v>0</v>
      </c>
      <c r="W2134" s="128">
        <v>0</v>
      </c>
      <c r="X2134" s="128">
        <v>0</v>
      </c>
    </row>
    <row r="2135" spans="1:24">
      <c r="A2135" s="118">
        <v>4</v>
      </c>
      <c r="B2135" s="122">
        <v>2</v>
      </c>
      <c r="C2135" s="137">
        <v>6901</v>
      </c>
      <c r="D2135" s="131">
        <v>11</v>
      </c>
      <c r="E2135" s="144" t="s">
        <v>1264</v>
      </c>
      <c r="F2135" s="144" t="s">
        <v>1266</v>
      </c>
      <c r="G2135" s="127">
        <v>14</v>
      </c>
      <c r="H2135" s="127">
        <v>606</v>
      </c>
      <c r="I2135" s="127">
        <v>14</v>
      </c>
      <c r="J2135" s="127">
        <v>7</v>
      </c>
      <c r="K2135" s="127">
        <v>50</v>
      </c>
      <c r="L2135" s="127">
        <v>29</v>
      </c>
      <c r="M2135" s="127">
        <v>14</v>
      </c>
      <c r="N2135" s="127">
        <v>666</v>
      </c>
      <c r="O2135" s="127">
        <v>0</v>
      </c>
      <c r="P2135" s="127">
        <v>14</v>
      </c>
      <c r="Q2135" s="127">
        <v>64</v>
      </c>
      <c r="R2135" s="127">
        <v>21</v>
      </c>
      <c r="S2135" s="127">
        <v>0</v>
      </c>
      <c r="T2135" s="127">
        <v>0</v>
      </c>
      <c r="U2135" s="127">
        <v>0</v>
      </c>
      <c r="V2135" s="127">
        <v>0</v>
      </c>
      <c r="W2135" s="127">
        <v>0</v>
      </c>
      <c r="X2135" s="127">
        <v>0</v>
      </c>
    </row>
    <row r="2136" spans="1:24">
      <c r="A2136" s="118">
        <v>5</v>
      </c>
      <c r="B2136" s="122">
        <v>2</v>
      </c>
      <c r="C2136" s="137">
        <v>6901</v>
      </c>
      <c r="D2136" s="131">
        <v>11</v>
      </c>
      <c r="E2136" s="144" t="s">
        <v>1264</v>
      </c>
      <c r="F2136" s="144" t="s">
        <v>1266</v>
      </c>
      <c r="G2136" s="127">
        <v>20</v>
      </c>
      <c r="H2136" s="127">
        <v>707</v>
      </c>
      <c r="I2136" s="127">
        <v>5</v>
      </c>
      <c r="J2136" s="127">
        <v>5</v>
      </c>
      <c r="K2136" s="127">
        <v>25</v>
      </c>
      <c r="L2136" s="127">
        <v>65</v>
      </c>
      <c r="M2136" s="127">
        <v>20</v>
      </c>
      <c r="N2136" s="127">
        <v>713</v>
      </c>
      <c r="O2136" s="127">
        <v>5</v>
      </c>
      <c r="P2136" s="127">
        <v>5</v>
      </c>
      <c r="Q2136" s="127">
        <v>70</v>
      </c>
      <c r="R2136" s="127">
        <v>20</v>
      </c>
      <c r="S2136" s="127">
        <v>20</v>
      </c>
      <c r="T2136" s="127">
        <v>221</v>
      </c>
      <c r="U2136" s="127">
        <v>0</v>
      </c>
      <c r="V2136" s="127">
        <v>20</v>
      </c>
      <c r="W2136" s="127">
        <v>70</v>
      </c>
      <c r="X2136" s="127">
        <v>10</v>
      </c>
    </row>
    <row r="2137" spans="1:24">
      <c r="A2137" s="118">
        <v>6</v>
      </c>
      <c r="B2137" s="122">
        <v>2</v>
      </c>
      <c r="C2137" s="137">
        <v>6901</v>
      </c>
      <c r="D2137" s="131">
        <v>11</v>
      </c>
      <c r="E2137" s="144" t="s">
        <v>1264</v>
      </c>
      <c r="F2137" s="144" t="s">
        <v>1266</v>
      </c>
      <c r="G2137" s="127">
        <v>11</v>
      </c>
      <c r="H2137" s="127">
        <v>800</v>
      </c>
      <c r="I2137" s="127">
        <v>0</v>
      </c>
      <c r="J2137" s="127">
        <v>9</v>
      </c>
      <c r="K2137" s="127">
        <v>0</v>
      </c>
      <c r="L2137" s="127">
        <v>91</v>
      </c>
      <c r="M2137" s="127">
        <v>11</v>
      </c>
      <c r="N2137" s="127">
        <v>822</v>
      </c>
      <c r="O2137" s="127">
        <v>9</v>
      </c>
      <c r="P2137" s="127">
        <v>0</v>
      </c>
      <c r="Q2137" s="127">
        <v>18</v>
      </c>
      <c r="R2137" s="127">
        <v>73</v>
      </c>
      <c r="S2137" s="127">
        <v>0</v>
      </c>
      <c r="T2137" s="127">
        <v>0</v>
      </c>
      <c r="U2137" s="127">
        <v>0</v>
      </c>
      <c r="V2137" s="127">
        <v>0</v>
      </c>
      <c r="W2137" s="127">
        <v>0</v>
      </c>
      <c r="X2137" s="127">
        <v>0</v>
      </c>
    </row>
    <row r="2138" spans="1:24">
      <c r="A2138" s="118">
        <v>7</v>
      </c>
      <c r="B2138" s="122">
        <v>2</v>
      </c>
      <c r="C2138" s="137">
        <v>6901</v>
      </c>
      <c r="D2138" s="131">
        <v>12</v>
      </c>
      <c r="E2138" s="144" t="s">
        <v>1264</v>
      </c>
      <c r="F2138" s="144" t="s">
        <v>1691</v>
      </c>
      <c r="G2138" s="127">
        <v>16</v>
      </c>
      <c r="H2138" s="127">
        <v>744</v>
      </c>
      <c r="I2138" s="127">
        <v>6</v>
      </c>
      <c r="J2138" s="127">
        <v>6</v>
      </c>
      <c r="K2138" s="127">
        <v>50</v>
      </c>
      <c r="L2138" s="127">
        <v>38</v>
      </c>
      <c r="M2138" s="127">
        <v>16</v>
      </c>
      <c r="N2138" s="127">
        <v>792</v>
      </c>
      <c r="O2138" s="127">
        <v>0</v>
      </c>
      <c r="P2138" s="127">
        <v>19</v>
      </c>
      <c r="Q2138" s="127">
        <v>44</v>
      </c>
      <c r="R2138" s="127">
        <v>38</v>
      </c>
      <c r="S2138" s="127">
        <v>16</v>
      </c>
      <c r="T2138" s="127">
        <v>188</v>
      </c>
      <c r="U2138" s="127">
        <v>13</v>
      </c>
      <c r="V2138" s="127">
        <v>56</v>
      </c>
      <c r="W2138" s="127">
        <v>31</v>
      </c>
      <c r="X2138" s="127">
        <v>0</v>
      </c>
    </row>
    <row r="2139" spans="1:24">
      <c r="A2139" s="118">
        <v>8</v>
      </c>
      <c r="B2139" s="122">
        <v>2</v>
      </c>
      <c r="C2139" s="137">
        <v>6901</v>
      </c>
      <c r="D2139" s="131">
        <v>12</v>
      </c>
      <c r="E2139" s="144" t="s">
        <v>1264</v>
      </c>
      <c r="F2139" s="144" t="s">
        <v>1691</v>
      </c>
      <c r="G2139" s="127">
        <v>16</v>
      </c>
      <c r="H2139" s="127">
        <v>653</v>
      </c>
      <c r="I2139" s="127">
        <v>44</v>
      </c>
      <c r="J2139" s="127">
        <v>6</v>
      </c>
      <c r="K2139" s="127">
        <v>50</v>
      </c>
      <c r="L2139" s="127">
        <v>0</v>
      </c>
      <c r="M2139" s="127">
        <v>16</v>
      </c>
      <c r="N2139" s="127">
        <v>701</v>
      </c>
      <c r="O2139" s="127">
        <v>19</v>
      </c>
      <c r="P2139" s="127">
        <v>19</v>
      </c>
      <c r="Q2139" s="127">
        <v>50</v>
      </c>
      <c r="R2139" s="127">
        <v>13</v>
      </c>
      <c r="S2139" s="127">
        <v>0</v>
      </c>
      <c r="T2139" s="127">
        <v>0</v>
      </c>
      <c r="U2139" s="127">
        <v>0</v>
      </c>
      <c r="V2139" s="127">
        <v>0</v>
      </c>
      <c r="W2139" s="127">
        <v>0</v>
      </c>
      <c r="X2139" s="127">
        <v>0</v>
      </c>
    </row>
    <row r="2140" spans="1:24">
      <c r="A2140" s="113">
        <v>3</v>
      </c>
      <c r="B2140" s="116">
        <v>2</v>
      </c>
      <c r="C2140" s="138">
        <v>6901</v>
      </c>
      <c r="D2140" s="132">
        <v>15</v>
      </c>
      <c r="E2140" s="142" t="s">
        <v>1264</v>
      </c>
      <c r="F2140" s="143" t="s">
        <v>1265</v>
      </c>
      <c r="G2140" s="128">
        <v>21</v>
      </c>
      <c r="H2140" s="128">
        <v>589</v>
      </c>
      <c r="I2140" s="128">
        <v>0</v>
      </c>
      <c r="J2140" s="128">
        <v>10</v>
      </c>
      <c r="K2140" s="128">
        <v>43</v>
      </c>
      <c r="L2140" s="128">
        <v>48</v>
      </c>
      <c r="M2140" s="128">
        <v>21</v>
      </c>
      <c r="N2140" s="128">
        <v>634</v>
      </c>
      <c r="O2140" s="128">
        <v>5</v>
      </c>
      <c r="P2140" s="128">
        <v>14</v>
      </c>
      <c r="Q2140" s="128">
        <v>29</v>
      </c>
      <c r="R2140" s="128">
        <v>52</v>
      </c>
      <c r="S2140" s="128">
        <v>0</v>
      </c>
      <c r="T2140" s="128">
        <v>0</v>
      </c>
      <c r="U2140" s="128">
        <v>0</v>
      </c>
      <c r="V2140" s="128">
        <v>0</v>
      </c>
      <c r="W2140" s="128">
        <v>0</v>
      </c>
      <c r="X2140" s="128">
        <v>0</v>
      </c>
    </row>
    <row r="2141" spans="1:24">
      <c r="A2141" s="118">
        <v>4</v>
      </c>
      <c r="B2141" s="122">
        <v>2</v>
      </c>
      <c r="C2141" s="137">
        <v>6901</v>
      </c>
      <c r="D2141" s="131">
        <v>15</v>
      </c>
      <c r="E2141" s="144" t="s">
        <v>1264</v>
      </c>
      <c r="F2141" s="144" t="s">
        <v>1265</v>
      </c>
      <c r="G2141" s="127">
        <v>12</v>
      </c>
      <c r="H2141" s="127">
        <v>586</v>
      </c>
      <c r="I2141" s="127">
        <v>25</v>
      </c>
      <c r="J2141" s="127">
        <v>17</v>
      </c>
      <c r="K2141" s="127">
        <v>17</v>
      </c>
      <c r="L2141" s="127">
        <v>42</v>
      </c>
      <c r="M2141" s="127">
        <v>12</v>
      </c>
      <c r="N2141" s="127">
        <v>689</v>
      </c>
      <c r="O2141" s="127">
        <v>0</v>
      </c>
      <c r="P2141" s="127">
        <v>17</v>
      </c>
      <c r="Q2141" s="127">
        <v>50</v>
      </c>
      <c r="R2141" s="127">
        <v>33</v>
      </c>
      <c r="S2141" s="127">
        <v>0</v>
      </c>
      <c r="T2141" s="127">
        <v>0</v>
      </c>
      <c r="U2141" s="127">
        <v>0</v>
      </c>
      <c r="V2141" s="127">
        <v>0</v>
      </c>
      <c r="W2141" s="127">
        <v>0</v>
      </c>
      <c r="X2141" s="127">
        <v>0</v>
      </c>
    </row>
    <row r="2142" spans="1:24">
      <c r="A2142" s="118">
        <v>5</v>
      </c>
      <c r="B2142" s="122">
        <v>2</v>
      </c>
      <c r="C2142" s="137">
        <v>6901</v>
      </c>
      <c r="D2142" s="131">
        <v>15</v>
      </c>
      <c r="E2142" s="144" t="s">
        <v>1264</v>
      </c>
      <c r="F2142" s="144" t="s">
        <v>1265</v>
      </c>
      <c r="G2142" s="127">
        <v>13</v>
      </c>
      <c r="H2142" s="127">
        <v>646</v>
      </c>
      <c r="I2142" s="127">
        <v>8</v>
      </c>
      <c r="J2142" s="127">
        <v>23</v>
      </c>
      <c r="K2142" s="127">
        <v>38</v>
      </c>
      <c r="L2142" s="127">
        <v>31</v>
      </c>
      <c r="M2142" s="127">
        <v>13</v>
      </c>
      <c r="N2142" s="127">
        <v>723</v>
      </c>
      <c r="O2142" s="127">
        <v>8</v>
      </c>
      <c r="P2142" s="127">
        <v>15</v>
      </c>
      <c r="Q2142" s="127">
        <v>38</v>
      </c>
      <c r="R2142" s="127">
        <v>38</v>
      </c>
      <c r="S2142" s="127">
        <v>13</v>
      </c>
      <c r="T2142" s="127">
        <v>208</v>
      </c>
      <c r="U2142" s="127">
        <v>8</v>
      </c>
      <c r="V2142" s="127">
        <v>15</v>
      </c>
      <c r="W2142" s="127">
        <v>69</v>
      </c>
      <c r="X2142" s="127">
        <v>8</v>
      </c>
    </row>
    <row r="2143" spans="1:24">
      <c r="A2143" s="118">
        <v>6</v>
      </c>
      <c r="B2143" s="122">
        <v>2</v>
      </c>
      <c r="C2143" s="137">
        <v>6901</v>
      </c>
      <c r="D2143" s="131">
        <v>15</v>
      </c>
      <c r="E2143" s="144" t="s">
        <v>1264</v>
      </c>
      <c r="F2143" s="144" t="s">
        <v>1265</v>
      </c>
      <c r="G2143" s="127">
        <v>14</v>
      </c>
      <c r="H2143" s="127">
        <v>718</v>
      </c>
      <c r="I2143" s="127">
        <v>0</v>
      </c>
      <c r="J2143" s="127">
        <v>21</v>
      </c>
      <c r="K2143" s="127">
        <v>29</v>
      </c>
      <c r="L2143" s="127">
        <v>50</v>
      </c>
      <c r="M2143" s="127">
        <v>14</v>
      </c>
      <c r="N2143" s="127">
        <v>792</v>
      </c>
      <c r="O2143" s="127">
        <v>0</v>
      </c>
      <c r="P2143" s="127">
        <v>7</v>
      </c>
      <c r="Q2143" s="127">
        <v>50</v>
      </c>
      <c r="R2143" s="127">
        <v>43</v>
      </c>
      <c r="S2143" s="127">
        <v>0</v>
      </c>
      <c r="T2143" s="127">
        <v>0</v>
      </c>
      <c r="U2143" s="127">
        <v>0</v>
      </c>
      <c r="V2143" s="127">
        <v>0</v>
      </c>
      <c r="W2143" s="127">
        <v>0</v>
      </c>
      <c r="X2143" s="127">
        <v>0</v>
      </c>
    </row>
    <row r="2144" spans="1:24">
      <c r="A2144" s="118">
        <v>7</v>
      </c>
      <c r="B2144" s="122">
        <v>2</v>
      </c>
      <c r="C2144" s="137">
        <v>6901</v>
      </c>
      <c r="D2144" s="131">
        <v>16</v>
      </c>
      <c r="E2144" s="144" t="s">
        <v>1264</v>
      </c>
      <c r="F2144" s="144" t="s">
        <v>1690</v>
      </c>
      <c r="G2144" s="127">
        <v>13</v>
      </c>
      <c r="H2144" s="127">
        <v>726</v>
      </c>
      <c r="I2144" s="127">
        <v>8</v>
      </c>
      <c r="J2144" s="127">
        <v>8</v>
      </c>
      <c r="K2144" s="127">
        <v>46</v>
      </c>
      <c r="L2144" s="127">
        <v>38</v>
      </c>
      <c r="M2144" s="127">
        <v>13</v>
      </c>
      <c r="N2144" s="127">
        <v>747</v>
      </c>
      <c r="O2144" s="127">
        <v>8</v>
      </c>
      <c r="P2144" s="127">
        <v>31</v>
      </c>
      <c r="Q2144" s="127">
        <v>23</v>
      </c>
      <c r="R2144" s="127">
        <v>38</v>
      </c>
      <c r="S2144" s="127">
        <v>13</v>
      </c>
      <c r="T2144" s="127">
        <v>187</v>
      </c>
      <c r="U2144" s="127">
        <v>15</v>
      </c>
      <c r="V2144" s="127">
        <v>54</v>
      </c>
      <c r="W2144" s="127">
        <v>23</v>
      </c>
      <c r="X2144" s="127">
        <v>8</v>
      </c>
    </row>
    <row r="2145" spans="1:24">
      <c r="A2145" s="118">
        <v>8</v>
      </c>
      <c r="B2145" s="122">
        <v>2</v>
      </c>
      <c r="C2145" s="137">
        <v>6901</v>
      </c>
      <c r="D2145" s="131">
        <v>16</v>
      </c>
      <c r="E2145" s="144" t="s">
        <v>1264</v>
      </c>
      <c r="F2145" s="144" t="s">
        <v>1690</v>
      </c>
      <c r="G2145" s="127">
        <v>22</v>
      </c>
      <c r="H2145" s="127">
        <v>700</v>
      </c>
      <c r="I2145" s="127">
        <v>18</v>
      </c>
      <c r="J2145" s="127">
        <v>32</v>
      </c>
      <c r="K2145" s="127">
        <v>45</v>
      </c>
      <c r="L2145" s="127">
        <v>5</v>
      </c>
      <c r="M2145" s="127">
        <v>22</v>
      </c>
      <c r="N2145" s="127">
        <v>828</v>
      </c>
      <c r="O2145" s="127">
        <v>5</v>
      </c>
      <c r="P2145" s="127">
        <v>18</v>
      </c>
      <c r="Q2145" s="127">
        <v>50</v>
      </c>
      <c r="R2145" s="127">
        <v>27</v>
      </c>
      <c r="S2145" s="127">
        <v>0</v>
      </c>
      <c r="T2145" s="127">
        <v>0</v>
      </c>
      <c r="U2145" s="127">
        <v>0</v>
      </c>
      <c r="V2145" s="127">
        <v>0</v>
      </c>
      <c r="W2145" s="127">
        <v>0</v>
      </c>
      <c r="X2145" s="127">
        <v>0</v>
      </c>
    </row>
    <row r="2146" spans="1:24">
      <c r="A2146" s="113">
        <v>3</v>
      </c>
      <c r="B2146" s="116">
        <v>4</v>
      </c>
      <c r="C2146" s="138">
        <v>7001</v>
      </c>
      <c r="D2146" s="132">
        <v>1</v>
      </c>
      <c r="E2146" s="142" t="s">
        <v>1268</v>
      </c>
      <c r="F2146" s="143" t="s">
        <v>1273</v>
      </c>
      <c r="G2146" s="128">
        <v>74</v>
      </c>
      <c r="H2146" s="128">
        <v>603</v>
      </c>
      <c r="I2146" s="128">
        <v>4</v>
      </c>
      <c r="J2146" s="128">
        <v>12</v>
      </c>
      <c r="K2146" s="128">
        <v>20</v>
      </c>
      <c r="L2146" s="128">
        <v>64</v>
      </c>
      <c r="M2146" s="128">
        <v>74</v>
      </c>
      <c r="N2146" s="128">
        <v>586</v>
      </c>
      <c r="O2146" s="128">
        <v>15</v>
      </c>
      <c r="P2146" s="128">
        <v>15</v>
      </c>
      <c r="Q2146" s="128">
        <v>27</v>
      </c>
      <c r="R2146" s="128">
        <v>43</v>
      </c>
      <c r="S2146" s="128">
        <v>0</v>
      </c>
      <c r="T2146" s="128">
        <v>0</v>
      </c>
      <c r="U2146" s="128">
        <v>0</v>
      </c>
      <c r="V2146" s="128">
        <v>0</v>
      </c>
      <c r="W2146" s="128">
        <v>0</v>
      </c>
      <c r="X2146" s="128">
        <v>0</v>
      </c>
    </row>
    <row r="2147" spans="1:24">
      <c r="A2147" s="118">
        <v>4</v>
      </c>
      <c r="B2147" s="122">
        <v>4</v>
      </c>
      <c r="C2147" s="137">
        <v>7001</v>
      </c>
      <c r="D2147" s="131">
        <v>1</v>
      </c>
      <c r="E2147" s="144" t="s">
        <v>1268</v>
      </c>
      <c r="F2147" s="144" t="s">
        <v>1273</v>
      </c>
      <c r="G2147" s="127">
        <v>98</v>
      </c>
      <c r="H2147" s="127">
        <v>652</v>
      </c>
      <c r="I2147" s="127">
        <v>4</v>
      </c>
      <c r="J2147" s="127">
        <v>11</v>
      </c>
      <c r="K2147" s="127">
        <v>29</v>
      </c>
      <c r="L2147" s="127">
        <v>56</v>
      </c>
      <c r="M2147" s="127">
        <v>98</v>
      </c>
      <c r="N2147" s="127">
        <v>674</v>
      </c>
      <c r="O2147" s="127">
        <v>2</v>
      </c>
      <c r="P2147" s="127">
        <v>22</v>
      </c>
      <c r="Q2147" s="127">
        <v>39</v>
      </c>
      <c r="R2147" s="127">
        <v>37</v>
      </c>
      <c r="S2147" s="127">
        <v>0</v>
      </c>
      <c r="T2147" s="127">
        <v>0</v>
      </c>
      <c r="U2147" s="127">
        <v>0</v>
      </c>
      <c r="V2147" s="127">
        <v>0</v>
      </c>
      <c r="W2147" s="127">
        <v>0</v>
      </c>
      <c r="X2147" s="127">
        <v>0</v>
      </c>
    </row>
    <row r="2148" spans="1:24">
      <c r="A2148" s="113">
        <v>3</v>
      </c>
      <c r="B2148" s="116">
        <v>4</v>
      </c>
      <c r="C2148" s="138">
        <v>7001</v>
      </c>
      <c r="D2148" s="132">
        <v>4</v>
      </c>
      <c r="E2148" s="142" t="s">
        <v>1268</v>
      </c>
      <c r="F2148" s="143" t="s">
        <v>1272</v>
      </c>
      <c r="G2148" s="128">
        <v>69</v>
      </c>
      <c r="H2148" s="128">
        <v>581</v>
      </c>
      <c r="I2148" s="128">
        <v>6</v>
      </c>
      <c r="J2148" s="128">
        <v>17</v>
      </c>
      <c r="K2148" s="128">
        <v>25</v>
      </c>
      <c r="L2148" s="128">
        <v>52</v>
      </c>
      <c r="M2148" s="128">
        <v>69</v>
      </c>
      <c r="N2148" s="128">
        <v>591</v>
      </c>
      <c r="O2148" s="128">
        <v>10</v>
      </c>
      <c r="P2148" s="128">
        <v>16</v>
      </c>
      <c r="Q2148" s="128">
        <v>36</v>
      </c>
      <c r="R2148" s="128">
        <v>38</v>
      </c>
      <c r="S2148" s="128">
        <v>0</v>
      </c>
      <c r="T2148" s="128">
        <v>0</v>
      </c>
      <c r="U2148" s="128">
        <v>0</v>
      </c>
      <c r="V2148" s="128">
        <v>0</v>
      </c>
      <c r="W2148" s="128">
        <v>0</v>
      </c>
      <c r="X2148" s="128">
        <v>0</v>
      </c>
    </row>
    <row r="2149" spans="1:24">
      <c r="A2149" s="118">
        <v>4</v>
      </c>
      <c r="B2149" s="122">
        <v>4</v>
      </c>
      <c r="C2149" s="137">
        <v>7001</v>
      </c>
      <c r="D2149" s="131">
        <v>4</v>
      </c>
      <c r="E2149" s="144" t="s">
        <v>1268</v>
      </c>
      <c r="F2149" s="144" t="s">
        <v>1272</v>
      </c>
      <c r="G2149" s="127">
        <v>86</v>
      </c>
      <c r="H2149" s="127">
        <v>639</v>
      </c>
      <c r="I2149" s="127">
        <v>10</v>
      </c>
      <c r="J2149" s="127">
        <v>12</v>
      </c>
      <c r="K2149" s="127">
        <v>20</v>
      </c>
      <c r="L2149" s="127">
        <v>58</v>
      </c>
      <c r="M2149" s="127">
        <v>86</v>
      </c>
      <c r="N2149" s="127">
        <v>640</v>
      </c>
      <c r="O2149" s="127">
        <v>3</v>
      </c>
      <c r="P2149" s="127">
        <v>28</v>
      </c>
      <c r="Q2149" s="127">
        <v>38</v>
      </c>
      <c r="R2149" s="127">
        <v>30</v>
      </c>
      <c r="S2149" s="127">
        <v>0</v>
      </c>
      <c r="T2149" s="127">
        <v>0</v>
      </c>
      <c r="U2149" s="127">
        <v>0</v>
      </c>
      <c r="V2149" s="127">
        <v>0</v>
      </c>
      <c r="W2149" s="127">
        <v>0</v>
      </c>
      <c r="X2149" s="127">
        <v>0</v>
      </c>
    </row>
    <row r="2150" spans="1:24">
      <c r="A2150" s="113">
        <v>3</v>
      </c>
      <c r="B2150" s="116">
        <v>4</v>
      </c>
      <c r="C2150" s="138">
        <v>7001</v>
      </c>
      <c r="D2150" s="132">
        <v>5</v>
      </c>
      <c r="E2150" s="142" t="s">
        <v>1268</v>
      </c>
      <c r="F2150" s="143" t="s">
        <v>1271</v>
      </c>
      <c r="G2150" s="128">
        <v>52</v>
      </c>
      <c r="H2150" s="128">
        <v>572</v>
      </c>
      <c r="I2150" s="128">
        <v>6</v>
      </c>
      <c r="J2150" s="128">
        <v>17</v>
      </c>
      <c r="K2150" s="128">
        <v>27</v>
      </c>
      <c r="L2150" s="128">
        <v>50</v>
      </c>
      <c r="M2150" s="128">
        <v>52</v>
      </c>
      <c r="N2150" s="128">
        <v>539</v>
      </c>
      <c r="O2150" s="128">
        <v>13</v>
      </c>
      <c r="P2150" s="128">
        <v>19</v>
      </c>
      <c r="Q2150" s="128">
        <v>38</v>
      </c>
      <c r="R2150" s="128">
        <v>29</v>
      </c>
      <c r="S2150" s="128">
        <v>0</v>
      </c>
      <c r="T2150" s="128">
        <v>0</v>
      </c>
      <c r="U2150" s="128">
        <v>0</v>
      </c>
      <c r="V2150" s="128">
        <v>0</v>
      </c>
      <c r="W2150" s="128">
        <v>0</v>
      </c>
      <c r="X2150" s="128">
        <v>0</v>
      </c>
    </row>
    <row r="2151" spans="1:24">
      <c r="A2151" s="118">
        <v>4</v>
      </c>
      <c r="B2151" s="122">
        <v>4</v>
      </c>
      <c r="C2151" s="137">
        <v>7001</v>
      </c>
      <c r="D2151" s="131">
        <v>5</v>
      </c>
      <c r="E2151" s="144" t="s">
        <v>1268</v>
      </c>
      <c r="F2151" s="144" t="s">
        <v>1271</v>
      </c>
      <c r="G2151" s="127">
        <v>40</v>
      </c>
      <c r="H2151" s="127">
        <v>627</v>
      </c>
      <c r="I2151" s="127">
        <v>13</v>
      </c>
      <c r="J2151" s="127">
        <v>10</v>
      </c>
      <c r="K2151" s="127">
        <v>23</v>
      </c>
      <c r="L2151" s="127">
        <v>55</v>
      </c>
      <c r="M2151" s="127">
        <v>40</v>
      </c>
      <c r="N2151" s="127">
        <v>666</v>
      </c>
      <c r="O2151" s="127">
        <v>3</v>
      </c>
      <c r="P2151" s="127">
        <v>20</v>
      </c>
      <c r="Q2151" s="127">
        <v>45</v>
      </c>
      <c r="R2151" s="127">
        <v>33</v>
      </c>
      <c r="S2151" s="127">
        <v>0</v>
      </c>
      <c r="T2151" s="127">
        <v>0</v>
      </c>
      <c r="U2151" s="127">
        <v>0</v>
      </c>
      <c r="V2151" s="127">
        <v>0</v>
      </c>
      <c r="W2151" s="127">
        <v>0</v>
      </c>
      <c r="X2151" s="127">
        <v>0</v>
      </c>
    </row>
    <row r="2152" spans="1:24">
      <c r="A2152" s="113">
        <v>3</v>
      </c>
      <c r="B2152" s="116">
        <v>4</v>
      </c>
      <c r="C2152" s="138">
        <v>7001</v>
      </c>
      <c r="D2152" s="132">
        <v>9</v>
      </c>
      <c r="E2152" s="142" t="s">
        <v>1268</v>
      </c>
      <c r="F2152" s="143" t="s">
        <v>1270</v>
      </c>
      <c r="G2152" s="128">
        <v>118</v>
      </c>
      <c r="H2152" s="128">
        <v>591</v>
      </c>
      <c r="I2152" s="128">
        <v>1</v>
      </c>
      <c r="J2152" s="128">
        <v>19</v>
      </c>
      <c r="K2152" s="128">
        <v>31</v>
      </c>
      <c r="L2152" s="128">
        <v>50</v>
      </c>
      <c r="M2152" s="128">
        <v>118</v>
      </c>
      <c r="N2152" s="128">
        <v>578</v>
      </c>
      <c r="O2152" s="128">
        <v>12</v>
      </c>
      <c r="P2152" s="128">
        <v>17</v>
      </c>
      <c r="Q2152" s="128">
        <v>33</v>
      </c>
      <c r="R2152" s="128">
        <v>38</v>
      </c>
      <c r="S2152" s="128">
        <v>0</v>
      </c>
      <c r="T2152" s="128">
        <v>0</v>
      </c>
      <c r="U2152" s="128">
        <v>0</v>
      </c>
      <c r="V2152" s="128">
        <v>0</v>
      </c>
      <c r="W2152" s="128">
        <v>0</v>
      </c>
      <c r="X2152" s="128">
        <v>0</v>
      </c>
    </row>
    <row r="2153" spans="1:24">
      <c r="A2153" s="118">
        <v>4</v>
      </c>
      <c r="B2153" s="122">
        <v>4</v>
      </c>
      <c r="C2153" s="137">
        <v>7001</v>
      </c>
      <c r="D2153" s="131">
        <v>9</v>
      </c>
      <c r="E2153" s="144" t="s">
        <v>1268</v>
      </c>
      <c r="F2153" s="144" t="s">
        <v>1270</v>
      </c>
      <c r="G2153" s="127">
        <v>109</v>
      </c>
      <c r="H2153" s="127">
        <v>657</v>
      </c>
      <c r="I2153" s="127">
        <v>8</v>
      </c>
      <c r="J2153" s="127">
        <v>7</v>
      </c>
      <c r="K2153" s="127">
        <v>24</v>
      </c>
      <c r="L2153" s="127">
        <v>61</v>
      </c>
      <c r="M2153" s="127">
        <v>109</v>
      </c>
      <c r="N2153" s="127">
        <v>733</v>
      </c>
      <c r="O2153" s="127">
        <v>3</v>
      </c>
      <c r="P2153" s="127">
        <v>8</v>
      </c>
      <c r="Q2153" s="127">
        <v>35</v>
      </c>
      <c r="R2153" s="127">
        <v>54</v>
      </c>
      <c r="S2153" s="127">
        <v>0</v>
      </c>
      <c r="T2153" s="127">
        <v>0</v>
      </c>
      <c r="U2153" s="127">
        <v>0</v>
      </c>
      <c r="V2153" s="127">
        <v>0</v>
      </c>
      <c r="W2153" s="127">
        <v>0</v>
      </c>
      <c r="X2153" s="127">
        <v>0</v>
      </c>
    </row>
    <row r="2154" spans="1:24">
      <c r="A2154" s="118">
        <v>7</v>
      </c>
      <c r="B2154" s="122">
        <v>4</v>
      </c>
      <c r="C2154" s="137">
        <v>7001</v>
      </c>
      <c r="D2154" s="131">
        <v>10</v>
      </c>
      <c r="E2154" s="144" t="s">
        <v>1268</v>
      </c>
      <c r="F2154" s="144" t="s">
        <v>1692</v>
      </c>
      <c r="G2154" s="127">
        <v>304</v>
      </c>
      <c r="H2154" s="127">
        <v>781</v>
      </c>
      <c r="I2154" s="127">
        <v>6</v>
      </c>
      <c r="J2154" s="127">
        <v>8</v>
      </c>
      <c r="K2154" s="127">
        <v>26</v>
      </c>
      <c r="L2154" s="127">
        <v>60</v>
      </c>
      <c r="M2154" s="127">
        <v>304</v>
      </c>
      <c r="N2154" s="127">
        <v>779</v>
      </c>
      <c r="O2154" s="127">
        <v>3</v>
      </c>
      <c r="P2154" s="127">
        <v>18</v>
      </c>
      <c r="Q2154" s="127">
        <v>41</v>
      </c>
      <c r="R2154" s="127">
        <v>38</v>
      </c>
      <c r="S2154" s="127">
        <v>304</v>
      </c>
      <c r="T2154" s="127">
        <v>172</v>
      </c>
      <c r="U2154" s="127">
        <v>30</v>
      </c>
      <c r="V2154" s="127">
        <v>41</v>
      </c>
      <c r="W2154" s="127">
        <v>26</v>
      </c>
      <c r="X2154" s="127">
        <v>3</v>
      </c>
    </row>
    <row r="2155" spans="1:24">
      <c r="A2155" s="118">
        <v>8</v>
      </c>
      <c r="B2155" s="122">
        <v>4</v>
      </c>
      <c r="C2155" s="137">
        <v>7001</v>
      </c>
      <c r="D2155" s="131">
        <v>10</v>
      </c>
      <c r="E2155" s="144" t="s">
        <v>1268</v>
      </c>
      <c r="F2155" s="144" t="s">
        <v>1692</v>
      </c>
      <c r="G2155" s="127">
        <v>333</v>
      </c>
      <c r="H2155" s="127">
        <v>755</v>
      </c>
      <c r="I2155" s="127">
        <v>17</v>
      </c>
      <c r="J2155" s="127">
        <v>16</v>
      </c>
      <c r="K2155" s="127">
        <v>34</v>
      </c>
      <c r="L2155" s="127">
        <v>34</v>
      </c>
      <c r="M2155" s="127">
        <v>333</v>
      </c>
      <c r="N2155" s="127">
        <v>802</v>
      </c>
      <c r="O2155" s="127">
        <v>5</v>
      </c>
      <c r="P2155" s="127">
        <v>20</v>
      </c>
      <c r="Q2155" s="127">
        <v>41</v>
      </c>
      <c r="R2155" s="127">
        <v>34</v>
      </c>
      <c r="S2155" s="127">
        <v>0</v>
      </c>
      <c r="T2155" s="127">
        <v>0</v>
      </c>
      <c r="U2155" s="127">
        <v>0</v>
      </c>
      <c r="V2155" s="127">
        <v>0</v>
      </c>
      <c r="W2155" s="127">
        <v>0</v>
      </c>
      <c r="X2155" s="127">
        <v>0</v>
      </c>
    </row>
    <row r="2156" spans="1:24">
      <c r="A2156" s="118">
        <v>5</v>
      </c>
      <c r="B2156" s="122">
        <v>4</v>
      </c>
      <c r="C2156" s="137">
        <v>7001</v>
      </c>
      <c r="D2156" s="131">
        <v>11</v>
      </c>
      <c r="E2156" s="144" t="s">
        <v>1268</v>
      </c>
      <c r="F2156" s="144" t="s">
        <v>1449</v>
      </c>
      <c r="G2156" s="127">
        <v>327</v>
      </c>
      <c r="H2156" s="127">
        <v>652</v>
      </c>
      <c r="I2156" s="127">
        <v>12</v>
      </c>
      <c r="J2156" s="127">
        <v>18</v>
      </c>
      <c r="K2156" s="127">
        <v>34</v>
      </c>
      <c r="L2156" s="127">
        <v>35</v>
      </c>
      <c r="M2156" s="127">
        <v>327</v>
      </c>
      <c r="N2156" s="127">
        <v>668</v>
      </c>
      <c r="O2156" s="127">
        <v>7</v>
      </c>
      <c r="P2156" s="127">
        <v>27</v>
      </c>
      <c r="Q2156" s="127">
        <v>38</v>
      </c>
      <c r="R2156" s="127">
        <v>28</v>
      </c>
      <c r="S2156" s="127">
        <v>327</v>
      </c>
      <c r="T2156" s="127">
        <v>191</v>
      </c>
      <c r="U2156" s="127">
        <v>17</v>
      </c>
      <c r="V2156" s="127">
        <v>39</v>
      </c>
      <c r="W2156" s="127">
        <v>37</v>
      </c>
      <c r="X2156" s="127">
        <v>6</v>
      </c>
    </row>
    <row r="2157" spans="1:24">
      <c r="A2157" s="118">
        <v>6</v>
      </c>
      <c r="B2157" s="122">
        <v>4</v>
      </c>
      <c r="C2157" s="137">
        <v>7001</v>
      </c>
      <c r="D2157" s="131">
        <v>11</v>
      </c>
      <c r="E2157" s="144" t="s">
        <v>1268</v>
      </c>
      <c r="F2157" s="144" t="s">
        <v>1449</v>
      </c>
      <c r="G2157" s="127">
        <v>333</v>
      </c>
      <c r="H2157" s="127">
        <v>704</v>
      </c>
      <c r="I2157" s="127">
        <v>7</v>
      </c>
      <c r="J2157" s="127">
        <v>14</v>
      </c>
      <c r="K2157" s="127">
        <v>40</v>
      </c>
      <c r="L2157" s="127">
        <v>38</v>
      </c>
      <c r="M2157" s="127">
        <v>333</v>
      </c>
      <c r="N2157" s="127">
        <v>746</v>
      </c>
      <c r="O2157" s="127">
        <v>3</v>
      </c>
      <c r="P2157" s="127">
        <v>20</v>
      </c>
      <c r="Q2157" s="127">
        <v>41</v>
      </c>
      <c r="R2157" s="127">
        <v>37</v>
      </c>
      <c r="S2157" s="127">
        <v>0</v>
      </c>
      <c r="T2157" s="127">
        <v>0</v>
      </c>
      <c r="U2157" s="127">
        <v>0</v>
      </c>
      <c r="V2157" s="127">
        <v>0</v>
      </c>
      <c r="W2157" s="127">
        <v>0</v>
      </c>
      <c r="X2157" s="127">
        <v>0</v>
      </c>
    </row>
    <row r="2158" spans="1:24">
      <c r="A2158" s="113">
        <v>3</v>
      </c>
      <c r="B2158" s="116">
        <v>4</v>
      </c>
      <c r="C2158" s="138">
        <v>7001</v>
      </c>
      <c r="D2158" s="132">
        <v>56</v>
      </c>
      <c r="E2158" s="142" t="s">
        <v>1268</v>
      </c>
      <c r="F2158" s="143" t="s">
        <v>1269</v>
      </c>
      <c r="G2158" s="128">
        <v>19</v>
      </c>
      <c r="H2158" s="128">
        <v>504</v>
      </c>
      <c r="I2158" s="128">
        <v>11</v>
      </c>
      <c r="J2158" s="128">
        <v>47</v>
      </c>
      <c r="K2158" s="128">
        <v>16</v>
      </c>
      <c r="L2158" s="128">
        <v>26</v>
      </c>
      <c r="M2158" s="128">
        <v>19</v>
      </c>
      <c r="N2158" s="128">
        <v>453</v>
      </c>
      <c r="O2158" s="128">
        <v>32</v>
      </c>
      <c r="P2158" s="128">
        <v>26</v>
      </c>
      <c r="Q2158" s="128">
        <v>21</v>
      </c>
      <c r="R2158" s="128">
        <v>21</v>
      </c>
      <c r="S2158" s="128">
        <v>0</v>
      </c>
      <c r="T2158" s="128">
        <v>0</v>
      </c>
      <c r="U2158" s="128">
        <v>0</v>
      </c>
      <c r="V2158" s="128">
        <v>0</v>
      </c>
      <c r="W2158" s="128">
        <v>0</v>
      </c>
      <c r="X2158" s="128">
        <v>0</v>
      </c>
    </row>
    <row r="2159" spans="1:24">
      <c r="A2159" s="118">
        <v>4</v>
      </c>
      <c r="B2159" s="122">
        <v>4</v>
      </c>
      <c r="C2159" s="137">
        <v>7001</v>
      </c>
      <c r="D2159" s="131">
        <v>56</v>
      </c>
      <c r="E2159" s="144" t="s">
        <v>1268</v>
      </c>
      <c r="F2159" s="144" t="s">
        <v>1269</v>
      </c>
      <c r="G2159" s="127">
        <v>22</v>
      </c>
      <c r="H2159" s="127">
        <v>593</v>
      </c>
      <c r="I2159" s="127">
        <v>14</v>
      </c>
      <c r="J2159" s="127">
        <v>23</v>
      </c>
      <c r="K2159" s="127">
        <v>23</v>
      </c>
      <c r="L2159" s="127">
        <v>41</v>
      </c>
      <c r="M2159" s="127">
        <v>22</v>
      </c>
      <c r="N2159" s="127">
        <v>670</v>
      </c>
      <c r="O2159" s="127">
        <v>5</v>
      </c>
      <c r="P2159" s="127">
        <v>9</v>
      </c>
      <c r="Q2159" s="127">
        <v>68</v>
      </c>
      <c r="R2159" s="127">
        <v>18</v>
      </c>
      <c r="S2159" s="127">
        <v>0</v>
      </c>
      <c r="T2159" s="127">
        <v>0</v>
      </c>
      <c r="U2159" s="127">
        <v>0</v>
      </c>
      <c r="V2159" s="127">
        <v>0</v>
      </c>
      <c r="W2159" s="127">
        <v>0</v>
      </c>
      <c r="X2159" s="127">
        <v>0</v>
      </c>
    </row>
    <row r="2160" spans="1:24">
      <c r="A2160" s="118">
        <v>5</v>
      </c>
      <c r="B2160" s="122">
        <v>4</v>
      </c>
      <c r="C2160" s="137">
        <v>7001</v>
      </c>
      <c r="D2160" s="131">
        <v>56</v>
      </c>
      <c r="E2160" s="144" t="s">
        <v>1268</v>
      </c>
      <c r="F2160" s="144" t="s">
        <v>1269</v>
      </c>
      <c r="G2160" s="127">
        <v>19</v>
      </c>
      <c r="H2160" s="127">
        <v>622</v>
      </c>
      <c r="I2160" s="127">
        <v>21</v>
      </c>
      <c r="J2160" s="127">
        <v>21</v>
      </c>
      <c r="K2160" s="127">
        <v>47</v>
      </c>
      <c r="L2160" s="127">
        <v>11</v>
      </c>
      <c r="M2160" s="127">
        <v>19</v>
      </c>
      <c r="N2160" s="127">
        <v>650</v>
      </c>
      <c r="O2160" s="127">
        <v>16</v>
      </c>
      <c r="P2160" s="127">
        <v>37</v>
      </c>
      <c r="Q2160" s="127">
        <v>11</v>
      </c>
      <c r="R2160" s="127">
        <v>37</v>
      </c>
      <c r="S2160" s="127">
        <v>19</v>
      </c>
      <c r="T2160" s="127">
        <v>178</v>
      </c>
      <c r="U2160" s="127">
        <v>26</v>
      </c>
      <c r="V2160" s="127">
        <v>42</v>
      </c>
      <c r="W2160" s="127">
        <v>32</v>
      </c>
      <c r="X2160" s="127">
        <v>0</v>
      </c>
    </row>
    <row r="2161" spans="1:24">
      <c r="A2161" s="118">
        <v>6</v>
      </c>
      <c r="B2161" s="122">
        <v>4</v>
      </c>
      <c r="C2161" s="137">
        <v>7001</v>
      </c>
      <c r="D2161" s="131">
        <v>56</v>
      </c>
      <c r="E2161" s="144" t="s">
        <v>1268</v>
      </c>
      <c r="F2161" s="144" t="s">
        <v>1269</v>
      </c>
      <c r="G2161" s="127">
        <v>17</v>
      </c>
      <c r="H2161" s="127">
        <v>637</v>
      </c>
      <c r="I2161" s="127">
        <v>24</v>
      </c>
      <c r="J2161" s="127">
        <v>24</v>
      </c>
      <c r="K2161" s="127">
        <v>35</v>
      </c>
      <c r="L2161" s="127">
        <v>18</v>
      </c>
      <c r="M2161" s="127">
        <v>17</v>
      </c>
      <c r="N2161" s="127">
        <v>748</v>
      </c>
      <c r="O2161" s="127">
        <v>6</v>
      </c>
      <c r="P2161" s="127">
        <v>12</v>
      </c>
      <c r="Q2161" s="127">
        <v>53</v>
      </c>
      <c r="R2161" s="127">
        <v>29</v>
      </c>
      <c r="S2161" s="127">
        <v>0</v>
      </c>
      <c r="T2161" s="127">
        <v>0</v>
      </c>
      <c r="U2161" s="127">
        <v>0</v>
      </c>
      <c r="V2161" s="127">
        <v>0</v>
      </c>
      <c r="W2161" s="127">
        <v>0</v>
      </c>
      <c r="X2161" s="127">
        <v>0</v>
      </c>
    </row>
    <row r="2162" spans="1:24">
      <c r="A2162" s="113">
        <v>3</v>
      </c>
      <c r="B2162" s="116">
        <v>4</v>
      </c>
      <c r="C2162" s="138">
        <v>7003</v>
      </c>
      <c r="D2162" s="132">
        <v>27</v>
      </c>
      <c r="E2162" s="142" t="s">
        <v>1274</v>
      </c>
      <c r="F2162" s="143" t="s">
        <v>1275</v>
      </c>
      <c r="G2162" s="128">
        <v>55</v>
      </c>
      <c r="H2162" s="128">
        <v>552</v>
      </c>
      <c r="I2162" s="128">
        <v>2</v>
      </c>
      <c r="J2162" s="128">
        <v>31</v>
      </c>
      <c r="K2162" s="128">
        <v>29</v>
      </c>
      <c r="L2162" s="128">
        <v>38</v>
      </c>
      <c r="M2162" s="128">
        <v>55</v>
      </c>
      <c r="N2162" s="128">
        <v>601</v>
      </c>
      <c r="O2162" s="128">
        <v>7</v>
      </c>
      <c r="P2162" s="128">
        <v>15</v>
      </c>
      <c r="Q2162" s="128">
        <v>44</v>
      </c>
      <c r="R2162" s="128">
        <v>35</v>
      </c>
      <c r="S2162" s="128">
        <v>0</v>
      </c>
      <c r="T2162" s="128">
        <v>0</v>
      </c>
      <c r="U2162" s="128">
        <v>0</v>
      </c>
      <c r="V2162" s="128">
        <v>0</v>
      </c>
      <c r="W2162" s="128">
        <v>0</v>
      </c>
      <c r="X2162" s="128">
        <v>0</v>
      </c>
    </row>
    <row r="2163" spans="1:24">
      <c r="A2163" s="118">
        <v>4</v>
      </c>
      <c r="B2163" s="122">
        <v>4</v>
      </c>
      <c r="C2163" s="137">
        <v>7003</v>
      </c>
      <c r="D2163" s="131">
        <v>27</v>
      </c>
      <c r="E2163" s="144" t="s">
        <v>1274</v>
      </c>
      <c r="F2163" s="144" t="s">
        <v>1275</v>
      </c>
      <c r="G2163" s="127">
        <v>48</v>
      </c>
      <c r="H2163" s="127">
        <v>643</v>
      </c>
      <c r="I2163" s="127">
        <v>4</v>
      </c>
      <c r="J2163" s="127">
        <v>10</v>
      </c>
      <c r="K2163" s="127">
        <v>31</v>
      </c>
      <c r="L2163" s="127">
        <v>54</v>
      </c>
      <c r="M2163" s="127">
        <v>48</v>
      </c>
      <c r="N2163" s="127">
        <v>651</v>
      </c>
      <c r="O2163" s="127">
        <v>2</v>
      </c>
      <c r="P2163" s="127">
        <v>21</v>
      </c>
      <c r="Q2163" s="127">
        <v>50</v>
      </c>
      <c r="R2163" s="127">
        <v>27</v>
      </c>
      <c r="S2163" s="127">
        <v>0</v>
      </c>
      <c r="T2163" s="127">
        <v>0</v>
      </c>
      <c r="U2163" s="127">
        <v>0</v>
      </c>
      <c r="V2163" s="127">
        <v>0</v>
      </c>
      <c r="W2163" s="127">
        <v>0</v>
      </c>
      <c r="X2163" s="127">
        <v>0</v>
      </c>
    </row>
    <row r="2164" spans="1:24">
      <c r="A2164" s="118">
        <v>5</v>
      </c>
      <c r="B2164" s="122">
        <v>4</v>
      </c>
      <c r="C2164" s="137">
        <v>7003</v>
      </c>
      <c r="D2164" s="131">
        <v>27</v>
      </c>
      <c r="E2164" s="144" t="s">
        <v>1274</v>
      </c>
      <c r="F2164" s="144" t="s">
        <v>1275</v>
      </c>
      <c r="G2164" s="127">
        <v>53</v>
      </c>
      <c r="H2164" s="127">
        <v>642</v>
      </c>
      <c r="I2164" s="127">
        <v>11</v>
      </c>
      <c r="J2164" s="127">
        <v>17</v>
      </c>
      <c r="K2164" s="127">
        <v>42</v>
      </c>
      <c r="L2164" s="127">
        <v>30</v>
      </c>
      <c r="M2164" s="127">
        <v>53</v>
      </c>
      <c r="N2164" s="127">
        <v>713</v>
      </c>
      <c r="O2164" s="127">
        <v>2</v>
      </c>
      <c r="P2164" s="127">
        <v>13</v>
      </c>
      <c r="Q2164" s="127">
        <v>60</v>
      </c>
      <c r="R2164" s="127">
        <v>25</v>
      </c>
      <c r="S2164" s="127">
        <v>53</v>
      </c>
      <c r="T2164" s="127">
        <v>183</v>
      </c>
      <c r="U2164" s="127">
        <v>17</v>
      </c>
      <c r="V2164" s="127">
        <v>58</v>
      </c>
      <c r="W2164" s="127">
        <v>23</v>
      </c>
      <c r="X2164" s="127">
        <v>2</v>
      </c>
    </row>
    <row r="2165" spans="1:24">
      <c r="A2165" s="118">
        <v>6</v>
      </c>
      <c r="B2165" s="122">
        <v>4</v>
      </c>
      <c r="C2165" s="137">
        <v>7003</v>
      </c>
      <c r="D2165" s="131">
        <v>27</v>
      </c>
      <c r="E2165" s="144" t="s">
        <v>1274</v>
      </c>
      <c r="F2165" s="144" t="s">
        <v>1275</v>
      </c>
      <c r="G2165" s="127">
        <v>45</v>
      </c>
      <c r="H2165" s="127">
        <v>680</v>
      </c>
      <c r="I2165" s="127">
        <v>11</v>
      </c>
      <c r="J2165" s="127">
        <v>18</v>
      </c>
      <c r="K2165" s="127">
        <v>33</v>
      </c>
      <c r="L2165" s="127">
        <v>38</v>
      </c>
      <c r="M2165" s="127">
        <v>45</v>
      </c>
      <c r="N2165" s="127">
        <v>696</v>
      </c>
      <c r="O2165" s="127">
        <v>4</v>
      </c>
      <c r="P2165" s="127">
        <v>24</v>
      </c>
      <c r="Q2165" s="127">
        <v>56</v>
      </c>
      <c r="R2165" s="127">
        <v>16</v>
      </c>
      <c r="S2165" s="127">
        <v>0</v>
      </c>
      <c r="T2165" s="127">
        <v>0</v>
      </c>
      <c r="U2165" s="127">
        <v>0</v>
      </c>
      <c r="V2165" s="127">
        <v>0</v>
      </c>
      <c r="W2165" s="127">
        <v>0</v>
      </c>
      <c r="X2165" s="127">
        <v>0</v>
      </c>
    </row>
    <row r="2166" spans="1:24">
      <c r="A2166" s="118">
        <v>7</v>
      </c>
      <c r="B2166" s="122">
        <v>4</v>
      </c>
      <c r="C2166" s="137">
        <v>7003</v>
      </c>
      <c r="D2166" s="131">
        <v>28</v>
      </c>
      <c r="E2166" s="144" t="s">
        <v>1274</v>
      </c>
      <c r="F2166" s="144" t="s">
        <v>1693</v>
      </c>
      <c r="G2166" s="127">
        <v>60</v>
      </c>
      <c r="H2166" s="127">
        <v>698</v>
      </c>
      <c r="I2166" s="127">
        <v>15</v>
      </c>
      <c r="J2166" s="127">
        <v>18</v>
      </c>
      <c r="K2166" s="127">
        <v>48</v>
      </c>
      <c r="L2166" s="127">
        <v>18</v>
      </c>
      <c r="M2166" s="127">
        <v>60</v>
      </c>
      <c r="N2166" s="127">
        <v>708</v>
      </c>
      <c r="O2166" s="127">
        <v>2</v>
      </c>
      <c r="P2166" s="127">
        <v>42</v>
      </c>
      <c r="Q2166" s="127">
        <v>45</v>
      </c>
      <c r="R2166" s="127">
        <v>12</v>
      </c>
      <c r="S2166" s="127">
        <v>60</v>
      </c>
      <c r="T2166" s="127">
        <v>171</v>
      </c>
      <c r="U2166" s="127">
        <v>27</v>
      </c>
      <c r="V2166" s="127">
        <v>48</v>
      </c>
      <c r="W2166" s="127">
        <v>22</v>
      </c>
      <c r="X2166" s="127">
        <v>3</v>
      </c>
    </row>
    <row r="2167" spans="1:24">
      <c r="A2167" s="118">
        <v>8</v>
      </c>
      <c r="B2167" s="122">
        <v>4</v>
      </c>
      <c r="C2167" s="137">
        <v>7003</v>
      </c>
      <c r="D2167" s="131">
        <v>28</v>
      </c>
      <c r="E2167" s="144" t="s">
        <v>1274</v>
      </c>
      <c r="F2167" s="144" t="s">
        <v>1693</v>
      </c>
      <c r="G2167" s="127">
        <v>54</v>
      </c>
      <c r="H2167" s="127">
        <v>718</v>
      </c>
      <c r="I2167" s="127">
        <v>22</v>
      </c>
      <c r="J2167" s="127">
        <v>28</v>
      </c>
      <c r="K2167" s="127">
        <v>37</v>
      </c>
      <c r="L2167" s="127">
        <v>13</v>
      </c>
      <c r="M2167" s="127">
        <v>54</v>
      </c>
      <c r="N2167" s="127">
        <v>790</v>
      </c>
      <c r="O2167" s="127">
        <v>2</v>
      </c>
      <c r="P2167" s="127">
        <v>24</v>
      </c>
      <c r="Q2167" s="127">
        <v>50</v>
      </c>
      <c r="R2167" s="127">
        <v>24</v>
      </c>
      <c r="S2167" s="127">
        <v>0</v>
      </c>
      <c r="T2167" s="127">
        <v>0</v>
      </c>
      <c r="U2167" s="127">
        <v>0</v>
      </c>
      <c r="V2167" s="127">
        <v>0</v>
      </c>
      <c r="W2167" s="127">
        <v>0</v>
      </c>
      <c r="X2167" s="127">
        <v>0</v>
      </c>
    </row>
    <row r="2168" spans="1:24">
      <c r="A2168" s="113">
        <v>3</v>
      </c>
      <c r="B2168" s="116">
        <v>4</v>
      </c>
      <c r="C2168" s="138">
        <v>7006</v>
      </c>
      <c r="D2168" s="132">
        <v>35</v>
      </c>
      <c r="E2168" s="142" t="s">
        <v>1276</v>
      </c>
      <c r="F2168" s="143" t="s">
        <v>1277</v>
      </c>
      <c r="G2168" s="128">
        <v>25</v>
      </c>
      <c r="H2168" s="128">
        <v>587</v>
      </c>
      <c r="I2168" s="128">
        <v>0</v>
      </c>
      <c r="J2168" s="128">
        <v>8</v>
      </c>
      <c r="K2168" s="128">
        <v>40</v>
      </c>
      <c r="L2168" s="128">
        <v>52</v>
      </c>
      <c r="M2168" s="128">
        <v>25</v>
      </c>
      <c r="N2168" s="128">
        <v>626</v>
      </c>
      <c r="O2168" s="128">
        <v>4</v>
      </c>
      <c r="P2168" s="128">
        <v>12</v>
      </c>
      <c r="Q2168" s="128">
        <v>44</v>
      </c>
      <c r="R2168" s="128">
        <v>40</v>
      </c>
      <c r="S2168" s="128">
        <v>0</v>
      </c>
      <c r="T2168" s="128">
        <v>0</v>
      </c>
      <c r="U2168" s="128">
        <v>0</v>
      </c>
      <c r="V2168" s="128">
        <v>0</v>
      </c>
      <c r="W2168" s="128">
        <v>0</v>
      </c>
      <c r="X2168" s="128">
        <v>0</v>
      </c>
    </row>
    <row r="2169" spans="1:24">
      <c r="A2169" s="118">
        <v>4</v>
      </c>
      <c r="B2169" s="122">
        <v>4</v>
      </c>
      <c r="C2169" s="137">
        <v>7006</v>
      </c>
      <c r="D2169" s="131">
        <v>35</v>
      </c>
      <c r="E2169" s="144" t="s">
        <v>1276</v>
      </c>
      <c r="F2169" s="144" t="s">
        <v>1277</v>
      </c>
      <c r="G2169" s="127">
        <v>29</v>
      </c>
      <c r="H2169" s="127">
        <v>650</v>
      </c>
      <c r="I2169" s="127">
        <v>17</v>
      </c>
      <c r="J2169" s="127">
        <v>3</v>
      </c>
      <c r="K2169" s="127">
        <v>17</v>
      </c>
      <c r="L2169" s="127">
        <v>62</v>
      </c>
      <c r="M2169" s="127">
        <v>29</v>
      </c>
      <c r="N2169" s="127">
        <v>720</v>
      </c>
      <c r="O2169" s="127">
        <v>0</v>
      </c>
      <c r="P2169" s="127">
        <v>14</v>
      </c>
      <c r="Q2169" s="127">
        <v>41</v>
      </c>
      <c r="R2169" s="127">
        <v>45</v>
      </c>
      <c r="S2169" s="127">
        <v>0</v>
      </c>
      <c r="T2169" s="127">
        <v>0</v>
      </c>
      <c r="U2169" s="127">
        <v>0</v>
      </c>
      <c r="V2169" s="127">
        <v>0</v>
      </c>
      <c r="W2169" s="127">
        <v>0</v>
      </c>
      <c r="X2169" s="127">
        <v>0</v>
      </c>
    </row>
    <row r="2170" spans="1:24">
      <c r="A2170" s="118">
        <v>5</v>
      </c>
      <c r="B2170" s="122">
        <v>4</v>
      </c>
      <c r="C2170" s="137">
        <v>7006</v>
      </c>
      <c r="D2170" s="131">
        <v>35</v>
      </c>
      <c r="E2170" s="144" t="s">
        <v>1276</v>
      </c>
      <c r="F2170" s="144" t="s">
        <v>1277</v>
      </c>
      <c r="G2170" s="127">
        <v>39</v>
      </c>
      <c r="H2170" s="127">
        <v>631</v>
      </c>
      <c r="I2170" s="127">
        <v>18</v>
      </c>
      <c r="J2170" s="127">
        <v>26</v>
      </c>
      <c r="K2170" s="127">
        <v>26</v>
      </c>
      <c r="L2170" s="127">
        <v>31</v>
      </c>
      <c r="M2170" s="127">
        <v>39</v>
      </c>
      <c r="N2170" s="127">
        <v>656</v>
      </c>
      <c r="O2170" s="127">
        <v>8</v>
      </c>
      <c r="P2170" s="127">
        <v>26</v>
      </c>
      <c r="Q2170" s="127">
        <v>44</v>
      </c>
      <c r="R2170" s="127">
        <v>23</v>
      </c>
      <c r="S2170" s="127">
        <v>39</v>
      </c>
      <c r="T2170" s="127">
        <v>162</v>
      </c>
      <c r="U2170" s="127">
        <v>46</v>
      </c>
      <c r="V2170" s="127">
        <v>44</v>
      </c>
      <c r="W2170" s="127">
        <v>10</v>
      </c>
      <c r="X2170" s="127">
        <v>0</v>
      </c>
    </row>
    <row r="2171" spans="1:24">
      <c r="A2171" s="118">
        <v>6</v>
      </c>
      <c r="B2171" s="122">
        <v>4</v>
      </c>
      <c r="C2171" s="137">
        <v>7006</v>
      </c>
      <c r="D2171" s="131">
        <v>35</v>
      </c>
      <c r="E2171" s="144" t="s">
        <v>1276</v>
      </c>
      <c r="F2171" s="144" t="s">
        <v>1277</v>
      </c>
      <c r="G2171" s="127">
        <v>41</v>
      </c>
      <c r="H2171" s="127">
        <v>670</v>
      </c>
      <c r="I2171" s="127">
        <v>15</v>
      </c>
      <c r="J2171" s="127">
        <v>27</v>
      </c>
      <c r="K2171" s="127">
        <v>32</v>
      </c>
      <c r="L2171" s="127">
        <v>27</v>
      </c>
      <c r="M2171" s="127">
        <v>41</v>
      </c>
      <c r="N2171" s="127">
        <v>628</v>
      </c>
      <c r="O2171" s="127">
        <v>17</v>
      </c>
      <c r="P2171" s="127">
        <v>24</v>
      </c>
      <c r="Q2171" s="127">
        <v>46</v>
      </c>
      <c r="R2171" s="127">
        <v>12</v>
      </c>
      <c r="S2171" s="127">
        <v>0</v>
      </c>
      <c r="T2171" s="127">
        <v>0</v>
      </c>
      <c r="U2171" s="127">
        <v>0</v>
      </c>
      <c r="V2171" s="127">
        <v>0</v>
      </c>
      <c r="W2171" s="127">
        <v>0</v>
      </c>
      <c r="X2171" s="127">
        <v>0</v>
      </c>
    </row>
    <row r="2172" spans="1:24">
      <c r="A2172" s="118">
        <v>7</v>
      </c>
      <c r="B2172" s="122">
        <v>4</v>
      </c>
      <c r="C2172" s="137">
        <v>7006</v>
      </c>
      <c r="D2172" s="131">
        <v>36</v>
      </c>
      <c r="E2172" s="144" t="s">
        <v>1276</v>
      </c>
      <c r="F2172" s="144" t="s">
        <v>1694</v>
      </c>
      <c r="G2172" s="127">
        <v>31</v>
      </c>
      <c r="H2172" s="127">
        <v>703</v>
      </c>
      <c r="I2172" s="127">
        <v>23</v>
      </c>
      <c r="J2172" s="127">
        <v>16</v>
      </c>
      <c r="K2172" s="127">
        <v>26</v>
      </c>
      <c r="L2172" s="127">
        <v>35</v>
      </c>
      <c r="M2172" s="127">
        <v>31</v>
      </c>
      <c r="N2172" s="127">
        <v>704</v>
      </c>
      <c r="O2172" s="127">
        <v>6</v>
      </c>
      <c r="P2172" s="127">
        <v>32</v>
      </c>
      <c r="Q2172" s="127">
        <v>42</v>
      </c>
      <c r="R2172" s="127">
        <v>19</v>
      </c>
      <c r="S2172" s="127">
        <v>31</v>
      </c>
      <c r="T2172" s="127">
        <v>163</v>
      </c>
      <c r="U2172" s="127">
        <v>32</v>
      </c>
      <c r="V2172" s="127">
        <v>48</v>
      </c>
      <c r="W2172" s="127">
        <v>16</v>
      </c>
      <c r="X2172" s="127">
        <v>3</v>
      </c>
    </row>
    <row r="2173" spans="1:24">
      <c r="A2173" s="118">
        <v>8</v>
      </c>
      <c r="B2173" s="122">
        <v>4</v>
      </c>
      <c r="C2173" s="137">
        <v>7006</v>
      </c>
      <c r="D2173" s="131">
        <v>36</v>
      </c>
      <c r="E2173" s="144" t="s">
        <v>1276</v>
      </c>
      <c r="F2173" s="144" t="s">
        <v>1694</v>
      </c>
      <c r="G2173" s="127">
        <v>33</v>
      </c>
      <c r="H2173" s="127">
        <v>753</v>
      </c>
      <c r="I2173" s="127">
        <v>9</v>
      </c>
      <c r="J2173" s="127">
        <v>12</v>
      </c>
      <c r="K2173" s="127">
        <v>48</v>
      </c>
      <c r="L2173" s="127">
        <v>30</v>
      </c>
      <c r="M2173" s="127">
        <v>33</v>
      </c>
      <c r="N2173" s="127">
        <v>799</v>
      </c>
      <c r="O2173" s="127">
        <v>3</v>
      </c>
      <c r="P2173" s="127">
        <v>18</v>
      </c>
      <c r="Q2173" s="127">
        <v>64</v>
      </c>
      <c r="R2173" s="127">
        <v>15</v>
      </c>
      <c r="S2173" s="127">
        <v>0</v>
      </c>
      <c r="T2173" s="127">
        <v>0</v>
      </c>
      <c r="U2173" s="127">
        <v>0</v>
      </c>
      <c r="V2173" s="127">
        <v>0</v>
      </c>
      <c r="W2173" s="127">
        <v>0</v>
      </c>
      <c r="X2173" s="127">
        <v>0</v>
      </c>
    </row>
    <row r="2174" spans="1:24">
      <c r="A2174" s="113">
        <v>3</v>
      </c>
      <c r="B2174" s="116">
        <v>4</v>
      </c>
      <c r="C2174" s="138">
        <v>7007</v>
      </c>
      <c r="D2174" s="132">
        <v>39</v>
      </c>
      <c r="E2174" s="142" t="s">
        <v>1278</v>
      </c>
      <c r="F2174" s="143" t="s">
        <v>1279</v>
      </c>
      <c r="G2174" s="128">
        <v>49</v>
      </c>
      <c r="H2174" s="128">
        <v>636</v>
      </c>
      <c r="I2174" s="128">
        <v>0</v>
      </c>
      <c r="J2174" s="128">
        <v>2</v>
      </c>
      <c r="K2174" s="128">
        <v>18</v>
      </c>
      <c r="L2174" s="128">
        <v>80</v>
      </c>
      <c r="M2174" s="128">
        <v>49</v>
      </c>
      <c r="N2174" s="128">
        <v>696</v>
      </c>
      <c r="O2174" s="128">
        <v>0</v>
      </c>
      <c r="P2174" s="128">
        <v>10</v>
      </c>
      <c r="Q2174" s="128">
        <v>24</v>
      </c>
      <c r="R2174" s="128">
        <v>65</v>
      </c>
      <c r="S2174" s="128">
        <v>0</v>
      </c>
      <c r="T2174" s="128">
        <v>0</v>
      </c>
      <c r="U2174" s="128">
        <v>0</v>
      </c>
      <c r="V2174" s="128">
        <v>0</v>
      </c>
      <c r="W2174" s="128">
        <v>0</v>
      </c>
      <c r="X2174" s="128">
        <v>0</v>
      </c>
    </row>
    <row r="2175" spans="1:24">
      <c r="A2175" s="118">
        <v>4</v>
      </c>
      <c r="B2175" s="122">
        <v>4</v>
      </c>
      <c r="C2175" s="137">
        <v>7007</v>
      </c>
      <c r="D2175" s="131">
        <v>39</v>
      </c>
      <c r="E2175" s="144" t="s">
        <v>1278</v>
      </c>
      <c r="F2175" s="144" t="s">
        <v>1279</v>
      </c>
      <c r="G2175" s="127">
        <v>52</v>
      </c>
      <c r="H2175" s="127">
        <v>680</v>
      </c>
      <c r="I2175" s="127">
        <v>0</v>
      </c>
      <c r="J2175" s="127">
        <v>12</v>
      </c>
      <c r="K2175" s="127">
        <v>13</v>
      </c>
      <c r="L2175" s="127">
        <v>75</v>
      </c>
      <c r="M2175" s="127">
        <v>52</v>
      </c>
      <c r="N2175" s="127">
        <v>723</v>
      </c>
      <c r="O2175" s="127">
        <v>2</v>
      </c>
      <c r="P2175" s="127">
        <v>10</v>
      </c>
      <c r="Q2175" s="127">
        <v>50</v>
      </c>
      <c r="R2175" s="127">
        <v>38</v>
      </c>
      <c r="S2175" s="127">
        <v>0</v>
      </c>
      <c r="T2175" s="127">
        <v>0</v>
      </c>
      <c r="U2175" s="127">
        <v>0</v>
      </c>
      <c r="V2175" s="127">
        <v>0</v>
      </c>
      <c r="W2175" s="127">
        <v>0</v>
      </c>
      <c r="X2175" s="127">
        <v>0</v>
      </c>
    </row>
    <row r="2176" spans="1:24">
      <c r="A2176" s="118">
        <v>5</v>
      </c>
      <c r="B2176" s="122">
        <v>4</v>
      </c>
      <c r="C2176" s="137">
        <v>7007</v>
      </c>
      <c r="D2176" s="131">
        <v>39</v>
      </c>
      <c r="E2176" s="144" t="s">
        <v>1278</v>
      </c>
      <c r="F2176" s="144" t="s">
        <v>1279</v>
      </c>
      <c r="G2176" s="127">
        <v>59</v>
      </c>
      <c r="H2176" s="127">
        <v>754</v>
      </c>
      <c r="I2176" s="127">
        <v>0</v>
      </c>
      <c r="J2176" s="127">
        <v>3</v>
      </c>
      <c r="K2176" s="127">
        <v>7</v>
      </c>
      <c r="L2176" s="127">
        <v>90</v>
      </c>
      <c r="M2176" s="127">
        <v>59</v>
      </c>
      <c r="N2176" s="127">
        <v>753</v>
      </c>
      <c r="O2176" s="127">
        <v>0</v>
      </c>
      <c r="P2176" s="127">
        <v>8</v>
      </c>
      <c r="Q2176" s="127">
        <v>54</v>
      </c>
      <c r="R2176" s="127">
        <v>37</v>
      </c>
      <c r="S2176" s="127">
        <v>59</v>
      </c>
      <c r="T2176" s="127">
        <v>220</v>
      </c>
      <c r="U2176" s="127">
        <v>0</v>
      </c>
      <c r="V2176" s="127">
        <v>17</v>
      </c>
      <c r="W2176" s="127">
        <v>71</v>
      </c>
      <c r="X2176" s="127">
        <v>12</v>
      </c>
    </row>
    <row r="2177" spans="1:24">
      <c r="A2177" s="118">
        <v>6</v>
      </c>
      <c r="B2177" s="122">
        <v>4</v>
      </c>
      <c r="C2177" s="137">
        <v>7007</v>
      </c>
      <c r="D2177" s="131">
        <v>39</v>
      </c>
      <c r="E2177" s="144" t="s">
        <v>1278</v>
      </c>
      <c r="F2177" s="144" t="s">
        <v>1279</v>
      </c>
      <c r="G2177" s="127">
        <v>44</v>
      </c>
      <c r="H2177" s="127">
        <v>738</v>
      </c>
      <c r="I2177" s="127">
        <v>2</v>
      </c>
      <c r="J2177" s="127">
        <v>9</v>
      </c>
      <c r="K2177" s="127">
        <v>27</v>
      </c>
      <c r="L2177" s="127">
        <v>61</v>
      </c>
      <c r="M2177" s="127">
        <v>44</v>
      </c>
      <c r="N2177" s="127">
        <v>727</v>
      </c>
      <c r="O2177" s="127">
        <v>5</v>
      </c>
      <c r="P2177" s="127">
        <v>25</v>
      </c>
      <c r="Q2177" s="127">
        <v>41</v>
      </c>
      <c r="R2177" s="127">
        <v>30</v>
      </c>
      <c r="S2177" s="127">
        <v>0</v>
      </c>
      <c r="T2177" s="127">
        <v>0</v>
      </c>
      <c r="U2177" s="127">
        <v>0</v>
      </c>
      <c r="V2177" s="127">
        <v>0</v>
      </c>
      <c r="W2177" s="127">
        <v>0</v>
      </c>
      <c r="X2177" s="127">
        <v>0</v>
      </c>
    </row>
    <row r="2178" spans="1:24">
      <c r="A2178" s="118">
        <v>7</v>
      </c>
      <c r="B2178" s="122">
        <v>4</v>
      </c>
      <c r="C2178" s="137">
        <v>7007</v>
      </c>
      <c r="D2178" s="131">
        <v>40</v>
      </c>
      <c r="E2178" s="144" t="s">
        <v>1278</v>
      </c>
      <c r="F2178" s="144" t="s">
        <v>1695</v>
      </c>
      <c r="G2178" s="127">
        <v>62</v>
      </c>
      <c r="H2178" s="127">
        <v>779</v>
      </c>
      <c r="I2178" s="127">
        <v>6</v>
      </c>
      <c r="J2178" s="127">
        <v>10</v>
      </c>
      <c r="K2178" s="127">
        <v>13</v>
      </c>
      <c r="L2178" s="127">
        <v>71</v>
      </c>
      <c r="M2178" s="127">
        <v>62</v>
      </c>
      <c r="N2178" s="127">
        <v>784</v>
      </c>
      <c r="O2178" s="127">
        <v>2</v>
      </c>
      <c r="P2178" s="127">
        <v>18</v>
      </c>
      <c r="Q2178" s="127">
        <v>44</v>
      </c>
      <c r="R2178" s="127">
        <v>37</v>
      </c>
      <c r="S2178" s="127">
        <v>62</v>
      </c>
      <c r="T2178" s="127">
        <v>177</v>
      </c>
      <c r="U2178" s="127">
        <v>16</v>
      </c>
      <c r="V2178" s="127">
        <v>53</v>
      </c>
      <c r="W2178" s="127">
        <v>31</v>
      </c>
      <c r="X2178" s="127">
        <v>0</v>
      </c>
    </row>
    <row r="2179" spans="1:24">
      <c r="A2179" s="118">
        <v>8</v>
      </c>
      <c r="B2179" s="122">
        <v>4</v>
      </c>
      <c r="C2179" s="137">
        <v>7007</v>
      </c>
      <c r="D2179" s="131">
        <v>40</v>
      </c>
      <c r="E2179" s="144" t="s">
        <v>1278</v>
      </c>
      <c r="F2179" s="144" t="s">
        <v>1695</v>
      </c>
      <c r="G2179" s="127">
        <v>48</v>
      </c>
      <c r="H2179" s="127">
        <v>777</v>
      </c>
      <c r="I2179" s="127">
        <v>6</v>
      </c>
      <c r="J2179" s="127">
        <v>6</v>
      </c>
      <c r="K2179" s="127">
        <v>56</v>
      </c>
      <c r="L2179" s="127">
        <v>31</v>
      </c>
      <c r="M2179" s="127">
        <v>48</v>
      </c>
      <c r="N2179" s="127">
        <v>855</v>
      </c>
      <c r="O2179" s="127">
        <v>0</v>
      </c>
      <c r="P2179" s="127">
        <v>15</v>
      </c>
      <c r="Q2179" s="127">
        <v>35</v>
      </c>
      <c r="R2179" s="127">
        <v>50</v>
      </c>
      <c r="S2179" s="127">
        <v>0</v>
      </c>
      <c r="T2179" s="127">
        <v>0</v>
      </c>
      <c r="U2179" s="127">
        <v>0</v>
      </c>
      <c r="V2179" s="127">
        <v>0</v>
      </c>
      <c r="W2179" s="127">
        <v>0</v>
      </c>
      <c r="X2179" s="127">
        <v>0</v>
      </c>
    </row>
    <row r="2180" spans="1:24">
      <c r="A2180" s="113">
        <v>3</v>
      </c>
      <c r="B2180" s="116">
        <v>4</v>
      </c>
      <c r="C2180" s="138">
        <v>7008</v>
      </c>
      <c r="D2180" s="132">
        <v>43</v>
      </c>
      <c r="E2180" s="142" t="s">
        <v>1280</v>
      </c>
      <c r="F2180" s="143" t="s">
        <v>1281</v>
      </c>
      <c r="G2180" s="128">
        <v>61</v>
      </c>
      <c r="H2180" s="128">
        <v>568</v>
      </c>
      <c r="I2180" s="128">
        <v>11</v>
      </c>
      <c r="J2180" s="128">
        <v>11</v>
      </c>
      <c r="K2180" s="128">
        <v>34</v>
      </c>
      <c r="L2180" s="128">
        <v>43</v>
      </c>
      <c r="M2180" s="128">
        <v>61</v>
      </c>
      <c r="N2180" s="128">
        <v>583</v>
      </c>
      <c r="O2180" s="128">
        <v>8</v>
      </c>
      <c r="P2180" s="128">
        <v>21</v>
      </c>
      <c r="Q2180" s="128">
        <v>28</v>
      </c>
      <c r="R2180" s="128">
        <v>43</v>
      </c>
      <c r="S2180" s="128">
        <v>0</v>
      </c>
      <c r="T2180" s="128">
        <v>0</v>
      </c>
      <c r="U2180" s="128">
        <v>0</v>
      </c>
      <c r="V2180" s="128">
        <v>0</v>
      </c>
      <c r="W2180" s="128">
        <v>0</v>
      </c>
      <c r="X2180" s="128">
        <v>0</v>
      </c>
    </row>
    <row r="2181" spans="1:24">
      <c r="A2181" s="118">
        <v>4</v>
      </c>
      <c r="B2181" s="122">
        <v>4</v>
      </c>
      <c r="C2181" s="137">
        <v>7008</v>
      </c>
      <c r="D2181" s="131">
        <v>43</v>
      </c>
      <c r="E2181" s="144" t="s">
        <v>1280</v>
      </c>
      <c r="F2181" s="144" t="s">
        <v>1281</v>
      </c>
      <c r="G2181" s="127">
        <v>60</v>
      </c>
      <c r="H2181" s="127">
        <v>609</v>
      </c>
      <c r="I2181" s="127">
        <v>8</v>
      </c>
      <c r="J2181" s="127">
        <v>18</v>
      </c>
      <c r="K2181" s="127">
        <v>27</v>
      </c>
      <c r="L2181" s="127">
        <v>47</v>
      </c>
      <c r="M2181" s="127">
        <v>60</v>
      </c>
      <c r="N2181" s="127">
        <v>642</v>
      </c>
      <c r="O2181" s="127">
        <v>5</v>
      </c>
      <c r="P2181" s="127">
        <v>18</v>
      </c>
      <c r="Q2181" s="127">
        <v>53</v>
      </c>
      <c r="R2181" s="127">
        <v>23</v>
      </c>
      <c r="S2181" s="127">
        <v>0</v>
      </c>
      <c r="T2181" s="127">
        <v>0</v>
      </c>
      <c r="U2181" s="127">
        <v>0</v>
      </c>
      <c r="V2181" s="127">
        <v>0</v>
      </c>
      <c r="W2181" s="127">
        <v>0</v>
      </c>
      <c r="X2181" s="127">
        <v>0</v>
      </c>
    </row>
    <row r="2182" spans="1:24">
      <c r="A2182" s="118">
        <v>5</v>
      </c>
      <c r="B2182" s="122">
        <v>4</v>
      </c>
      <c r="C2182" s="137">
        <v>7008</v>
      </c>
      <c r="D2182" s="131">
        <v>43</v>
      </c>
      <c r="E2182" s="144" t="s">
        <v>1280</v>
      </c>
      <c r="F2182" s="144" t="s">
        <v>1281</v>
      </c>
      <c r="G2182" s="127">
        <v>77</v>
      </c>
      <c r="H2182" s="127">
        <v>619</v>
      </c>
      <c r="I2182" s="127">
        <v>18</v>
      </c>
      <c r="J2182" s="127">
        <v>34</v>
      </c>
      <c r="K2182" s="127">
        <v>30</v>
      </c>
      <c r="L2182" s="127">
        <v>18</v>
      </c>
      <c r="M2182" s="127">
        <v>77</v>
      </c>
      <c r="N2182" s="127">
        <v>659</v>
      </c>
      <c r="O2182" s="127">
        <v>5</v>
      </c>
      <c r="P2182" s="127">
        <v>31</v>
      </c>
      <c r="Q2182" s="127">
        <v>42</v>
      </c>
      <c r="R2182" s="127">
        <v>22</v>
      </c>
      <c r="S2182" s="127">
        <v>77</v>
      </c>
      <c r="T2182" s="127">
        <v>176</v>
      </c>
      <c r="U2182" s="127">
        <v>17</v>
      </c>
      <c r="V2182" s="127">
        <v>62</v>
      </c>
      <c r="W2182" s="127">
        <v>21</v>
      </c>
      <c r="X2182" s="127">
        <v>0</v>
      </c>
    </row>
    <row r="2183" spans="1:24">
      <c r="A2183" s="118">
        <v>6</v>
      </c>
      <c r="B2183" s="122">
        <v>4</v>
      </c>
      <c r="C2183" s="137">
        <v>7008</v>
      </c>
      <c r="D2183" s="131">
        <v>43</v>
      </c>
      <c r="E2183" s="144" t="s">
        <v>1280</v>
      </c>
      <c r="F2183" s="144" t="s">
        <v>1281</v>
      </c>
      <c r="G2183" s="127">
        <v>62</v>
      </c>
      <c r="H2183" s="127">
        <v>704</v>
      </c>
      <c r="I2183" s="127">
        <v>10</v>
      </c>
      <c r="J2183" s="127">
        <v>18</v>
      </c>
      <c r="K2183" s="127">
        <v>31</v>
      </c>
      <c r="L2183" s="127">
        <v>42</v>
      </c>
      <c r="M2183" s="127">
        <v>62</v>
      </c>
      <c r="N2183" s="127">
        <v>721</v>
      </c>
      <c r="O2183" s="127">
        <v>8</v>
      </c>
      <c r="P2183" s="127">
        <v>16</v>
      </c>
      <c r="Q2183" s="127">
        <v>40</v>
      </c>
      <c r="R2183" s="127">
        <v>35</v>
      </c>
      <c r="S2183" s="127">
        <v>0</v>
      </c>
      <c r="T2183" s="127">
        <v>0</v>
      </c>
      <c r="U2183" s="127">
        <v>0</v>
      </c>
      <c r="V2183" s="127">
        <v>0</v>
      </c>
      <c r="W2183" s="127">
        <v>0</v>
      </c>
      <c r="X2183" s="127">
        <v>0</v>
      </c>
    </row>
    <row r="2184" spans="1:24">
      <c r="A2184" s="118">
        <v>7</v>
      </c>
      <c r="B2184" s="122">
        <v>4</v>
      </c>
      <c r="C2184" s="137">
        <v>7008</v>
      </c>
      <c r="D2184" s="131">
        <v>45</v>
      </c>
      <c r="E2184" s="144" t="s">
        <v>1280</v>
      </c>
      <c r="F2184" s="144" t="s">
        <v>1696</v>
      </c>
      <c r="G2184" s="127">
        <v>75</v>
      </c>
      <c r="H2184" s="127">
        <v>706</v>
      </c>
      <c r="I2184" s="127">
        <v>17</v>
      </c>
      <c r="J2184" s="127">
        <v>16</v>
      </c>
      <c r="K2184" s="127">
        <v>39</v>
      </c>
      <c r="L2184" s="127">
        <v>28</v>
      </c>
      <c r="M2184" s="127">
        <v>75</v>
      </c>
      <c r="N2184" s="127">
        <v>725</v>
      </c>
      <c r="O2184" s="127">
        <v>5</v>
      </c>
      <c r="P2184" s="127">
        <v>27</v>
      </c>
      <c r="Q2184" s="127">
        <v>44</v>
      </c>
      <c r="R2184" s="127">
        <v>24</v>
      </c>
      <c r="S2184" s="127">
        <v>75</v>
      </c>
      <c r="T2184" s="127">
        <v>173</v>
      </c>
      <c r="U2184" s="127">
        <v>33</v>
      </c>
      <c r="V2184" s="127">
        <v>29</v>
      </c>
      <c r="W2184" s="127">
        <v>33</v>
      </c>
      <c r="X2184" s="127">
        <v>4</v>
      </c>
    </row>
    <row r="2185" spans="1:24">
      <c r="A2185" s="118">
        <v>8</v>
      </c>
      <c r="B2185" s="122">
        <v>4</v>
      </c>
      <c r="C2185" s="137">
        <v>7008</v>
      </c>
      <c r="D2185" s="131">
        <v>45</v>
      </c>
      <c r="E2185" s="144" t="s">
        <v>1280</v>
      </c>
      <c r="F2185" s="144" t="s">
        <v>1696</v>
      </c>
      <c r="G2185" s="127">
        <v>60</v>
      </c>
      <c r="H2185" s="127">
        <v>730</v>
      </c>
      <c r="I2185" s="127">
        <v>22</v>
      </c>
      <c r="J2185" s="127">
        <v>15</v>
      </c>
      <c r="K2185" s="127">
        <v>43</v>
      </c>
      <c r="L2185" s="127">
        <v>20</v>
      </c>
      <c r="M2185" s="127">
        <v>60</v>
      </c>
      <c r="N2185" s="127">
        <v>807</v>
      </c>
      <c r="O2185" s="127">
        <v>7</v>
      </c>
      <c r="P2185" s="127">
        <v>13</v>
      </c>
      <c r="Q2185" s="127">
        <v>50</v>
      </c>
      <c r="R2185" s="127">
        <v>30</v>
      </c>
      <c r="S2185" s="127">
        <v>0</v>
      </c>
      <c r="T2185" s="127">
        <v>0</v>
      </c>
      <c r="U2185" s="127">
        <v>0</v>
      </c>
      <c r="V2185" s="127">
        <v>0</v>
      </c>
      <c r="W2185" s="127">
        <v>0</v>
      </c>
      <c r="X2185" s="127">
        <v>0</v>
      </c>
    </row>
    <row r="2186" spans="1:24">
      <c r="A2186" s="113">
        <v>3</v>
      </c>
      <c r="B2186" s="116">
        <v>4</v>
      </c>
      <c r="C2186" s="138">
        <v>7009</v>
      </c>
      <c r="D2186" s="132">
        <v>48</v>
      </c>
      <c r="E2186" s="142" t="s">
        <v>1282</v>
      </c>
      <c r="F2186" s="143" t="s">
        <v>1283</v>
      </c>
      <c r="G2186" s="128">
        <v>37</v>
      </c>
      <c r="H2186" s="128">
        <v>509</v>
      </c>
      <c r="I2186" s="128">
        <v>8</v>
      </c>
      <c r="J2186" s="128">
        <v>41</v>
      </c>
      <c r="K2186" s="128">
        <v>35</v>
      </c>
      <c r="L2186" s="128">
        <v>16</v>
      </c>
      <c r="M2186" s="128">
        <v>37</v>
      </c>
      <c r="N2186" s="128">
        <v>449</v>
      </c>
      <c r="O2186" s="128">
        <v>22</v>
      </c>
      <c r="P2186" s="128">
        <v>35</v>
      </c>
      <c r="Q2186" s="128">
        <v>32</v>
      </c>
      <c r="R2186" s="128">
        <v>11</v>
      </c>
      <c r="S2186" s="128">
        <v>0</v>
      </c>
      <c r="T2186" s="128">
        <v>0</v>
      </c>
      <c r="U2186" s="128">
        <v>0</v>
      </c>
      <c r="V2186" s="128">
        <v>0</v>
      </c>
      <c r="W2186" s="128">
        <v>0</v>
      </c>
      <c r="X2186" s="128">
        <v>0</v>
      </c>
    </row>
    <row r="2187" spans="1:24">
      <c r="A2187" s="118">
        <v>4</v>
      </c>
      <c r="B2187" s="122">
        <v>4</v>
      </c>
      <c r="C2187" s="137">
        <v>7009</v>
      </c>
      <c r="D2187" s="131">
        <v>48</v>
      </c>
      <c r="E2187" s="144" t="s">
        <v>1282</v>
      </c>
      <c r="F2187" s="144" t="s">
        <v>1283</v>
      </c>
      <c r="G2187" s="127">
        <v>29</v>
      </c>
      <c r="H2187" s="127">
        <v>564</v>
      </c>
      <c r="I2187" s="127">
        <v>21</v>
      </c>
      <c r="J2187" s="127">
        <v>24</v>
      </c>
      <c r="K2187" s="127">
        <v>28</v>
      </c>
      <c r="L2187" s="127">
        <v>28</v>
      </c>
      <c r="M2187" s="127">
        <v>29</v>
      </c>
      <c r="N2187" s="127">
        <v>616</v>
      </c>
      <c r="O2187" s="127">
        <v>3</v>
      </c>
      <c r="P2187" s="127">
        <v>21</v>
      </c>
      <c r="Q2187" s="127">
        <v>59</v>
      </c>
      <c r="R2187" s="127">
        <v>17</v>
      </c>
      <c r="S2187" s="127">
        <v>0</v>
      </c>
      <c r="T2187" s="127">
        <v>0</v>
      </c>
      <c r="U2187" s="127">
        <v>0</v>
      </c>
      <c r="V2187" s="127">
        <v>0</v>
      </c>
      <c r="W2187" s="127">
        <v>0</v>
      </c>
      <c r="X2187" s="127">
        <v>0</v>
      </c>
    </row>
    <row r="2188" spans="1:24">
      <c r="A2188" s="118">
        <v>5</v>
      </c>
      <c r="B2188" s="122">
        <v>4</v>
      </c>
      <c r="C2188" s="137">
        <v>7009</v>
      </c>
      <c r="D2188" s="131">
        <v>48</v>
      </c>
      <c r="E2188" s="144" t="s">
        <v>1282</v>
      </c>
      <c r="F2188" s="144" t="s">
        <v>1283</v>
      </c>
      <c r="G2188" s="127">
        <v>27</v>
      </c>
      <c r="H2188" s="127">
        <v>600</v>
      </c>
      <c r="I2188" s="127">
        <v>15</v>
      </c>
      <c r="J2188" s="127">
        <v>52</v>
      </c>
      <c r="K2188" s="127">
        <v>19</v>
      </c>
      <c r="L2188" s="127">
        <v>15</v>
      </c>
      <c r="M2188" s="127">
        <v>27</v>
      </c>
      <c r="N2188" s="127">
        <v>614</v>
      </c>
      <c r="O2188" s="127">
        <v>7</v>
      </c>
      <c r="P2188" s="127">
        <v>37</v>
      </c>
      <c r="Q2188" s="127">
        <v>41</v>
      </c>
      <c r="R2188" s="127">
        <v>15</v>
      </c>
      <c r="S2188" s="127">
        <v>27</v>
      </c>
      <c r="T2188" s="127">
        <v>190</v>
      </c>
      <c r="U2188" s="127">
        <v>11</v>
      </c>
      <c r="V2188" s="127">
        <v>44</v>
      </c>
      <c r="W2188" s="127">
        <v>44</v>
      </c>
      <c r="X2188" s="127">
        <v>0</v>
      </c>
    </row>
    <row r="2189" spans="1:24">
      <c r="A2189" s="118">
        <v>6</v>
      </c>
      <c r="B2189" s="122">
        <v>4</v>
      </c>
      <c r="C2189" s="137">
        <v>7009</v>
      </c>
      <c r="D2189" s="131">
        <v>48</v>
      </c>
      <c r="E2189" s="144" t="s">
        <v>1282</v>
      </c>
      <c r="F2189" s="144" t="s">
        <v>1283</v>
      </c>
      <c r="G2189" s="127">
        <v>30</v>
      </c>
      <c r="H2189" s="127">
        <v>653</v>
      </c>
      <c r="I2189" s="127">
        <v>13</v>
      </c>
      <c r="J2189" s="127">
        <v>43</v>
      </c>
      <c r="K2189" s="127">
        <v>20</v>
      </c>
      <c r="L2189" s="127">
        <v>23</v>
      </c>
      <c r="M2189" s="127">
        <v>30</v>
      </c>
      <c r="N2189" s="127">
        <v>678</v>
      </c>
      <c r="O2189" s="127">
        <v>0</v>
      </c>
      <c r="P2189" s="127">
        <v>33</v>
      </c>
      <c r="Q2189" s="127">
        <v>47</v>
      </c>
      <c r="R2189" s="127">
        <v>20</v>
      </c>
      <c r="S2189" s="127">
        <v>0</v>
      </c>
      <c r="T2189" s="127">
        <v>0</v>
      </c>
      <c r="U2189" s="127">
        <v>0</v>
      </c>
      <c r="V2189" s="127">
        <v>0</v>
      </c>
      <c r="W2189" s="127">
        <v>0</v>
      </c>
      <c r="X2189" s="127">
        <v>0</v>
      </c>
    </row>
    <row r="2190" spans="1:24">
      <c r="A2190" s="118">
        <v>7</v>
      </c>
      <c r="B2190" s="122">
        <v>4</v>
      </c>
      <c r="C2190" s="137">
        <v>7009</v>
      </c>
      <c r="D2190" s="131">
        <v>49</v>
      </c>
      <c r="E2190" s="144" t="s">
        <v>1282</v>
      </c>
      <c r="F2190" s="144" t="s">
        <v>1697</v>
      </c>
      <c r="G2190" s="127">
        <v>34</v>
      </c>
      <c r="H2190" s="127">
        <v>689</v>
      </c>
      <c r="I2190" s="127">
        <v>12</v>
      </c>
      <c r="J2190" s="127">
        <v>41</v>
      </c>
      <c r="K2190" s="127">
        <v>26</v>
      </c>
      <c r="L2190" s="127">
        <v>21</v>
      </c>
      <c r="M2190" s="127">
        <v>34</v>
      </c>
      <c r="N2190" s="127">
        <v>633</v>
      </c>
      <c r="O2190" s="127">
        <v>6</v>
      </c>
      <c r="P2190" s="127">
        <v>53</v>
      </c>
      <c r="Q2190" s="127">
        <v>35</v>
      </c>
      <c r="R2190" s="127">
        <v>6</v>
      </c>
      <c r="S2190" s="127">
        <v>34</v>
      </c>
      <c r="T2190" s="127">
        <v>163</v>
      </c>
      <c r="U2190" s="127">
        <v>29</v>
      </c>
      <c r="V2190" s="127">
        <v>56</v>
      </c>
      <c r="W2190" s="127">
        <v>9</v>
      </c>
      <c r="X2190" s="127">
        <v>6</v>
      </c>
    </row>
    <row r="2191" spans="1:24">
      <c r="A2191" s="118">
        <v>8</v>
      </c>
      <c r="B2191" s="122">
        <v>4</v>
      </c>
      <c r="C2191" s="137">
        <v>7009</v>
      </c>
      <c r="D2191" s="131">
        <v>49</v>
      </c>
      <c r="E2191" s="144" t="s">
        <v>1282</v>
      </c>
      <c r="F2191" s="144" t="s">
        <v>1697</v>
      </c>
      <c r="G2191" s="127">
        <v>42</v>
      </c>
      <c r="H2191" s="127">
        <v>673</v>
      </c>
      <c r="I2191" s="127">
        <v>36</v>
      </c>
      <c r="J2191" s="127">
        <v>26</v>
      </c>
      <c r="K2191" s="127">
        <v>38</v>
      </c>
      <c r="L2191" s="127">
        <v>0</v>
      </c>
      <c r="M2191" s="127">
        <v>42</v>
      </c>
      <c r="N2191" s="127">
        <v>690</v>
      </c>
      <c r="O2191" s="127">
        <v>12</v>
      </c>
      <c r="P2191" s="127">
        <v>33</v>
      </c>
      <c r="Q2191" s="127">
        <v>52</v>
      </c>
      <c r="R2191" s="127">
        <v>2</v>
      </c>
      <c r="S2191" s="127">
        <v>0</v>
      </c>
      <c r="T2191" s="127">
        <v>0</v>
      </c>
      <c r="U2191" s="127">
        <v>0</v>
      </c>
      <c r="V2191" s="127">
        <v>0</v>
      </c>
      <c r="W2191" s="127">
        <v>0</v>
      </c>
      <c r="X2191" s="127">
        <v>0</v>
      </c>
    </row>
    <row r="2192" spans="1:24">
      <c r="A2192" s="113">
        <v>3</v>
      </c>
      <c r="B2192" s="116">
        <v>1</v>
      </c>
      <c r="C2192" s="138">
        <v>7102</v>
      </c>
      <c r="D2192" s="132">
        <v>5</v>
      </c>
      <c r="E2192" s="142" t="s">
        <v>1284</v>
      </c>
      <c r="F2192" s="143" t="s">
        <v>1285</v>
      </c>
      <c r="G2192" s="128">
        <v>102</v>
      </c>
      <c r="H2192" s="128">
        <v>636</v>
      </c>
      <c r="I2192" s="128">
        <v>3</v>
      </c>
      <c r="J2192" s="128">
        <v>4</v>
      </c>
      <c r="K2192" s="128">
        <v>22</v>
      </c>
      <c r="L2192" s="128">
        <v>72</v>
      </c>
      <c r="M2192" s="128">
        <v>102</v>
      </c>
      <c r="N2192" s="128">
        <v>620</v>
      </c>
      <c r="O2192" s="128">
        <v>8</v>
      </c>
      <c r="P2192" s="128">
        <v>16</v>
      </c>
      <c r="Q2192" s="128">
        <v>29</v>
      </c>
      <c r="R2192" s="128">
        <v>47</v>
      </c>
      <c r="S2192" s="128">
        <v>0</v>
      </c>
      <c r="T2192" s="128">
        <v>0</v>
      </c>
      <c r="U2192" s="128">
        <v>0</v>
      </c>
      <c r="V2192" s="128">
        <v>0</v>
      </c>
      <c r="W2192" s="128">
        <v>0</v>
      </c>
      <c r="X2192" s="128">
        <v>0</v>
      </c>
    </row>
    <row r="2193" spans="1:24">
      <c r="A2193" s="118">
        <v>4</v>
      </c>
      <c r="B2193" s="122">
        <v>1</v>
      </c>
      <c r="C2193" s="137">
        <v>7102</v>
      </c>
      <c r="D2193" s="131">
        <v>7</v>
      </c>
      <c r="E2193" s="144" t="s">
        <v>1284</v>
      </c>
      <c r="F2193" s="144" t="s">
        <v>1379</v>
      </c>
      <c r="G2193" s="127">
        <v>95</v>
      </c>
      <c r="H2193" s="127">
        <v>667</v>
      </c>
      <c r="I2193" s="127">
        <v>1</v>
      </c>
      <c r="J2193" s="127">
        <v>11</v>
      </c>
      <c r="K2193" s="127">
        <v>24</v>
      </c>
      <c r="L2193" s="127">
        <v>64</v>
      </c>
      <c r="M2193" s="127">
        <v>95</v>
      </c>
      <c r="N2193" s="127">
        <v>717</v>
      </c>
      <c r="O2193" s="127">
        <v>1</v>
      </c>
      <c r="P2193" s="127">
        <v>16</v>
      </c>
      <c r="Q2193" s="127">
        <v>38</v>
      </c>
      <c r="R2193" s="127">
        <v>45</v>
      </c>
      <c r="S2193" s="127">
        <v>0</v>
      </c>
      <c r="T2193" s="127">
        <v>0</v>
      </c>
      <c r="U2193" s="127">
        <v>0</v>
      </c>
      <c r="V2193" s="127">
        <v>0</v>
      </c>
      <c r="W2193" s="127">
        <v>0</v>
      </c>
      <c r="X2193" s="127">
        <v>0</v>
      </c>
    </row>
    <row r="2194" spans="1:24">
      <c r="A2194" s="118">
        <v>5</v>
      </c>
      <c r="B2194" s="122">
        <v>1</v>
      </c>
      <c r="C2194" s="137">
        <v>7102</v>
      </c>
      <c r="D2194" s="131">
        <v>7</v>
      </c>
      <c r="E2194" s="144" t="s">
        <v>1284</v>
      </c>
      <c r="F2194" s="144" t="s">
        <v>1379</v>
      </c>
      <c r="G2194" s="127">
        <v>96</v>
      </c>
      <c r="H2194" s="127">
        <v>658</v>
      </c>
      <c r="I2194" s="127">
        <v>7</v>
      </c>
      <c r="J2194" s="127">
        <v>20</v>
      </c>
      <c r="K2194" s="127">
        <v>43</v>
      </c>
      <c r="L2194" s="127">
        <v>30</v>
      </c>
      <c r="M2194" s="127">
        <v>96</v>
      </c>
      <c r="N2194" s="127">
        <v>700</v>
      </c>
      <c r="O2194" s="127">
        <v>3</v>
      </c>
      <c r="P2194" s="127">
        <v>23</v>
      </c>
      <c r="Q2194" s="127">
        <v>41</v>
      </c>
      <c r="R2194" s="127">
        <v>33</v>
      </c>
      <c r="S2194" s="127">
        <v>96</v>
      </c>
      <c r="T2194" s="127">
        <v>196</v>
      </c>
      <c r="U2194" s="127">
        <v>8</v>
      </c>
      <c r="V2194" s="127">
        <v>49</v>
      </c>
      <c r="W2194" s="127">
        <v>39</v>
      </c>
      <c r="X2194" s="127">
        <v>4</v>
      </c>
    </row>
    <row r="2195" spans="1:24">
      <c r="A2195" s="118">
        <v>6</v>
      </c>
      <c r="B2195" s="122">
        <v>1</v>
      </c>
      <c r="C2195" s="137">
        <v>7102</v>
      </c>
      <c r="D2195" s="131">
        <v>7</v>
      </c>
      <c r="E2195" s="144" t="s">
        <v>1284</v>
      </c>
      <c r="F2195" s="144" t="s">
        <v>1379</v>
      </c>
      <c r="G2195" s="127">
        <v>73</v>
      </c>
      <c r="H2195" s="127">
        <v>706</v>
      </c>
      <c r="I2195" s="127">
        <v>1</v>
      </c>
      <c r="J2195" s="127">
        <v>19</v>
      </c>
      <c r="K2195" s="127">
        <v>36</v>
      </c>
      <c r="L2195" s="127">
        <v>44</v>
      </c>
      <c r="M2195" s="127">
        <v>73</v>
      </c>
      <c r="N2195" s="127">
        <v>781</v>
      </c>
      <c r="O2195" s="127">
        <v>0</v>
      </c>
      <c r="P2195" s="127">
        <v>18</v>
      </c>
      <c r="Q2195" s="127">
        <v>38</v>
      </c>
      <c r="R2195" s="127">
        <v>44</v>
      </c>
      <c r="S2195" s="127">
        <v>0</v>
      </c>
      <c r="T2195" s="127">
        <v>0</v>
      </c>
      <c r="U2195" s="127">
        <v>0</v>
      </c>
      <c r="V2195" s="127">
        <v>0</v>
      </c>
      <c r="W2195" s="127">
        <v>0</v>
      </c>
      <c r="X2195" s="127">
        <v>0</v>
      </c>
    </row>
    <row r="2196" spans="1:24">
      <c r="A2196" s="118">
        <v>7</v>
      </c>
      <c r="B2196" s="122">
        <v>1</v>
      </c>
      <c r="C2196" s="137">
        <v>7102</v>
      </c>
      <c r="D2196" s="131">
        <v>8</v>
      </c>
      <c r="E2196" s="144" t="s">
        <v>1284</v>
      </c>
      <c r="F2196" s="144" t="s">
        <v>1698</v>
      </c>
      <c r="G2196" s="127">
        <v>105</v>
      </c>
      <c r="H2196" s="127">
        <v>744</v>
      </c>
      <c r="I2196" s="127">
        <v>8</v>
      </c>
      <c r="J2196" s="127">
        <v>9</v>
      </c>
      <c r="K2196" s="127">
        <v>42</v>
      </c>
      <c r="L2196" s="127">
        <v>42</v>
      </c>
      <c r="M2196" s="127">
        <v>105</v>
      </c>
      <c r="N2196" s="127">
        <v>751</v>
      </c>
      <c r="O2196" s="127">
        <v>3</v>
      </c>
      <c r="P2196" s="127">
        <v>30</v>
      </c>
      <c r="Q2196" s="127">
        <v>36</v>
      </c>
      <c r="R2196" s="127">
        <v>30</v>
      </c>
      <c r="S2196" s="127">
        <v>105</v>
      </c>
      <c r="T2196" s="127">
        <v>177</v>
      </c>
      <c r="U2196" s="127">
        <v>28</v>
      </c>
      <c r="V2196" s="127">
        <v>38</v>
      </c>
      <c r="W2196" s="127">
        <v>28</v>
      </c>
      <c r="X2196" s="127">
        <v>7</v>
      </c>
    </row>
    <row r="2197" spans="1:24">
      <c r="A2197" s="118">
        <v>8</v>
      </c>
      <c r="B2197" s="122">
        <v>1</v>
      </c>
      <c r="C2197" s="137">
        <v>7102</v>
      </c>
      <c r="D2197" s="131">
        <v>8</v>
      </c>
      <c r="E2197" s="144" t="s">
        <v>1284</v>
      </c>
      <c r="F2197" s="144" t="s">
        <v>1698</v>
      </c>
      <c r="G2197" s="127">
        <v>110</v>
      </c>
      <c r="H2197" s="127">
        <v>732</v>
      </c>
      <c r="I2197" s="127">
        <v>22</v>
      </c>
      <c r="J2197" s="127">
        <v>15</v>
      </c>
      <c r="K2197" s="127">
        <v>41</v>
      </c>
      <c r="L2197" s="127">
        <v>23</v>
      </c>
      <c r="M2197" s="127">
        <v>110</v>
      </c>
      <c r="N2197" s="127">
        <v>803</v>
      </c>
      <c r="O2197" s="127">
        <v>4</v>
      </c>
      <c r="P2197" s="127">
        <v>18</v>
      </c>
      <c r="Q2197" s="127">
        <v>53</v>
      </c>
      <c r="R2197" s="127">
        <v>25</v>
      </c>
      <c r="S2197" s="127">
        <v>0</v>
      </c>
      <c r="T2197" s="127">
        <v>0</v>
      </c>
      <c r="U2197" s="127">
        <v>0</v>
      </c>
      <c r="V2197" s="127">
        <v>0</v>
      </c>
      <c r="W2197" s="127">
        <v>0</v>
      </c>
      <c r="X2197" s="127">
        <v>0</v>
      </c>
    </row>
    <row r="2198" spans="1:24">
      <c r="A2198" s="113">
        <v>3</v>
      </c>
      <c r="B2198" s="116">
        <v>1</v>
      </c>
      <c r="C2198" s="138">
        <v>7104</v>
      </c>
      <c r="D2198" s="132">
        <v>14</v>
      </c>
      <c r="E2198" s="142" t="s">
        <v>1286</v>
      </c>
      <c r="F2198" s="143" t="s">
        <v>1287</v>
      </c>
      <c r="G2198" s="128">
        <v>31</v>
      </c>
      <c r="H2198" s="128">
        <v>590</v>
      </c>
      <c r="I2198" s="128">
        <v>3</v>
      </c>
      <c r="J2198" s="128">
        <v>13</v>
      </c>
      <c r="K2198" s="128">
        <v>19</v>
      </c>
      <c r="L2198" s="128">
        <v>65</v>
      </c>
      <c r="M2198" s="128">
        <v>31</v>
      </c>
      <c r="N2198" s="128">
        <v>570</v>
      </c>
      <c r="O2198" s="128">
        <v>13</v>
      </c>
      <c r="P2198" s="128">
        <v>10</v>
      </c>
      <c r="Q2198" s="128">
        <v>42</v>
      </c>
      <c r="R2198" s="128">
        <v>35</v>
      </c>
      <c r="S2198" s="128">
        <v>0</v>
      </c>
      <c r="T2198" s="128">
        <v>0</v>
      </c>
      <c r="U2198" s="128">
        <v>0</v>
      </c>
      <c r="V2198" s="128">
        <v>0</v>
      </c>
      <c r="W2198" s="128">
        <v>0</v>
      </c>
      <c r="X2198" s="128">
        <v>0</v>
      </c>
    </row>
    <row r="2199" spans="1:24">
      <c r="A2199" s="118">
        <v>4</v>
      </c>
      <c r="B2199" s="122">
        <v>1</v>
      </c>
      <c r="C2199" s="137">
        <v>7104</v>
      </c>
      <c r="D2199" s="131">
        <v>14</v>
      </c>
      <c r="E2199" s="144" t="s">
        <v>1286</v>
      </c>
      <c r="F2199" s="144" t="s">
        <v>1287</v>
      </c>
      <c r="G2199" s="127">
        <v>39</v>
      </c>
      <c r="H2199" s="127">
        <v>608</v>
      </c>
      <c r="I2199" s="127">
        <v>18</v>
      </c>
      <c r="J2199" s="127">
        <v>5</v>
      </c>
      <c r="K2199" s="127">
        <v>38</v>
      </c>
      <c r="L2199" s="127">
        <v>38</v>
      </c>
      <c r="M2199" s="127">
        <v>39</v>
      </c>
      <c r="N2199" s="127">
        <v>632</v>
      </c>
      <c r="O2199" s="127">
        <v>10</v>
      </c>
      <c r="P2199" s="127">
        <v>15</v>
      </c>
      <c r="Q2199" s="127">
        <v>51</v>
      </c>
      <c r="R2199" s="127">
        <v>23</v>
      </c>
      <c r="S2199" s="127">
        <v>0</v>
      </c>
      <c r="T2199" s="127">
        <v>0</v>
      </c>
      <c r="U2199" s="127">
        <v>0</v>
      </c>
      <c r="V2199" s="127">
        <v>0</v>
      </c>
      <c r="W2199" s="127">
        <v>0</v>
      </c>
      <c r="X2199" s="127">
        <v>0</v>
      </c>
    </row>
    <row r="2200" spans="1:24">
      <c r="A2200" s="118">
        <v>5</v>
      </c>
      <c r="B2200" s="122">
        <v>1</v>
      </c>
      <c r="C2200" s="137">
        <v>7104</v>
      </c>
      <c r="D2200" s="131">
        <v>14</v>
      </c>
      <c r="E2200" s="144" t="s">
        <v>1286</v>
      </c>
      <c r="F2200" s="144" t="s">
        <v>1287</v>
      </c>
      <c r="G2200" s="127">
        <v>38</v>
      </c>
      <c r="H2200" s="127">
        <v>650</v>
      </c>
      <c r="I2200" s="127">
        <v>11</v>
      </c>
      <c r="J2200" s="127">
        <v>18</v>
      </c>
      <c r="K2200" s="127">
        <v>32</v>
      </c>
      <c r="L2200" s="127">
        <v>39</v>
      </c>
      <c r="M2200" s="127">
        <v>38</v>
      </c>
      <c r="N2200" s="127">
        <v>696</v>
      </c>
      <c r="O2200" s="127">
        <v>3</v>
      </c>
      <c r="P2200" s="127">
        <v>18</v>
      </c>
      <c r="Q2200" s="127">
        <v>58</v>
      </c>
      <c r="R2200" s="127">
        <v>21</v>
      </c>
      <c r="S2200" s="127">
        <v>38</v>
      </c>
      <c r="T2200" s="127">
        <v>203</v>
      </c>
      <c r="U2200" s="127">
        <v>3</v>
      </c>
      <c r="V2200" s="127">
        <v>47</v>
      </c>
      <c r="W2200" s="127">
        <v>45</v>
      </c>
      <c r="X2200" s="127">
        <v>5</v>
      </c>
    </row>
    <row r="2201" spans="1:24">
      <c r="A2201" s="118">
        <v>6</v>
      </c>
      <c r="B2201" s="122">
        <v>1</v>
      </c>
      <c r="C2201" s="137">
        <v>7104</v>
      </c>
      <c r="D2201" s="131">
        <v>14</v>
      </c>
      <c r="E2201" s="144" t="s">
        <v>1286</v>
      </c>
      <c r="F2201" s="144" t="s">
        <v>1287</v>
      </c>
      <c r="G2201" s="127">
        <v>27</v>
      </c>
      <c r="H2201" s="127">
        <v>741</v>
      </c>
      <c r="I2201" s="127">
        <v>0</v>
      </c>
      <c r="J2201" s="127">
        <v>15</v>
      </c>
      <c r="K2201" s="127">
        <v>15</v>
      </c>
      <c r="L2201" s="127">
        <v>70</v>
      </c>
      <c r="M2201" s="127">
        <v>27</v>
      </c>
      <c r="N2201" s="127">
        <v>721</v>
      </c>
      <c r="O2201" s="127">
        <v>0</v>
      </c>
      <c r="P2201" s="127">
        <v>33</v>
      </c>
      <c r="Q2201" s="127">
        <v>37</v>
      </c>
      <c r="R2201" s="127">
        <v>30</v>
      </c>
      <c r="S2201" s="127">
        <v>0</v>
      </c>
      <c r="T2201" s="127">
        <v>0</v>
      </c>
      <c r="U2201" s="127">
        <v>0</v>
      </c>
      <c r="V2201" s="127">
        <v>0</v>
      </c>
      <c r="W2201" s="127">
        <v>0</v>
      </c>
      <c r="X2201" s="127">
        <v>0</v>
      </c>
    </row>
    <row r="2202" spans="1:24">
      <c r="A2202" s="118">
        <v>7</v>
      </c>
      <c r="B2202" s="122">
        <v>1</v>
      </c>
      <c r="C2202" s="137">
        <v>7104</v>
      </c>
      <c r="D2202" s="131">
        <v>15</v>
      </c>
      <c r="E2202" s="144" t="s">
        <v>1286</v>
      </c>
      <c r="F2202" s="144" t="s">
        <v>1699</v>
      </c>
      <c r="G2202" s="127">
        <v>44</v>
      </c>
      <c r="H2202" s="127">
        <v>713</v>
      </c>
      <c r="I2202" s="127">
        <v>14</v>
      </c>
      <c r="J2202" s="127">
        <v>23</v>
      </c>
      <c r="K2202" s="127">
        <v>41</v>
      </c>
      <c r="L2202" s="127">
        <v>23</v>
      </c>
      <c r="M2202" s="127">
        <v>44</v>
      </c>
      <c r="N2202" s="127">
        <v>734</v>
      </c>
      <c r="O2202" s="127">
        <v>0</v>
      </c>
      <c r="P2202" s="127">
        <v>27</v>
      </c>
      <c r="Q2202" s="127">
        <v>57</v>
      </c>
      <c r="R2202" s="127">
        <v>16</v>
      </c>
      <c r="S2202" s="127">
        <v>44</v>
      </c>
      <c r="T2202" s="127">
        <v>174</v>
      </c>
      <c r="U2202" s="127">
        <v>23</v>
      </c>
      <c r="V2202" s="127">
        <v>57</v>
      </c>
      <c r="W2202" s="127">
        <v>20</v>
      </c>
      <c r="X2202" s="127">
        <v>0</v>
      </c>
    </row>
    <row r="2203" spans="1:24">
      <c r="A2203" s="118">
        <v>8</v>
      </c>
      <c r="B2203" s="122">
        <v>1</v>
      </c>
      <c r="C2203" s="137">
        <v>7104</v>
      </c>
      <c r="D2203" s="131">
        <v>15</v>
      </c>
      <c r="E2203" s="144" t="s">
        <v>1286</v>
      </c>
      <c r="F2203" s="144" t="s">
        <v>1699</v>
      </c>
      <c r="G2203" s="127">
        <v>32</v>
      </c>
      <c r="H2203" s="127">
        <v>710</v>
      </c>
      <c r="I2203" s="127">
        <v>28</v>
      </c>
      <c r="J2203" s="127">
        <v>25</v>
      </c>
      <c r="K2203" s="127">
        <v>38</v>
      </c>
      <c r="L2203" s="127">
        <v>9</v>
      </c>
      <c r="M2203" s="127">
        <v>32</v>
      </c>
      <c r="N2203" s="127">
        <v>766</v>
      </c>
      <c r="O2203" s="127">
        <v>13</v>
      </c>
      <c r="P2203" s="127">
        <v>13</v>
      </c>
      <c r="Q2203" s="127">
        <v>47</v>
      </c>
      <c r="R2203" s="127">
        <v>28</v>
      </c>
      <c r="S2203" s="127">
        <v>0</v>
      </c>
      <c r="T2203" s="127">
        <v>0</v>
      </c>
      <c r="U2203" s="127">
        <v>0</v>
      </c>
      <c r="V2203" s="127">
        <v>0</v>
      </c>
      <c r="W2203" s="127">
        <v>0</v>
      </c>
      <c r="X2203" s="127">
        <v>0</v>
      </c>
    </row>
    <row r="2204" spans="1:24">
      <c r="A2204" s="113">
        <v>3</v>
      </c>
      <c r="B2204" s="116">
        <v>1</v>
      </c>
      <c r="C2204" s="138">
        <v>7105</v>
      </c>
      <c r="D2204" s="132">
        <v>18</v>
      </c>
      <c r="E2204" s="142" t="s">
        <v>1288</v>
      </c>
      <c r="F2204" s="143" t="s">
        <v>1289</v>
      </c>
      <c r="G2204" s="128">
        <v>42</v>
      </c>
      <c r="H2204" s="128">
        <v>544</v>
      </c>
      <c r="I2204" s="128">
        <v>10</v>
      </c>
      <c r="J2204" s="128">
        <v>24</v>
      </c>
      <c r="K2204" s="128">
        <v>38</v>
      </c>
      <c r="L2204" s="128">
        <v>29</v>
      </c>
      <c r="M2204" s="128">
        <v>42</v>
      </c>
      <c r="N2204" s="128">
        <v>483</v>
      </c>
      <c r="O2204" s="128">
        <v>31</v>
      </c>
      <c r="P2204" s="128">
        <v>12</v>
      </c>
      <c r="Q2204" s="128">
        <v>33</v>
      </c>
      <c r="R2204" s="128">
        <v>24</v>
      </c>
      <c r="S2204" s="128">
        <v>0</v>
      </c>
      <c r="T2204" s="128">
        <v>0</v>
      </c>
      <c r="U2204" s="128">
        <v>0</v>
      </c>
      <c r="V2204" s="128">
        <v>0</v>
      </c>
      <c r="W2204" s="128">
        <v>0</v>
      </c>
      <c r="X2204" s="128">
        <v>0</v>
      </c>
    </row>
    <row r="2205" spans="1:24">
      <c r="A2205" s="118">
        <v>4</v>
      </c>
      <c r="B2205" s="122">
        <v>1</v>
      </c>
      <c r="C2205" s="137">
        <v>7105</v>
      </c>
      <c r="D2205" s="131">
        <v>18</v>
      </c>
      <c r="E2205" s="144" t="s">
        <v>1288</v>
      </c>
      <c r="F2205" s="144" t="s">
        <v>1289</v>
      </c>
      <c r="G2205" s="127">
        <v>43</v>
      </c>
      <c r="H2205" s="127">
        <v>628</v>
      </c>
      <c r="I2205" s="127">
        <v>5</v>
      </c>
      <c r="J2205" s="127">
        <v>9</v>
      </c>
      <c r="K2205" s="127">
        <v>35</v>
      </c>
      <c r="L2205" s="127">
        <v>51</v>
      </c>
      <c r="M2205" s="127">
        <v>43</v>
      </c>
      <c r="N2205" s="127">
        <v>685</v>
      </c>
      <c r="O2205" s="127">
        <v>0</v>
      </c>
      <c r="P2205" s="127">
        <v>12</v>
      </c>
      <c r="Q2205" s="127">
        <v>60</v>
      </c>
      <c r="R2205" s="127">
        <v>28</v>
      </c>
      <c r="S2205" s="127">
        <v>0</v>
      </c>
      <c r="T2205" s="127">
        <v>0</v>
      </c>
      <c r="U2205" s="127">
        <v>0</v>
      </c>
      <c r="V2205" s="127">
        <v>0</v>
      </c>
      <c r="W2205" s="127">
        <v>0</v>
      </c>
      <c r="X2205" s="127">
        <v>0</v>
      </c>
    </row>
    <row r="2206" spans="1:24">
      <c r="A2206" s="118">
        <v>5</v>
      </c>
      <c r="B2206" s="122">
        <v>1</v>
      </c>
      <c r="C2206" s="137">
        <v>7105</v>
      </c>
      <c r="D2206" s="131">
        <v>18</v>
      </c>
      <c r="E2206" s="144" t="s">
        <v>1288</v>
      </c>
      <c r="F2206" s="144" t="s">
        <v>1289</v>
      </c>
      <c r="G2206" s="127">
        <v>45</v>
      </c>
      <c r="H2206" s="127">
        <v>631</v>
      </c>
      <c r="I2206" s="127">
        <v>9</v>
      </c>
      <c r="J2206" s="127">
        <v>29</v>
      </c>
      <c r="K2206" s="127">
        <v>38</v>
      </c>
      <c r="L2206" s="127">
        <v>24</v>
      </c>
      <c r="M2206" s="127">
        <v>45</v>
      </c>
      <c r="N2206" s="127">
        <v>687</v>
      </c>
      <c r="O2206" s="127">
        <v>9</v>
      </c>
      <c r="P2206" s="127">
        <v>20</v>
      </c>
      <c r="Q2206" s="127">
        <v>36</v>
      </c>
      <c r="R2206" s="127">
        <v>36</v>
      </c>
      <c r="S2206" s="127">
        <v>45</v>
      </c>
      <c r="T2206" s="127">
        <v>205</v>
      </c>
      <c r="U2206" s="127">
        <v>9</v>
      </c>
      <c r="V2206" s="127">
        <v>31</v>
      </c>
      <c r="W2206" s="127">
        <v>47</v>
      </c>
      <c r="X2206" s="127">
        <v>13</v>
      </c>
    </row>
    <row r="2207" spans="1:24">
      <c r="A2207" s="118">
        <v>6</v>
      </c>
      <c r="B2207" s="122">
        <v>1</v>
      </c>
      <c r="C2207" s="137">
        <v>7105</v>
      </c>
      <c r="D2207" s="131">
        <v>18</v>
      </c>
      <c r="E2207" s="144" t="s">
        <v>1288</v>
      </c>
      <c r="F2207" s="144" t="s">
        <v>1289</v>
      </c>
      <c r="G2207" s="127">
        <v>31</v>
      </c>
      <c r="H2207" s="127">
        <v>653</v>
      </c>
      <c r="I2207" s="127">
        <v>10</v>
      </c>
      <c r="J2207" s="127">
        <v>29</v>
      </c>
      <c r="K2207" s="127">
        <v>35</v>
      </c>
      <c r="L2207" s="127">
        <v>26</v>
      </c>
      <c r="M2207" s="127">
        <v>31</v>
      </c>
      <c r="N2207" s="127">
        <v>686</v>
      </c>
      <c r="O2207" s="127">
        <v>6</v>
      </c>
      <c r="P2207" s="127">
        <v>29</v>
      </c>
      <c r="Q2207" s="127">
        <v>42</v>
      </c>
      <c r="R2207" s="127">
        <v>23</v>
      </c>
      <c r="S2207" s="127">
        <v>0</v>
      </c>
      <c r="T2207" s="127">
        <v>0</v>
      </c>
      <c r="U2207" s="127">
        <v>0</v>
      </c>
      <c r="V2207" s="127">
        <v>0</v>
      </c>
      <c r="W2207" s="127">
        <v>0</v>
      </c>
      <c r="X2207" s="127">
        <v>0</v>
      </c>
    </row>
    <row r="2208" spans="1:24">
      <c r="A2208" s="118">
        <v>7</v>
      </c>
      <c r="B2208" s="122">
        <v>1</v>
      </c>
      <c r="C2208" s="137">
        <v>7105</v>
      </c>
      <c r="D2208" s="131">
        <v>19</v>
      </c>
      <c r="E2208" s="144" t="s">
        <v>1288</v>
      </c>
      <c r="F2208" s="144" t="s">
        <v>1700</v>
      </c>
      <c r="G2208" s="127">
        <v>41</v>
      </c>
      <c r="H2208" s="127">
        <v>721</v>
      </c>
      <c r="I2208" s="127">
        <v>7</v>
      </c>
      <c r="J2208" s="127">
        <v>17</v>
      </c>
      <c r="K2208" s="127">
        <v>46</v>
      </c>
      <c r="L2208" s="127">
        <v>29</v>
      </c>
      <c r="M2208" s="127">
        <v>41</v>
      </c>
      <c r="N2208" s="127">
        <v>741</v>
      </c>
      <c r="O2208" s="127">
        <v>7</v>
      </c>
      <c r="P2208" s="127">
        <v>22</v>
      </c>
      <c r="Q2208" s="127">
        <v>49</v>
      </c>
      <c r="R2208" s="127">
        <v>22</v>
      </c>
      <c r="S2208" s="127">
        <v>41</v>
      </c>
      <c r="T2208" s="127">
        <v>181</v>
      </c>
      <c r="U2208" s="127">
        <v>22</v>
      </c>
      <c r="V2208" s="127">
        <v>39</v>
      </c>
      <c r="W2208" s="127">
        <v>37</v>
      </c>
      <c r="X2208" s="127">
        <v>2</v>
      </c>
    </row>
    <row r="2209" spans="1:24">
      <c r="A2209" s="118">
        <v>8</v>
      </c>
      <c r="B2209" s="122">
        <v>1</v>
      </c>
      <c r="C2209" s="137">
        <v>7105</v>
      </c>
      <c r="D2209" s="131">
        <v>19</v>
      </c>
      <c r="E2209" s="144" t="s">
        <v>1288</v>
      </c>
      <c r="F2209" s="144" t="s">
        <v>1700</v>
      </c>
      <c r="G2209" s="127">
        <v>31</v>
      </c>
      <c r="H2209" s="127">
        <v>698</v>
      </c>
      <c r="I2209" s="127">
        <v>35</v>
      </c>
      <c r="J2209" s="127">
        <v>23</v>
      </c>
      <c r="K2209" s="127">
        <v>19</v>
      </c>
      <c r="L2209" s="127">
        <v>23</v>
      </c>
      <c r="M2209" s="127">
        <v>31</v>
      </c>
      <c r="N2209" s="127">
        <v>731</v>
      </c>
      <c r="O2209" s="127">
        <v>19</v>
      </c>
      <c r="P2209" s="127">
        <v>10</v>
      </c>
      <c r="Q2209" s="127">
        <v>58</v>
      </c>
      <c r="R2209" s="127">
        <v>13</v>
      </c>
      <c r="S2209" s="127">
        <v>0</v>
      </c>
      <c r="T2209" s="127">
        <v>0</v>
      </c>
      <c r="U2209" s="127">
        <v>0</v>
      </c>
      <c r="V2209" s="127">
        <v>0</v>
      </c>
      <c r="W2209" s="127">
        <v>0</v>
      </c>
      <c r="X2209" s="127">
        <v>0</v>
      </c>
    </row>
    <row r="2210" spans="1:24">
      <c r="A2210" s="113">
        <v>3</v>
      </c>
      <c r="B2210" s="116">
        <v>1</v>
      </c>
      <c r="C2210" s="138">
        <v>7201</v>
      </c>
      <c r="D2210" s="132">
        <v>1</v>
      </c>
      <c r="E2210" s="142" t="s">
        <v>1290</v>
      </c>
      <c r="F2210" s="143" t="s">
        <v>1291</v>
      </c>
      <c r="G2210" s="128">
        <v>90</v>
      </c>
      <c r="H2210" s="128">
        <v>598</v>
      </c>
      <c r="I2210" s="128">
        <v>1</v>
      </c>
      <c r="J2210" s="128">
        <v>9</v>
      </c>
      <c r="K2210" s="128">
        <v>30</v>
      </c>
      <c r="L2210" s="128">
        <v>60</v>
      </c>
      <c r="M2210" s="128">
        <v>90</v>
      </c>
      <c r="N2210" s="128">
        <v>589</v>
      </c>
      <c r="O2210" s="128">
        <v>9</v>
      </c>
      <c r="P2210" s="128">
        <v>19</v>
      </c>
      <c r="Q2210" s="128">
        <v>37</v>
      </c>
      <c r="R2210" s="128">
        <v>36</v>
      </c>
      <c r="S2210" s="128">
        <v>0</v>
      </c>
      <c r="T2210" s="128">
        <v>0</v>
      </c>
      <c r="U2210" s="128">
        <v>0</v>
      </c>
      <c r="V2210" s="128">
        <v>0</v>
      </c>
      <c r="W2210" s="128">
        <v>0</v>
      </c>
      <c r="X2210" s="128">
        <v>0</v>
      </c>
    </row>
    <row r="2211" spans="1:24">
      <c r="A2211" s="118">
        <v>4</v>
      </c>
      <c r="B2211" s="122">
        <v>1</v>
      </c>
      <c r="C2211" s="137">
        <v>7201</v>
      </c>
      <c r="D2211" s="131">
        <v>1</v>
      </c>
      <c r="E2211" s="144" t="s">
        <v>1290</v>
      </c>
      <c r="F2211" s="144" t="s">
        <v>1291</v>
      </c>
      <c r="G2211" s="127">
        <v>95</v>
      </c>
      <c r="H2211" s="127">
        <v>635</v>
      </c>
      <c r="I2211" s="127">
        <v>7</v>
      </c>
      <c r="J2211" s="127">
        <v>18</v>
      </c>
      <c r="K2211" s="127">
        <v>19</v>
      </c>
      <c r="L2211" s="127">
        <v>56</v>
      </c>
      <c r="M2211" s="127">
        <v>95</v>
      </c>
      <c r="N2211" s="127">
        <v>653</v>
      </c>
      <c r="O2211" s="127">
        <v>4</v>
      </c>
      <c r="P2211" s="127">
        <v>22</v>
      </c>
      <c r="Q2211" s="127">
        <v>41</v>
      </c>
      <c r="R2211" s="127">
        <v>33</v>
      </c>
      <c r="S2211" s="127">
        <v>0</v>
      </c>
      <c r="T2211" s="127">
        <v>0</v>
      </c>
      <c r="U2211" s="127">
        <v>0</v>
      </c>
      <c r="V2211" s="127">
        <v>0</v>
      </c>
      <c r="W2211" s="127">
        <v>0</v>
      </c>
      <c r="X2211" s="127">
        <v>0</v>
      </c>
    </row>
    <row r="2212" spans="1:24">
      <c r="A2212" s="118">
        <v>5</v>
      </c>
      <c r="B2212" s="122">
        <v>1</v>
      </c>
      <c r="C2212" s="137">
        <v>7201</v>
      </c>
      <c r="D2212" s="131">
        <v>1</v>
      </c>
      <c r="E2212" s="144" t="s">
        <v>1290</v>
      </c>
      <c r="F2212" s="144" t="s">
        <v>1291</v>
      </c>
      <c r="G2212" s="127">
        <v>82</v>
      </c>
      <c r="H2212" s="127">
        <v>644</v>
      </c>
      <c r="I2212" s="127">
        <v>7</v>
      </c>
      <c r="J2212" s="127">
        <v>23</v>
      </c>
      <c r="K2212" s="127">
        <v>39</v>
      </c>
      <c r="L2212" s="127">
        <v>30</v>
      </c>
      <c r="M2212" s="127">
        <v>82</v>
      </c>
      <c r="N2212" s="127">
        <v>700</v>
      </c>
      <c r="O2212" s="127">
        <v>6</v>
      </c>
      <c r="P2212" s="127">
        <v>17</v>
      </c>
      <c r="Q2212" s="127">
        <v>46</v>
      </c>
      <c r="R2212" s="127">
        <v>30</v>
      </c>
      <c r="S2212" s="127">
        <v>82</v>
      </c>
      <c r="T2212" s="127">
        <v>210</v>
      </c>
      <c r="U2212" s="127">
        <v>7</v>
      </c>
      <c r="V2212" s="127">
        <v>27</v>
      </c>
      <c r="W2212" s="127">
        <v>55</v>
      </c>
      <c r="X2212" s="127">
        <v>11</v>
      </c>
    </row>
    <row r="2213" spans="1:24">
      <c r="A2213" s="118">
        <v>6</v>
      </c>
      <c r="B2213" s="122">
        <v>1</v>
      </c>
      <c r="C2213" s="137">
        <v>7201</v>
      </c>
      <c r="D2213" s="131">
        <v>1</v>
      </c>
      <c r="E2213" s="144" t="s">
        <v>1290</v>
      </c>
      <c r="F2213" s="144" t="s">
        <v>1291</v>
      </c>
      <c r="G2213" s="127">
        <v>96</v>
      </c>
      <c r="H2213" s="127">
        <v>706</v>
      </c>
      <c r="I2213" s="127">
        <v>9</v>
      </c>
      <c r="J2213" s="127">
        <v>11</v>
      </c>
      <c r="K2213" s="127">
        <v>34</v>
      </c>
      <c r="L2213" s="127">
        <v>45</v>
      </c>
      <c r="M2213" s="127">
        <v>96</v>
      </c>
      <c r="N2213" s="127">
        <v>764</v>
      </c>
      <c r="O2213" s="127">
        <v>3</v>
      </c>
      <c r="P2213" s="127">
        <v>14</v>
      </c>
      <c r="Q2213" s="127">
        <v>43</v>
      </c>
      <c r="R2213" s="127">
        <v>41</v>
      </c>
      <c r="S2213" s="127">
        <v>0</v>
      </c>
      <c r="T2213" s="127">
        <v>0</v>
      </c>
      <c r="U2213" s="127">
        <v>0</v>
      </c>
      <c r="V2213" s="127">
        <v>0</v>
      </c>
      <c r="W2213" s="127">
        <v>0</v>
      </c>
      <c r="X2213" s="127">
        <v>0</v>
      </c>
    </row>
    <row r="2214" spans="1:24">
      <c r="A2214" s="118">
        <v>7</v>
      </c>
      <c r="B2214" s="122">
        <v>1</v>
      </c>
      <c r="C2214" s="137">
        <v>7201</v>
      </c>
      <c r="D2214" s="131">
        <v>3</v>
      </c>
      <c r="E2214" s="144" t="s">
        <v>1290</v>
      </c>
      <c r="F2214" s="144" t="s">
        <v>1701</v>
      </c>
      <c r="G2214" s="127">
        <v>86</v>
      </c>
      <c r="H2214" s="127">
        <v>735</v>
      </c>
      <c r="I2214" s="127">
        <v>12</v>
      </c>
      <c r="J2214" s="127">
        <v>9</v>
      </c>
      <c r="K2214" s="127">
        <v>38</v>
      </c>
      <c r="L2214" s="127">
        <v>41</v>
      </c>
      <c r="M2214" s="127">
        <v>86</v>
      </c>
      <c r="N2214" s="127">
        <v>745</v>
      </c>
      <c r="O2214" s="127">
        <v>6</v>
      </c>
      <c r="P2214" s="127">
        <v>28</v>
      </c>
      <c r="Q2214" s="127">
        <v>35</v>
      </c>
      <c r="R2214" s="127">
        <v>31</v>
      </c>
      <c r="S2214" s="127">
        <v>86</v>
      </c>
      <c r="T2214" s="127">
        <v>169</v>
      </c>
      <c r="U2214" s="127">
        <v>29</v>
      </c>
      <c r="V2214" s="127">
        <v>47</v>
      </c>
      <c r="W2214" s="127">
        <v>23</v>
      </c>
      <c r="X2214" s="127">
        <v>1</v>
      </c>
    </row>
    <row r="2215" spans="1:24">
      <c r="A2215" s="118">
        <v>8</v>
      </c>
      <c r="B2215" s="122">
        <v>1</v>
      </c>
      <c r="C2215" s="137">
        <v>7201</v>
      </c>
      <c r="D2215" s="131">
        <v>3</v>
      </c>
      <c r="E2215" s="144" t="s">
        <v>1290</v>
      </c>
      <c r="F2215" s="144" t="s">
        <v>1701</v>
      </c>
      <c r="G2215" s="127">
        <v>93</v>
      </c>
      <c r="H2215" s="127">
        <v>749</v>
      </c>
      <c r="I2215" s="127">
        <v>8</v>
      </c>
      <c r="J2215" s="127">
        <v>18</v>
      </c>
      <c r="K2215" s="127">
        <v>48</v>
      </c>
      <c r="L2215" s="127">
        <v>26</v>
      </c>
      <c r="M2215" s="127">
        <v>93</v>
      </c>
      <c r="N2215" s="127">
        <v>841</v>
      </c>
      <c r="O2215" s="127">
        <v>0</v>
      </c>
      <c r="P2215" s="127">
        <v>16</v>
      </c>
      <c r="Q2215" s="127">
        <v>46</v>
      </c>
      <c r="R2215" s="127">
        <v>38</v>
      </c>
      <c r="S2215" s="127">
        <v>0</v>
      </c>
      <c r="T2215" s="127">
        <v>0</v>
      </c>
      <c r="U2215" s="127">
        <v>0</v>
      </c>
      <c r="V2215" s="127">
        <v>0</v>
      </c>
      <c r="W2215" s="127">
        <v>0</v>
      </c>
      <c r="X2215" s="127">
        <v>0</v>
      </c>
    </row>
    <row r="2216" spans="1:24">
      <c r="A2216" s="118">
        <v>4</v>
      </c>
      <c r="B2216" s="122">
        <v>1</v>
      </c>
      <c r="C2216" s="137">
        <v>7202</v>
      </c>
      <c r="D2216" s="131">
        <v>5</v>
      </c>
      <c r="E2216" s="144" t="s">
        <v>1292</v>
      </c>
      <c r="F2216" s="144" t="s">
        <v>1380</v>
      </c>
      <c r="G2216" s="127">
        <v>156</v>
      </c>
      <c r="H2216" s="127">
        <v>654</v>
      </c>
      <c r="I2216" s="127">
        <v>6</v>
      </c>
      <c r="J2216" s="127">
        <v>10</v>
      </c>
      <c r="K2216" s="127">
        <v>21</v>
      </c>
      <c r="L2216" s="127">
        <v>63</v>
      </c>
      <c r="M2216" s="127">
        <v>156</v>
      </c>
      <c r="N2216" s="127">
        <v>698</v>
      </c>
      <c r="O2216" s="127">
        <v>4</v>
      </c>
      <c r="P2216" s="127">
        <v>12</v>
      </c>
      <c r="Q2216" s="127">
        <v>44</v>
      </c>
      <c r="R2216" s="127">
        <v>40</v>
      </c>
      <c r="S2216" s="127">
        <v>0</v>
      </c>
      <c r="T2216" s="127">
        <v>0</v>
      </c>
      <c r="U2216" s="127">
        <v>0</v>
      </c>
      <c r="V2216" s="127">
        <v>0</v>
      </c>
      <c r="W2216" s="127">
        <v>0</v>
      </c>
      <c r="X2216" s="127">
        <v>0</v>
      </c>
    </row>
    <row r="2217" spans="1:24">
      <c r="A2217" s="118">
        <v>5</v>
      </c>
      <c r="B2217" s="122">
        <v>1</v>
      </c>
      <c r="C2217" s="137">
        <v>7202</v>
      </c>
      <c r="D2217" s="131">
        <v>5</v>
      </c>
      <c r="E2217" s="144" t="s">
        <v>1292</v>
      </c>
      <c r="F2217" s="144" t="s">
        <v>1380</v>
      </c>
      <c r="G2217" s="127">
        <v>182</v>
      </c>
      <c r="H2217" s="127">
        <v>696</v>
      </c>
      <c r="I2217" s="127">
        <v>4</v>
      </c>
      <c r="J2217" s="127">
        <v>8</v>
      </c>
      <c r="K2217" s="127">
        <v>37</v>
      </c>
      <c r="L2217" s="127">
        <v>50</v>
      </c>
      <c r="M2217" s="127">
        <v>182</v>
      </c>
      <c r="N2217" s="127">
        <v>741</v>
      </c>
      <c r="O2217" s="127">
        <v>2</v>
      </c>
      <c r="P2217" s="127">
        <v>16</v>
      </c>
      <c r="Q2217" s="127">
        <v>41</v>
      </c>
      <c r="R2217" s="127">
        <v>42</v>
      </c>
      <c r="S2217" s="127">
        <v>182</v>
      </c>
      <c r="T2217" s="127">
        <v>231</v>
      </c>
      <c r="U2217" s="127">
        <v>2</v>
      </c>
      <c r="V2217" s="127">
        <v>14</v>
      </c>
      <c r="W2217" s="127">
        <v>54</v>
      </c>
      <c r="X2217" s="127">
        <v>30</v>
      </c>
    </row>
    <row r="2218" spans="1:24">
      <c r="A2218" s="118">
        <v>6</v>
      </c>
      <c r="B2218" s="122">
        <v>1</v>
      </c>
      <c r="C2218" s="137">
        <v>7202</v>
      </c>
      <c r="D2218" s="131">
        <v>7</v>
      </c>
      <c r="E2218" s="144" t="s">
        <v>1292</v>
      </c>
      <c r="F2218" s="144" t="s">
        <v>1521</v>
      </c>
      <c r="G2218" s="127">
        <v>160</v>
      </c>
      <c r="H2218" s="127">
        <v>733</v>
      </c>
      <c r="I2218" s="127">
        <v>2</v>
      </c>
      <c r="J2218" s="127">
        <v>15</v>
      </c>
      <c r="K2218" s="127">
        <v>28</v>
      </c>
      <c r="L2218" s="127">
        <v>55</v>
      </c>
      <c r="M2218" s="127">
        <v>160</v>
      </c>
      <c r="N2218" s="127">
        <v>743</v>
      </c>
      <c r="O2218" s="127">
        <v>3</v>
      </c>
      <c r="P2218" s="127">
        <v>23</v>
      </c>
      <c r="Q2218" s="127">
        <v>38</v>
      </c>
      <c r="R2218" s="127">
        <v>36</v>
      </c>
      <c r="S2218" s="127">
        <v>0</v>
      </c>
      <c r="T2218" s="127">
        <v>0</v>
      </c>
      <c r="U2218" s="127">
        <v>0</v>
      </c>
      <c r="V2218" s="127">
        <v>0</v>
      </c>
      <c r="W2218" s="127">
        <v>0</v>
      </c>
      <c r="X2218" s="127">
        <v>0</v>
      </c>
    </row>
    <row r="2219" spans="1:24">
      <c r="A2219" s="118">
        <v>7</v>
      </c>
      <c r="B2219" s="122">
        <v>1</v>
      </c>
      <c r="C2219" s="137">
        <v>7202</v>
      </c>
      <c r="D2219" s="131">
        <v>7</v>
      </c>
      <c r="E2219" s="144" t="s">
        <v>1292</v>
      </c>
      <c r="F2219" s="144" t="s">
        <v>1521</v>
      </c>
      <c r="G2219" s="127">
        <v>174</v>
      </c>
      <c r="H2219" s="127">
        <v>777</v>
      </c>
      <c r="I2219" s="127">
        <v>5</v>
      </c>
      <c r="J2219" s="127">
        <v>3</v>
      </c>
      <c r="K2219" s="127">
        <v>32</v>
      </c>
      <c r="L2219" s="127">
        <v>60</v>
      </c>
      <c r="M2219" s="127">
        <v>174</v>
      </c>
      <c r="N2219" s="127">
        <v>772</v>
      </c>
      <c r="O2219" s="127">
        <v>1</v>
      </c>
      <c r="P2219" s="127">
        <v>23</v>
      </c>
      <c r="Q2219" s="127">
        <v>45</v>
      </c>
      <c r="R2219" s="127">
        <v>31</v>
      </c>
      <c r="S2219" s="127">
        <v>174</v>
      </c>
      <c r="T2219" s="127">
        <v>201</v>
      </c>
      <c r="U2219" s="127">
        <v>10</v>
      </c>
      <c r="V2219" s="127">
        <v>29</v>
      </c>
      <c r="W2219" s="127">
        <v>52</v>
      </c>
      <c r="X2219" s="127">
        <v>8</v>
      </c>
    </row>
    <row r="2220" spans="1:24">
      <c r="A2220" s="118">
        <v>8</v>
      </c>
      <c r="B2220" s="122">
        <v>1</v>
      </c>
      <c r="C2220" s="137">
        <v>7202</v>
      </c>
      <c r="D2220" s="131">
        <v>7</v>
      </c>
      <c r="E2220" s="144" t="s">
        <v>1292</v>
      </c>
      <c r="F2220" s="144" t="s">
        <v>1521</v>
      </c>
      <c r="G2220" s="127">
        <v>160</v>
      </c>
      <c r="H2220" s="127">
        <v>760</v>
      </c>
      <c r="I2220" s="127">
        <v>10</v>
      </c>
      <c r="J2220" s="127">
        <v>15</v>
      </c>
      <c r="K2220" s="127">
        <v>46</v>
      </c>
      <c r="L2220" s="127">
        <v>29</v>
      </c>
      <c r="M2220" s="127">
        <v>160</v>
      </c>
      <c r="N2220" s="127">
        <v>843</v>
      </c>
      <c r="O2220" s="127">
        <v>2</v>
      </c>
      <c r="P2220" s="127">
        <v>15</v>
      </c>
      <c r="Q2220" s="127">
        <v>38</v>
      </c>
      <c r="R2220" s="127">
        <v>45</v>
      </c>
      <c r="S2220" s="127">
        <v>0</v>
      </c>
      <c r="T2220" s="127">
        <v>0</v>
      </c>
      <c r="U2220" s="127">
        <v>0</v>
      </c>
      <c r="V2220" s="127">
        <v>0</v>
      </c>
      <c r="W2220" s="127">
        <v>0</v>
      </c>
      <c r="X2220" s="127">
        <v>0</v>
      </c>
    </row>
    <row r="2221" spans="1:24">
      <c r="A2221" s="113">
        <v>3</v>
      </c>
      <c r="B2221" s="116">
        <v>1</v>
      </c>
      <c r="C2221" s="138">
        <v>7202</v>
      </c>
      <c r="D2221" s="132">
        <v>8</v>
      </c>
      <c r="E2221" s="142" t="s">
        <v>1292</v>
      </c>
      <c r="F2221" s="143" t="s">
        <v>1294</v>
      </c>
      <c r="G2221" s="128">
        <v>95</v>
      </c>
      <c r="H2221" s="128">
        <v>642</v>
      </c>
      <c r="I2221" s="128">
        <v>1</v>
      </c>
      <c r="J2221" s="128">
        <v>6</v>
      </c>
      <c r="K2221" s="128">
        <v>22</v>
      </c>
      <c r="L2221" s="128">
        <v>71</v>
      </c>
      <c r="M2221" s="128">
        <v>95</v>
      </c>
      <c r="N2221" s="128">
        <v>666</v>
      </c>
      <c r="O2221" s="128">
        <v>8</v>
      </c>
      <c r="P2221" s="128">
        <v>8</v>
      </c>
      <c r="Q2221" s="128">
        <v>27</v>
      </c>
      <c r="R2221" s="128">
        <v>56</v>
      </c>
      <c r="S2221" s="128">
        <v>0</v>
      </c>
      <c r="T2221" s="128">
        <v>0</v>
      </c>
      <c r="U2221" s="128">
        <v>0</v>
      </c>
      <c r="V2221" s="128">
        <v>0</v>
      </c>
      <c r="W2221" s="128">
        <v>0</v>
      </c>
      <c r="X2221" s="128">
        <v>0</v>
      </c>
    </row>
    <row r="2222" spans="1:24">
      <c r="A2222" s="113">
        <v>3</v>
      </c>
      <c r="B2222" s="116">
        <v>1</v>
      </c>
      <c r="C2222" s="138">
        <v>7202</v>
      </c>
      <c r="D2222" s="132">
        <v>9</v>
      </c>
      <c r="E2222" s="142" t="s">
        <v>1292</v>
      </c>
      <c r="F2222" s="143" t="s">
        <v>1293</v>
      </c>
      <c r="G2222" s="128">
        <v>73</v>
      </c>
      <c r="H2222" s="128">
        <v>632</v>
      </c>
      <c r="I2222" s="128">
        <v>1</v>
      </c>
      <c r="J2222" s="128">
        <v>7</v>
      </c>
      <c r="K2222" s="128">
        <v>15</v>
      </c>
      <c r="L2222" s="128">
        <v>77</v>
      </c>
      <c r="M2222" s="128">
        <v>73</v>
      </c>
      <c r="N2222" s="128">
        <v>647</v>
      </c>
      <c r="O2222" s="128">
        <v>12</v>
      </c>
      <c r="P2222" s="128">
        <v>8</v>
      </c>
      <c r="Q2222" s="128">
        <v>27</v>
      </c>
      <c r="R2222" s="128">
        <v>52</v>
      </c>
      <c r="S2222" s="128">
        <v>0</v>
      </c>
      <c r="T2222" s="128">
        <v>0</v>
      </c>
      <c r="U2222" s="128">
        <v>0</v>
      </c>
      <c r="V2222" s="128">
        <v>0</v>
      </c>
      <c r="W2222" s="128">
        <v>0</v>
      </c>
      <c r="X2222" s="128">
        <v>0</v>
      </c>
    </row>
    <row r="2223" spans="1:24">
      <c r="A2223" s="113">
        <v>3</v>
      </c>
      <c r="B2223" s="116">
        <v>1</v>
      </c>
      <c r="C2223" s="138">
        <v>7203</v>
      </c>
      <c r="D2223" s="132">
        <v>10</v>
      </c>
      <c r="E2223" s="142" t="s">
        <v>1295</v>
      </c>
      <c r="F2223" s="143" t="s">
        <v>1304</v>
      </c>
      <c r="G2223" s="128">
        <v>57</v>
      </c>
      <c r="H2223" s="128">
        <v>542</v>
      </c>
      <c r="I2223" s="128">
        <v>9</v>
      </c>
      <c r="J2223" s="128">
        <v>26</v>
      </c>
      <c r="K2223" s="128">
        <v>30</v>
      </c>
      <c r="L2223" s="128">
        <v>35</v>
      </c>
      <c r="M2223" s="128">
        <v>57</v>
      </c>
      <c r="N2223" s="128">
        <v>532</v>
      </c>
      <c r="O2223" s="128">
        <v>21</v>
      </c>
      <c r="P2223" s="128">
        <v>23</v>
      </c>
      <c r="Q2223" s="128">
        <v>21</v>
      </c>
      <c r="R2223" s="128">
        <v>35</v>
      </c>
      <c r="S2223" s="128">
        <v>0</v>
      </c>
      <c r="T2223" s="128">
        <v>0</v>
      </c>
      <c r="U2223" s="128">
        <v>0</v>
      </c>
      <c r="V2223" s="128">
        <v>0</v>
      </c>
      <c r="W2223" s="128">
        <v>0</v>
      </c>
      <c r="X2223" s="128">
        <v>0</v>
      </c>
    </row>
    <row r="2224" spans="1:24">
      <c r="A2224" s="118">
        <v>4</v>
      </c>
      <c r="B2224" s="122">
        <v>1</v>
      </c>
      <c r="C2224" s="137">
        <v>7203</v>
      </c>
      <c r="D2224" s="131">
        <v>10</v>
      </c>
      <c r="E2224" s="144" t="s">
        <v>1295</v>
      </c>
      <c r="F2224" s="144" t="s">
        <v>1304</v>
      </c>
      <c r="G2224" s="127">
        <v>61</v>
      </c>
      <c r="H2224" s="127">
        <v>621</v>
      </c>
      <c r="I2224" s="127">
        <v>8</v>
      </c>
      <c r="J2224" s="127">
        <v>15</v>
      </c>
      <c r="K2224" s="127">
        <v>31</v>
      </c>
      <c r="L2224" s="127">
        <v>46</v>
      </c>
      <c r="M2224" s="127">
        <v>61</v>
      </c>
      <c r="N2224" s="127">
        <v>643</v>
      </c>
      <c r="O2224" s="127">
        <v>2</v>
      </c>
      <c r="P2224" s="127">
        <v>31</v>
      </c>
      <c r="Q2224" s="127">
        <v>38</v>
      </c>
      <c r="R2224" s="127">
        <v>30</v>
      </c>
      <c r="S2224" s="127">
        <v>0</v>
      </c>
      <c r="T2224" s="127">
        <v>0</v>
      </c>
      <c r="U2224" s="127">
        <v>0</v>
      </c>
      <c r="V2224" s="127">
        <v>0</v>
      </c>
      <c r="W2224" s="127">
        <v>0</v>
      </c>
      <c r="X2224" s="127">
        <v>0</v>
      </c>
    </row>
    <row r="2225" spans="1:24">
      <c r="A2225" s="118">
        <v>5</v>
      </c>
      <c r="B2225" s="122">
        <v>1</v>
      </c>
      <c r="C2225" s="137">
        <v>7203</v>
      </c>
      <c r="D2225" s="131">
        <v>10</v>
      </c>
      <c r="E2225" s="144" t="s">
        <v>1295</v>
      </c>
      <c r="F2225" s="144" t="s">
        <v>1304</v>
      </c>
      <c r="G2225" s="127">
        <v>53</v>
      </c>
      <c r="H2225" s="127">
        <v>617</v>
      </c>
      <c r="I2225" s="127">
        <v>19</v>
      </c>
      <c r="J2225" s="127">
        <v>26</v>
      </c>
      <c r="K2225" s="127">
        <v>36</v>
      </c>
      <c r="L2225" s="127">
        <v>19</v>
      </c>
      <c r="M2225" s="127">
        <v>53</v>
      </c>
      <c r="N2225" s="127">
        <v>692</v>
      </c>
      <c r="O2225" s="127">
        <v>2</v>
      </c>
      <c r="P2225" s="127">
        <v>25</v>
      </c>
      <c r="Q2225" s="127">
        <v>45</v>
      </c>
      <c r="R2225" s="127">
        <v>28</v>
      </c>
      <c r="S2225" s="127">
        <v>53</v>
      </c>
      <c r="T2225" s="127">
        <v>180</v>
      </c>
      <c r="U2225" s="127">
        <v>21</v>
      </c>
      <c r="V2225" s="127">
        <v>53</v>
      </c>
      <c r="W2225" s="127">
        <v>25</v>
      </c>
      <c r="X2225" s="127">
        <v>2</v>
      </c>
    </row>
    <row r="2226" spans="1:24">
      <c r="A2226" s="113">
        <v>3</v>
      </c>
      <c r="B2226" s="116">
        <v>1</v>
      </c>
      <c r="C2226" s="138">
        <v>7203</v>
      </c>
      <c r="D2226" s="132">
        <v>12</v>
      </c>
      <c r="E2226" s="142" t="s">
        <v>1295</v>
      </c>
      <c r="F2226" s="143" t="s">
        <v>1303</v>
      </c>
      <c r="G2226" s="128">
        <v>83</v>
      </c>
      <c r="H2226" s="128">
        <v>610</v>
      </c>
      <c r="I2226" s="128">
        <v>1</v>
      </c>
      <c r="J2226" s="128">
        <v>5</v>
      </c>
      <c r="K2226" s="128">
        <v>30</v>
      </c>
      <c r="L2226" s="128">
        <v>64</v>
      </c>
      <c r="M2226" s="128">
        <v>83</v>
      </c>
      <c r="N2226" s="128">
        <v>649</v>
      </c>
      <c r="O2226" s="128">
        <v>5</v>
      </c>
      <c r="P2226" s="128">
        <v>13</v>
      </c>
      <c r="Q2226" s="128">
        <v>25</v>
      </c>
      <c r="R2226" s="128">
        <v>57</v>
      </c>
      <c r="S2226" s="128">
        <v>0</v>
      </c>
      <c r="T2226" s="128">
        <v>0</v>
      </c>
      <c r="U2226" s="128">
        <v>0</v>
      </c>
      <c r="V2226" s="128">
        <v>0</v>
      </c>
      <c r="W2226" s="128">
        <v>0</v>
      </c>
      <c r="X2226" s="128">
        <v>0</v>
      </c>
    </row>
    <row r="2227" spans="1:24">
      <c r="A2227" s="118">
        <v>4</v>
      </c>
      <c r="B2227" s="122">
        <v>1</v>
      </c>
      <c r="C2227" s="137">
        <v>7203</v>
      </c>
      <c r="D2227" s="131">
        <v>12</v>
      </c>
      <c r="E2227" s="144" t="s">
        <v>1295</v>
      </c>
      <c r="F2227" s="144" t="s">
        <v>1303</v>
      </c>
      <c r="G2227" s="127">
        <v>80</v>
      </c>
      <c r="H2227" s="127">
        <v>666</v>
      </c>
      <c r="I2227" s="127">
        <v>3</v>
      </c>
      <c r="J2227" s="127">
        <v>11</v>
      </c>
      <c r="K2227" s="127">
        <v>25</v>
      </c>
      <c r="L2227" s="127">
        <v>61</v>
      </c>
      <c r="M2227" s="127">
        <v>80</v>
      </c>
      <c r="N2227" s="127">
        <v>717</v>
      </c>
      <c r="O2227" s="127">
        <v>1</v>
      </c>
      <c r="P2227" s="127">
        <v>15</v>
      </c>
      <c r="Q2227" s="127">
        <v>38</v>
      </c>
      <c r="R2227" s="127">
        <v>46</v>
      </c>
      <c r="S2227" s="127">
        <v>0</v>
      </c>
      <c r="T2227" s="127">
        <v>0</v>
      </c>
      <c r="U2227" s="127">
        <v>0</v>
      </c>
      <c r="V2227" s="127">
        <v>0</v>
      </c>
      <c r="W2227" s="127">
        <v>0</v>
      </c>
      <c r="X2227" s="127">
        <v>0</v>
      </c>
    </row>
    <row r="2228" spans="1:24">
      <c r="A2228" s="118">
        <v>5</v>
      </c>
      <c r="B2228" s="122">
        <v>1</v>
      </c>
      <c r="C2228" s="137">
        <v>7203</v>
      </c>
      <c r="D2228" s="131">
        <v>12</v>
      </c>
      <c r="E2228" s="144" t="s">
        <v>1295</v>
      </c>
      <c r="F2228" s="144" t="s">
        <v>1303</v>
      </c>
      <c r="G2228" s="127">
        <v>72</v>
      </c>
      <c r="H2228" s="127">
        <v>677</v>
      </c>
      <c r="I2228" s="127">
        <v>0</v>
      </c>
      <c r="J2228" s="127">
        <v>19</v>
      </c>
      <c r="K2228" s="127">
        <v>35</v>
      </c>
      <c r="L2228" s="127">
        <v>46</v>
      </c>
      <c r="M2228" s="127">
        <v>72</v>
      </c>
      <c r="N2228" s="127">
        <v>754</v>
      </c>
      <c r="O2228" s="127">
        <v>1</v>
      </c>
      <c r="P2228" s="127">
        <v>15</v>
      </c>
      <c r="Q2228" s="127">
        <v>44</v>
      </c>
      <c r="R2228" s="127">
        <v>39</v>
      </c>
      <c r="S2228" s="127">
        <v>72</v>
      </c>
      <c r="T2228" s="127">
        <v>220</v>
      </c>
      <c r="U2228" s="127">
        <v>1</v>
      </c>
      <c r="V2228" s="127">
        <v>26</v>
      </c>
      <c r="W2228" s="127">
        <v>56</v>
      </c>
      <c r="X2228" s="127">
        <v>17</v>
      </c>
    </row>
    <row r="2229" spans="1:24">
      <c r="A2229" s="113">
        <v>3</v>
      </c>
      <c r="B2229" s="116">
        <v>1</v>
      </c>
      <c r="C2229" s="138">
        <v>7203</v>
      </c>
      <c r="D2229" s="132">
        <v>13</v>
      </c>
      <c r="E2229" s="142" t="s">
        <v>1295</v>
      </c>
      <c r="F2229" s="143" t="s">
        <v>1302</v>
      </c>
      <c r="G2229" s="128">
        <v>70</v>
      </c>
      <c r="H2229" s="128">
        <v>561</v>
      </c>
      <c r="I2229" s="128">
        <v>4</v>
      </c>
      <c r="J2229" s="128">
        <v>11</v>
      </c>
      <c r="K2229" s="128">
        <v>47</v>
      </c>
      <c r="L2229" s="128">
        <v>37</v>
      </c>
      <c r="M2229" s="128">
        <v>70</v>
      </c>
      <c r="N2229" s="128">
        <v>583</v>
      </c>
      <c r="O2229" s="128">
        <v>7</v>
      </c>
      <c r="P2229" s="128">
        <v>23</v>
      </c>
      <c r="Q2229" s="128">
        <v>36</v>
      </c>
      <c r="R2229" s="128">
        <v>34</v>
      </c>
      <c r="S2229" s="128">
        <v>0</v>
      </c>
      <c r="T2229" s="128">
        <v>0</v>
      </c>
      <c r="U2229" s="128">
        <v>0</v>
      </c>
      <c r="V2229" s="128">
        <v>0</v>
      </c>
      <c r="W2229" s="128">
        <v>0</v>
      </c>
      <c r="X2229" s="128">
        <v>0</v>
      </c>
    </row>
    <row r="2230" spans="1:24">
      <c r="A2230" s="118">
        <v>4</v>
      </c>
      <c r="B2230" s="122">
        <v>1</v>
      </c>
      <c r="C2230" s="137">
        <v>7203</v>
      </c>
      <c r="D2230" s="131">
        <v>13</v>
      </c>
      <c r="E2230" s="144" t="s">
        <v>1295</v>
      </c>
      <c r="F2230" s="144" t="s">
        <v>1302</v>
      </c>
      <c r="G2230" s="127">
        <v>66</v>
      </c>
      <c r="H2230" s="127">
        <v>632</v>
      </c>
      <c r="I2230" s="127">
        <v>9</v>
      </c>
      <c r="J2230" s="127">
        <v>6</v>
      </c>
      <c r="K2230" s="127">
        <v>38</v>
      </c>
      <c r="L2230" s="127">
        <v>47</v>
      </c>
      <c r="M2230" s="127">
        <v>66</v>
      </c>
      <c r="N2230" s="127">
        <v>685</v>
      </c>
      <c r="O2230" s="127">
        <v>5</v>
      </c>
      <c r="P2230" s="127">
        <v>15</v>
      </c>
      <c r="Q2230" s="127">
        <v>41</v>
      </c>
      <c r="R2230" s="127">
        <v>39</v>
      </c>
      <c r="S2230" s="127">
        <v>0</v>
      </c>
      <c r="T2230" s="127">
        <v>0</v>
      </c>
      <c r="U2230" s="127">
        <v>0</v>
      </c>
      <c r="V2230" s="127">
        <v>0</v>
      </c>
      <c r="W2230" s="127">
        <v>0</v>
      </c>
      <c r="X2230" s="127">
        <v>0</v>
      </c>
    </row>
    <row r="2231" spans="1:24">
      <c r="A2231" s="118">
        <v>5</v>
      </c>
      <c r="B2231" s="122">
        <v>1</v>
      </c>
      <c r="C2231" s="137">
        <v>7203</v>
      </c>
      <c r="D2231" s="131">
        <v>13</v>
      </c>
      <c r="E2231" s="144" t="s">
        <v>1295</v>
      </c>
      <c r="F2231" s="144" t="s">
        <v>1302</v>
      </c>
      <c r="G2231" s="127">
        <v>65</v>
      </c>
      <c r="H2231" s="127">
        <v>675</v>
      </c>
      <c r="I2231" s="127">
        <v>3</v>
      </c>
      <c r="J2231" s="127">
        <v>9</v>
      </c>
      <c r="K2231" s="127">
        <v>48</v>
      </c>
      <c r="L2231" s="127">
        <v>40</v>
      </c>
      <c r="M2231" s="127">
        <v>65</v>
      </c>
      <c r="N2231" s="127">
        <v>752</v>
      </c>
      <c r="O2231" s="127">
        <v>0</v>
      </c>
      <c r="P2231" s="127">
        <v>11</v>
      </c>
      <c r="Q2231" s="127">
        <v>48</v>
      </c>
      <c r="R2231" s="127">
        <v>42</v>
      </c>
      <c r="S2231" s="127">
        <v>65</v>
      </c>
      <c r="T2231" s="127">
        <v>215</v>
      </c>
      <c r="U2231" s="127">
        <v>3</v>
      </c>
      <c r="V2231" s="127">
        <v>26</v>
      </c>
      <c r="W2231" s="127">
        <v>60</v>
      </c>
      <c r="X2231" s="127">
        <v>11</v>
      </c>
    </row>
    <row r="2232" spans="1:24">
      <c r="A2232" s="113">
        <v>3</v>
      </c>
      <c r="B2232" s="116">
        <v>1</v>
      </c>
      <c r="C2232" s="138">
        <v>7203</v>
      </c>
      <c r="D2232" s="132">
        <v>15</v>
      </c>
      <c r="E2232" s="142" t="s">
        <v>1295</v>
      </c>
      <c r="F2232" s="143" t="s">
        <v>1301</v>
      </c>
      <c r="G2232" s="128">
        <v>49</v>
      </c>
      <c r="H2232" s="128">
        <v>633</v>
      </c>
      <c r="I2232" s="128">
        <v>4</v>
      </c>
      <c r="J2232" s="128">
        <v>0</v>
      </c>
      <c r="K2232" s="128">
        <v>20</v>
      </c>
      <c r="L2232" s="128">
        <v>76</v>
      </c>
      <c r="M2232" s="128">
        <v>49</v>
      </c>
      <c r="N2232" s="128">
        <v>708</v>
      </c>
      <c r="O2232" s="128">
        <v>6</v>
      </c>
      <c r="P2232" s="128">
        <v>10</v>
      </c>
      <c r="Q2232" s="128">
        <v>12</v>
      </c>
      <c r="R2232" s="128">
        <v>71</v>
      </c>
      <c r="S2232" s="128">
        <v>0</v>
      </c>
      <c r="T2232" s="128">
        <v>0</v>
      </c>
      <c r="U2232" s="128">
        <v>0</v>
      </c>
      <c r="V2232" s="128">
        <v>0</v>
      </c>
      <c r="W2232" s="128">
        <v>0</v>
      </c>
      <c r="X2232" s="128">
        <v>0</v>
      </c>
    </row>
    <row r="2233" spans="1:24">
      <c r="A2233" s="118">
        <v>4</v>
      </c>
      <c r="B2233" s="122">
        <v>1</v>
      </c>
      <c r="C2233" s="137">
        <v>7203</v>
      </c>
      <c r="D2233" s="131">
        <v>15</v>
      </c>
      <c r="E2233" s="144" t="s">
        <v>1295</v>
      </c>
      <c r="F2233" s="144" t="s">
        <v>1301</v>
      </c>
      <c r="G2233" s="127">
        <v>51</v>
      </c>
      <c r="H2233" s="127">
        <v>659</v>
      </c>
      <c r="I2233" s="127">
        <v>4</v>
      </c>
      <c r="J2233" s="127">
        <v>6</v>
      </c>
      <c r="K2233" s="127">
        <v>27</v>
      </c>
      <c r="L2233" s="127">
        <v>63</v>
      </c>
      <c r="M2233" s="127">
        <v>51</v>
      </c>
      <c r="N2233" s="127">
        <v>693</v>
      </c>
      <c r="O2233" s="127">
        <v>4</v>
      </c>
      <c r="P2233" s="127">
        <v>12</v>
      </c>
      <c r="Q2233" s="127">
        <v>45</v>
      </c>
      <c r="R2233" s="127">
        <v>39</v>
      </c>
      <c r="S2233" s="127">
        <v>0</v>
      </c>
      <c r="T2233" s="127">
        <v>0</v>
      </c>
      <c r="U2233" s="127">
        <v>0</v>
      </c>
      <c r="V2233" s="127">
        <v>0</v>
      </c>
      <c r="W2233" s="127">
        <v>0</v>
      </c>
      <c r="X2233" s="127">
        <v>0</v>
      </c>
    </row>
    <row r="2234" spans="1:24">
      <c r="A2234" s="118">
        <v>5</v>
      </c>
      <c r="B2234" s="122">
        <v>1</v>
      </c>
      <c r="C2234" s="137">
        <v>7203</v>
      </c>
      <c r="D2234" s="131">
        <v>15</v>
      </c>
      <c r="E2234" s="144" t="s">
        <v>1295</v>
      </c>
      <c r="F2234" s="144" t="s">
        <v>1301</v>
      </c>
      <c r="G2234" s="127">
        <v>43</v>
      </c>
      <c r="H2234" s="127">
        <v>651</v>
      </c>
      <c r="I2234" s="127">
        <v>16</v>
      </c>
      <c r="J2234" s="127">
        <v>9</v>
      </c>
      <c r="K2234" s="127">
        <v>40</v>
      </c>
      <c r="L2234" s="127">
        <v>35</v>
      </c>
      <c r="M2234" s="127">
        <v>43</v>
      </c>
      <c r="N2234" s="127">
        <v>705</v>
      </c>
      <c r="O2234" s="127">
        <v>5</v>
      </c>
      <c r="P2234" s="127">
        <v>19</v>
      </c>
      <c r="Q2234" s="127">
        <v>49</v>
      </c>
      <c r="R2234" s="127">
        <v>28</v>
      </c>
      <c r="S2234" s="127">
        <v>43</v>
      </c>
      <c r="T2234" s="127">
        <v>204</v>
      </c>
      <c r="U2234" s="127">
        <v>9</v>
      </c>
      <c r="V2234" s="127">
        <v>35</v>
      </c>
      <c r="W2234" s="127">
        <v>42</v>
      </c>
      <c r="X2234" s="127">
        <v>14</v>
      </c>
    </row>
    <row r="2235" spans="1:24">
      <c r="A2235" s="113">
        <v>3</v>
      </c>
      <c r="B2235" s="116">
        <v>1</v>
      </c>
      <c r="C2235" s="138">
        <v>7203</v>
      </c>
      <c r="D2235" s="132">
        <v>16</v>
      </c>
      <c r="E2235" s="142" t="s">
        <v>1295</v>
      </c>
      <c r="F2235" s="143" t="s">
        <v>1300</v>
      </c>
      <c r="G2235" s="128">
        <v>90</v>
      </c>
      <c r="H2235" s="128">
        <v>610</v>
      </c>
      <c r="I2235" s="128">
        <v>3</v>
      </c>
      <c r="J2235" s="128">
        <v>11</v>
      </c>
      <c r="K2235" s="128">
        <v>23</v>
      </c>
      <c r="L2235" s="128">
        <v>62</v>
      </c>
      <c r="M2235" s="128">
        <v>90</v>
      </c>
      <c r="N2235" s="128">
        <v>645</v>
      </c>
      <c r="O2235" s="128">
        <v>8</v>
      </c>
      <c r="P2235" s="128">
        <v>13</v>
      </c>
      <c r="Q2235" s="128">
        <v>21</v>
      </c>
      <c r="R2235" s="128">
        <v>58</v>
      </c>
      <c r="S2235" s="128">
        <v>0</v>
      </c>
      <c r="T2235" s="128">
        <v>0</v>
      </c>
      <c r="U2235" s="128">
        <v>0</v>
      </c>
      <c r="V2235" s="128">
        <v>0</v>
      </c>
      <c r="W2235" s="128">
        <v>0</v>
      </c>
      <c r="X2235" s="128">
        <v>0</v>
      </c>
    </row>
    <row r="2236" spans="1:24">
      <c r="A2236" s="118">
        <v>4</v>
      </c>
      <c r="B2236" s="122">
        <v>1</v>
      </c>
      <c r="C2236" s="137">
        <v>7203</v>
      </c>
      <c r="D2236" s="131">
        <v>16</v>
      </c>
      <c r="E2236" s="144" t="s">
        <v>1295</v>
      </c>
      <c r="F2236" s="144" t="s">
        <v>1300</v>
      </c>
      <c r="G2236" s="127">
        <v>82</v>
      </c>
      <c r="H2236" s="127">
        <v>683</v>
      </c>
      <c r="I2236" s="127">
        <v>1</v>
      </c>
      <c r="J2236" s="127">
        <v>5</v>
      </c>
      <c r="K2236" s="127">
        <v>24</v>
      </c>
      <c r="L2236" s="127">
        <v>70</v>
      </c>
      <c r="M2236" s="127">
        <v>82</v>
      </c>
      <c r="N2236" s="127">
        <v>754</v>
      </c>
      <c r="O2236" s="127">
        <v>0</v>
      </c>
      <c r="P2236" s="127">
        <v>6</v>
      </c>
      <c r="Q2236" s="127">
        <v>37</v>
      </c>
      <c r="R2236" s="127">
        <v>57</v>
      </c>
      <c r="S2236" s="127">
        <v>0</v>
      </c>
      <c r="T2236" s="127">
        <v>0</v>
      </c>
      <c r="U2236" s="127">
        <v>0</v>
      </c>
      <c r="V2236" s="127">
        <v>0</v>
      </c>
      <c r="W2236" s="127">
        <v>0</v>
      </c>
      <c r="X2236" s="127">
        <v>0</v>
      </c>
    </row>
    <row r="2237" spans="1:24">
      <c r="A2237" s="118">
        <v>5</v>
      </c>
      <c r="B2237" s="122">
        <v>1</v>
      </c>
      <c r="C2237" s="137">
        <v>7203</v>
      </c>
      <c r="D2237" s="131">
        <v>16</v>
      </c>
      <c r="E2237" s="144" t="s">
        <v>1295</v>
      </c>
      <c r="F2237" s="144" t="s">
        <v>1300</v>
      </c>
      <c r="G2237" s="127">
        <v>83</v>
      </c>
      <c r="H2237" s="127">
        <v>688</v>
      </c>
      <c r="I2237" s="127">
        <v>6</v>
      </c>
      <c r="J2237" s="127">
        <v>11</v>
      </c>
      <c r="K2237" s="127">
        <v>34</v>
      </c>
      <c r="L2237" s="127">
        <v>49</v>
      </c>
      <c r="M2237" s="127">
        <v>83</v>
      </c>
      <c r="N2237" s="127">
        <v>774</v>
      </c>
      <c r="O2237" s="127">
        <v>0</v>
      </c>
      <c r="P2237" s="127">
        <v>12</v>
      </c>
      <c r="Q2237" s="127">
        <v>45</v>
      </c>
      <c r="R2237" s="127">
        <v>43</v>
      </c>
      <c r="S2237" s="127">
        <v>83</v>
      </c>
      <c r="T2237" s="127">
        <v>209</v>
      </c>
      <c r="U2237" s="127">
        <v>5</v>
      </c>
      <c r="V2237" s="127">
        <v>34</v>
      </c>
      <c r="W2237" s="127">
        <v>49</v>
      </c>
      <c r="X2237" s="127">
        <v>12</v>
      </c>
    </row>
    <row r="2238" spans="1:24">
      <c r="A2238" s="113">
        <v>3</v>
      </c>
      <c r="B2238" s="116">
        <v>1</v>
      </c>
      <c r="C2238" s="138">
        <v>7203</v>
      </c>
      <c r="D2238" s="132">
        <v>17</v>
      </c>
      <c r="E2238" s="142" t="s">
        <v>1295</v>
      </c>
      <c r="F2238" s="143" t="s">
        <v>1299</v>
      </c>
      <c r="G2238" s="128">
        <v>51</v>
      </c>
      <c r="H2238" s="128">
        <v>521</v>
      </c>
      <c r="I2238" s="128">
        <v>10</v>
      </c>
      <c r="J2238" s="128">
        <v>35</v>
      </c>
      <c r="K2238" s="128">
        <v>24</v>
      </c>
      <c r="L2238" s="128">
        <v>31</v>
      </c>
      <c r="M2238" s="128">
        <v>51</v>
      </c>
      <c r="N2238" s="128">
        <v>554</v>
      </c>
      <c r="O2238" s="128">
        <v>20</v>
      </c>
      <c r="P2238" s="128">
        <v>20</v>
      </c>
      <c r="Q2238" s="128">
        <v>25</v>
      </c>
      <c r="R2238" s="128">
        <v>35</v>
      </c>
      <c r="S2238" s="128">
        <v>0</v>
      </c>
      <c r="T2238" s="128">
        <v>0</v>
      </c>
      <c r="U2238" s="128">
        <v>0</v>
      </c>
      <c r="V2238" s="128">
        <v>0</v>
      </c>
      <c r="W2238" s="128">
        <v>0</v>
      </c>
      <c r="X2238" s="128">
        <v>0</v>
      </c>
    </row>
    <row r="2239" spans="1:24">
      <c r="A2239" s="118">
        <v>4</v>
      </c>
      <c r="B2239" s="122">
        <v>1</v>
      </c>
      <c r="C2239" s="137">
        <v>7203</v>
      </c>
      <c r="D2239" s="131">
        <v>17</v>
      </c>
      <c r="E2239" s="144" t="s">
        <v>1295</v>
      </c>
      <c r="F2239" s="144" t="s">
        <v>1299</v>
      </c>
      <c r="G2239" s="127">
        <v>55</v>
      </c>
      <c r="H2239" s="127">
        <v>623</v>
      </c>
      <c r="I2239" s="127">
        <v>15</v>
      </c>
      <c r="J2239" s="127">
        <v>15</v>
      </c>
      <c r="K2239" s="127">
        <v>29</v>
      </c>
      <c r="L2239" s="127">
        <v>42</v>
      </c>
      <c r="M2239" s="127">
        <v>55</v>
      </c>
      <c r="N2239" s="127">
        <v>657</v>
      </c>
      <c r="O2239" s="127">
        <v>5</v>
      </c>
      <c r="P2239" s="127">
        <v>20</v>
      </c>
      <c r="Q2239" s="127">
        <v>40</v>
      </c>
      <c r="R2239" s="127">
        <v>35</v>
      </c>
      <c r="S2239" s="127">
        <v>0</v>
      </c>
      <c r="T2239" s="127">
        <v>0</v>
      </c>
      <c r="U2239" s="127">
        <v>0</v>
      </c>
      <c r="V2239" s="127">
        <v>0</v>
      </c>
      <c r="W2239" s="127">
        <v>0</v>
      </c>
      <c r="X2239" s="127">
        <v>0</v>
      </c>
    </row>
    <row r="2240" spans="1:24">
      <c r="A2240" s="118">
        <v>5</v>
      </c>
      <c r="B2240" s="122">
        <v>1</v>
      </c>
      <c r="C2240" s="137">
        <v>7203</v>
      </c>
      <c r="D2240" s="131">
        <v>17</v>
      </c>
      <c r="E2240" s="144" t="s">
        <v>1295</v>
      </c>
      <c r="F2240" s="144" t="s">
        <v>1299</v>
      </c>
      <c r="G2240" s="127">
        <v>45</v>
      </c>
      <c r="H2240" s="127">
        <v>653</v>
      </c>
      <c r="I2240" s="127">
        <v>16</v>
      </c>
      <c r="J2240" s="127">
        <v>18</v>
      </c>
      <c r="K2240" s="127">
        <v>24</v>
      </c>
      <c r="L2240" s="127">
        <v>42</v>
      </c>
      <c r="M2240" s="127">
        <v>45</v>
      </c>
      <c r="N2240" s="127">
        <v>643</v>
      </c>
      <c r="O2240" s="127">
        <v>16</v>
      </c>
      <c r="P2240" s="127">
        <v>22</v>
      </c>
      <c r="Q2240" s="127">
        <v>36</v>
      </c>
      <c r="R2240" s="127">
        <v>27</v>
      </c>
      <c r="S2240" s="127">
        <v>45</v>
      </c>
      <c r="T2240" s="127">
        <v>196</v>
      </c>
      <c r="U2240" s="127">
        <v>18</v>
      </c>
      <c r="V2240" s="127">
        <v>29</v>
      </c>
      <c r="W2240" s="127">
        <v>42</v>
      </c>
      <c r="X2240" s="127">
        <v>11</v>
      </c>
    </row>
    <row r="2241" spans="1:24">
      <c r="A2241" s="118">
        <v>8</v>
      </c>
      <c r="B2241" s="122">
        <v>1</v>
      </c>
      <c r="C2241" s="137">
        <v>7203</v>
      </c>
      <c r="D2241" s="131">
        <v>18</v>
      </c>
      <c r="E2241" s="144" t="s">
        <v>1295</v>
      </c>
      <c r="F2241" s="144" t="s">
        <v>1732</v>
      </c>
      <c r="G2241" s="127">
        <v>295</v>
      </c>
      <c r="H2241" s="127">
        <v>758</v>
      </c>
      <c r="I2241" s="127">
        <v>11</v>
      </c>
      <c r="J2241" s="127">
        <v>14</v>
      </c>
      <c r="K2241" s="127">
        <v>42</v>
      </c>
      <c r="L2241" s="127">
        <v>32</v>
      </c>
      <c r="M2241" s="127">
        <v>295</v>
      </c>
      <c r="N2241" s="127">
        <v>827</v>
      </c>
      <c r="O2241" s="127">
        <v>3</v>
      </c>
      <c r="P2241" s="127">
        <v>18</v>
      </c>
      <c r="Q2241" s="127">
        <v>37</v>
      </c>
      <c r="R2241" s="127">
        <v>42</v>
      </c>
      <c r="S2241" s="127">
        <v>0</v>
      </c>
      <c r="T2241" s="127">
        <v>0</v>
      </c>
      <c r="U2241" s="127">
        <v>0</v>
      </c>
      <c r="V2241" s="127">
        <v>0</v>
      </c>
      <c r="W2241" s="127">
        <v>0</v>
      </c>
      <c r="X2241" s="127">
        <v>0</v>
      </c>
    </row>
    <row r="2242" spans="1:24">
      <c r="A2242" s="118">
        <v>8</v>
      </c>
      <c r="B2242" s="122">
        <v>1</v>
      </c>
      <c r="C2242" s="137">
        <v>7203</v>
      </c>
      <c r="D2242" s="131">
        <v>19</v>
      </c>
      <c r="E2242" s="144" t="s">
        <v>1295</v>
      </c>
      <c r="F2242" s="144" t="s">
        <v>1731</v>
      </c>
      <c r="G2242" s="127">
        <v>314</v>
      </c>
      <c r="H2242" s="127">
        <v>772</v>
      </c>
      <c r="I2242" s="127">
        <v>11</v>
      </c>
      <c r="J2242" s="127">
        <v>10</v>
      </c>
      <c r="K2242" s="127">
        <v>39</v>
      </c>
      <c r="L2242" s="127">
        <v>39</v>
      </c>
      <c r="M2242" s="127">
        <v>314</v>
      </c>
      <c r="N2242" s="127">
        <v>850</v>
      </c>
      <c r="O2242" s="127">
        <v>3</v>
      </c>
      <c r="P2242" s="127">
        <v>10</v>
      </c>
      <c r="Q2242" s="127">
        <v>41</v>
      </c>
      <c r="R2242" s="127">
        <v>45</v>
      </c>
      <c r="S2242" s="127">
        <v>0</v>
      </c>
      <c r="T2242" s="127">
        <v>0</v>
      </c>
      <c r="U2242" s="127">
        <v>0</v>
      </c>
      <c r="V2242" s="127">
        <v>0</v>
      </c>
      <c r="W2242" s="127">
        <v>0</v>
      </c>
      <c r="X2242" s="127">
        <v>0</v>
      </c>
    </row>
    <row r="2243" spans="1:24">
      <c r="A2243" s="113">
        <v>3</v>
      </c>
      <c r="B2243" s="116">
        <v>1</v>
      </c>
      <c r="C2243" s="138">
        <v>7203</v>
      </c>
      <c r="D2243" s="132">
        <v>22</v>
      </c>
      <c r="E2243" s="142" t="s">
        <v>1295</v>
      </c>
      <c r="F2243" s="143" t="s">
        <v>1298</v>
      </c>
      <c r="G2243" s="128">
        <v>100</v>
      </c>
      <c r="H2243" s="128">
        <v>587</v>
      </c>
      <c r="I2243" s="128">
        <v>1</v>
      </c>
      <c r="J2243" s="128">
        <v>12</v>
      </c>
      <c r="K2243" s="128">
        <v>36</v>
      </c>
      <c r="L2243" s="128">
        <v>51</v>
      </c>
      <c r="M2243" s="128">
        <v>100</v>
      </c>
      <c r="N2243" s="128">
        <v>580</v>
      </c>
      <c r="O2243" s="128">
        <v>10</v>
      </c>
      <c r="P2243" s="128">
        <v>21</v>
      </c>
      <c r="Q2243" s="128">
        <v>33</v>
      </c>
      <c r="R2243" s="128">
        <v>36</v>
      </c>
      <c r="S2243" s="128">
        <v>0</v>
      </c>
      <c r="T2243" s="128">
        <v>0</v>
      </c>
      <c r="U2243" s="128">
        <v>0</v>
      </c>
      <c r="V2243" s="128">
        <v>0</v>
      </c>
      <c r="W2243" s="128">
        <v>0</v>
      </c>
      <c r="X2243" s="128">
        <v>0</v>
      </c>
    </row>
    <row r="2244" spans="1:24">
      <c r="A2244" s="118">
        <v>4</v>
      </c>
      <c r="B2244" s="122">
        <v>1</v>
      </c>
      <c r="C2244" s="137">
        <v>7203</v>
      </c>
      <c r="D2244" s="131">
        <v>22</v>
      </c>
      <c r="E2244" s="144" t="s">
        <v>1295</v>
      </c>
      <c r="F2244" s="144" t="s">
        <v>1298</v>
      </c>
      <c r="G2244" s="127">
        <v>92</v>
      </c>
      <c r="H2244" s="127">
        <v>668</v>
      </c>
      <c r="I2244" s="127">
        <v>10</v>
      </c>
      <c r="J2244" s="127">
        <v>5</v>
      </c>
      <c r="K2244" s="127">
        <v>16</v>
      </c>
      <c r="L2244" s="127">
        <v>68</v>
      </c>
      <c r="M2244" s="127">
        <v>92</v>
      </c>
      <c r="N2244" s="127">
        <v>693</v>
      </c>
      <c r="O2244" s="127">
        <v>2</v>
      </c>
      <c r="P2244" s="127">
        <v>17</v>
      </c>
      <c r="Q2244" s="127">
        <v>45</v>
      </c>
      <c r="R2244" s="127">
        <v>36</v>
      </c>
      <c r="S2244" s="127">
        <v>0</v>
      </c>
      <c r="T2244" s="127">
        <v>0</v>
      </c>
      <c r="U2244" s="127">
        <v>0</v>
      </c>
      <c r="V2244" s="127">
        <v>0</v>
      </c>
      <c r="W2244" s="127">
        <v>0</v>
      </c>
      <c r="X2244" s="127">
        <v>0</v>
      </c>
    </row>
    <row r="2245" spans="1:24">
      <c r="A2245" s="118">
        <v>5</v>
      </c>
      <c r="B2245" s="122">
        <v>1</v>
      </c>
      <c r="C2245" s="137">
        <v>7203</v>
      </c>
      <c r="D2245" s="131">
        <v>22</v>
      </c>
      <c r="E2245" s="144" t="s">
        <v>1295</v>
      </c>
      <c r="F2245" s="144" t="s">
        <v>1298</v>
      </c>
      <c r="G2245" s="127">
        <v>97</v>
      </c>
      <c r="H2245" s="127">
        <v>668</v>
      </c>
      <c r="I2245" s="127">
        <v>11</v>
      </c>
      <c r="J2245" s="127">
        <v>10</v>
      </c>
      <c r="K2245" s="127">
        <v>32</v>
      </c>
      <c r="L2245" s="127">
        <v>46</v>
      </c>
      <c r="M2245" s="127">
        <v>97</v>
      </c>
      <c r="N2245" s="127">
        <v>721</v>
      </c>
      <c r="O2245" s="127">
        <v>4</v>
      </c>
      <c r="P2245" s="127">
        <v>12</v>
      </c>
      <c r="Q2245" s="127">
        <v>51</v>
      </c>
      <c r="R2245" s="127">
        <v>33</v>
      </c>
      <c r="S2245" s="127">
        <v>97</v>
      </c>
      <c r="T2245" s="127">
        <v>206</v>
      </c>
      <c r="U2245" s="127">
        <v>9</v>
      </c>
      <c r="V2245" s="127">
        <v>26</v>
      </c>
      <c r="W2245" s="127">
        <v>61</v>
      </c>
      <c r="X2245" s="127">
        <v>4</v>
      </c>
    </row>
    <row r="2246" spans="1:24">
      <c r="A2246" s="113">
        <v>3</v>
      </c>
      <c r="B2246" s="116">
        <v>1</v>
      </c>
      <c r="C2246" s="138">
        <v>7203</v>
      </c>
      <c r="D2246" s="132">
        <v>23</v>
      </c>
      <c r="E2246" s="142" t="s">
        <v>1295</v>
      </c>
      <c r="F2246" s="143" t="s">
        <v>1297</v>
      </c>
      <c r="G2246" s="128">
        <v>115</v>
      </c>
      <c r="H2246" s="128">
        <v>640</v>
      </c>
      <c r="I2246" s="128">
        <v>1</v>
      </c>
      <c r="J2246" s="128">
        <v>4</v>
      </c>
      <c r="K2246" s="128">
        <v>20</v>
      </c>
      <c r="L2246" s="128">
        <v>75</v>
      </c>
      <c r="M2246" s="128">
        <v>115</v>
      </c>
      <c r="N2246" s="128">
        <v>718</v>
      </c>
      <c r="O2246" s="128">
        <v>3</v>
      </c>
      <c r="P2246" s="128">
        <v>5</v>
      </c>
      <c r="Q2246" s="128">
        <v>22</v>
      </c>
      <c r="R2246" s="128">
        <v>70</v>
      </c>
      <c r="S2246" s="128">
        <v>0</v>
      </c>
      <c r="T2246" s="128">
        <v>0</v>
      </c>
      <c r="U2246" s="128">
        <v>0</v>
      </c>
      <c r="V2246" s="128">
        <v>0</v>
      </c>
      <c r="W2246" s="128">
        <v>0</v>
      </c>
      <c r="X2246" s="128">
        <v>0</v>
      </c>
    </row>
    <row r="2247" spans="1:24">
      <c r="A2247" s="118">
        <v>4</v>
      </c>
      <c r="B2247" s="122">
        <v>1</v>
      </c>
      <c r="C2247" s="137">
        <v>7203</v>
      </c>
      <c r="D2247" s="131">
        <v>23</v>
      </c>
      <c r="E2247" s="144" t="s">
        <v>1295</v>
      </c>
      <c r="F2247" s="144" t="s">
        <v>1297</v>
      </c>
      <c r="G2247" s="127">
        <v>119</v>
      </c>
      <c r="H2247" s="127">
        <v>709</v>
      </c>
      <c r="I2247" s="127">
        <v>3</v>
      </c>
      <c r="J2247" s="127">
        <v>4</v>
      </c>
      <c r="K2247" s="127">
        <v>8</v>
      </c>
      <c r="L2247" s="127">
        <v>85</v>
      </c>
      <c r="M2247" s="127">
        <v>119</v>
      </c>
      <c r="N2247" s="127">
        <v>799</v>
      </c>
      <c r="O2247" s="127">
        <v>1</v>
      </c>
      <c r="P2247" s="127">
        <v>4</v>
      </c>
      <c r="Q2247" s="127">
        <v>25</v>
      </c>
      <c r="R2247" s="127">
        <v>70</v>
      </c>
      <c r="S2247" s="127">
        <v>0</v>
      </c>
      <c r="T2247" s="127">
        <v>0</v>
      </c>
      <c r="U2247" s="127">
        <v>0</v>
      </c>
      <c r="V2247" s="127">
        <v>0</v>
      </c>
      <c r="W2247" s="127">
        <v>0</v>
      </c>
      <c r="X2247" s="127">
        <v>0</v>
      </c>
    </row>
    <row r="2248" spans="1:24">
      <c r="A2248" s="118">
        <v>5</v>
      </c>
      <c r="B2248" s="122">
        <v>1</v>
      </c>
      <c r="C2248" s="137">
        <v>7203</v>
      </c>
      <c r="D2248" s="131">
        <v>23</v>
      </c>
      <c r="E2248" s="144" t="s">
        <v>1295</v>
      </c>
      <c r="F2248" s="144" t="s">
        <v>1297</v>
      </c>
      <c r="G2248" s="127">
        <v>125</v>
      </c>
      <c r="H2248" s="127">
        <v>720</v>
      </c>
      <c r="I2248" s="127">
        <v>3</v>
      </c>
      <c r="J2248" s="127">
        <v>6</v>
      </c>
      <c r="K2248" s="127">
        <v>26</v>
      </c>
      <c r="L2248" s="127">
        <v>64</v>
      </c>
      <c r="M2248" s="127">
        <v>125</v>
      </c>
      <c r="N2248" s="127">
        <v>799</v>
      </c>
      <c r="O2248" s="127">
        <v>1</v>
      </c>
      <c r="P2248" s="127">
        <v>10</v>
      </c>
      <c r="Q2248" s="127">
        <v>35</v>
      </c>
      <c r="R2248" s="127">
        <v>54</v>
      </c>
      <c r="S2248" s="127">
        <v>125</v>
      </c>
      <c r="T2248" s="127">
        <v>216</v>
      </c>
      <c r="U2248" s="127">
        <v>3</v>
      </c>
      <c r="V2248" s="127">
        <v>27</v>
      </c>
      <c r="W2248" s="127">
        <v>53</v>
      </c>
      <c r="X2248" s="127">
        <v>17</v>
      </c>
    </row>
    <row r="2249" spans="1:24">
      <c r="A2249" s="118">
        <v>6</v>
      </c>
      <c r="B2249" s="122">
        <v>1</v>
      </c>
      <c r="C2249" s="137">
        <v>7203</v>
      </c>
      <c r="D2249" s="131">
        <v>24</v>
      </c>
      <c r="E2249" s="144" t="s">
        <v>1295</v>
      </c>
      <c r="F2249" s="144" t="s">
        <v>1523</v>
      </c>
      <c r="G2249" s="127">
        <v>293</v>
      </c>
      <c r="H2249" s="127">
        <v>772</v>
      </c>
      <c r="I2249" s="127">
        <v>1</v>
      </c>
      <c r="J2249" s="127">
        <v>6</v>
      </c>
      <c r="K2249" s="127">
        <v>21</v>
      </c>
      <c r="L2249" s="127">
        <v>72</v>
      </c>
      <c r="M2249" s="127">
        <v>293</v>
      </c>
      <c r="N2249" s="127">
        <v>822</v>
      </c>
      <c r="O2249" s="127">
        <v>2</v>
      </c>
      <c r="P2249" s="127">
        <v>6</v>
      </c>
      <c r="Q2249" s="127">
        <v>34</v>
      </c>
      <c r="R2249" s="127">
        <v>58</v>
      </c>
      <c r="S2249" s="127">
        <v>0</v>
      </c>
      <c r="T2249" s="127">
        <v>0</v>
      </c>
      <c r="U2249" s="127">
        <v>0</v>
      </c>
      <c r="V2249" s="127">
        <v>0</v>
      </c>
      <c r="W2249" s="127">
        <v>0</v>
      </c>
      <c r="X2249" s="127">
        <v>0</v>
      </c>
    </row>
    <row r="2250" spans="1:24">
      <c r="A2250" s="118">
        <v>7</v>
      </c>
      <c r="B2250" s="122">
        <v>1</v>
      </c>
      <c r="C2250" s="137">
        <v>7203</v>
      </c>
      <c r="D2250" s="131">
        <v>24</v>
      </c>
      <c r="E2250" s="144" t="s">
        <v>1295</v>
      </c>
      <c r="F2250" s="144" t="s">
        <v>1523</v>
      </c>
      <c r="G2250" s="127">
        <v>316</v>
      </c>
      <c r="H2250" s="127">
        <v>804</v>
      </c>
      <c r="I2250" s="127">
        <v>2</v>
      </c>
      <c r="J2250" s="127">
        <v>4</v>
      </c>
      <c r="K2250" s="127">
        <v>20</v>
      </c>
      <c r="L2250" s="127">
        <v>75</v>
      </c>
      <c r="M2250" s="127">
        <v>316</v>
      </c>
      <c r="N2250" s="127">
        <v>826</v>
      </c>
      <c r="O2250" s="127">
        <v>2</v>
      </c>
      <c r="P2250" s="127">
        <v>12</v>
      </c>
      <c r="Q2250" s="127">
        <v>39</v>
      </c>
      <c r="R2250" s="127">
        <v>47</v>
      </c>
      <c r="S2250" s="127">
        <v>316</v>
      </c>
      <c r="T2250" s="127">
        <v>213</v>
      </c>
      <c r="U2250" s="127">
        <v>6</v>
      </c>
      <c r="V2250" s="127">
        <v>28</v>
      </c>
      <c r="W2250" s="127">
        <v>48</v>
      </c>
      <c r="X2250" s="127">
        <v>17</v>
      </c>
    </row>
    <row r="2251" spans="1:24">
      <c r="A2251" s="118">
        <v>6</v>
      </c>
      <c r="B2251" s="122">
        <v>1</v>
      </c>
      <c r="C2251" s="137">
        <v>7203</v>
      </c>
      <c r="D2251" s="131">
        <v>25</v>
      </c>
      <c r="E2251" s="144" t="s">
        <v>1295</v>
      </c>
      <c r="F2251" s="144" t="s">
        <v>1522</v>
      </c>
      <c r="G2251" s="127">
        <v>205</v>
      </c>
      <c r="H2251" s="127">
        <v>740</v>
      </c>
      <c r="I2251" s="127">
        <v>6</v>
      </c>
      <c r="J2251" s="127">
        <v>10</v>
      </c>
      <c r="K2251" s="127">
        <v>24</v>
      </c>
      <c r="L2251" s="127">
        <v>60</v>
      </c>
      <c r="M2251" s="127">
        <v>205</v>
      </c>
      <c r="N2251" s="127">
        <v>741</v>
      </c>
      <c r="O2251" s="127">
        <v>4</v>
      </c>
      <c r="P2251" s="127">
        <v>25</v>
      </c>
      <c r="Q2251" s="127">
        <v>34</v>
      </c>
      <c r="R2251" s="127">
        <v>37</v>
      </c>
      <c r="S2251" s="127">
        <v>0</v>
      </c>
      <c r="T2251" s="127">
        <v>0</v>
      </c>
      <c r="U2251" s="127">
        <v>0</v>
      </c>
      <c r="V2251" s="127">
        <v>0</v>
      </c>
      <c r="W2251" s="127">
        <v>0</v>
      </c>
      <c r="X2251" s="127">
        <v>0</v>
      </c>
    </row>
    <row r="2252" spans="1:24">
      <c r="A2252" s="118">
        <v>7</v>
      </c>
      <c r="B2252" s="122">
        <v>1</v>
      </c>
      <c r="C2252" s="137">
        <v>7203</v>
      </c>
      <c r="D2252" s="131">
        <v>25</v>
      </c>
      <c r="E2252" s="144" t="s">
        <v>1295</v>
      </c>
      <c r="F2252" s="144" t="s">
        <v>1522</v>
      </c>
      <c r="G2252" s="127">
        <v>211</v>
      </c>
      <c r="H2252" s="127">
        <v>774</v>
      </c>
      <c r="I2252" s="127">
        <v>6</v>
      </c>
      <c r="J2252" s="127">
        <v>10</v>
      </c>
      <c r="K2252" s="127">
        <v>31</v>
      </c>
      <c r="L2252" s="127">
        <v>54</v>
      </c>
      <c r="M2252" s="127">
        <v>211</v>
      </c>
      <c r="N2252" s="127">
        <v>755</v>
      </c>
      <c r="O2252" s="127">
        <v>5</v>
      </c>
      <c r="P2252" s="127">
        <v>22</v>
      </c>
      <c r="Q2252" s="127">
        <v>42</v>
      </c>
      <c r="R2252" s="127">
        <v>32</v>
      </c>
      <c r="S2252" s="127">
        <v>211</v>
      </c>
      <c r="T2252" s="127">
        <v>190</v>
      </c>
      <c r="U2252" s="127">
        <v>18</v>
      </c>
      <c r="V2252" s="127">
        <v>36</v>
      </c>
      <c r="W2252" s="127">
        <v>36</v>
      </c>
      <c r="X2252" s="127">
        <v>9</v>
      </c>
    </row>
    <row r="2253" spans="1:24">
      <c r="A2253" s="113">
        <v>3</v>
      </c>
      <c r="B2253" s="116">
        <v>1</v>
      </c>
      <c r="C2253" s="138">
        <v>7203</v>
      </c>
      <c r="D2253" s="132">
        <v>27</v>
      </c>
      <c r="E2253" s="142" t="s">
        <v>1295</v>
      </c>
      <c r="F2253" s="143" t="s">
        <v>1296</v>
      </c>
      <c r="G2253" s="128">
        <v>64</v>
      </c>
      <c r="H2253" s="128">
        <v>529</v>
      </c>
      <c r="I2253" s="128">
        <v>8</v>
      </c>
      <c r="J2253" s="128">
        <v>28</v>
      </c>
      <c r="K2253" s="128">
        <v>28</v>
      </c>
      <c r="L2253" s="128">
        <v>36</v>
      </c>
      <c r="M2253" s="128">
        <v>64</v>
      </c>
      <c r="N2253" s="128">
        <v>544</v>
      </c>
      <c r="O2253" s="128">
        <v>19</v>
      </c>
      <c r="P2253" s="128">
        <v>19</v>
      </c>
      <c r="Q2253" s="128">
        <v>27</v>
      </c>
      <c r="R2253" s="128">
        <v>36</v>
      </c>
      <c r="S2253" s="128">
        <v>0</v>
      </c>
      <c r="T2253" s="128">
        <v>0</v>
      </c>
      <c r="U2253" s="128">
        <v>0</v>
      </c>
      <c r="V2253" s="128">
        <v>0</v>
      </c>
      <c r="W2253" s="128">
        <v>0</v>
      </c>
      <c r="X2253" s="128">
        <v>0</v>
      </c>
    </row>
    <row r="2254" spans="1:24">
      <c r="A2254" s="118">
        <v>4</v>
      </c>
      <c r="B2254" s="122">
        <v>1</v>
      </c>
      <c r="C2254" s="137">
        <v>7203</v>
      </c>
      <c r="D2254" s="131">
        <v>27</v>
      </c>
      <c r="E2254" s="144" t="s">
        <v>1295</v>
      </c>
      <c r="F2254" s="144" t="s">
        <v>1296</v>
      </c>
      <c r="G2254" s="127">
        <v>67</v>
      </c>
      <c r="H2254" s="127">
        <v>585</v>
      </c>
      <c r="I2254" s="127">
        <v>19</v>
      </c>
      <c r="J2254" s="127">
        <v>25</v>
      </c>
      <c r="K2254" s="127">
        <v>24</v>
      </c>
      <c r="L2254" s="127">
        <v>31</v>
      </c>
      <c r="M2254" s="127">
        <v>67</v>
      </c>
      <c r="N2254" s="127">
        <v>575</v>
      </c>
      <c r="O2254" s="127">
        <v>10</v>
      </c>
      <c r="P2254" s="127">
        <v>34</v>
      </c>
      <c r="Q2254" s="127">
        <v>40</v>
      </c>
      <c r="R2254" s="127">
        <v>15</v>
      </c>
      <c r="S2254" s="127">
        <v>0</v>
      </c>
      <c r="T2254" s="127">
        <v>0</v>
      </c>
      <c r="U2254" s="127">
        <v>0</v>
      </c>
      <c r="V2254" s="127">
        <v>0</v>
      </c>
      <c r="W2254" s="127">
        <v>0</v>
      </c>
      <c r="X2254" s="127">
        <v>0</v>
      </c>
    </row>
    <row r="2255" spans="1:24">
      <c r="A2255" s="118">
        <v>5</v>
      </c>
      <c r="B2255" s="122">
        <v>1</v>
      </c>
      <c r="C2255" s="137">
        <v>7203</v>
      </c>
      <c r="D2255" s="131">
        <v>27</v>
      </c>
      <c r="E2255" s="144" t="s">
        <v>1295</v>
      </c>
      <c r="F2255" s="144" t="s">
        <v>1296</v>
      </c>
      <c r="G2255" s="127">
        <v>73</v>
      </c>
      <c r="H2255" s="127">
        <v>640</v>
      </c>
      <c r="I2255" s="127">
        <v>10</v>
      </c>
      <c r="J2255" s="127">
        <v>23</v>
      </c>
      <c r="K2255" s="127">
        <v>40</v>
      </c>
      <c r="L2255" s="127">
        <v>27</v>
      </c>
      <c r="M2255" s="127">
        <v>73</v>
      </c>
      <c r="N2255" s="127">
        <v>669</v>
      </c>
      <c r="O2255" s="127">
        <v>5</v>
      </c>
      <c r="P2255" s="127">
        <v>25</v>
      </c>
      <c r="Q2255" s="127">
        <v>48</v>
      </c>
      <c r="R2255" s="127">
        <v>22</v>
      </c>
      <c r="S2255" s="127">
        <v>73</v>
      </c>
      <c r="T2255" s="127">
        <v>195</v>
      </c>
      <c r="U2255" s="127">
        <v>14</v>
      </c>
      <c r="V2255" s="127">
        <v>42</v>
      </c>
      <c r="W2255" s="127">
        <v>37</v>
      </c>
      <c r="X2255" s="127">
        <v>7</v>
      </c>
    </row>
    <row r="2256" spans="1:24">
      <c r="A2256" s="118">
        <v>6</v>
      </c>
      <c r="B2256" s="122">
        <v>1</v>
      </c>
      <c r="C2256" s="137">
        <v>7203</v>
      </c>
      <c r="D2256" s="131">
        <v>27</v>
      </c>
      <c r="E2256" s="144" t="s">
        <v>1295</v>
      </c>
      <c r="F2256" s="144" t="s">
        <v>1296</v>
      </c>
      <c r="G2256" s="127">
        <v>106</v>
      </c>
      <c r="H2256" s="127">
        <v>710</v>
      </c>
      <c r="I2256" s="127">
        <v>11</v>
      </c>
      <c r="J2256" s="127">
        <v>22</v>
      </c>
      <c r="K2256" s="127">
        <v>25</v>
      </c>
      <c r="L2256" s="127">
        <v>42</v>
      </c>
      <c r="M2256" s="127">
        <v>106</v>
      </c>
      <c r="N2256" s="127">
        <v>644</v>
      </c>
      <c r="O2256" s="127">
        <v>8</v>
      </c>
      <c r="P2256" s="127">
        <v>38</v>
      </c>
      <c r="Q2256" s="127">
        <v>40</v>
      </c>
      <c r="R2256" s="127">
        <v>14</v>
      </c>
      <c r="S2256" s="127">
        <v>0</v>
      </c>
      <c r="T2256" s="127">
        <v>0</v>
      </c>
      <c r="U2256" s="127">
        <v>0</v>
      </c>
      <c r="V2256" s="127">
        <v>0</v>
      </c>
      <c r="W2256" s="127">
        <v>0</v>
      </c>
      <c r="X2256" s="127">
        <v>0</v>
      </c>
    </row>
    <row r="2257" spans="1:24">
      <c r="A2257" s="118">
        <v>7</v>
      </c>
      <c r="B2257" s="122">
        <v>1</v>
      </c>
      <c r="C2257" s="137">
        <v>7203</v>
      </c>
      <c r="D2257" s="131">
        <v>27</v>
      </c>
      <c r="E2257" s="144" t="s">
        <v>1295</v>
      </c>
      <c r="F2257" s="144" t="s">
        <v>1296</v>
      </c>
      <c r="G2257" s="127">
        <v>127</v>
      </c>
      <c r="H2257" s="127">
        <v>738</v>
      </c>
      <c r="I2257" s="127">
        <v>18</v>
      </c>
      <c r="J2257" s="127">
        <v>5</v>
      </c>
      <c r="K2257" s="127">
        <v>31</v>
      </c>
      <c r="L2257" s="127">
        <v>46</v>
      </c>
      <c r="M2257" s="127">
        <v>127</v>
      </c>
      <c r="N2257" s="127">
        <v>716</v>
      </c>
      <c r="O2257" s="127">
        <v>10</v>
      </c>
      <c r="P2257" s="127">
        <v>20</v>
      </c>
      <c r="Q2257" s="127">
        <v>43</v>
      </c>
      <c r="R2257" s="127">
        <v>26</v>
      </c>
      <c r="S2257" s="127">
        <v>127</v>
      </c>
      <c r="T2257" s="127">
        <v>184</v>
      </c>
      <c r="U2257" s="127">
        <v>25</v>
      </c>
      <c r="V2257" s="127">
        <v>29</v>
      </c>
      <c r="W2257" s="127">
        <v>34</v>
      </c>
      <c r="X2257" s="127">
        <v>12</v>
      </c>
    </row>
    <row r="2258" spans="1:24">
      <c r="A2258" s="113">
        <v>3</v>
      </c>
      <c r="B2258" s="116">
        <v>1</v>
      </c>
      <c r="C2258" s="138">
        <v>7204</v>
      </c>
      <c r="D2258" s="132">
        <v>27</v>
      </c>
      <c r="E2258" s="142" t="s">
        <v>1305</v>
      </c>
      <c r="F2258" s="143" t="s">
        <v>1306</v>
      </c>
      <c r="G2258" s="128">
        <v>51</v>
      </c>
      <c r="H2258" s="128">
        <v>612</v>
      </c>
      <c r="I2258" s="128">
        <v>2</v>
      </c>
      <c r="J2258" s="128">
        <v>12</v>
      </c>
      <c r="K2258" s="128">
        <v>22</v>
      </c>
      <c r="L2258" s="128">
        <v>65</v>
      </c>
      <c r="M2258" s="128">
        <v>51</v>
      </c>
      <c r="N2258" s="128">
        <v>630</v>
      </c>
      <c r="O2258" s="128">
        <v>8</v>
      </c>
      <c r="P2258" s="128">
        <v>10</v>
      </c>
      <c r="Q2258" s="128">
        <v>39</v>
      </c>
      <c r="R2258" s="128">
        <v>43</v>
      </c>
      <c r="S2258" s="128">
        <v>0</v>
      </c>
      <c r="T2258" s="128">
        <v>0</v>
      </c>
      <c r="U2258" s="128">
        <v>0</v>
      </c>
      <c r="V2258" s="128">
        <v>0</v>
      </c>
      <c r="W2258" s="128">
        <v>0</v>
      </c>
      <c r="X2258" s="128">
        <v>0</v>
      </c>
    </row>
    <row r="2259" spans="1:24">
      <c r="A2259" s="118">
        <v>4</v>
      </c>
      <c r="B2259" s="122">
        <v>1</v>
      </c>
      <c r="C2259" s="137">
        <v>7204</v>
      </c>
      <c r="D2259" s="131">
        <v>27</v>
      </c>
      <c r="E2259" s="144" t="s">
        <v>1305</v>
      </c>
      <c r="F2259" s="144" t="s">
        <v>1306</v>
      </c>
      <c r="G2259" s="127">
        <v>63</v>
      </c>
      <c r="H2259" s="127">
        <v>650</v>
      </c>
      <c r="I2259" s="127">
        <v>5</v>
      </c>
      <c r="J2259" s="127">
        <v>17</v>
      </c>
      <c r="K2259" s="127">
        <v>24</v>
      </c>
      <c r="L2259" s="127">
        <v>54</v>
      </c>
      <c r="M2259" s="127">
        <v>63</v>
      </c>
      <c r="N2259" s="127">
        <v>657</v>
      </c>
      <c r="O2259" s="127">
        <v>5</v>
      </c>
      <c r="P2259" s="127">
        <v>17</v>
      </c>
      <c r="Q2259" s="127">
        <v>51</v>
      </c>
      <c r="R2259" s="127">
        <v>27</v>
      </c>
      <c r="S2259" s="127">
        <v>0</v>
      </c>
      <c r="T2259" s="127">
        <v>0</v>
      </c>
      <c r="U2259" s="127">
        <v>0</v>
      </c>
      <c r="V2259" s="127">
        <v>0</v>
      </c>
      <c r="W2259" s="127">
        <v>0</v>
      </c>
      <c r="X2259" s="127">
        <v>0</v>
      </c>
    </row>
    <row r="2260" spans="1:24">
      <c r="A2260" s="118">
        <v>5</v>
      </c>
      <c r="B2260" s="122">
        <v>1</v>
      </c>
      <c r="C2260" s="137">
        <v>7204</v>
      </c>
      <c r="D2260" s="131">
        <v>29</v>
      </c>
      <c r="E2260" s="144" t="s">
        <v>1305</v>
      </c>
      <c r="F2260" s="144" t="s">
        <v>1450</v>
      </c>
      <c r="G2260" s="127">
        <v>54</v>
      </c>
      <c r="H2260" s="127">
        <v>623</v>
      </c>
      <c r="I2260" s="127">
        <v>17</v>
      </c>
      <c r="J2260" s="127">
        <v>22</v>
      </c>
      <c r="K2260" s="127">
        <v>41</v>
      </c>
      <c r="L2260" s="127">
        <v>20</v>
      </c>
      <c r="M2260" s="127">
        <v>54</v>
      </c>
      <c r="N2260" s="127">
        <v>656</v>
      </c>
      <c r="O2260" s="127">
        <v>7</v>
      </c>
      <c r="P2260" s="127">
        <v>20</v>
      </c>
      <c r="Q2260" s="127">
        <v>56</v>
      </c>
      <c r="R2260" s="127">
        <v>17</v>
      </c>
      <c r="S2260" s="127">
        <v>54</v>
      </c>
      <c r="T2260" s="127">
        <v>184</v>
      </c>
      <c r="U2260" s="127">
        <v>11</v>
      </c>
      <c r="V2260" s="127">
        <v>63</v>
      </c>
      <c r="W2260" s="127">
        <v>24</v>
      </c>
      <c r="X2260" s="127">
        <v>2</v>
      </c>
    </row>
    <row r="2261" spans="1:24">
      <c r="A2261" s="118">
        <v>6</v>
      </c>
      <c r="B2261" s="122">
        <v>1</v>
      </c>
      <c r="C2261" s="137">
        <v>7204</v>
      </c>
      <c r="D2261" s="131">
        <v>29</v>
      </c>
      <c r="E2261" s="144" t="s">
        <v>1305</v>
      </c>
      <c r="F2261" s="144" t="s">
        <v>1450</v>
      </c>
      <c r="G2261" s="127">
        <v>78</v>
      </c>
      <c r="H2261" s="127">
        <v>677</v>
      </c>
      <c r="I2261" s="127">
        <v>8</v>
      </c>
      <c r="J2261" s="127">
        <v>23</v>
      </c>
      <c r="K2261" s="127">
        <v>40</v>
      </c>
      <c r="L2261" s="127">
        <v>29</v>
      </c>
      <c r="M2261" s="127">
        <v>78</v>
      </c>
      <c r="N2261" s="127">
        <v>714</v>
      </c>
      <c r="O2261" s="127">
        <v>8</v>
      </c>
      <c r="P2261" s="127">
        <v>23</v>
      </c>
      <c r="Q2261" s="127">
        <v>37</v>
      </c>
      <c r="R2261" s="127">
        <v>32</v>
      </c>
      <c r="S2261" s="127">
        <v>0</v>
      </c>
      <c r="T2261" s="127">
        <v>0</v>
      </c>
      <c r="U2261" s="127">
        <v>0</v>
      </c>
      <c r="V2261" s="127">
        <v>0</v>
      </c>
      <c r="W2261" s="127">
        <v>0</v>
      </c>
      <c r="X2261" s="127">
        <v>0</v>
      </c>
    </row>
    <row r="2262" spans="1:24">
      <c r="A2262" s="118">
        <v>7</v>
      </c>
      <c r="B2262" s="122">
        <v>1</v>
      </c>
      <c r="C2262" s="137">
        <v>7204</v>
      </c>
      <c r="D2262" s="131">
        <v>29</v>
      </c>
      <c r="E2262" s="144" t="s">
        <v>1305</v>
      </c>
      <c r="F2262" s="144" t="s">
        <v>1450</v>
      </c>
      <c r="G2262" s="127">
        <v>73</v>
      </c>
      <c r="H2262" s="127">
        <v>706</v>
      </c>
      <c r="I2262" s="127">
        <v>18</v>
      </c>
      <c r="J2262" s="127">
        <v>21</v>
      </c>
      <c r="K2262" s="127">
        <v>34</v>
      </c>
      <c r="L2262" s="127">
        <v>27</v>
      </c>
      <c r="M2262" s="127">
        <v>73</v>
      </c>
      <c r="N2262" s="127">
        <v>717</v>
      </c>
      <c r="O2262" s="127">
        <v>4</v>
      </c>
      <c r="P2262" s="127">
        <v>29</v>
      </c>
      <c r="Q2262" s="127">
        <v>47</v>
      </c>
      <c r="R2262" s="127">
        <v>21</v>
      </c>
      <c r="S2262" s="127">
        <v>73</v>
      </c>
      <c r="T2262" s="127">
        <v>163</v>
      </c>
      <c r="U2262" s="127">
        <v>38</v>
      </c>
      <c r="V2262" s="127">
        <v>40</v>
      </c>
      <c r="W2262" s="127">
        <v>22</v>
      </c>
      <c r="X2262" s="127">
        <v>0</v>
      </c>
    </row>
    <row r="2263" spans="1:24">
      <c r="A2263" s="118">
        <v>8</v>
      </c>
      <c r="B2263" s="122">
        <v>1</v>
      </c>
      <c r="C2263" s="137">
        <v>7204</v>
      </c>
      <c r="D2263" s="131">
        <v>29</v>
      </c>
      <c r="E2263" s="144" t="s">
        <v>1305</v>
      </c>
      <c r="F2263" s="144" t="s">
        <v>1450</v>
      </c>
      <c r="G2263" s="127">
        <v>60</v>
      </c>
      <c r="H2263" s="127">
        <v>726</v>
      </c>
      <c r="I2263" s="127">
        <v>17</v>
      </c>
      <c r="J2263" s="127">
        <v>17</v>
      </c>
      <c r="K2263" s="127">
        <v>48</v>
      </c>
      <c r="L2263" s="127">
        <v>18</v>
      </c>
      <c r="M2263" s="127">
        <v>60</v>
      </c>
      <c r="N2263" s="127">
        <v>811</v>
      </c>
      <c r="O2263" s="127">
        <v>8</v>
      </c>
      <c r="P2263" s="127">
        <v>13</v>
      </c>
      <c r="Q2263" s="127">
        <v>43</v>
      </c>
      <c r="R2263" s="127">
        <v>35</v>
      </c>
      <c r="S2263" s="127">
        <v>0</v>
      </c>
      <c r="T2263" s="127">
        <v>0</v>
      </c>
      <c r="U2263" s="127">
        <v>0</v>
      </c>
      <c r="V2263" s="127">
        <v>0</v>
      </c>
      <c r="W2263" s="127">
        <v>0</v>
      </c>
      <c r="X2263" s="127">
        <v>0</v>
      </c>
    </row>
    <row r="2264" spans="1:24">
      <c r="A2264" s="113">
        <v>3</v>
      </c>
      <c r="B2264" s="116">
        <v>1</v>
      </c>
      <c r="C2264" s="138">
        <v>7205</v>
      </c>
      <c r="D2264" s="132">
        <v>31</v>
      </c>
      <c r="E2264" s="142" t="s">
        <v>1307</v>
      </c>
      <c r="F2264" s="143" t="s">
        <v>1308</v>
      </c>
      <c r="G2264" s="128">
        <v>93</v>
      </c>
      <c r="H2264" s="128">
        <v>566</v>
      </c>
      <c r="I2264" s="128">
        <v>1</v>
      </c>
      <c r="J2264" s="128">
        <v>18</v>
      </c>
      <c r="K2264" s="128">
        <v>35</v>
      </c>
      <c r="L2264" s="128">
        <v>45</v>
      </c>
      <c r="M2264" s="128">
        <v>93</v>
      </c>
      <c r="N2264" s="128">
        <v>552</v>
      </c>
      <c r="O2264" s="128">
        <v>15</v>
      </c>
      <c r="P2264" s="128">
        <v>20</v>
      </c>
      <c r="Q2264" s="128">
        <v>31</v>
      </c>
      <c r="R2264" s="128">
        <v>33</v>
      </c>
      <c r="S2264" s="128">
        <v>0</v>
      </c>
      <c r="T2264" s="128">
        <v>0</v>
      </c>
      <c r="U2264" s="128">
        <v>0</v>
      </c>
      <c r="V2264" s="128">
        <v>0</v>
      </c>
      <c r="W2264" s="128">
        <v>0</v>
      </c>
      <c r="X2264" s="128">
        <v>0</v>
      </c>
    </row>
    <row r="2265" spans="1:24">
      <c r="A2265" s="118">
        <v>4</v>
      </c>
      <c r="B2265" s="122">
        <v>1</v>
      </c>
      <c r="C2265" s="137">
        <v>7205</v>
      </c>
      <c r="D2265" s="131">
        <v>31</v>
      </c>
      <c r="E2265" s="144" t="s">
        <v>1307</v>
      </c>
      <c r="F2265" s="144" t="s">
        <v>1308</v>
      </c>
      <c r="G2265" s="127">
        <v>97</v>
      </c>
      <c r="H2265" s="127">
        <v>641</v>
      </c>
      <c r="I2265" s="127">
        <v>8</v>
      </c>
      <c r="J2265" s="127">
        <v>14</v>
      </c>
      <c r="K2265" s="127">
        <v>23</v>
      </c>
      <c r="L2265" s="127">
        <v>55</v>
      </c>
      <c r="M2265" s="127">
        <v>97</v>
      </c>
      <c r="N2265" s="127">
        <v>637</v>
      </c>
      <c r="O2265" s="127">
        <v>9</v>
      </c>
      <c r="P2265" s="127">
        <v>19</v>
      </c>
      <c r="Q2265" s="127">
        <v>43</v>
      </c>
      <c r="R2265" s="127">
        <v>29</v>
      </c>
      <c r="S2265" s="127">
        <v>0</v>
      </c>
      <c r="T2265" s="127">
        <v>0</v>
      </c>
      <c r="U2265" s="127">
        <v>0</v>
      </c>
      <c r="V2265" s="127">
        <v>0</v>
      </c>
      <c r="W2265" s="127">
        <v>0</v>
      </c>
      <c r="X2265" s="127">
        <v>0</v>
      </c>
    </row>
    <row r="2266" spans="1:24">
      <c r="A2266" s="118">
        <v>5</v>
      </c>
      <c r="B2266" s="122">
        <v>1</v>
      </c>
      <c r="C2266" s="137">
        <v>7205</v>
      </c>
      <c r="D2266" s="131">
        <v>31</v>
      </c>
      <c r="E2266" s="144" t="s">
        <v>1307</v>
      </c>
      <c r="F2266" s="144" t="s">
        <v>1308</v>
      </c>
      <c r="G2266" s="127">
        <v>92</v>
      </c>
      <c r="H2266" s="127">
        <v>651</v>
      </c>
      <c r="I2266" s="127">
        <v>11</v>
      </c>
      <c r="J2266" s="127">
        <v>21</v>
      </c>
      <c r="K2266" s="127">
        <v>36</v>
      </c>
      <c r="L2266" s="127">
        <v>33</v>
      </c>
      <c r="M2266" s="127">
        <v>92</v>
      </c>
      <c r="N2266" s="127">
        <v>663</v>
      </c>
      <c r="O2266" s="127">
        <v>5</v>
      </c>
      <c r="P2266" s="127">
        <v>33</v>
      </c>
      <c r="Q2266" s="127">
        <v>36</v>
      </c>
      <c r="R2266" s="127">
        <v>26</v>
      </c>
      <c r="S2266" s="127">
        <v>92</v>
      </c>
      <c r="T2266" s="127">
        <v>195</v>
      </c>
      <c r="U2266" s="127">
        <v>15</v>
      </c>
      <c r="V2266" s="127">
        <v>33</v>
      </c>
      <c r="W2266" s="127">
        <v>46</v>
      </c>
      <c r="X2266" s="127">
        <v>7</v>
      </c>
    </row>
    <row r="2267" spans="1:24">
      <c r="A2267" s="118">
        <v>6</v>
      </c>
      <c r="B2267" s="122">
        <v>1</v>
      </c>
      <c r="C2267" s="137">
        <v>7205</v>
      </c>
      <c r="D2267" s="131">
        <v>33</v>
      </c>
      <c r="E2267" s="144" t="s">
        <v>1307</v>
      </c>
      <c r="F2267" s="144" t="s">
        <v>1440</v>
      </c>
      <c r="G2267" s="127">
        <v>105</v>
      </c>
      <c r="H2267" s="127">
        <v>695</v>
      </c>
      <c r="I2267" s="127">
        <v>10</v>
      </c>
      <c r="J2267" s="127">
        <v>20</v>
      </c>
      <c r="K2267" s="127">
        <v>33</v>
      </c>
      <c r="L2267" s="127">
        <v>37</v>
      </c>
      <c r="M2267" s="127">
        <v>105</v>
      </c>
      <c r="N2267" s="127">
        <v>675</v>
      </c>
      <c r="O2267" s="127">
        <v>9</v>
      </c>
      <c r="P2267" s="127">
        <v>33</v>
      </c>
      <c r="Q2267" s="127">
        <v>30</v>
      </c>
      <c r="R2267" s="127">
        <v>28</v>
      </c>
      <c r="S2267" s="127">
        <v>0</v>
      </c>
      <c r="T2267" s="127">
        <v>0</v>
      </c>
      <c r="U2267" s="127">
        <v>0</v>
      </c>
      <c r="V2267" s="127">
        <v>0</v>
      </c>
      <c r="W2267" s="127">
        <v>0</v>
      </c>
      <c r="X2267" s="127">
        <v>0</v>
      </c>
    </row>
    <row r="2268" spans="1:24">
      <c r="A2268" s="118">
        <v>7</v>
      </c>
      <c r="B2268" s="122">
        <v>1</v>
      </c>
      <c r="C2268" s="137">
        <v>7205</v>
      </c>
      <c r="D2268" s="131">
        <v>33</v>
      </c>
      <c r="E2268" s="144" t="s">
        <v>1307</v>
      </c>
      <c r="F2268" s="144" t="s">
        <v>1440</v>
      </c>
      <c r="G2268" s="127">
        <v>110</v>
      </c>
      <c r="H2268" s="127">
        <v>722</v>
      </c>
      <c r="I2268" s="127">
        <v>13</v>
      </c>
      <c r="J2268" s="127">
        <v>19</v>
      </c>
      <c r="K2268" s="127">
        <v>33</v>
      </c>
      <c r="L2268" s="127">
        <v>35</v>
      </c>
      <c r="M2268" s="127">
        <v>110</v>
      </c>
      <c r="N2268" s="127">
        <v>718</v>
      </c>
      <c r="O2268" s="127">
        <v>4</v>
      </c>
      <c r="P2268" s="127">
        <v>30</v>
      </c>
      <c r="Q2268" s="127">
        <v>45</v>
      </c>
      <c r="R2268" s="127">
        <v>21</v>
      </c>
      <c r="S2268" s="127">
        <v>110</v>
      </c>
      <c r="T2268" s="127">
        <v>167</v>
      </c>
      <c r="U2268" s="127">
        <v>35</v>
      </c>
      <c r="V2268" s="127">
        <v>45</v>
      </c>
      <c r="W2268" s="127">
        <v>18</v>
      </c>
      <c r="X2268" s="127">
        <v>3</v>
      </c>
    </row>
    <row r="2269" spans="1:24">
      <c r="A2269" s="118">
        <v>8</v>
      </c>
      <c r="B2269" s="122">
        <v>1</v>
      </c>
      <c r="C2269" s="137">
        <v>7205</v>
      </c>
      <c r="D2269" s="131">
        <v>33</v>
      </c>
      <c r="E2269" s="144" t="s">
        <v>1307</v>
      </c>
      <c r="F2269" s="144" t="s">
        <v>1440</v>
      </c>
      <c r="G2269" s="127">
        <v>104</v>
      </c>
      <c r="H2269" s="127">
        <v>714</v>
      </c>
      <c r="I2269" s="127">
        <v>22</v>
      </c>
      <c r="J2269" s="127">
        <v>14</v>
      </c>
      <c r="K2269" s="127">
        <v>50</v>
      </c>
      <c r="L2269" s="127">
        <v>13</v>
      </c>
      <c r="M2269" s="127">
        <v>104</v>
      </c>
      <c r="N2269" s="127">
        <v>803</v>
      </c>
      <c r="O2269" s="127">
        <v>9</v>
      </c>
      <c r="P2269" s="127">
        <v>15</v>
      </c>
      <c r="Q2269" s="127">
        <v>41</v>
      </c>
      <c r="R2269" s="127">
        <v>35</v>
      </c>
      <c r="S2269" s="127">
        <v>0</v>
      </c>
      <c r="T2269" s="127">
        <v>0</v>
      </c>
      <c r="U2269" s="127">
        <v>0</v>
      </c>
      <c r="V2269" s="127">
        <v>0</v>
      </c>
      <c r="W2269" s="127">
        <v>0</v>
      </c>
      <c r="X2269" s="127">
        <v>0</v>
      </c>
    </row>
    <row r="2270" spans="1:24">
      <c r="A2270" s="118">
        <v>4</v>
      </c>
      <c r="B2270" s="122">
        <v>1</v>
      </c>
      <c r="C2270" s="137">
        <v>7205</v>
      </c>
      <c r="D2270" s="131">
        <v>703</v>
      </c>
      <c r="E2270" s="144" t="s">
        <v>1307</v>
      </c>
      <c r="F2270" s="144" t="s">
        <v>1381</v>
      </c>
      <c r="G2270" s="127" t="s">
        <v>1</v>
      </c>
      <c r="H2270" s="127" t="s">
        <v>1</v>
      </c>
      <c r="I2270" s="127" t="s">
        <v>1</v>
      </c>
      <c r="J2270" s="127" t="s">
        <v>1</v>
      </c>
      <c r="K2270" s="127" t="s">
        <v>1</v>
      </c>
      <c r="L2270" s="127" t="s">
        <v>1</v>
      </c>
      <c r="M2270" s="127" t="s">
        <v>1</v>
      </c>
      <c r="N2270" s="127" t="s">
        <v>1</v>
      </c>
      <c r="O2270" s="127" t="s">
        <v>1</v>
      </c>
      <c r="P2270" s="127" t="s">
        <v>1</v>
      </c>
      <c r="Q2270" s="127" t="s">
        <v>1</v>
      </c>
      <c r="R2270" s="127" t="s">
        <v>1</v>
      </c>
      <c r="S2270" s="127">
        <v>0</v>
      </c>
      <c r="T2270" s="127">
        <v>0</v>
      </c>
      <c r="U2270" s="127">
        <v>0</v>
      </c>
      <c r="V2270" s="127">
        <v>0</v>
      </c>
      <c r="W2270" s="127">
        <v>0</v>
      </c>
      <c r="X2270" s="127">
        <v>0</v>
      </c>
    </row>
    <row r="2271" spans="1:24">
      <c r="A2271" s="118">
        <v>5</v>
      </c>
      <c r="B2271" s="122">
        <v>1</v>
      </c>
      <c r="C2271" s="137">
        <v>7205</v>
      </c>
      <c r="D2271" s="131">
        <v>703</v>
      </c>
      <c r="E2271" s="144" t="s">
        <v>1307</v>
      </c>
      <c r="F2271" s="144" t="s">
        <v>1381</v>
      </c>
      <c r="G2271" s="127" t="s">
        <v>1</v>
      </c>
      <c r="H2271" s="127" t="s">
        <v>1</v>
      </c>
      <c r="I2271" s="127" t="s">
        <v>1</v>
      </c>
      <c r="J2271" s="127" t="s">
        <v>1</v>
      </c>
      <c r="K2271" s="127" t="s">
        <v>1</v>
      </c>
      <c r="L2271" s="127" t="s">
        <v>1</v>
      </c>
      <c r="M2271" s="127" t="s">
        <v>1</v>
      </c>
      <c r="N2271" s="127" t="s">
        <v>1</v>
      </c>
      <c r="O2271" s="127" t="s">
        <v>1</v>
      </c>
      <c r="P2271" s="127" t="s">
        <v>1</v>
      </c>
      <c r="Q2271" s="127" t="s">
        <v>1</v>
      </c>
      <c r="R2271" s="127" t="s">
        <v>1</v>
      </c>
      <c r="S2271" s="127" t="s">
        <v>1</v>
      </c>
      <c r="T2271" s="127" t="s">
        <v>1</v>
      </c>
      <c r="U2271" s="127" t="s">
        <v>1</v>
      </c>
      <c r="V2271" s="127" t="s">
        <v>1</v>
      </c>
      <c r="W2271" s="127" t="s">
        <v>1</v>
      </c>
      <c r="X2271" s="127" t="s">
        <v>1</v>
      </c>
    </row>
    <row r="2272" spans="1:24">
      <c r="A2272" s="118">
        <v>6</v>
      </c>
      <c r="B2272" s="122">
        <v>1</v>
      </c>
      <c r="C2272" s="137">
        <v>7205</v>
      </c>
      <c r="D2272" s="131">
        <v>703</v>
      </c>
      <c r="E2272" s="144" t="s">
        <v>1307</v>
      </c>
      <c r="F2272" s="144" t="s">
        <v>1381</v>
      </c>
      <c r="G2272" s="127" t="s">
        <v>1</v>
      </c>
      <c r="H2272" s="127" t="s">
        <v>1</v>
      </c>
      <c r="I2272" s="127" t="s">
        <v>1</v>
      </c>
      <c r="J2272" s="127" t="s">
        <v>1</v>
      </c>
      <c r="K2272" s="127" t="s">
        <v>1</v>
      </c>
      <c r="L2272" s="127" t="s">
        <v>1</v>
      </c>
      <c r="M2272" s="127" t="s">
        <v>1</v>
      </c>
      <c r="N2272" s="127" t="s">
        <v>1</v>
      </c>
      <c r="O2272" s="127" t="s">
        <v>1</v>
      </c>
      <c r="P2272" s="127" t="s">
        <v>1</v>
      </c>
      <c r="Q2272" s="127" t="s">
        <v>1</v>
      </c>
      <c r="R2272" s="127" t="s">
        <v>1</v>
      </c>
      <c r="S2272" s="127">
        <v>0</v>
      </c>
      <c r="T2272" s="127">
        <v>0</v>
      </c>
      <c r="U2272" s="127">
        <v>0</v>
      </c>
      <c r="V2272" s="127">
        <v>0</v>
      </c>
      <c r="W2272" s="127">
        <v>0</v>
      </c>
      <c r="X2272" s="127">
        <v>0</v>
      </c>
    </row>
    <row r="2273" spans="1:24">
      <c r="A2273" s="118">
        <v>7</v>
      </c>
      <c r="B2273" s="122">
        <v>1</v>
      </c>
      <c r="C2273" s="137">
        <v>7205</v>
      </c>
      <c r="D2273" s="131">
        <v>703</v>
      </c>
      <c r="E2273" s="144" t="s">
        <v>1307</v>
      </c>
      <c r="F2273" s="144" t="s">
        <v>1381</v>
      </c>
      <c r="G2273" s="127" t="s">
        <v>1</v>
      </c>
      <c r="H2273" s="127" t="s">
        <v>1</v>
      </c>
      <c r="I2273" s="127" t="s">
        <v>1</v>
      </c>
      <c r="J2273" s="127" t="s">
        <v>1</v>
      </c>
      <c r="K2273" s="127" t="s">
        <v>1</v>
      </c>
      <c r="L2273" s="127" t="s">
        <v>1</v>
      </c>
      <c r="M2273" s="127" t="s">
        <v>1</v>
      </c>
      <c r="N2273" s="127" t="s">
        <v>1</v>
      </c>
      <c r="O2273" s="127" t="s">
        <v>1</v>
      </c>
      <c r="P2273" s="127" t="s">
        <v>1</v>
      </c>
      <c r="Q2273" s="127" t="s">
        <v>1</v>
      </c>
      <c r="R2273" s="127" t="s">
        <v>1</v>
      </c>
      <c r="S2273" s="127" t="s">
        <v>1</v>
      </c>
      <c r="T2273" s="127" t="s">
        <v>1</v>
      </c>
      <c r="U2273" s="127" t="s">
        <v>1</v>
      </c>
      <c r="V2273" s="127" t="s">
        <v>1</v>
      </c>
      <c r="W2273" s="127" t="s">
        <v>1</v>
      </c>
      <c r="X2273" s="127" t="s">
        <v>1</v>
      </c>
    </row>
    <row r="2274" spans="1:24">
      <c r="A2274" s="118">
        <v>8</v>
      </c>
      <c r="B2274" s="122">
        <v>1</v>
      </c>
      <c r="C2274" s="137">
        <v>7205</v>
      </c>
      <c r="D2274" s="131">
        <v>703</v>
      </c>
      <c r="E2274" s="144" t="s">
        <v>1307</v>
      </c>
      <c r="F2274" s="144" t="s">
        <v>1381</v>
      </c>
      <c r="G2274" s="127" t="s">
        <v>1</v>
      </c>
      <c r="H2274" s="127" t="s">
        <v>1</v>
      </c>
      <c r="I2274" s="127" t="s">
        <v>1</v>
      </c>
      <c r="J2274" s="127" t="s">
        <v>1</v>
      </c>
      <c r="K2274" s="127" t="s">
        <v>1</v>
      </c>
      <c r="L2274" s="127" t="s">
        <v>1</v>
      </c>
      <c r="M2274" s="127" t="s">
        <v>1</v>
      </c>
      <c r="N2274" s="127" t="s">
        <v>1</v>
      </c>
      <c r="O2274" s="127" t="s">
        <v>1</v>
      </c>
      <c r="P2274" s="127" t="s">
        <v>1</v>
      </c>
      <c r="Q2274" s="127" t="s">
        <v>1</v>
      </c>
      <c r="R2274" s="127" t="s">
        <v>1</v>
      </c>
      <c r="S2274" s="127">
        <v>0</v>
      </c>
      <c r="T2274" s="127">
        <v>0</v>
      </c>
      <c r="U2274" s="127">
        <v>0</v>
      </c>
      <c r="V2274" s="127">
        <v>0</v>
      </c>
      <c r="W2274" s="127">
        <v>0</v>
      </c>
      <c r="X2274" s="127">
        <v>0</v>
      </c>
    </row>
    <row r="2275" spans="1:24">
      <c r="A2275" s="118">
        <v>5</v>
      </c>
      <c r="B2275" s="122">
        <v>1</v>
      </c>
      <c r="C2275" s="137">
        <v>7206</v>
      </c>
      <c r="D2275" s="131">
        <v>38</v>
      </c>
      <c r="E2275" s="144" t="s">
        <v>1309</v>
      </c>
      <c r="F2275" s="144" t="s">
        <v>1451</v>
      </c>
      <c r="G2275" s="127">
        <v>152</v>
      </c>
      <c r="H2275" s="127">
        <v>706</v>
      </c>
      <c r="I2275" s="127">
        <v>5</v>
      </c>
      <c r="J2275" s="127">
        <v>3</v>
      </c>
      <c r="K2275" s="127">
        <v>38</v>
      </c>
      <c r="L2275" s="127">
        <v>54</v>
      </c>
      <c r="M2275" s="127">
        <v>152</v>
      </c>
      <c r="N2275" s="127">
        <v>717</v>
      </c>
      <c r="O2275" s="127">
        <v>5</v>
      </c>
      <c r="P2275" s="127">
        <v>18</v>
      </c>
      <c r="Q2275" s="127">
        <v>41</v>
      </c>
      <c r="R2275" s="127">
        <v>36</v>
      </c>
      <c r="S2275" s="127">
        <v>152</v>
      </c>
      <c r="T2275" s="127">
        <v>219</v>
      </c>
      <c r="U2275" s="127">
        <v>3</v>
      </c>
      <c r="V2275" s="127">
        <v>23</v>
      </c>
      <c r="W2275" s="127">
        <v>59</v>
      </c>
      <c r="X2275" s="127">
        <v>15</v>
      </c>
    </row>
    <row r="2276" spans="1:24">
      <c r="A2276" s="118">
        <v>6</v>
      </c>
      <c r="B2276" s="122">
        <v>1</v>
      </c>
      <c r="C2276" s="137">
        <v>7206</v>
      </c>
      <c r="D2276" s="131">
        <v>38</v>
      </c>
      <c r="E2276" s="144" t="s">
        <v>1309</v>
      </c>
      <c r="F2276" s="144" t="s">
        <v>1451</v>
      </c>
      <c r="G2276" s="127">
        <v>147</v>
      </c>
      <c r="H2276" s="127">
        <v>743</v>
      </c>
      <c r="I2276" s="127">
        <v>2</v>
      </c>
      <c r="J2276" s="127">
        <v>9</v>
      </c>
      <c r="K2276" s="127">
        <v>30</v>
      </c>
      <c r="L2276" s="127">
        <v>59</v>
      </c>
      <c r="M2276" s="127">
        <v>147</v>
      </c>
      <c r="N2276" s="127">
        <v>763</v>
      </c>
      <c r="O2276" s="127">
        <v>1</v>
      </c>
      <c r="P2276" s="127">
        <v>22</v>
      </c>
      <c r="Q2276" s="127">
        <v>35</v>
      </c>
      <c r="R2276" s="127">
        <v>41</v>
      </c>
      <c r="S2276" s="127">
        <v>0</v>
      </c>
      <c r="T2276" s="127">
        <v>0</v>
      </c>
      <c r="U2276" s="127">
        <v>0</v>
      </c>
      <c r="V2276" s="127">
        <v>0</v>
      </c>
      <c r="W2276" s="127">
        <v>0</v>
      </c>
      <c r="X2276" s="127">
        <v>0</v>
      </c>
    </row>
    <row r="2277" spans="1:24">
      <c r="A2277" s="118">
        <v>7</v>
      </c>
      <c r="B2277" s="122">
        <v>1</v>
      </c>
      <c r="C2277" s="137">
        <v>7206</v>
      </c>
      <c r="D2277" s="131">
        <v>38</v>
      </c>
      <c r="E2277" s="144" t="s">
        <v>1309</v>
      </c>
      <c r="F2277" s="144" t="s">
        <v>1451</v>
      </c>
      <c r="G2277" s="127">
        <v>114</v>
      </c>
      <c r="H2277" s="127">
        <v>755</v>
      </c>
      <c r="I2277" s="127">
        <v>5</v>
      </c>
      <c r="J2277" s="127">
        <v>7</v>
      </c>
      <c r="K2277" s="127">
        <v>39</v>
      </c>
      <c r="L2277" s="127">
        <v>48</v>
      </c>
      <c r="M2277" s="127">
        <v>114</v>
      </c>
      <c r="N2277" s="127">
        <v>747</v>
      </c>
      <c r="O2277" s="127">
        <v>6</v>
      </c>
      <c r="P2277" s="127">
        <v>25</v>
      </c>
      <c r="Q2277" s="127">
        <v>37</v>
      </c>
      <c r="R2277" s="127">
        <v>32</v>
      </c>
      <c r="S2277" s="127">
        <v>114</v>
      </c>
      <c r="T2277" s="127">
        <v>191</v>
      </c>
      <c r="U2277" s="127">
        <v>18</v>
      </c>
      <c r="V2277" s="127">
        <v>32</v>
      </c>
      <c r="W2277" s="127">
        <v>39</v>
      </c>
      <c r="X2277" s="127">
        <v>12</v>
      </c>
    </row>
    <row r="2278" spans="1:24">
      <c r="A2278" s="118">
        <v>8</v>
      </c>
      <c r="B2278" s="122">
        <v>1</v>
      </c>
      <c r="C2278" s="137">
        <v>7206</v>
      </c>
      <c r="D2278" s="131">
        <v>38</v>
      </c>
      <c r="E2278" s="144" t="s">
        <v>1309</v>
      </c>
      <c r="F2278" s="144" t="s">
        <v>1451</v>
      </c>
      <c r="G2278" s="127">
        <v>153</v>
      </c>
      <c r="H2278" s="127">
        <v>753</v>
      </c>
      <c r="I2278" s="127">
        <v>14</v>
      </c>
      <c r="J2278" s="127">
        <v>16</v>
      </c>
      <c r="K2278" s="127">
        <v>37</v>
      </c>
      <c r="L2278" s="127">
        <v>33</v>
      </c>
      <c r="M2278" s="127">
        <v>153</v>
      </c>
      <c r="N2278" s="127">
        <v>849</v>
      </c>
      <c r="O2278" s="127">
        <v>3</v>
      </c>
      <c r="P2278" s="127">
        <v>13</v>
      </c>
      <c r="Q2278" s="127">
        <v>35</v>
      </c>
      <c r="R2278" s="127">
        <v>49</v>
      </c>
      <c r="S2278" s="127">
        <v>0</v>
      </c>
      <c r="T2278" s="127">
        <v>0</v>
      </c>
      <c r="U2278" s="127">
        <v>0</v>
      </c>
      <c r="V2278" s="127">
        <v>0</v>
      </c>
      <c r="W2278" s="127">
        <v>0</v>
      </c>
      <c r="X2278" s="127">
        <v>0</v>
      </c>
    </row>
    <row r="2279" spans="1:24">
      <c r="A2279" s="113">
        <v>3</v>
      </c>
      <c r="B2279" s="116">
        <v>1</v>
      </c>
      <c r="C2279" s="138">
        <v>7206</v>
      </c>
      <c r="D2279" s="132">
        <v>39</v>
      </c>
      <c r="E2279" s="142" t="s">
        <v>1309</v>
      </c>
      <c r="F2279" s="143" t="s">
        <v>1310</v>
      </c>
      <c r="G2279" s="128">
        <v>122</v>
      </c>
      <c r="H2279" s="128">
        <v>625</v>
      </c>
      <c r="I2279" s="128">
        <v>2</v>
      </c>
      <c r="J2279" s="128">
        <v>7</v>
      </c>
      <c r="K2279" s="128">
        <v>20</v>
      </c>
      <c r="L2279" s="128">
        <v>72</v>
      </c>
      <c r="M2279" s="128">
        <v>122</v>
      </c>
      <c r="N2279" s="128">
        <v>646</v>
      </c>
      <c r="O2279" s="128">
        <v>6</v>
      </c>
      <c r="P2279" s="128">
        <v>15</v>
      </c>
      <c r="Q2279" s="128">
        <v>27</v>
      </c>
      <c r="R2279" s="128">
        <v>52</v>
      </c>
      <c r="S2279" s="128">
        <v>0</v>
      </c>
      <c r="T2279" s="128">
        <v>0</v>
      </c>
      <c r="U2279" s="128">
        <v>0</v>
      </c>
      <c r="V2279" s="128">
        <v>0</v>
      </c>
      <c r="W2279" s="128">
        <v>0</v>
      </c>
      <c r="X2279" s="128">
        <v>0</v>
      </c>
    </row>
    <row r="2280" spans="1:24">
      <c r="A2280" s="118">
        <v>4</v>
      </c>
      <c r="B2280" s="122">
        <v>1</v>
      </c>
      <c r="C2280" s="137">
        <v>7206</v>
      </c>
      <c r="D2280" s="131">
        <v>39</v>
      </c>
      <c r="E2280" s="144" t="s">
        <v>1309</v>
      </c>
      <c r="F2280" s="144" t="s">
        <v>1310</v>
      </c>
      <c r="G2280" s="127">
        <v>150</v>
      </c>
      <c r="H2280" s="127">
        <v>654</v>
      </c>
      <c r="I2280" s="127">
        <v>7</v>
      </c>
      <c r="J2280" s="127">
        <v>9</v>
      </c>
      <c r="K2280" s="127">
        <v>17</v>
      </c>
      <c r="L2280" s="127">
        <v>67</v>
      </c>
      <c r="M2280" s="127">
        <v>150</v>
      </c>
      <c r="N2280" s="127">
        <v>704</v>
      </c>
      <c r="O2280" s="127">
        <v>4</v>
      </c>
      <c r="P2280" s="127">
        <v>11</v>
      </c>
      <c r="Q2280" s="127">
        <v>42</v>
      </c>
      <c r="R2280" s="127">
        <v>43</v>
      </c>
      <c r="S2280" s="127">
        <v>0</v>
      </c>
      <c r="T2280" s="127">
        <v>0</v>
      </c>
      <c r="U2280" s="127">
        <v>0</v>
      </c>
      <c r="V2280" s="127">
        <v>0</v>
      </c>
      <c r="W2280" s="127">
        <v>0</v>
      </c>
      <c r="X2280" s="127">
        <v>0</v>
      </c>
    </row>
    <row r="2281" spans="1:24">
      <c r="A2281" s="113">
        <v>3</v>
      </c>
      <c r="B2281" s="116">
        <v>1</v>
      </c>
      <c r="C2281" s="138">
        <v>7207</v>
      </c>
      <c r="D2281" s="132">
        <v>40</v>
      </c>
      <c r="E2281" s="142" t="s">
        <v>1311</v>
      </c>
      <c r="F2281" s="143" t="s">
        <v>1326</v>
      </c>
      <c r="G2281" s="128">
        <v>95</v>
      </c>
      <c r="H2281" s="128">
        <v>563</v>
      </c>
      <c r="I2281" s="128">
        <v>3</v>
      </c>
      <c r="J2281" s="128">
        <v>20</v>
      </c>
      <c r="K2281" s="128">
        <v>29</v>
      </c>
      <c r="L2281" s="128">
        <v>47</v>
      </c>
      <c r="M2281" s="128">
        <v>95</v>
      </c>
      <c r="N2281" s="128">
        <v>511</v>
      </c>
      <c r="O2281" s="128">
        <v>22</v>
      </c>
      <c r="P2281" s="128">
        <v>19</v>
      </c>
      <c r="Q2281" s="128">
        <v>35</v>
      </c>
      <c r="R2281" s="128">
        <v>24</v>
      </c>
      <c r="S2281" s="128">
        <v>0</v>
      </c>
      <c r="T2281" s="128">
        <v>0</v>
      </c>
      <c r="U2281" s="128">
        <v>0</v>
      </c>
      <c r="V2281" s="128">
        <v>0</v>
      </c>
      <c r="W2281" s="128">
        <v>0</v>
      </c>
      <c r="X2281" s="128">
        <v>0</v>
      </c>
    </row>
    <row r="2282" spans="1:24">
      <c r="A2282" s="118">
        <v>4</v>
      </c>
      <c r="B2282" s="122">
        <v>1</v>
      </c>
      <c r="C2282" s="137">
        <v>7207</v>
      </c>
      <c r="D2282" s="131">
        <v>40</v>
      </c>
      <c r="E2282" s="144" t="s">
        <v>1311</v>
      </c>
      <c r="F2282" s="144" t="s">
        <v>1326</v>
      </c>
      <c r="G2282" s="127">
        <v>91</v>
      </c>
      <c r="H2282" s="127">
        <v>582</v>
      </c>
      <c r="I2282" s="127">
        <v>22</v>
      </c>
      <c r="J2282" s="127">
        <v>15</v>
      </c>
      <c r="K2282" s="127">
        <v>34</v>
      </c>
      <c r="L2282" s="127">
        <v>29</v>
      </c>
      <c r="M2282" s="127">
        <v>91</v>
      </c>
      <c r="N2282" s="127">
        <v>593</v>
      </c>
      <c r="O2282" s="127">
        <v>4</v>
      </c>
      <c r="P2282" s="127">
        <v>32</v>
      </c>
      <c r="Q2282" s="127">
        <v>46</v>
      </c>
      <c r="R2282" s="127">
        <v>18</v>
      </c>
      <c r="S2282" s="127">
        <v>0</v>
      </c>
      <c r="T2282" s="127">
        <v>0</v>
      </c>
      <c r="U2282" s="127">
        <v>0</v>
      </c>
      <c r="V2282" s="127">
        <v>0</v>
      </c>
      <c r="W2282" s="127">
        <v>0</v>
      </c>
      <c r="X2282" s="127">
        <v>0</v>
      </c>
    </row>
    <row r="2283" spans="1:24">
      <c r="A2283" s="118">
        <v>5</v>
      </c>
      <c r="B2283" s="122">
        <v>1</v>
      </c>
      <c r="C2283" s="137">
        <v>7207</v>
      </c>
      <c r="D2283" s="131">
        <v>40</v>
      </c>
      <c r="E2283" s="144" t="s">
        <v>1311</v>
      </c>
      <c r="F2283" s="144" t="s">
        <v>1326</v>
      </c>
      <c r="G2283" s="127">
        <v>88</v>
      </c>
      <c r="H2283" s="127">
        <v>634</v>
      </c>
      <c r="I2283" s="127">
        <v>15</v>
      </c>
      <c r="J2283" s="127">
        <v>23</v>
      </c>
      <c r="K2283" s="127">
        <v>40</v>
      </c>
      <c r="L2283" s="127">
        <v>23</v>
      </c>
      <c r="M2283" s="127">
        <v>88</v>
      </c>
      <c r="N2283" s="127">
        <v>688</v>
      </c>
      <c r="O2283" s="127">
        <v>1</v>
      </c>
      <c r="P2283" s="127">
        <v>28</v>
      </c>
      <c r="Q2283" s="127">
        <v>47</v>
      </c>
      <c r="R2283" s="127">
        <v>24</v>
      </c>
      <c r="S2283" s="127">
        <v>88</v>
      </c>
      <c r="T2283" s="127">
        <v>179</v>
      </c>
      <c r="U2283" s="127">
        <v>23</v>
      </c>
      <c r="V2283" s="127">
        <v>49</v>
      </c>
      <c r="W2283" s="127">
        <v>27</v>
      </c>
      <c r="X2283" s="127">
        <v>1</v>
      </c>
    </row>
    <row r="2284" spans="1:24">
      <c r="A2284" s="113">
        <v>3</v>
      </c>
      <c r="B2284" s="116">
        <v>1</v>
      </c>
      <c r="C2284" s="138">
        <v>7207</v>
      </c>
      <c r="D2284" s="132">
        <v>41</v>
      </c>
      <c r="E2284" s="142" t="s">
        <v>1311</v>
      </c>
      <c r="F2284" s="143" t="s">
        <v>670</v>
      </c>
      <c r="G2284" s="128">
        <v>73</v>
      </c>
      <c r="H2284" s="128">
        <v>588</v>
      </c>
      <c r="I2284" s="128">
        <v>10</v>
      </c>
      <c r="J2284" s="128">
        <v>11</v>
      </c>
      <c r="K2284" s="128">
        <v>22</v>
      </c>
      <c r="L2284" s="128">
        <v>58</v>
      </c>
      <c r="M2284" s="128">
        <v>73</v>
      </c>
      <c r="N2284" s="128">
        <v>561</v>
      </c>
      <c r="O2284" s="128">
        <v>12</v>
      </c>
      <c r="P2284" s="128">
        <v>19</v>
      </c>
      <c r="Q2284" s="128">
        <v>34</v>
      </c>
      <c r="R2284" s="128">
        <v>34</v>
      </c>
      <c r="S2284" s="128">
        <v>0</v>
      </c>
      <c r="T2284" s="128">
        <v>0</v>
      </c>
      <c r="U2284" s="128">
        <v>0</v>
      </c>
      <c r="V2284" s="128">
        <v>0</v>
      </c>
      <c r="W2284" s="128">
        <v>0</v>
      </c>
      <c r="X2284" s="128">
        <v>0</v>
      </c>
    </row>
    <row r="2285" spans="1:24">
      <c r="A2285" s="118">
        <v>4</v>
      </c>
      <c r="B2285" s="122">
        <v>1</v>
      </c>
      <c r="C2285" s="137">
        <v>7207</v>
      </c>
      <c r="D2285" s="131">
        <v>41</v>
      </c>
      <c r="E2285" s="144" t="s">
        <v>1311</v>
      </c>
      <c r="F2285" s="144" t="s">
        <v>670</v>
      </c>
      <c r="G2285" s="127">
        <v>68</v>
      </c>
      <c r="H2285" s="127">
        <v>579</v>
      </c>
      <c r="I2285" s="127">
        <v>19</v>
      </c>
      <c r="J2285" s="127">
        <v>22</v>
      </c>
      <c r="K2285" s="127">
        <v>26</v>
      </c>
      <c r="L2285" s="127">
        <v>32</v>
      </c>
      <c r="M2285" s="127">
        <v>68</v>
      </c>
      <c r="N2285" s="127">
        <v>569</v>
      </c>
      <c r="O2285" s="127">
        <v>12</v>
      </c>
      <c r="P2285" s="127">
        <v>34</v>
      </c>
      <c r="Q2285" s="127">
        <v>32</v>
      </c>
      <c r="R2285" s="127">
        <v>22</v>
      </c>
      <c r="S2285" s="127">
        <v>0</v>
      </c>
      <c r="T2285" s="127">
        <v>0</v>
      </c>
      <c r="U2285" s="127">
        <v>0</v>
      </c>
      <c r="V2285" s="127">
        <v>0</v>
      </c>
      <c r="W2285" s="127">
        <v>0</v>
      </c>
      <c r="X2285" s="127">
        <v>0</v>
      </c>
    </row>
    <row r="2286" spans="1:24">
      <c r="A2286" s="118">
        <v>5</v>
      </c>
      <c r="B2286" s="122">
        <v>1</v>
      </c>
      <c r="C2286" s="137">
        <v>7207</v>
      </c>
      <c r="D2286" s="131">
        <v>41</v>
      </c>
      <c r="E2286" s="144" t="s">
        <v>1311</v>
      </c>
      <c r="F2286" s="144" t="s">
        <v>670</v>
      </c>
      <c r="G2286" s="127">
        <v>68</v>
      </c>
      <c r="H2286" s="127">
        <v>613</v>
      </c>
      <c r="I2286" s="127">
        <v>22</v>
      </c>
      <c r="J2286" s="127">
        <v>24</v>
      </c>
      <c r="K2286" s="127">
        <v>37</v>
      </c>
      <c r="L2286" s="127">
        <v>18</v>
      </c>
      <c r="M2286" s="127">
        <v>68</v>
      </c>
      <c r="N2286" s="127">
        <v>651</v>
      </c>
      <c r="O2286" s="127">
        <v>3</v>
      </c>
      <c r="P2286" s="127">
        <v>32</v>
      </c>
      <c r="Q2286" s="127">
        <v>49</v>
      </c>
      <c r="R2286" s="127">
        <v>16</v>
      </c>
      <c r="S2286" s="127">
        <v>68</v>
      </c>
      <c r="T2286" s="127">
        <v>177</v>
      </c>
      <c r="U2286" s="127">
        <v>19</v>
      </c>
      <c r="V2286" s="127">
        <v>56</v>
      </c>
      <c r="W2286" s="127">
        <v>24</v>
      </c>
      <c r="X2286" s="127">
        <v>1</v>
      </c>
    </row>
    <row r="2287" spans="1:24">
      <c r="A2287" s="113">
        <v>3</v>
      </c>
      <c r="B2287" s="116">
        <v>1</v>
      </c>
      <c r="C2287" s="138">
        <v>7207</v>
      </c>
      <c r="D2287" s="132">
        <v>42</v>
      </c>
      <c r="E2287" s="142" t="s">
        <v>1311</v>
      </c>
      <c r="F2287" s="143" t="s">
        <v>1325</v>
      </c>
      <c r="G2287" s="128">
        <v>71</v>
      </c>
      <c r="H2287" s="128">
        <v>592</v>
      </c>
      <c r="I2287" s="128">
        <v>0</v>
      </c>
      <c r="J2287" s="128">
        <v>15</v>
      </c>
      <c r="K2287" s="128">
        <v>27</v>
      </c>
      <c r="L2287" s="128">
        <v>58</v>
      </c>
      <c r="M2287" s="128">
        <v>71</v>
      </c>
      <c r="N2287" s="128">
        <v>590</v>
      </c>
      <c r="O2287" s="128">
        <v>6</v>
      </c>
      <c r="P2287" s="128">
        <v>24</v>
      </c>
      <c r="Q2287" s="128">
        <v>32</v>
      </c>
      <c r="R2287" s="128">
        <v>38</v>
      </c>
      <c r="S2287" s="128">
        <v>0</v>
      </c>
      <c r="T2287" s="128">
        <v>0</v>
      </c>
      <c r="U2287" s="128">
        <v>0</v>
      </c>
      <c r="V2287" s="128">
        <v>0</v>
      </c>
      <c r="W2287" s="128">
        <v>0</v>
      </c>
      <c r="X2287" s="128">
        <v>0</v>
      </c>
    </row>
    <row r="2288" spans="1:24">
      <c r="A2288" s="118">
        <v>4</v>
      </c>
      <c r="B2288" s="122">
        <v>1</v>
      </c>
      <c r="C2288" s="137">
        <v>7207</v>
      </c>
      <c r="D2288" s="131">
        <v>42</v>
      </c>
      <c r="E2288" s="144" t="s">
        <v>1311</v>
      </c>
      <c r="F2288" s="144" t="s">
        <v>1325</v>
      </c>
      <c r="G2288" s="127">
        <v>81</v>
      </c>
      <c r="H2288" s="127">
        <v>591</v>
      </c>
      <c r="I2288" s="127">
        <v>17</v>
      </c>
      <c r="J2288" s="127">
        <v>21</v>
      </c>
      <c r="K2288" s="127">
        <v>23</v>
      </c>
      <c r="L2288" s="127">
        <v>38</v>
      </c>
      <c r="M2288" s="127">
        <v>81</v>
      </c>
      <c r="N2288" s="127">
        <v>608</v>
      </c>
      <c r="O2288" s="127">
        <v>14</v>
      </c>
      <c r="P2288" s="127">
        <v>20</v>
      </c>
      <c r="Q2288" s="127">
        <v>46</v>
      </c>
      <c r="R2288" s="127">
        <v>21</v>
      </c>
      <c r="S2288" s="127">
        <v>0</v>
      </c>
      <c r="T2288" s="127">
        <v>0</v>
      </c>
      <c r="U2288" s="127">
        <v>0</v>
      </c>
      <c r="V2288" s="127">
        <v>0</v>
      </c>
      <c r="W2288" s="127">
        <v>0</v>
      </c>
      <c r="X2288" s="127">
        <v>0</v>
      </c>
    </row>
    <row r="2289" spans="1:24">
      <c r="A2289" s="118">
        <v>5</v>
      </c>
      <c r="B2289" s="122">
        <v>1</v>
      </c>
      <c r="C2289" s="137">
        <v>7207</v>
      </c>
      <c r="D2289" s="131">
        <v>42</v>
      </c>
      <c r="E2289" s="144" t="s">
        <v>1311</v>
      </c>
      <c r="F2289" s="144" t="s">
        <v>1325</v>
      </c>
      <c r="G2289" s="127">
        <v>77</v>
      </c>
      <c r="H2289" s="127">
        <v>632</v>
      </c>
      <c r="I2289" s="127">
        <v>21</v>
      </c>
      <c r="J2289" s="127">
        <v>16</v>
      </c>
      <c r="K2289" s="127">
        <v>38</v>
      </c>
      <c r="L2289" s="127">
        <v>26</v>
      </c>
      <c r="M2289" s="127">
        <v>77</v>
      </c>
      <c r="N2289" s="127">
        <v>654</v>
      </c>
      <c r="O2289" s="127">
        <v>6</v>
      </c>
      <c r="P2289" s="127">
        <v>27</v>
      </c>
      <c r="Q2289" s="127">
        <v>43</v>
      </c>
      <c r="R2289" s="127">
        <v>23</v>
      </c>
      <c r="S2289" s="127">
        <v>77</v>
      </c>
      <c r="T2289" s="127">
        <v>184</v>
      </c>
      <c r="U2289" s="127">
        <v>25</v>
      </c>
      <c r="V2289" s="127">
        <v>42</v>
      </c>
      <c r="W2289" s="127">
        <v>31</v>
      </c>
      <c r="X2289" s="127">
        <v>3</v>
      </c>
    </row>
    <row r="2290" spans="1:24">
      <c r="A2290" s="113">
        <v>3</v>
      </c>
      <c r="B2290" s="116">
        <v>1</v>
      </c>
      <c r="C2290" s="138">
        <v>7207</v>
      </c>
      <c r="D2290" s="132">
        <v>44</v>
      </c>
      <c r="E2290" s="142" t="s">
        <v>1311</v>
      </c>
      <c r="F2290" s="143" t="s">
        <v>1324</v>
      </c>
      <c r="G2290" s="128">
        <v>86</v>
      </c>
      <c r="H2290" s="128">
        <v>619</v>
      </c>
      <c r="I2290" s="128">
        <v>1</v>
      </c>
      <c r="J2290" s="128">
        <v>8</v>
      </c>
      <c r="K2290" s="128">
        <v>23</v>
      </c>
      <c r="L2290" s="128">
        <v>67</v>
      </c>
      <c r="M2290" s="128">
        <v>86</v>
      </c>
      <c r="N2290" s="128">
        <v>651</v>
      </c>
      <c r="O2290" s="128">
        <v>7</v>
      </c>
      <c r="P2290" s="128">
        <v>16</v>
      </c>
      <c r="Q2290" s="128">
        <v>27</v>
      </c>
      <c r="R2290" s="128">
        <v>50</v>
      </c>
      <c r="S2290" s="128">
        <v>0</v>
      </c>
      <c r="T2290" s="128">
        <v>0</v>
      </c>
      <c r="U2290" s="128">
        <v>0</v>
      </c>
      <c r="V2290" s="128">
        <v>0</v>
      </c>
      <c r="W2290" s="128">
        <v>0</v>
      </c>
      <c r="X2290" s="128">
        <v>0</v>
      </c>
    </row>
    <row r="2291" spans="1:24">
      <c r="A2291" s="118">
        <v>4</v>
      </c>
      <c r="B2291" s="122">
        <v>1</v>
      </c>
      <c r="C2291" s="137">
        <v>7207</v>
      </c>
      <c r="D2291" s="131">
        <v>44</v>
      </c>
      <c r="E2291" s="144" t="s">
        <v>1311</v>
      </c>
      <c r="F2291" s="144" t="s">
        <v>1324</v>
      </c>
      <c r="G2291" s="127">
        <v>82</v>
      </c>
      <c r="H2291" s="127">
        <v>655</v>
      </c>
      <c r="I2291" s="127">
        <v>5</v>
      </c>
      <c r="J2291" s="127">
        <v>17</v>
      </c>
      <c r="K2291" s="127">
        <v>16</v>
      </c>
      <c r="L2291" s="127">
        <v>62</v>
      </c>
      <c r="M2291" s="127">
        <v>82</v>
      </c>
      <c r="N2291" s="127">
        <v>689</v>
      </c>
      <c r="O2291" s="127">
        <v>2</v>
      </c>
      <c r="P2291" s="127">
        <v>18</v>
      </c>
      <c r="Q2291" s="127">
        <v>34</v>
      </c>
      <c r="R2291" s="127">
        <v>45</v>
      </c>
      <c r="S2291" s="127">
        <v>0</v>
      </c>
      <c r="T2291" s="127">
        <v>0</v>
      </c>
      <c r="U2291" s="127">
        <v>0</v>
      </c>
      <c r="V2291" s="127">
        <v>0</v>
      </c>
      <c r="W2291" s="127">
        <v>0</v>
      </c>
      <c r="X2291" s="127">
        <v>0</v>
      </c>
    </row>
    <row r="2292" spans="1:24">
      <c r="A2292" s="118">
        <v>5</v>
      </c>
      <c r="B2292" s="122">
        <v>1</v>
      </c>
      <c r="C2292" s="137">
        <v>7207</v>
      </c>
      <c r="D2292" s="131">
        <v>44</v>
      </c>
      <c r="E2292" s="144" t="s">
        <v>1311</v>
      </c>
      <c r="F2292" s="144" t="s">
        <v>1324</v>
      </c>
      <c r="G2292" s="127">
        <v>82</v>
      </c>
      <c r="H2292" s="127">
        <v>681</v>
      </c>
      <c r="I2292" s="127">
        <v>11</v>
      </c>
      <c r="J2292" s="127">
        <v>5</v>
      </c>
      <c r="K2292" s="127">
        <v>38</v>
      </c>
      <c r="L2292" s="127">
        <v>46</v>
      </c>
      <c r="M2292" s="127">
        <v>82</v>
      </c>
      <c r="N2292" s="127">
        <v>747</v>
      </c>
      <c r="O2292" s="127">
        <v>2</v>
      </c>
      <c r="P2292" s="127">
        <v>17</v>
      </c>
      <c r="Q2292" s="127">
        <v>40</v>
      </c>
      <c r="R2292" s="127">
        <v>40</v>
      </c>
      <c r="S2292" s="127">
        <v>82</v>
      </c>
      <c r="T2292" s="127">
        <v>217</v>
      </c>
      <c r="U2292" s="127">
        <v>4</v>
      </c>
      <c r="V2292" s="127">
        <v>22</v>
      </c>
      <c r="W2292" s="127">
        <v>59</v>
      </c>
      <c r="X2292" s="127">
        <v>16</v>
      </c>
    </row>
    <row r="2293" spans="1:24">
      <c r="A2293" s="113">
        <v>3</v>
      </c>
      <c r="B2293" s="116">
        <v>1</v>
      </c>
      <c r="C2293" s="138">
        <v>7207</v>
      </c>
      <c r="D2293" s="132">
        <v>46</v>
      </c>
      <c r="E2293" s="142" t="s">
        <v>1311</v>
      </c>
      <c r="F2293" s="143" t="s">
        <v>1323</v>
      </c>
      <c r="G2293" s="128">
        <v>85</v>
      </c>
      <c r="H2293" s="128">
        <v>580</v>
      </c>
      <c r="I2293" s="128">
        <v>2</v>
      </c>
      <c r="J2293" s="128">
        <v>21</v>
      </c>
      <c r="K2293" s="128">
        <v>24</v>
      </c>
      <c r="L2293" s="128">
        <v>53</v>
      </c>
      <c r="M2293" s="128">
        <v>85</v>
      </c>
      <c r="N2293" s="128">
        <v>499</v>
      </c>
      <c r="O2293" s="128">
        <v>21</v>
      </c>
      <c r="P2293" s="128">
        <v>24</v>
      </c>
      <c r="Q2293" s="128">
        <v>35</v>
      </c>
      <c r="R2293" s="128">
        <v>20</v>
      </c>
      <c r="S2293" s="128">
        <v>0</v>
      </c>
      <c r="T2293" s="128">
        <v>0</v>
      </c>
      <c r="U2293" s="128">
        <v>0</v>
      </c>
      <c r="V2293" s="128">
        <v>0</v>
      </c>
      <c r="W2293" s="128">
        <v>0</v>
      </c>
      <c r="X2293" s="128">
        <v>0</v>
      </c>
    </row>
    <row r="2294" spans="1:24">
      <c r="A2294" s="118">
        <v>4</v>
      </c>
      <c r="B2294" s="122">
        <v>1</v>
      </c>
      <c r="C2294" s="137">
        <v>7207</v>
      </c>
      <c r="D2294" s="131">
        <v>46</v>
      </c>
      <c r="E2294" s="144" t="s">
        <v>1311</v>
      </c>
      <c r="F2294" s="144" t="s">
        <v>1323</v>
      </c>
      <c r="G2294" s="127">
        <v>77</v>
      </c>
      <c r="H2294" s="127">
        <v>608</v>
      </c>
      <c r="I2294" s="127">
        <v>19</v>
      </c>
      <c r="J2294" s="127">
        <v>12</v>
      </c>
      <c r="K2294" s="127">
        <v>25</v>
      </c>
      <c r="L2294" s="127">
        <v>44</v>
      </c>
      <c r="M2294" s="127">
        <v>77</v>
      </c>
      <c r="N2294" s="127">
        <v>611</v>
      </c>
      <c r="O2294" s="127">
        <v>5</v>
      </c>
      <c r="P2294" s="127">
        <v>36</v>
      </c>
      <c r="Q2294" s="127">
        <v>30</v>
      </c>
      <c r="R2294" s="127">
        <v>29</v>
      </c>
      <c r="S2294" s="127">
        <v>0</v>
      </c>
      <c r="T2294" s="127">
        <v>0</v>
      </c>
      <c r="U2294" s="127">
        <v>0</v>
      </c>
      <c r="V2294" s="127">
        <v>0</v>
      </c>
      <c r="W2294" s="127">
        <v>0</v>
      </c>
      <c r="X2294" s="127">
        <v>0</v>
      </c>
    </row>
    <row r="2295" spans="1:24">
      <c r="A2295" s="118">
        <v>5</v>
      </c>
      <c r="B2295" s="122">
        <v>1</v>
      </c>
      <c r="C2295" s="137">
        <v>7207</v>
      </c>
      <c r="D2295" s="131">
        <v>46</v>
      </c>
      <c r="E2295" s="144" t="s">
        <v>1311</v>
      </c>
      <c r="F2295" s="144" t="s">
        <v>1323</v>
      </c>
      <c r="G2295" s="127">
        <v>71</v>
      </c>
      <c r="H2295" s="127">
        <v>668</v>
      </c>
      <c r="I2295" s="127">
        <v>8</v>
      </c>
      <c r="J2295" s="127">
        <v>15</v>
      </c>
      <c r="K2295" s="127">
        <v>32</v>
      </c>
      <c r="L2295" s="127">
        <v>44</v>
      </c>
      <c r="M2295" s="127">
        <v>71</v>
      </c>
      <c r="N2295" s="127">
        <v>679</v>
      </c>
      <c r="O2295" s="127">
        <v>6</v>
      </c>
      <c r="P2295" s="127">
        <v>27</v>
      </c>
      <c r="Q2295" s="127">
        <v>39</v>
      </c>
      <c r="R2295" s="127">
        <v>28</v>
      </c>
      <c r="S2295" s="127">
        <v>71</v>
      </c>
      <c r="T2295" s="127">
        <v>193</v>
      </c>
      <c r="U2295" s="127">
        <v>11</v>
      </c>
      <c r="V2295" s="127">
        <v>44</v>
      </c>
      <c r="W2295" s="127">
        <v>42</v>
      </c>
      <c r="X2295" s="127">
        <v>3</v>
      </c>
    </row>
    <row r="2296" spans="1:24">
      <c r="A2296" s="118">
        <v>8</v>
      </c>
      <c r="B2296" s="122">
        <v>1</v>
      </c>
      <c r="C2296" s="137">
        <v>7207</v>
      </c>
      <c r="D2296" s="131">
        <v>47</v>
      </c>
      <c r="E2296" s="144" t="s">
        <v>1311</v>
      </c>
      <c r="F2296" s="144" t="s">
        <v>1735</v>
      </c>
      <c r="G2296" s="127">
        <v>398</v>
      </c>
      <c r="H2296" s="127">
        <v>712</v>
      </c>
      <c r="I2296" s="127">
        <v>24</v>
      </c>
      <c r="J2296" s="127">
        <v>17</v>
      </c>
      <c r="K2296" s="127">
        <v>45</v>
      </c>
      <c r="L2296" s="127">
        <v>14</v>
      </c>
      <c r="M2296" s="127">
        <v>398</v>
      </c>
      <c r="N2296" s="127">
        <v>808</v>
      </c>
      <c r="O2296" s="127">
        <v>6</v>
      </c>
      <c r="P2296" s="127">
        <v>15</v>
      </c>
      <c r="Q2296" s="127">
        <v>47</v>
      </c>
      <c r="R2296" s="127">
        <v>32</v>
      </c>
      <c r="S2296" s="127">
        <v>0</v>
      </c>
      <c r="T2296" s="127">
        <v>0</v>
      </c>
      <c r="U2296" s="127">
        <v>0</v>
      </c>
      <c r="V2296" s="127">
        <v>0</v>
      </c>
      <c r="W2296" s="127">
        <v>0</v>
      </c>
      <c r="X2296" s="127">
        <v>0</v>
      </c>
    </row>
    <row r="2297" spans="1:24">
      <c r="A2297" s="118">
        <v>8</v>
      </c>
      <c r="B2297" s="122">
        <v>1</v>
      </c>
      <c r="C2297" s="137">
        <v>7207</v>
      </c>
      <c r="D2297" s="131">
        <v>48</v>
      </c>
      <c r="E2297" s="144" t="s">
        <v>1311</v>
      </c>
      <c r="F2297" s="144" t="s">
        <v>1734</v>
      </c>
      <c r="G2297" s="127">
        <v>460</v>
      </c>
      <c r="H2297" s="127">
        <v>710</v>
      </c>
      <c r="I2297" s="127">
        <v>29</v>
      </c>
      <c r="J2297" s="127">
        <v>17</v>
      </c>
      <c r="K2297" s="127">
        <v>38</v>
      </c>
      <c r="L2297" s="127">
        <v>16</v>
      </c>
      <c r="M2297" s="127">
        <v>460</v>
      </c>
      <c r="N2297" s="127">
        <v>756</v>
      </c>
      <c r="O2297" s="127">
        <v>8</v>
      </c>
      <c r="P2297" s="127">
        <v>25</v>
      </c>
      <c r="Q2297" s="127">
        <v>44</v>
      </c>
      <c r="R2297" s="127">
        <v>22</v>
      </c>
      <c r="S2297" s="127">
        <v>0</v>
      </c>
      <c r="T2297" s="127">
        <v>0</v>
      </c>
      <c r="U2297" s="127">
        <v>0</v>
      </c>
      <c r="V2297" s="127">
        <v>0</v>
      </c>
      <c r="W2297" s="127">
        <v>0</v>
      </c>
      <c r="X2297" s="127">
        <v>0</v>
      </c>
    </row>
    <row r="2298" spans="1:24">
      <c r="A2298" s="113">
        <v>3</v>
      </c>
      <c r="B2298" s="116">
        <v>1</v>
      </c>
      <c r="C2298" s="138">
        <v>7207</v>
      </c>
      <c r="D2298" s="132">
        <v>50</v>
      </c>
      <c r="E2298" s="142" t="s">
        <v>1311</v>
      </c>
      <c r="F2298" s="143" t="s">
        <v>1322</v>
      </c>
      <c r="G2298" s="128">
        <v>98</v>
      </c>
      <c r="H2298" s="128">
        <v>544</v>
      </c>
      <c r="I2298" s="128">
        <v>6</v>
      </c>
      <c r="J2298" s="128">
        <v>20</v>
      </c>
      <c r="K2298" s="128">
        <v>45</v>
      </c>
      <c r="L2298" s="128">
        <v>29</v>
      </c>
      <c r="M2298" s="128">
        <v>98</v>
      </c>
      <c r="N2298" s="128">
        <v>494</v>
      </c>
      <c r="O2298" s="128">
        <v>14</v>
      </c>
      <c r="P2298" s="128">
        <v>31</v>
      </c>
      <c r="Q2298" s="128">
        <v>42</v>
      </c>
      <c r="R2298" s="128">
        <v>13</v>
      </c>
      <c r="S2298" s="128">
        <v>0</v>
      </c>
      <c r="T2298" s="128">
        <v>0</v>
      </c>
      <c r="U2298" s="128">
        <v>0</v>
      </c>
      <c r="V2298" s="128">
        <v>0</v>
      </c>
      <c r="W2298" s="128">
        <v>0</v>
      </c>
      <c r="X2298" s="128">
        <v>0</v>
      </c>
    </row>
    <row r="2299" spans="1:24">
      <c r="A2299" s="118">
        <v>4</v>
      </c>
      <c r="B2299" s="122">
        <v>1</v>
      </c>
      <c r="C2299" s="137">
        <v>7207</v>
      </c>
      <c r="D2299" s="131">
        <v>50</v>
      </c>
      <c r="E2299" s="144" t="s">
        <v>1311</v>
      </c>
      <c r="F2299" s="144" t="s">
        <v>1322</v>
      </c>
      <c r="G2299" s="127">
        <v>71</v>
      </c>
      <c r="H2299" s="127">
        <v>548</v>
      </c>
      <c r="I2299" s="127">
        <v>31</v>
      </c>
      <c r="J2299" s="127">
        <v>18</v>
      </c>
      <c r="K2299" s="127">
        <v>38</v>
      </c>
      <c r="L2299" s="127">
        <v>13</v>
      </c>
      <c r="M2299" s="127">
        <v>71</v>
      </c>
      <c r="N2299" s="127">
        <v>564</v>
      </c>
      <c r="O2299" s="127">
        <v>8</v>
      </c>
      <c r="P2299" s="127">
        <v>38</v>
      </c>
      <c r="Q2299" s="127">
        <v>45</v>
      </c>
      <c r="R2299" s="127">
        <v>8</v>
      </c>
      <c r="S2299" s="127">
        <v>0</v>
      </c>
      <c r="T2299" s="127">
        <v>0</v>
      </c>
      <c r="U2299" s="127">
        <v>0</v>
      </c>
      <c r="V2299" s="127">
        <v>0</v>
      </c>
      <c r="W2299" s="127">
        <v>0</v>
      </c>
      <c r="X2299" s="127">
        <v>0</v>
      </c>
    </row>
    <row r="2300" spans="1:24">
      <c r="A2300" s="118">
        <v>5</v>
      </c>
      <c r="B2300" s="122">
        <v>1</v>
      </c>
      <c r="C2300" s="137">
        <v>7207</v>
      </c>
      <c r="D2300" s="131">
        <v>50</v>
      </c>
      <c r="E2300" s="144" t="s">
        <v>1311</v>
      </c>
      <c r="F2300" s="144" t="s">
        <v>1322</v>
      </c>
      <c r="G2300" s="127">
        <v>80</v>
      </c>
      <c r="H2300" s="127">
        <v>620</v>
      </c>
      <c r="I2300" s="127">
        <v>18</v>
      </c>
      <c r="J2300" s="127">
        <v>19</v>
      </c>
      <c r="K2300" s="127">
        <v>48</v>
      </c>
      <c r="L2300" s="127">
        <v>16</v>
      </c>
      <c r="M2300" s="127">
        <v>80</v>
      </c>
      <c r="N2300" s="127">
        <v>635</v>
      </c>
      <c r="O2300" s="127">
        <v>8</v>
      </c>
      <c r="P2300" s="127">
        <v>26</v>
      </c>
      <c r="Q2300" s="127">
        <v>54</v>
      </c>
      <c r="R2300" s="127">
        <v>13</v>
      </c>
      <c r="S2300" s="127">
        <v>80</v>
      </c>
      <c r="T2300" s="127">
        <v>172</v>
      </c>
      <c r="U2300" s="127">
        <v>30</v>
      </c>
      <c r="V2300" s="127">
        <v>50</v>
      </c>
      <c r="W2300" s="127">
        <v>19</v>
      </c>
      <c r="X2300" s="127">
        <v>1</v>
      </c>
    </row>
    <row r="2301" spans="1:24">
      <c r="A2301" s="113">
        <v>3</v>
      </c>
      <c r="B2301" s="116">
        <v>1</v>
      </c>
      <c r="C2301" s="138">
        <v>7207</v>
      </c>
      <c r="D2301" s="132">
        <v>51</v>
      </c>
      <c r="E2301" s="142" t="s">
        <v>1311</v>
      </c>
      <c r="F2301" s="143" t="s">
        <v>1321</v>
      </c>
      <c r="G2301" s="128">
        <v>99</v>
      </c>
      <c r="H2301" s="128">
        <v>596</v>
      </c>
      <c r="I2301" s="128">
        <v>1</v>
      </c>
      <c r="J2301" s="128">
        <v>10</v>
      </c>
      <c r="K2301" s="128">
        <v>32</v>
      </c>
      <c r="L2301" s="128">
        <v>57</v>
      </c>
      <c r="M2301" s="128">
        <v>99</v>
      </c>
      <c r="N2301" s="128">
        <v>610</v>
      </c>
      <c r="O2301" s="128">
        <v>5</v>
      </c>
      <c r="P2301" s="128">
        <v>12</v>
      </c>
      <c r="Q2301" s="128">
        <v>43</v>
      </c>
      <c r="R2301" s="128">
        <v>39</v>
      </c>
      <c r="S2301" s="128">
        <v>0</v>
      </c>
      <c r="T2301" s="128">
        <v>0</v>
      </c>
      <c r="U2301" s="128">
        <v>0</v>
      </c>
      <c r="V2301" s="128">
        <v>0</v>
      </c>
      <c r="W2301" s="128">
        <v>0</v>
      </c>
      <c r="X2301" s="128">
        <v>0</v>
      </c>
    </row>
    <row r="2302" spans="1:24">
      <c r="A2302" s="118">
        <v>4</v>
      </c>
      <c r="B2302" s="122">
        <v>1</v>
      </c>
      <c r="C2302" s="137">
        <v>7207</v>
      </c>
      <c r="D2302" s="131">
        <v>51</v>
      </c>
      <c r="E2302" s="144" t="s">
        <v>1311</v>
      </c>
      <c r="F2302" s="144" t="s">
        <v>1321</v>
      </c>
      <c r="G2302" s="127">
        <v>90</v>
      </c>
      <c r="H2302" s="127">
        <v>626</v>
      </c>
      <c r="I2302" s="127">
        <v>8</v>
      </c>
      <c r="J2302" s="127">
        <v>14</v>
      </c>
      <c r="K2302" s="127">
        <v>34</v>
      </c>
      <c r="L2302" s="127">
        <v>43</v>
      </c>
      <c r="M2302" s="127">
        <v>90</v>
      </c>
      <c r="N2302" s="127">
        <v>683</v>
      </c>
      <c r="O2302" s="127">
        <v>4</v>
      </c>
      <c r="P2302" s="127">
        <v>16</v>
      </c>
      <c r="Q2302" s="127">
        <v>41</v>
      </c>
      <c r="R2302" s="127">
        <v>39</v>
      </c>
      <c r="S2302" s="127">
        <v>0</v>
      </c>
      <c r="T2302" s="127">
        <v>0</v>
      </c>
      <c r="U2302" s="127">
        <v>0</v>
      </c>
      <c r="V2302" s="127">
        <v>0</v>
      </c>
      <c r="W2302" s="127">
        <v>0</v>
      </c>
      <c r="X2302" s="127">
        <v>0</v>
      </c>
    </row>
    <row r="2303" spans="1:24">
      <c r="A2303" s="118">
        <v>5</v>
      </c>
      <c r="B2303" s="122">
        <v>1</v>
      </c>
      <c r="C2303" s="137">
        <v>7207</v>
      </c>
      <c r="D2303" s="131">
        <v>51</v>
      </c>
      <c r="E2303" s="144" t="s">
        <v>1311</v>
      </c>
      <c r="F2303" s="144" t="s">
        <v>1321</v>
      </c>
      <c r="G2303" s="127">
        <v>127</v>
      </c>
      <c r="H2303" s="127">
        <v>637</v>
      </c>
      <c r="I2303" s="127">
        <v>11</v>
      </c>
      <c r="J2303" s="127">
        <v>21</v>
      </c>
      <c r="K2303" s="127">
        <v>44</v>
      </c>
      <c r="L2303" s="127">
        <v>24</v>
      </c>
      <c r="M2303" s="127">
        <v>127</v>
      </c>
      <c r="N2303" s="127">
        <v>667</v>
      </c>
      <c r="O2303" s="127">
        <v>5</v>
      </c>
      <c r="P2303" s="127">
        <v>25</v>
      </c>
      <c r="Q2303" s="127">
        <v>50</v>
      </c>
      <c r="R2303" s="127">
        <v>20</v>
      </c>
      <c r="S2303" s="127">
        <v>127</v>
      </c>
      <c r="T2303" s="127">
        <v>190</v>
      </c>
      <c r="U2303" s="127">
        <v>15</v>
      </c>
      <c r="V2303" s="127">
        <v>43</v>
      </c>
      <c r="W2303" s="127">
        <v>39</v>
      </c>
      <c r="X2303" s="127">
        <v>2</v>
      </c>
    </row>
    <row r="2304" spans="1:24">
      <c r="A2304" s="113">
        <v>3</v>
      </c>
      <c r="B2304" s="116">
        <v>1</v>
      </c>
      <c r="C2304" s="138">
        <v>7207</v>
      </c>
      <c r="D2304" s="132">
        <v>52</v>
      </c>
      <c r="E2304" s="142" t="s">
        <v>1311</v>
      </c>
      <c r="F2304" s="143" t="s">
        <v>1320</v>
      </c>
      <c r="G2304" s="128">
        <v>91</v>
      </c>
      <c r="H2304" s="128">
        <v>625</v>
      </c>
      <c r="I2304" s="128">
        <v>3</v>
      </c>
      <c r="J2304" s="128">
        <v>10</v>
      </c>
      <c r="K2304" s="128">
        <v>20</v>
      </c>
      <c r="L2304" s="128">
        <v>67</v>
      </c>
      <c r="M2304" s="128">
        <v>91</v>
      </c>
      <c r="N2304" s="128">
        <v>636</v>
      </c>
      <c r="O2304" s="128">
        <v>7</v>
      </c>
      <c r="P2304" s="128">
        <v>10</v>
      </c>
      <c r="Q2304" s="128">
        <v>29</v>
      </c>
      <c r="R2304" s="128">
        <v>55</v>
      </c>
      <c r="S2304" s="128">
        <v>0</v>
      </c>
      <c r="T2304" s="128">
        <v>0</v>
      </c>
      <c r="U2304" s="128">
        <v>0</v>
      </c>
      <c r="V2304" s="128">
        <v>0</v>
      </c>
      <c r="W2304" s="128">
        <v>0</v>
      </c>
      <c r="X2304" s="128">
        <v>0</v>
      </c>
    </row>
    <row r="2305" spans="1:24">
      <c r="A2305" s="118">
        <v>4</v>
      </c>
      <c r="B2305" s="122">
        <v>1</v>
      </c>
      <c r="C2305" s="137">
        <v>7207</v>
      </c>
      <c r="D2305" s="131">
        <v>52</v>
      </c>
      <c r="E2305" s="144" t="s">
        <v>1311</v>
      </c>
      <c r="F2305" s="144" t="s">
        <v>1320</v>
      </c>
      <c r="G2305" s="127">
        <v>85</v>
      </c>
      <c r="H2305" s="127">
        <v>646</v>
      </c>
      <c r="I2305" s="127">
        <v>9</v>
      </c>
      <c r="J2305" s="127">
        <v>5</v>
      </c>
      <c r="K2305" s="127">
        <v>27</v>
      </c>
      <c r="L2305" s="127">
        <v>59</v>
      </c>
      <c r="M2305" s="127">
        <v>85</v>
      </c>
      <c r="N2305" s="127">
        <v>723</v>
      </c>
      <c r="O2305" s="127">
        <v>1</v>
      </c>
      <c r="P2305" s="127">
        <v>12</v>
      </c>
      <c r="Q2305" s="127">
        <v>38</v>
      </c>
      <c r="R2305" s="127">
        <v>49</v>
      </c>
      <c r="S2305" s="127">
        <v>0</v>
      </c>
      <c r="T2305" s="127">
        <v>0</v>
      </c>
      <c r="U2305" s="127">
        <v>0</v>
      </c>
      <c r="V2305" s="127">
        <v>0</v>
      </c>
      <c r="W2305" s="127">
        <v>0</v>
      </c>
      <c r="X2305" s="127">
        <v>0</v>
      </c>
    </row>
    <row r="2306" spans="1:24">
      <c r="A2306" s="118">
        <v>5</v>
      </c>
      <c r="B2306" s="122">
        <v>1</v>
      </c>
      <c r="C2306" s="137">
        <v>7207</v>
      </c>
      <c r="D2306" s="131">
        <v>52</v>
      </c>
      <c r="E2306" s="144" t="s">
        <v>1311</v>
      </c>
      <c r="F2306" s="144" t="s">
        <v>1320</v>
      </c>
      <c r="G2306" s="127">
        <v>96</v>
      </c>
      <c r="H2306" s="127">
        <v>694</v>
      </c>
      <c r="I2306" s="127">
        <v>5</v>
      </c>
      <c r="J2306" s="127">
        <v>8</v>
      </c>
      <c r="K2306" s="127">
        <v>35</v>
      </c>
      <c r="L2306" s="127">
        <v>51</v>
      </c>
      <c r="M2306" s="127">
        <v>96</v>
      </c>
      <c r="N2306" s="127">
        <v>731</v>
      </c>
      <c r="O2306" s="127">
        <v>2</v>
      </c>
      <c r="P2306" s="127">
        <v>23</v>
      </c>
      <c r="Q2306" s="127">
        <v>33</v>
      </c>
      <c r="R2306" s="127">
        <v>42</v>
      </c>
      <c r="S2306" s="127">
        <v>96</v>
      </c>
      <c r="T2306" s="127">
        <v>204</v>
      </c>
      <c r="U2306" s="127">
        <v>5</v>
      </c>
      <c r="V2306" s="127">
        <v>41</v>
      </c>
      <c r="W2306" s="127">
        <v>46</v>
      </c>
      <c r="X2306" s="127">
        <v>8</v>
      </c>
    </row>
    <row r="2307" spans="1:24">
      <c r="A2307" s="113">
        <v>3</v>
      </c>
      <c r="B2307" s="116">
        <v>1</v>
      </c>
      <c r="C2307" s="138">
        <v>7207</v>
      </c>
      <c r="D2307" s="132">
        <v>53</v>
      </c>
      <c r="E2307" s="142" t="s">
        <v>1311</v>
      </c>
      <c r="F2307" s="143" t="s">
        <v>1319</v>
      </c>
      <c r="G2307" s="128">
        <v>98</v>
      </c>
      <c r="H2307" s="128">
        <v>555</v>
      </c>
      <c r="I2307" s="128">
        <v>8</v>
      </c>
      <c r="J2307" s="128">
        <v>20</v>
      </c>
      <c r="K2307" s="128">
        <v>26</v>
      </c>
      <c r="L2307" s="128">
        <v>46</v>
      </c>
      <c r="M2307" s="128">
        <v>98</v>
      </c>
      <c r="N2307" s="128">
        <v>505</v>
      </c>
      <c r="O2307" s="128">
        <v>24</v>
      </c>
      <c r="P2307" s="128">
        <v>20</v>
      </c>
      <c r="Q2307" s="128">
        <v>32</v>
      </c>
      <c r="R2307" s="128">
        <v>23</v>
      </c>
      <c r="S2307" s="128">
        <v>0</v>
      </c>
      <c r="T2307" s="128">
        <v>0</v>
      </c>
      <c r="U2307" s="128">
        <v>0</v>
      </c>
      <c r="V2307" s="128">
        <v>0</v>
      </c>
      <c r="W2307" s="128">
        <v>0</v>
      </c>
      <c r="X2307" s="128">
        <v>0</v>
      </c>
    </row>
    <row r="2308" spans="1:24">
      <c r="A2308" s="118">
        <v>4</v>
      </c>
      <c r="B2308" s="122">
        <v>1</v>
      </c>
      <c r="C2308" s="137">
        <v>7207</v>
      </c>
      <c r="D2308" s="131">
        <v>53</v>
      </c>
      <c r="E2308" s="144" t="s">
        <v>1311</v>
      </c>
      <c r="F2308" s="144" t="s">
        <v>1319</v>
      </c>
      <c r="G2308" s="127">
        <v>107</v>
      </c>
      <c r="H2308" s="127">
        <v>594</v>
      </c>
      <c r="I2308" s="127">
        <v>18</v>
      </c>
      <c r="J2308" s="127">
        <v>17</v>
      </c>
      <c r="K2308" s="127">
        <v>29</v>
      </c>
      <c r="L2308" s="127">
        <v>36</v>
      </c>
      <c r="M2308" s="127">
        <v>107</v>
      </c>
      <c r="N2308" s="127">
        <v>569</v>
      </c>
      <c r="O2308" s="127">
        <v>14</v>
      </c>
      <c r="P2308" s="127">
        <v>34</v>
      </c>
      <c r="Q2308" s="127">
        <v>35</v>
      </c>
      <c r="R2308" s="127">
        <v>18</v>
      </c>
      <c r="S2308" s="127">
        <v>0</v>
      </c>
      <c r="T2308" s="127">
        <v>0</v>
      </c>
      <c r="U2308" s="127">
        <v>0</v>
      </c>
      <c r="V2308" s="127">
        <v>0</v>
      </c>
      <c r="W2308" s="127">
        <v>0</v>
      </c>
      <c r="X2308" s="127">
        <v>0</v>
      </c>
    </row>
    <row r="2309" spans="1:24">
      <c r="A2309" s="118">
        <v>5</v>
      </c>
      <c r="B2309" s="122">
        <v>1</v>
      </c>
      <c r="C2309" s="137">
        <v>7207</v>
      </c>
      <c r="D2309" s="131">
        <v>53</v>
      </c>
      <c r="E2309" s="144" t="s">
        <v>1311</v>
      </c>
      <c r="F2309" s="144" t="s">
        <v>1319</v>
      </c>
      <c r="G2309" s="127">
        <v>108</v>
      </c>
      <c r="H2309" s="127">
        <v>622</v>
      </c>
      <c r="I2309" s="127">
        <v>18</v>
      </c>
      <c r="J2309" s="127">
        <v>26</v>
      </c>
      <c r="K2309" s="127">
        <v>35</v>
      </c>
      <c r="L2309" s="127">
        <v>21</v>
      </c>
      <c r="M2309" s="127">
        <v>108</v>
      </c>
      <c r="N2309" s="127">
        <v>618</v>
      </c>
      <c r="O2309" s="127">
        <v>12</v>
      </c>
      <c r="P2309" s="127">
        <v>37</v>
      </c>
      <c r="Q2309" s="127">
        <v>29</v>
      </c>
      <c r="R2309" s="127">
        <v>22</v>
      </c>
      <c r="S2309" s="127">
        <v>108</v>
      </c>
      <c r="T2309" s="127">
        <v>194</v>
      </c>
      <c r="U2309" s="127">
        <v>12</v>
      </c>
      <c r="V2309" s="127">
        <v>47</v>
      </c>
      <c r="W2309" s="127">
        <v>31</v>
      </c>
      <c r="X2309" s="127">
        <v>9</v>
      </c>
    </row>
    <row r="2310" spans="1:24">
      <c r="A2310" s="118">
        <v>6</v>
      </c>
      <c r="B2310" s="122">
        <v>1</v>
      </c>
      <c r="C2310" s="137">
        <v>7207</v>
      </c>
      <c r="D2310" s="131">
        <v>54</v>
      </c>
      <c r="E2310" s="144" t="s">
        <v>1311</v>
      </c>
      <c r="F2310" s="144" t="s">
        <v>1526</v>
      </c>
      <c r="G2310" s="127">
        <v>498</v>
      </c>
      <c r="H2310" s="127">
        <v>698</v>
      </c>
      <c r="I2310" s="127">
        <v>9</v>
      </c>
      <c r="J2310" s="127">
        <v>16</v>
      </c>
      <c r="K2310" s="127">
        <v>35</v>
      </c>
      <c r="L2310" s="127">
        <v>41</v>
      </c>
      <c r="M2310" s="127">
        <v>498</v>
      </c>
      <c r="N2310" s="127">
        <v>681</v>
      </c>
      <c r="O2310" s="127">
        <v>7</v>
      </c>
      <c r="P2310" s="127">
        <v>29</v>
      </c>
      <c r="Q2310" s="127">
        <v>42</v>
      </c>
      <c r="R2310" s="127">
        <v>22</v>
      </c>
      <c r="S2310" s="127">
        <v>0</v>
      </c>
      <c r="T2310" s="127">
        <v>0</v>
      </c>
      <c r="U2310" s="127">
        <v>0</v>
      </c>
      <c r="V2310" s="127">
        <v>0</v>
      </c>
      <c r="W2310" s="127">
        <v>0</v>
      </c>
      <c r="X2310" s="127">
        <v>0</v>
      </c>
    </row>
    <row r="2311" spans="1:24">
      <c r="A2311" s="118">
        <v>7</v>
      </c>
      <c r="B2311" s="122">
        <v>1</v>
      </c>
      <c r="C2311" s="137">
        <v>7207</v>
      </c>
      <c r="D2311" s="131">
        <v>54</v>
      </c>
      <c r="E2311" s="144" t="s">
        <v>1311</v>
      </c>
      <c r="F2311" s="144" t="s">
        <v>1526</v>
      </c>
      <c r="G2311" s="127">
        <v>453</v>
      </c>
      <c r="H2311" s="127">
        <v>736</v>
      </c>
      <c r="I2311" s="127">
        <v>7</v>
      </c>
      <c r="J2311" s="127">
        <v>14</v>
      </c>
      <c r="K2311" s="127">
        <v>40</v>
      </c>
      <c r="L2311" s="127">
        <v>39</v>
      </c>
      <c r="M2311" s="127">
        <v>453</v>
      </c>
      <c r="N2311" s="127">
        <v>728</v>
      </c>
      <c r="O2311" s="127">
        <v>5</v>
      </c>
      <c r="P2311" s="127">
        <v>27</v>
      </c>
      <c r="Q2311" s="127">
        <v>45</v>
      </c>
      <c r="R2311" s="127">
        <v>23</v>
      </c>
      <c r="S2311" s="127">
        <v>453</v>
      </c>
      <c r="T2311" s="127">
        <v>158</v>
      </c>
      <c r="U2311" s="127">
        <v>40</v>
      </c>
      <c r="V2311" s="127">
        <v>43</v>
      </c>
      <c r="W2311" s="127">
        <v>16</v>
      </c>
      <c r="X2311" s="127">
        <v>1</v>
      </c>
    </row>
    <row r="2312" spans="1:24">
      <c r="A2312" s="118">
        <v>6</v>
      </c>
      <c r="B2312" s="122">
        <v>1</v>
      </c>
      <c r="C2312" s="137">
        <v>7207</v>
      </c>
      <c r="D2312" s="131">
        <v>55</v>
      </c>
      <c r="E2312" s="144" t="s">
        <v>1311</v>
      </c>
      <c r="F2312" s="144" t="s">
        <v>1525</v>
      </c>
      <c r="G2312" s="127">
        <v>468</v>
      </c>
      <c r="H2312" s="127">
        <v>694</v>
      </c>
      <c r="I2312" s="127">
        <v>7</v>
      </c>
      <c r="J2312" s="127">
        <v>20</v>
      </c>
      <c r="K2312" s="127">
        <v>36</v>
      </c>
      <c r="L2312" s="127">
        <v>37</v>
      </c>
      <c r="M2312" s="127">
        <v>468</v>
      </c>
      <c r="N2312" s="127">
        <v>711</v>
      </c>
      <c r="O2312" s="127">
        <v>4</v>
      </c>
      <c r="P2312" s="127">
        <v>25</v>
      </c>
      <c r="Q2312" s="127">
        <v>46</v>
      </c>
      <c r="R2312" s="127">
        <v>25</v>
      </c>
      <c r="S2312" s="127">
        <v>0</v>
      </c>
      <c r="T2312" s="127">
        <v>0</v>
      </c>
      <c r="U2312" s="127">
        <v>0</v>
      </c>
      <c r="V2312" s="127">
        <v>0</v>
      </c>
      <c r="W2312" s="127">
        <v>0</v>
      </c>
      <c r="X2312" s="127">
        <v>0</v>
      </c>
    </row>
    <row r="2313" spans="1:24">
      <c r="A2313" s="118">
        <v>7</v>
      </c>
      <c r="B2313" s="122">
        <v>1</v>
      </c>
      <c r="C2313" s="137">
        <v>7207</v>
      </c>
      <c r="D2313" s="131">
        <v>55</v>
      </c>
      <c r="E2313" s="144" t="s">
        <v>1311</v>
      </c>
      <c r="F2313" s="144" t="s">
        <v>1525</v>
      </c>
      <c r="G2313" s="127">
        <v>447</v>
      </c>
      <c r="H2313" s="127">
        <v>728</v>
      </c>
      <c r="I2313" s="127">
        <v>10</v>
      </c>
      <c r="J2313" s="127">
        <v>15</v>
      </c>
      <c r="K2313" s="127">
        <v>39</v>
      </c>
      <c r="L2313" s="127">
        <v>36</v>
      </c>
      <c r="M2313" s="127">
        <v>447</v>
      </c>
      <c r="N2313" s="127">
        <v>739</v>
      </c>
      <c r="O2313" s="127">
        <v>4</v>
      </c>
      <c r="P2313" s="127">
        <v>26</v>
      </c>
      <c r="Q2313" s="127">
        <v>44</v>
      </c>
      <c r="R2313" s="127">
        <v>26</v>
      </c>
      <c r="S2313" s="127">
        <v>447</v>
      </c>
      <c r="T2313" s="127">
        <v>175</v>
      </c>
      <c r="U2313" s="127">
        <v>26</v>
      </c>
      <c r="V2313" s="127">
        <v>45</v>
      </c>
      <c r="W2313" s="127">
        <v>25</v>
      </c>
      <c r="X2313" s="127">
        <v>4</v>
      </c>
    </row>
    <row r="2314" spans="1:24">
      <c r="A2314" s="113">
        <v>3</v>
      </c>
      <c r="B2314" s="116">
        <v>1</v>
      </c>
      <c r="C2314" s="138">
        <v>7207</v>
      </c>
      <c r="D2314" s="132">
        <v>57</v>
      </c>
      <c r="E2314" s="142" t="s">
        <v>1311</v>
      </c>
      <c r="F2314" s="143" t="s">
        <v>1318</v>
      </c>
      <c r="G2314" s="128">
        <v>83</v>
      </c>
      <c r="H2314" s="128">
        <v>629</v>
      </c>
      <c r="I2314" s="128">
        <v>2</v>
      </c>
      <c r="J2314" s="128">
        <v>6</v>
      </c>
      <c r="K2314" s="128">
        <v>17</v>
      </c>
      <c r="L2314" s="128">
        <v>75</v>
      </c>
      <c r="M2314" s="128">
        <v>83</v>
      </c>
      <c r="N2314" s="128">
        <v>660</v>
      </c>
      <c r="O2314" s="128">
        <v>2</v>
      </c>
      <c r="P2314" s="128">
        <v>13</v>
      </c>
      <c r="Q2314" s="128">
        <v>28</v>
      </c>
      <c r="R2314" s="128">
        <v>57</v>
      </c>
      <c r="S2314" s="128">
        <v>0</v>
      </c>
      <c r="T2314" s="128">
        <v>0</v>
      </c>
      <c r="U2314" s="128">
        <v>0</v>
      </c>
      <c r="V2314" s="128">
        <v>0</v>
      </c>
      <c r="W2314" s="128">
        <v>0</v>
      </c>
      <c r="X2314" s="128">
        <v>0</v>
      </c>
    </row>
    <row r="2315" spans="1:24">
      <c r="A2315" s="118">
        <v>4</v>
      </c>
      <c r="B2315" s="122">
        <v>1</v>
      </c>
      <c r="C2315" s="137">
        <v>7207</v>
      </c>
      <c r="D2315" s="131">
        <v>57</v>
      </c>
      <c r="E2315" s="144" t="s">
        <v>1311</v>
      </c>
      <c r="F2315" s="144" t="s">
        <v>1318</v>
      </c>
      <c r="G2315" s="127">
        <v>77</v>
      </c>
      <c r="H2315" s="127">
        <v>650</v>
      </c>
      <c r="I2315" s="127">
        <v>4</v>
      </c>
      <c r="J2315" s="127">
        <v>8</v>
      </c>
      <c r="K2315" s="127">
        <v>25</v>
      </c>
      <c r="L2315" s="127">
        <v>64</v>
      </c>
      <c r="M2315" s="127">
        <v>77</v>
      </c>
      <c r="N2315" s="127">
        <v>733</v>
      </c>
      <c r="O2315" s="127">
        <v>3</v>
      </c>
      <c r="P2315" s="127">
        <v>10</v>
      </c>
      <c r="Q2315" s="127">
        <v>35</v>
      </c>
      <c r="R2315" s="127">
        <v>52</v>
      </c>
      <c r="S2315" s="127">
        <v>0</v>
      </c>
      <c r="T2315" s="127">
        <v>0</v>
      </c>
      <c r="U2315" s="127">
        <v>0</v>
      </c>
      <c r="V2315" s="127">
        <v>0</v>
      </c>
      <c r="W2315" s="127">
        <v>0</v>
      </c>
      <c r="X2315" s="127">
        <v>0</v>
      </c>
    </row>
    <row r="2316" spans="1:24">
      <c r="A2316" s="118">
        <v>5</v>
      </c>
      <c r="B2316" s="122">
        <v>1</v>
      </c>
      <c r="C2316" s="137">
        <v>7207</v>
      </c>
      <c r="D2316" s="131">
        <v>57</v>
      </c>
      <c r="E2316" s="144" t="s">
        <v>1311</v>
      </c>
      <c r="F2316" s="144" t="s">
        <v>1318</v>
      </c>
      <c r="G2316" s="127">
        <v>82</v>
      </c>
      <c r="H2316" s="127">
        <v>721</v>
      </c>
      <c r="I2316" s="127">
        <v>4</v>
      </c>
      <c r="J2316" s="127">
        <v>6</v>
      </c>
      <c r="K2316" s="127">
        <v>20</v>
      </c>
      <c r="L2316" s="127">
        <v>71</v>
      </c>
      <c r="M2316" s="127">
        <v>82</v>
      </c>
      <c r="N2316" s="127">
        <v>806</v>
      </c>
      <c r="O2316" s="127">
        <v>0</v>
      </c>
      <c r="P2316" s="127">
        <v>10</v>
      </c>
      <c r="Q2316" s="127">
        <v>35</v>
      </c>
      <c r="R2316" s="127">
        <v>55</v>
      </c>
      <c r="S2316" s="127">
        <v>82</v>
      </c>
      <c r="T2316" s="127">
        <v>222</v>
      </c>
      <c r="U2316" s="127">
        <v>4</v>
      </c>
      <c r="V2316" s="127">
        <v>15</v>
      </c>
      <c r="W2316" s="127">
        <v>61</v>
      </c>
      <c r="X2316" s="127">
        <v>21</v>
      </c>
    </row>
    <row r="2317" spans="1:24">
      <c r="A2317" s="113">
        <v>3</v>
      </c>
      <c r="B2317" s="116">
        <v>1</v>
      </c>
      <c r="C2317" s="138">
        <v>7207</v>
      </c>
      <c r="D2317" s="132">
        <v>58</v>
      </c>
      <c r="E2317" s="142" t="s">
        <v>1311</v>
      </c>
      <c r="F2317" s="143" t="s">
        <v>1317</v>
      </c>
      <c r="G2317" s="128">
        <v>97</v>
      </c>
      <c r="H2317" s="128">
        <v>620</v>
      </c>
      <c r="I2317" s="128">
        <v>3</v>
      </c>
      <c r="J2317" s="128">
        <v>9</v>
      </c>
      <c r="K2317" s="128">
        <v>13</v>
      </c>
      <c r="L2317" s="128">
        <v>74</v>
      </c>
      <c r="M2317" s="128">
        <v>97</v>
      </c>
      <c r="N2317" s="128">
        <v>569</v>
      </c>
      <c r="O2317" s="128">
        <v>10</v>
      </c>
      <c r="P2317" s="128">
        <v>21</v>
      </c>
      <c r="Q2317" s="128">
        <v>37</v>
      </c>
      <c r="R2317" s="128">
        <v>32</v>
      </c>
      <c r="S2317" s="128">
        <v>0</v>
      </c>
      <c r="T2317" s="128">
        <v>0</v>
      </c>
      <c r="U2317" s="128">
        <v>0</v>
      </c>
      <c r="V2317" s="128">
        <v>0</v>
      </c>
      <c r="W2317" s="128">
        <v>0</v>
      </c>
      <c r="X2317" s="128">
        <v>0</v>
      </c>
    </row>
    <row r="2318" spans="1:24">
      <c r="A2318" s="118">
        <v>4</v>
      </c>
      <c r="B2318" s="122">
        <v>1</v>
      </c>
      <c r="C2318" s="137">
        <v>7207</v>
      </c>
      <c r="D2318" s="131">
        <v>58</v>
      </c>
      <c r="E2318" s="144" t="s">
        <v>1311</v>
      </c>
      <c r="F2318" s="144" t="s">
        <v>1317</v>
      </c>
      <c r="G2318" s="127">
        <v>107</v>
      </c>
      <c r="H2318" s="127">
        <v>659</v>
      </c>
      <c r="I2318" s="127">
        <v>7</v>
      </c>
      <c r="J2318" s="127">
        <v>10</v>
      </c>
      <c r="K2318" s="127">
        <v>20</v>
      </c>
      <c r="L2318" s="127">
        <v>63</v>
      </c>
      <c r="M2318" s="127">
        <v>107</v>
      </c>
      <c r="N2318" s="127">
        <v>664</v>
      </c>
      <c r="O2318" s="127">
        <v>6</v>
      </c>
      <c r="P2318" s="127">
        <v>20</v>
      </c>
      <c r="Q2318" s="127">
        <v>36</v>
      </c>
      <c r="R2318" s="127">
        <v>39</v>
      </c>
      <c r="S2318" s="127">
        <v>0</v>
      </c>
      <c r="T2318" s="127">
        <v>0</v>
      </c>
      <c r="U2318" s="127">
        <v>0</v>
      </c>
      <c r="V2318" s="127">
        <v>0</v>
      </c>
      <c r="W2318" s="127">
        <v>0</v>
      </c>
      <c r="X2318" s="127">
        <v>0</v>
      </c>
    </row>
    <row r="2319" spans="1:24">
      <c r="A2319" s="118">
        <v>5</v>
      </c>
      <c r="B2319" s="122">
        <v>1</v>
      </c>
      <c r="C2319" s="137">
        <v>7207</v>
      </c>
      <c r="D2319" s="131">
        <v>58</v>
      </c>
      <c r="E2319" s="144" t="s">
        <v>1311</v>
      </c>
      <c r="F2319" s="144" t="s">
        <v>1317</v>
      </c>
      <c r="G2319" s="127">
        <v>109</v>
      </c>
      <c r="H2319" s="127">
        <v>660</v>
      </c>
      <c r="I2319" s="127">
        <v>15</v>
      </c>
      <c r="J2319" s="127">
        <v>13</v>
      </c>
      <c r="K2319" s="127">
        <v>29</v>
      </c>
      <c r="L2319" s="127">
        <v>43</v>
      </c>
      <c r="M2319" s="127">
        <v>109</v>
      </c>
      <c r="N2319" s="127">
        <v>706</v>
      </c>
      <c r="O2319" s="127">
        <v>9</v>
      </c>
      <c r="P2319" s="127">
        <v>20</v>
      </c>
      <c r="Q2319" s="127">
        <v>30</v>
      </c>
      <c r="R2319" s="127">
        <v>40</v>
      </c>
      <c r="S2319" s="127">
        <v>109</v>
      </c>
      <c r="T2319" s="127">
        <v>194</v>
      </c>
      <c r="U2319" s="127">
        <v>16</v>
      </c>
      <c r="V2319" s="127">
        <v>34</v>
      </c>
      <c r="W2319" s="127">
        <v>47</v>
      </c>
      <c r="X2319" s="127">
        <v>4</v>
      </c>
    </row>
    <row r="2320" spans="1:24">
      <c r="A2320" s="113">
        <v>3</v>
      </c>
      <c r="B2320" s="116">
        <v>1</v>
      </c>
      <c r="C2320" s="138">
        <v>7207</v>
      </c>
      <c r="D2320" s="132">
        <v>59</v>
      </c>
      <c r="E2320" s="142" t="s">
        <v>1311</v>
      </c>
      <c r="F2320" s="143" t="s">
        <v>1316</v>
      </c>
      <c r="G2320" s="128">
        <v>94</v>
      </c>
      <c r="H2320" s="128">
        <v>593</v>
      </c>
      <c r="I2320" s="128">
        <v>3</v>
      </c>
      <c r="J2320" s="128">
        <v>14</v>
      </c>
      <c r="K2320" s="128">
        <v>23</v>
      </c>
      <c r="L2320" s="128">
        <v>60</v>
      </c>
      <c r="M2320" s="128">
        <v>94</v>
      </c>
      <c r="N2320" s="128">
        <v>563</v>
      </c>
      <c r="O2320" s="128">
        <v>13</v>
      </c>
      <c r="P2320" s="128">
        <v>20</v>
      </c>
      <c r="Q2320" s="128">
        <v>35</v>
      </c>
      <c r="R2320" s="128">
        <v>32</v>
      </c>
      <c r="S2320" s="128">
        <v>0</v>
      </c>
      <c r="T2320" s="128">
        <v>0</v>
      </c>
      <c r="U2320" s="128">
        <v>0</v>
      </c>
      <c r="V2320" s="128">
        <v>0</v>
      </c>
      <c r="W2320" s="128">
        <v>0</v>
      </c>
      <c r="X2320" s="128">
        <v>0</v>
      </c>
    </row>
    <row r="2321" spans="1:24">
      <c r="A2321" s="118">
        <v>4</v>
      </c>
      <c r="B2321" s="122">
        <v>1</v>
      </c>
      <c r="C2321" s="137">
        <v>7207</v>
      </c>
      <c r="D2321" s="131">
        <v>59</v>
      </c>
      <c r="E2321" s="144" t="s">
        <v>1311</v>
      </c>
      <c r="F2321" s="144" t="s">
        <v>1316</v>
      </c>
      <c r="G2321" s="127">
        <v>108</v>
      </c>
      <c r="H2321" s="127">
        <v>601</v>
      </c>
      <c r="I2321" s="127">
        <v>12</v>
      </c>
      <c r="J2321" s="127">
        <v>15</v>
      </c>
      <c r="K2321" s="127">
        <v>42</v>
      </c>
      <c r="L2321" s="127">
        <v>31</v>
      </c>
      <c r="M2321" s="127">
        <v>108</v>
      </c>
      <c r="N2321" s="127">
        <v>575</v>
      </c>
      <c r="O2321" s="127">
        <v>10</v>
      </c>
      <c r="P2321" s="127">
        <v>34</v>
      </c>
      <c r="Q2321" s="127">
        <v>37</v>
      </c>
      <c r="R2321" s="127">
        <v>19</v>
      </c>
      <c r="S2321" s="127">
        <v>0</v>
      </c>
      <c r="T2321" s="127">
        <v>0</v>
      </c>
      <c r="U2321" s="127">
        <v>0</v>
      </c>
      <c r="V2321" s="127">
        <v>0</v>
      </c>
      <c r="W2321" s="127">
        <v>0</v>
      </c>
      <c r="X2321" s="127">
        <v>0</v>
      </c>
    </row>
    <row r="2322" spans="1:24">
      <c r="A2322" s="118">
        <v>5</v>
      </c>
      <c r="B2322" s="122">
        <v>1</v>
      </c>
      <c r="C2322" s="137">
        <v>7207</v>
      </c>
      <c r="D2322" s="131">
        <v>59</v>
      </c>
      <c r="E2322" s="144" t="s">
        <v>1311</v>
      </c>
      <c r="F2322" s="144" t="s">
        <v>1316</v>
      </c>
      <c r="G2322" s="127">
        <v>82</v>
      </c>
      <c r="H2322" s="127">
        <v>636</v>
      </c>
      <c r="I2322" s="127">
        <v>9</v>
      </c>
      <c r="J2322" s="127">
        <v>26</v>
      </c>
      <c r="K2322" s="127">
        <v>44</v>
      </c>
      <c r="L2322" s="127">
        <v>22</v>
      </c>
      <c r="M2322" s="127">
        <v>82</v>
      </c>
      <c r="N2322" s="127">
        <v>667</v>
      </c>
      <c r="O2322" s="127">
        <v>4</v>
      </c>
      <c r="P2322" s="127">
        <v>24</v>
      </c>
      <c r="Q2322" s="127">
        <v>48</v>
      </c>
      <c r="R2322" s="127">
        <v>24</v>
      </c>
      <c r="S2322" s="127">
        <v>82</v>
      </c>
      <c r="T2322" s="127">
        <v>186</v>
      </c>
      <c r="U2322" s="127">
        <v>12</v>
      </c>
      <c r="V2322" s="127">
        <v>51</v>
      </c>
      <c r="W2322" s="127">
        <v>34</v>
      </c>
      <c r="X2322" s="127">
        <v>2</v>
      </c>
    </row>
    <row r="2323" spans="1:24">
      <c r="A2323" s="118">
        <v>8</v>
      </c>
      <c r="B2323" s="122">
        <v>1</v>
      </c>
      <c r="C2323" s="137">
        <v>7207</v>
      </c>
      <c r="D2323" s="131">
        <v>60</v>
      </c>
      <c r="E2323" s="144" t="s">
        <v>1311</v>
      </c>
      <c r="F2323" s="144" t="s">
        <v>1733</v>
      </c>
      <c r="G2323" s="127">
        <v>456</v>
      </c>
      <c r="H2323" s="127">
        <v>701</v>
      </c>
      <c r="I2323" s="127">
        <v>30</v>
      </c>
      <c r="J2323" s="127">
        <v>22</v>
      </c>
      <c r="K2323" s="127">
        <v>32</v>
      </c>
      <c r="L2323" s="127">
        <v>16</v>
      </c>
      <c r="M2323" s="127">
        <v>456</v>
      </c>
      <c r="N2323" s="127">
        <v>761</v>
      </c>
      <c r="O2323" s="127">
        <v>10</v>
      </c>
      <c r="P2323" s="127">
        <v>22</v>
      </c>
      <c r="Q2323" s="127">
        <v>44</v>
      </c>
      <c r="R2323" s="127">
        <v>24</v>
      </c>
      <c r="S2323" s="127">
        <v>0</v>
      </c>
      <c r="T2323" s="127">
        <v>0</v>
      </c>
      <c r="U2323" s="127">
        <v>0</v>
      </c>
      <c r="V2323" s="127">
        <v>0</v>
      </c>
      <c r="W2323" s="127">
        <v>0</v>
      </c>
      <c r="X2323" s="127">
        <v>0</v>
      </c>
    </row>
    <row r="2324" spans="1:24">
      <c r="A2324" s="118">
        <v>6</v>
      </c>
      <c r="B2324" s="122">
        <v>1</v>
      </c>
      <c r="C2324" s="137">
        <v>7207</v>
      </c>
      <c r="D2324" s="131">
        <v>61</v>
      </c>
      <c r="E2324" s="144" t="s">
        <v>1311</v>
      </c>
      <c r="F2324" s="144" t="s">
        <v>1524</v>
      </c>
      <c r="G2324" s="127">
        <v>432</v>
      </c>
      <c r="H2324" s="127">
        <v>721</v>
      </c>
      <c r="I2324" s="127">
        <v>3</v>
      </c>
      <c r="J2324" s="127">
        <v>15</v>
      </c>
      <c r="K2324" s="127">
        <v>35</v>
      </c>
      <c r="L2324" s="127">
        <v>47</v>
      </c>
      <c r="M2324" s="127">
        <v>432</v>
      </c>
      <c r="N2324" s="127">
        <v>768</v>
      </c>
      <c r="O2324" s="127">
        <v>2</v>
      </c>
      <c r="P2324" s="127">
        <v>15</v>
      </c>
      <c r="Q2324" s="127">
        <v>46</v>
      </c>
      <c r="R2324" s="127">
        <v>37</v>
      </c>
      <c r="S2324" s="127">
        <v>0</v>
      </c>
      <c r="T2324" s="127">
        <v>0</v>
      </c>
      <c r="U2324" s="127">
        <v>0</v>
      </c>
      <c r="V2324" s="127">
        <v>0</v>
      </c>
      <c r="W2324" s="127">
        <v>0</v>
      </c>
      <c r="X2324" s="127">
        <v>0</v>
      </c>
    </row>
    <row r="2325" spans="1:24">
      <c r="A2325" s="118">
        <v>7</v>
      </c>
      <c r="B2325" s="122">
        <v>1</v>
      </c>
      <c r="C2325" s="137">
        <v>7207</v>
      </c>
      <c r="D2325" s="131">
        <v>61</v>
      </c>
      <c r="E2325" s="144" t="s">
        <v>1311</v>
      </c>
      <c r="F2325" s="144" t="s">
        <v>1524</v>
      </c>
      <c r="G2325" s="127">
        <v>380</v>
      </c>
      <c r="H2325" s="127">
        <v>762</v>
      </c>
      <c r="I2325" s="127">
        <v>5</v>
      </c>
      <c r="J2325" s="127">
        <v>11</v>
      </c>
      <c r="K2325" s="127">
        <v>29</v>
      </c>
      <c r="L2325" s="127">
        <v>55</v>
      </c>
      <c r="M2325" s="127">
        <v>380</v>
      </c>
      <c r="N2325" s="127">
        <v>807</v>
      </c>
      <c r="O2325" s="127">
        <v>1</v>
      </c>
      <c r="P2325" s="127">
        <v>17</v>
      </c>
      <c r="Q2325" s="127">
        <v>42</v>
      </c>
      <c r="R2325" s="127">
        <v>41</v>
      </c>
      <c r="S2325" s="127">
        <v>380</v>
      </c>
      <c r="T2325" s="127">
        <v>192</v>
      </c>
      <c r="U2325" s="127">
        <v>14</v>
      </c>
      <c r="V2325" s="127">
        <v>39</v>
      </c>
      <c r="W2325" s="127">
        <v>38</v>
      </c>
      <c r="X2325" s="127">
        <v>9</v>
      </c>
    </row>
    <row r="2326" spans="1:24">
      <c r="A2326" s="113">
        <v>3</v>
      </c>
      <c r="B2326" s="116">
        <v>1</v>
      </c>
      <c r="C2326" s="138">
        <v>7207</v>
      </c>
      <c r="D2326" s="132">
        <v>63</v>
      </c>
      <c r="E2326" s="142" t="s">
        <v>1311</v>
      </c>
      <c r="F2326" s="143" t="s">
        <v>1315</v>
      </c>
      <c r="G2326" s="128">
        <v>90</v>
      </c>
      <c r="H2326" s="128">
        <v>638</v>
      </c>
      <c r="I2326" s="128">
        <v>2</v>
      </c>
      <c r="J2326" s="128">
        <v>4</v>
      </c>
      <c r="K2326" s="128">
        <v>14</v>
      </c>
      <c r="L2326" s="128">
        <v>79</v>
      </c>
      <c r="M2326" s="128">
        <v>90</v>
      </c>
      <c r="N2326" s="128">
        <v>699</v>
      </c>
      <c r="O2326" s="128">
        <v>6</v>
      </c>
      <c r="P2326" s="128">
        <v>2</v>
      </c>
      <c r="Q2326" s="128">
        <v>27</v>
      </c>
      <c r="R2326" s="128">
        <v>66</v>
      </c>
      <c r="S2326" s="128">
        <v>0</v>
      </c>
      <c r="T2326" s="128">
        <v>0</v>
      </c>
      <c r="U2326" s="128">
        <v>0</v>
      </c>
      <c r="V2326" s="128">
        <v>0</v>
      </c>
      <c r="W2326" s="128">
        <v>0</v>
      </c>
      <c r="X2326" s="128">
        <v>0</v>
      </c>
    </row>
    <row r="2327" spans="1:24">
      <c r="A2327" s="118">
        <v>4</v>
      </c>
      <c r="B2327" s="122">
        <v>1</v>
      </c>
      <c r="C2327" s="137">
        <v>7207</v>
      </c>
      <c r="D2327" s="131">
        <v>63</v>
      </c>
      <c r="E2327" s="144" t="s">
        <v>1311</v>
      </c>
      <c r="F2327" s="144" t="s">
        <v>1315</v>
      </c>
      <c r="G2327" s="127">
        <v>84</v>
      </c>
      <c r="H2327" s="127">
        <v>696</v>
      </c>
      <c r="I2327" s="127">
        <v>2</v>
      </c>
      <c r="J2327" s="127">
        <v>2</v>
      </c>
      <c r="K2327" s="127">
        <v>17</v>
      </c>
      <c r="L2327" s="127">
        <v>79</v>
      </c>
      <c r="M2327" s="127">
        <v>84</v>
      </c>
      <c r="N2327" s="127">
        <v>790</v>
      </c>
      <c r="O2327" s="127">
        <v>0</v>
      </c>
      <c r="P2327" s="127">
        <v>6</v>
      </c>
      <c r="Q2327" s="127">
        <v>29</v>
      </c>
      <c r="R2327" s="127">
        <v>65</v>
      </c>
      <c r="S2327" s="127">
        <v>0</v>
      </c>
      <c r="T2327" s="127">
        <v>0</v>
      </c>
      <c r="U2327" s="127">
        <v>0</v>
      </c>
      <c r="V2327" s="127">
        <v>0</v>
      </c>
      <c r="W2327" s="127">
        <v>0</v>
      </c>
      <c r="X2327" s="127">
        <v>0</v>
      </c>
    </row>
    <row r="2328" spans="1:24">
      <c r="A2328" s="118">
        <v>5</v>
      </c>
      <c r="B2328" s="122">
        <v>1</v>
      </c>
      <c r="C2328" s="137">
        <v>7207</v>
      </c>
      <c r="D2328" s="131">
        <v>63</v>
      </c>
      <c r="E2328" s="144" t="s">
        <v>1311</v>
      </c>
      <c r="F2328" s="144" t="s">
        <v>1315</v>
      </c>
      <c r="G2328" s="127">
        <v>96</v>
      </c>
      <c r="H2328" s="127">
        <v>726</v>
      </c>
      <c r="I2328" s="127">
        <v>2</v>
      </c>
      <c r="J2328" s="127">
        <v>4</v>
      </c>
      <c r="K2328" s="127">
        <v>26</v>
      </c>
      <c r="L2328" s="127">
        <v>68</v>
      </c>
      <c r="M2328" s="127">
        <v>96</v>
      </c>
      <c r="N2328" s="127">
        <v>831</v>
      </c>
      <c r="O2328" s="127">
        <v>0</v>
      </c>
      <c r="P2328" s="127">
        <v>8</v>
      </c>
      <c r="Q2328" s="127">
        <v>23</v>
      </c>
      <c r="R2328" s="127">
        <v>69</v>
      </c>
      <c r="S2328" s="127">
        <v>96</v>
      </c>
      <c r="T2328" s="127">
        <v>227</v>
      </c>
      <c r="U2328" s="127">
        <v>3</v>
      </c>
      <c r="V2328" s="127">
        <v>18</v>
      </c>
      <c r="W2328" s="127">
        <v>57</v>
      </c>
      <c r="X2328" s="127">
        <v>22</v>
      </c>
    </row>
    <row r="2329" spans="1:24">
      <c r="A2329" s="113">
        <v>3</v>
      </c>
      <c r="B2329" s="116">
        <v>1</v>
      </c>
      <c r="C2329" s="138">
        <v>7207</v>
      </c>
      <c r="D2329" s="132">
        <v>64</v>
      </c>
      <c r="E2329" s="142" t="s">
        <v>1311</v>
      </c>
      <c r="F2329" s="143" t="s">
        <v>1314</v>
      </c>
      <c r="G2329" s="128">
        <v>122</v>
      </c>
      <c r="H2329" s="128">
        <v>564</v>
      </c>
      <c r="I2329" s="128">
        <v>4</v>
      </c>
      <c r="J2329" s="128">
        <v>19</v>
      </c>
      <c r="K2329" s="128">
        <v>31</v>
      </c>
      <c r="L2329" s="128">
        <v>46</v>
      </c>
      <c r="M2329" s="128">
        <v>122</v>
      </c>
      <c r="N2329" s="128">
        <v>530</v>
      </c>
      <c r="O2329" s="128">
        <v>18</v>
      </c>
      <c r="P2329" s="128">
        <v>20</v>
      </c>
      <c r="Q2329" s="128">
        <v>34</v>
      </c>
      <c r="R2329" s="128">
        <v>27</v>
      </c>
      <c r="S2329" s="128">
        <v>0</v>
      </c>
      <c r="T2329" s="128">
        <v>0</v>
      </c>
      <c r="U2329" s="128">
        <v>0</v>
      </c>
      <c r="V2329" s="128">
        <v>0</v>
      </c>
      <c r="W2329" s="128">
        <v>0</v>
      </c>
      <c r="X2329" s="128">
        <v>0</v>
      </c>
    </row>
    <row r="2330" spans="1:24">
      <c r="A2330" s="118">
        <v>4</v>
      </c>
      <c r="B2330" s="122">
        <v>1</v>
      </c>
      <c r="C2330" s="137">
        <v>7207</v>
      </c>
      <c r="D2330" s="131">
        <v>64</v>
      </c>
      <c r="E2330" s="144" t="s">
        <v>1311</v>
      </c>
      <c r="F2330" s="144" t="s">
        <v>1314</v>
      </c>
      <c r="G2330" s="127">
        <v>107</v>
      </c>
      <c r="H2330" s="127">
        <v>640</v>
      </c>
      <c r="I2330" s="127">
        <v>9</v>
      </c>
      <c r="J2330" s="127">
        <v>8</v>
      </c>
      <c r="K2330" s="127">
        <v>26</v>
      </c>
      <c r="L2330" s="127">
        <v>56</v>
      </c>
      <c r="M2330" s="127">
        <v>107</v>
      </c>
      <c r="N2330" s="127">
        <v>659</v>
      </c>
      <c r="O2330" s="127">
        <v>9</v>
      </c>
      <c r="P2330" s="127">
        <v>15</v>
      </c>
      <c r="Q2330" s="127">
        <v>41</v>
      </c>
      <c r="R2330" s="127">
        <v>35</v>
      </c>
      <c r="S2330" s="127">
        <v>0</v>
      </c>
      <c r="T2330" s="127">
        <v>0</v>
      </c>
      <c r="U2330" s="127">
        <v>0</v>
      </c>
      <c r="V2330" s="127">
        <v>0</v>
      </c>
      <c r="W2330" s="127">
        <v>0</v>
      </c>
      <c r="X2330" s="127">
        <v>0</v>
      </c>
    </row>
    <row r="2331" spans="1:24">
      <c r="A2331" s="118">
        <v>5</v>
      </c>
      <c r="B2331" s="122">
        <v>1</v>
      </c>
      <c r="C2331" s="137">
        <v>7207</v>
      </c>
      <c r="D2331" s="131">
        <v>64</v>
      </c>
      <c r="E2331" s="144" t="s">
        <v>1311</v>
      </c>
      <c r="F2331" s="144" t="s">
        <v>1314</v>
      </c>
      <c r="G2331" s="127">
        <v>102</v>
      </c>
      <c r="H2331" s="127">
        <v>640</v>
      </c>
      <c r="I2331" s="127">
        <v>11</v>
      </c>
      <c r="J2331" s="127">
        <v>24</v>
      </c>
      <c r="K2331" s="127">
        <v>40</v>
      </c>
      <c r="L2331" s="127">
        <v>25</v>
      </c>
      <c r="M2331" s="127">
        <v>102</v>
      </c>
      <c r="N2331" s="127">
        <v>687</v>
      </c>
      <c r="O2331" s="127">
        <v>4</v>
      </c>
      <c r="P2331" s="127">
        <v>25</v>
      </c>
      <c r="Q2331" s="127">
        <v>43</v>
      </c>
      <c r="R2331" s="127">
        <v>28</v>
      </c>
      <c r="S2331" s="127">
        <v>102</v>
      </c>
      <c r="T2331" s="127">
        <v>195</v>
      </c>
      <c r="U2331" s="127">
        <v>7</v>
      </c>
      <c r="V2331" s="127">
        <v>46</v>
      </c>
      <c r="W2331" s="127">
        <v>46</v>
      </c>
      <c r="X2331" s="127">
        <v>1</v>
      </c>
    </row>
    <row r="2332" spans="1:24">
      <c r="A2332" s="113">
        <v>3</v>
      </c>
      <c r="B2332" s="116">
        <v>1</v>
      </c>
      <c r="C2332" s="138">
        <v>7207</v>
      </c>
      <c r="D2332" s="132">
        <v>65</v>
      </c>
      <c r="E2332" s="142" t="s">
        <v>1311</v>
      </c>
      <c r="F2332" s="143" t="s">
        <v>1313</v>
      </c>
      <c r="G2332" s="128">
        <v>98</v>
      </c>
      <c r="H2332" s="128">
        <v>567</v>
      </c>
      <c r="I2332" s="128">
        <v>3</v>
      </c>
      <c r="J2332" s="128">
        <v>23</v>
      </c>
      <c r="K2332" s="128">
        <v>26</v>
      </c>
      <c r="L2332" s="128">
        <v>48</v>
      </c>
      <c r="M2332" s="128">
        <v>98</v>
      </c>
      <c r="N2332" s="128">
        <v>534</v>
      </c>
      <c r="O2332" s="128">
        <v>11</v>
      </c>
      <c r="P2332" s="128">
        <v>28</v>
      </c>
      <c r="Q2332" s="128">
        <v>33</v>
      </c>
      <c r="R2332" s="128">
        <v>29</v>
      </c>
      <c r="S2332" s="128">
        <v>0</v>
      </c>
      <c r="T2332" s="128">
        <v>0</v>
      </c>
      <c r="U2332" s="128">
        <v>0</v>
      </c>
      <c r="V2332" s="128">
        <v>0</v>
      </c>
      <c r="W2332" s="128">
        <v>0</v>
      </c>
      <c r="X2332" s="128">
        <v>0</v>
      </c>
    </row>
    <row r="2333" spans="1:24">
      <c r="A2333" s="118">
        <v>4</v>
      </c>
      <c r="B2333" s="122">
        <v>1</v>
      </c>
      <c r="C2333" s="137">
        <v>7207</v>
      </c>
      <c r="D2333" s="131">
        <v>65</v>
      </c>
      <c r="E2333" s="144" t="s">
        <v>1311</v>
      </c>
      <c r="F2333" s="144" t="s">
        <v>1313</v>
      </c>
      <c r="G2333" s="127">
        <v>111</v>
      </c>
      <c r="H2333" s="127">
        <v>631</v>
      </c>
      <c r="I2333" s="127">
        <v>8</v>
      </c>
      <c r="J2333" s="127">
        <v>14</v>
      </c>
      <c r="K2333" s="127">
        <v>25</v>
      </c>
      <c r="L2333" s="127">
        <v>52</v>
      </c>
      <c r="M2333" s="127">
        <v>111</v>
      </c>
      <c r="N2333" s="127">
        <v>622</v>
      </c>
      <c r="O2333" s="127">
        <v>9</v>
      </c>
      <c r="P2333" s="127">
        <v>16</v>
      </c>
      <c r="Q2333" s="127">
        <v>50</v>
      </c>
      <c r="R2333" s="127">
        <v>24</v>
      </c>
      <c r="S2333" s="127">
        <v>0</v>
      </c>
      <c r="T2333" s="127">
        <v>0</v>
      </c>
      <c r="U2333" s="127">
        <v>0</v>
      </c>
      <c r="V2333" s="127">
        <v>0</v>
      </c>
      <c r="W2333" s="127">
        <v>0</v>
      </c>
      <c r="X2333" s="127">
        <v>0</v>
      </c>
    </row>
    <row r="2334" spans="1:24">
      <c r="A2334" s="118">
        <v>5</v>
      </c>
      <c r="B2334" s="122">
        <v>1</v>
      </c>
      <c r="C2334" s="137">
        <v>7207</v>
      </c>
      <c r="D2334" s="131">
        <v>65</v>
      </c>
      <c r="E2334" s="144" t="s">
        <v>1311</v>
      </c>
      <c r="F2334" s="144" t="s">
        <v>1313</v>
      </c>
      <c r="G2334" s="127">
        <v>81</v>
      </c>
      <c r="H2334" s="127">
        <v>623</v>
      </c>
      <c r="I2334" s="127">
        <v>20</v>
      </c>
      <c r="J2334" s="127">
        <v>17</v>
      </c>
      <c r="K2334" s="127">
        <v>41</v>
      </c>
      <c r="L2334" s="127">
        <v>22</v>
      </c>
      <c r="M2334" s="127">
        <v>81</v>
      </c>
      <c r="N2334" s="127">
        <v>622</v>
      </c>
      <c r="O2334" s="127">
        <v>14</v>
      </c>
      <c r="P2334" s="127">
        <v>20</v>
      </c>
      <c r="Q2334" s="127">
        <v>51</v>
      </c>
      <c r="R2334" s="127">
        <v>16</v>
      </c>
      <c r="S2334" s="127">
        <v>81</v>
      </c>
      <c r="T2334" s="127">
        <v>171</v>
      </c>
      <c r="U2334" s="127">
        <v>25</v>
      </c>
      <c r="V2334" s="127">
        <v>58</v>
      </c>
      <c r="W2334" s="127">
        <v>17</v>
      </c>
      <c r="X2334" s="127">
        <v>0</v>
      </c>
    </row>
    <row r="2335" spans="1:24">
      <c r="A2335" s="113">
        <v>3</v>
      </c>
      <c r="B2335" s="116">
        <v>1</v>
      </c>
      <c r="C2335" s="138">
        <v>7207</v>
      </c>
      <c r="D2335" s="132">
        <v>66</v>
      </c>
      <c r="E2335" s="142" t="s">
        <v>1311</v>
      </c>
      <c r="F2335" s="143" t="s">
        <v>1312</v>
      </c>
      <c r="G2335" s="128">
        <v>74</v>
      </c>
      <c r="H2335" s="128">
        <v>610</v>
      </c>
      <c r="I2335" s="128">
        <v>3</v>
      </c>
      <c r="J2335" s="128">
        <v>8</v>
      </c>
      <c r="K2335" s="128">
        <v>28</v>
      </c>
      <c r="L2335" s="128">
        <v>61</v>
      </c>
      <c r="M2335" s="128">
        <v>74</v>
      </c>
      <c r="N2335" s="128">
        <v>609</v>
      </c>
      <c r="O2335" s="128">
        <v>11</v>
      </c>
      <c r="P2335" s="128">
        <v>12</v>
      </c>
      <c r="Q2335" s="128">
        <v>36</v>
      </c>
      <c r="R2335" s="128">
        <v>41</v>
      </c>
      <c r="S2335" s="128">
        <v>0</v>
      </c>
      <c r="T2335" s="128">
        <v>0</v>
      </c>
      <c r="U2335" s="128">
        <v>0</v>
      </c>
      <c r="V2335" s="128">
        <v>0</v>
      </c>
      <c r="W2335" s="128">
        <v>0</v>
      </c>
      <c r="X2335" s="128">
        <v>0</v>
      </c>
    </row>
    <row r="2336" spans="1:24">
      <c r="A2336" s="118">
        <v>4</v>
      </c>
      <c r="B2336" s="122">
        <v>1</v>
      </c>
      <c r="C2336" s="137">
        <v>7207</v>
      </c>
      <c r="D2336" s="131">
        <v>66</v>
      </c>
      <c r="E2336" s="144" t="s">
        <v>1311</v>
      </c>
      <c r="F2336" s="144" t="s">
        <v>1312</v>
      </c>
      <c r="G2336" s="127">
        <v>79</v>
      </c>
      <c r="H2336" s="127">
        <v>665</v>
      </c>
      <c r="I2336" s="127">
        <v>5</v>
      </c>
      <c r="J2336" s="127">
        <v>6</v>
      </c>
      <c r="K2336" s="127">
        <v>24</v>
      </c>
      <c r="L2336" s="127">
        <v>65</v>
      </c>
      <c r="M2336" s="127">
        <v>79</v>
      </c>
      <c r="N2336" s="127">
        <v>727</v>
      </c>
      <c r="O2336" s="127">
        <v>5</v>
      </c>
      <c r="P2336" s="127">
        <v>8</v>
      </c>
      <c r="Q2336" s="127">
        <v>35</v>
      </c>
      <c r="R2336" s="127">
        <v>52</v>
      </c>
      <c r="S2336" s="127">
        <v>0</v>
      </c>
      <c r="T2336" s="127">
        <v>0</v>
      </c>
      <c r="U2336" s="127">
        <v>0</v>
      </c>
      <c r="V2336" s="127">
        <v>0</v>
      </c>
      <c r="W2336" s="127">
        <v>0</v>
      </c>
      <c r="X2336" s="127">
        <v>0</v>
      </c>
    </row>
    <row r="2337" spans="1:24">
      <c r="A2337" s="118">
        <v>5</v>
      </c>
      <c r="B2337" s="122">
        <v>1</v>
      </c>
      <c r="C2337" s="137">
        <v>7207</v>
      </c>
      <c r="D2337" s="131">
        <v>66</v>
      </c>
      <c r="E2337" s="144" t="s">
        <v>1311</v>
      </c>
      <c r="F2337" s="144" t="s">
        <v>1312</v>
      </c>
      <c r="G2337" s="127">
        <v>79</v>
      </c>
      <c r="H2337" s="127">
        <v>673</v>
      </c>
      <c r="I2337" s="127">
        <v>6</v>
      </c>
      <c r="J2337" s="127">
        <v>11</v>
      </c>
      <c r="K2337" s="127">
        <v>44</v>
      </c>
      <c r="L2337" s="127">
        <v>38</v>
      </c>
      <c r="M2337" s="127">
        <v>79</v>
      </c>
      <c r="N2337" s="127">
        <v>768</v>
      </c>
      <c r="O2337" s="127">
        <v>0</v>
      </c>
      <c r="P2337" s="127">
        <v>14</v>
      </c>
      <c r="Q2337" s="127">
        <v>44</v>
      </c>
      <c r="R2337" s="127">
        <v>42</v>
      </c>
      <c r="S2337" s="127">
        <v>79</v>
      </c>
      <c r="T2337" s="127">
        <v>200</v>
      </c>
      <c r="U2337" s="127">
        <v>9</v>
      </c>
      <c r="V2337" s="127">
        <v>39</v>
      </c>
      <c r="W2337" s="127">
        <v>48</v>
      </c>
      <c r="X2337" s="127">
        <v>4</v>
      </c>
    </row>
    <row r="2338" spans="1:24">
      <c r="A2338" s="113">
        <v>3</v>
      </c>
      <c r="B2338" s="116">
        <v>1</v>
      </c>
      <c r="C2338" s="138">
        <v>7208</v>
      </c>
      <c r="D2338" s="132">
        <v>60</v>
      </c>
      <c r="E2338" s="142" t="s">
        <v>1327</v>
      </c>
      <c r="F2338" s="143" t="s">
        <v>1328</v>
      </c>
      <c r="G2338" s="128">
        <v>82</v>
      </c>
      <c r="H2338" s="128">
        <v>615</v>
      </c>
      <c r="I2338" s="128">
        <v>1</v>
      </c>
      <c r="J2338" s="128">
        <v>9</v>
      </c>
      <c r="K2338" s="128">
        <v>23</v>
      </c>
      <c r="L2338" s="128">
        <v>67</v>
      </c>
      <c r="M2338" s="128">
        <v>82</v>
      </c>
      <c r="N2338" s="128">
        <v>587</v>
      </c>
      <c r="O2338" s="128">
        <v>10</v>
      </c>
      <c r="P2338" s="128">
        <v>15</v>
      </c>
      <c r="Q2338" s="128">
        <v>37</v>
      </c>
      <c r="R2338" s="128">
        <v>39</v>
      </c>
      <c r="S2338" s="128">
        <v>0</v>
      </c>
      <c r="T2338" s="128">
        <v>0</v>
      </c>
      <c r="U2338" s="128">
        <v>0</v>
      </c>
      <c r="V2338" s="128">
        <v>0</v>
      </c>
      <c r="W2338" s="128">
        <v>0</v>
      </c>
      <c r="X2338" s="128">
        <v>0</v>
      </c>
    </row>
    <row r="2339" spans="1:24">
      <c r="A2339" s="118">
        <v>4</v>
      </c>
      <c r="B2339" s="122">
        <v>1</v>
      </c>
      <c r="C2339" s="137">
        <v>7208</v>
      </c>
      <c r="D2339" s="131">
        <v>60</v>
      </c>
      <c r="E2339" s="144" t="s">
        <v>1327</v>
      </c>
      <c r="F2339" s="144" t="s">
        <v>1328</v>
      </c>
      <c r="G2339" s="127">
        <v>97</v>
      </c>
      <c r="H2339" s="127">
        <v>634</v>
      </c>
      <c r="I2339" s="127">
        <v>9</v>
      </c>
      <c r="J2339" s="127">
        <v>11</v>
      </c>
      <c r="K2339" s="127">
        <v>27</v>
      </c>
      <c r="L2339" s="127">
        <v>53</v>
      </c>
      <c r="M2339" s="127">
        <v>97</v>
      </c>
      <c r="N2339" s="127">
        <v>632</v>
      </c>
      <c r="O2339" s="127">
        <v>5</v>
      </c>
      <c r="P2339" s="127">
        <v>26</v>
      </c>
      <c r="Q2339" s="127">
        <v>40</v>
      </c>
      <c r="R2339" s="127">
        <v>29</v>
      </c>
      <c r="S2339" s="127">
        <v>0</v>
      </c>
      <c r="T2339" s="127">
        <v>0</v>
      </c>
      <c r="U2339" s="127">
        <v>0</v>
      </c>
      <c r="V2339" s="127">
        <v>0</v>
      </c>
      <c r="W2339" s="127">
        <v>0</v>
      </c>
      <c r="X2339" s="127">
        <v>0</v>
      </c>
    </row>
    <row r="2340" spans="1:24">
      <c r="A2340" s="118">
        <v>5</v>
      </c>
      <c r="B2340" s="122">
        <v>1</v>
      </c>
      <c r="C2340" s="137">
        <v>7208</v>
      </c>
      <c r="D2340" s="131">
        <v>61</v>
      </c>
      <c r="E2340" s="144" t="s">
        <v>1327</v>
      </c>
      <c r="F2340" s="144" t="s">
        <v>1452</v>
      </c>
      <c r="G2340" s="127">
        <v>99</v>
      </c>
      <c r="H2340" s="127">
        <v>698</v>
      </c>
      <c r="I2340" s="127">
        <v>5</v>
      </c>
      <c r="J2340" s="127">
        <v>12</v>
      </c>
      <c r="K2340" s="127">
        <v>26</v>
      </c>
      <c r="L2340" s="127">
        <v>57</v>
      </c>
      <c r="M2340" s="127">
        <v>99</v>
      </c>
      <c r="N2340" s="127">
        <v>670</v>
      </c>
      <c r="O2340" s="127">
        <v>8</v>
      </c>
      <c r="P2340" s="127">
        <v>21</v>
      </c>
      <c r="Q2340" s="127">
        <v>44</v>
      </c>
      <c r="R2340" s="127">
        <v>26</v>
      </c>
      <c r="S2340" s="127">
        <v>99</v>
      </c>
      <c r="T2340" s="127">
        <v>209</v>
      </c>
      <c r="U2340" s="127">
        <v>6</v>
      </c>
      <c r="V2340" s="127">
        <v>30</v>
      </c>
      <c r="W2340" s="127">
        <v>55</v>
      </c>
      <c r="X2340" s="127">
        <v>9</v>
      </c>
    </row>
    <row r="2341" spans="1:24">
      <c r="A2341" s="118">
        <v>6</v>
      </c>
      <c r="B2341" s="122">
        <v>1</v>
      </c>
      <c r="C2341" s="137">
        <v>7208</v>
      </c>
      <c r="D2341" s="131">
        <v>61</v>
      </c>
      <c r="E2341" s="144" t="s">
        <v>1327</v>
      </c>
      <c r="F2341" s="144" t="s">
        <v>1452</v>
      </c>
      <c r="G2341" s="127">
        <v>106</v>
      </c>
      <c r="H2341" s="127">
        <v>720</v>
      </c>
      <c r="I2341" s="127">
        <v>5</v>
      </c>
      <c r="J2341" s="127">
        <v>16</v>
      </c>
      <c r="K2341" s="127">
        <v>31</v>
      </c>
      <c r="L2341" s="127">
        <v>48</v>
      </c>
      <c r="M2341" s="127">
        <v>106</v>
      </c>
      <c r="N2341" s="127">
        <v>721</v>
      </c>
      <c r="O2341" s="127">
        <v>5</v>
      </c>
      <c r="P2341" s="127">
        <v>24</v>
      </c>
      <c r="Q2341" s="127">
        <v>40</v>
      </c>
      <c r="R2341" s="127">
        <v>32</v>
      </c>
      <c r="S2341" s="127">
        <v>0</v>
      </c>
      <c r="T2341" s="127">
        <v>0</v>
      </c>
      <c r="U2341" s="127">
        <v>0</v>
      </c>
      <c r="V2341" s="127">
        <v>0</v>
      </c>
      <c r="W2341" s="127">
        <v>0</v>
      </c>
      <c r="X2341" s="127">
        <v>0</v>
      </c>
    </row>
    <row r="2342" spans="1:24">
      <c r="A2342" s="118">
        <v>7</v>
      </c>
      <c r="B2342" s="122">
        <v>1</v>
      </c>
      <c r="C2342" s="137">
        <v>7208</v>
      </c>
      <c r="D2342" s="131">
        <v>61</v>
      </c>
      <c r="E2342" s="144" t="s">
        <v>1327</v>
      </c>
      <c r="F2342" s="144" t="s">
        <v>1452</v>
      </c>
      <c r="G2342" s="127">
        <v>96</v>
      </c>
      <c r="H2342" s="127">
        <v>736</v>
      </c>
      <c r="I2342" s="127">
        <v>3</v>
      </c>
      <c r="J2342" s="127">
        <v>16</v>
      </c>
      <c r="K2342" s="127">
        <v>44</v>
      </c>
      <c r="L2342" s="127">
        <v>38</v>
      </c>
      <c r="M2342" s="127">
        <v>96</v>
      </c>
      <c r="N2342" s="127">
        <v>717</v>
      </c>
      <c r="O2342" s="127">
        <v>7</v>
      </c>
      <c r="P2342" s="127">
        <v>31</v>
      </c>
      <c r="Q2342" s="127">
        <v>40</v>
      </c>
      <c r="R2342" s="127">
        <v>22</v>
      </c>
      <c r="S2342" s="127">
        <v>96</v>
      </c>
      <c r="T2342" s="127">
        <v>185</v>
      </c>
      <c r="U2342" s="127">
        <v>24</v>
      </c>
      <c r="V2342" s="127">
        <v>30</v>
      </c>
      <c r="W2342" s="127">
        <v>41</v>
      </c>
      <c r="X2342" s="127">
        <v>5</v>
      </c>
    </row>
    <row r="2343" spans="1:24">
      <c r="A2343" s="118">
        <v>8</v>
      </c>
      <c r="B2343" s="122">
        <v>1</v>
      </c>
      <c r="C2343" s="137">
        <v>7208</v>
      </c>
      <c r="D2343" s="131">
        <v>61</v>
      </c>
      <c r="E2343" s="144" t="s">
        <v>1327</v>
      </c>
      <c r="F2343" s="144" t="s">
        <v>1452</v>
      </c>
      <c r="G2343" s="127">
        <v>95</v>
      </c>
      <c r="H2343" s="127">
        <v>727</v>
      </c>
      <c r="I2343" s="127">
        <v>18</v>
      </c>
      <c r="J2343" s="127">
        <v>11</v>
      </c>
      <c r="K2343" s="127">
        <v>52</v>
      </c>
      <c r="L2343" s="127">
        <v>20</v>
      </c>
      <c r="M2343" s="127">
        <v>95</v>
      </c>
      <c r="N2343" s="127">
        <v>803</v>
      </c>
      <c r="O2343" s="127">
        <v>7</v>
      </c>
      <c r="P2343" s="127">
        <v>13</v>
      </c>
      <c r="Q2343" s="127">
        <v>48</v>
      </c>
      <c r="R2343" s="127">
        <v>32</v>
      </c>
      <c r="S2343" s="127">
        <v>0</v>
      </c>
      <c r="T2343" s="127">
        <v>0</v>
      </c>
      <c r="U2343" s="127">
        <v>0</v>
      </c>
      <c r="V2343" s="127">
        <v>0</v>
      </c>
      <c r="W2343" s="127">
        <v>0</v>
      </c>
      <c r="X2343" s="127">
        <v>0</v>
      </c>
    </row>
    <row r="2344" spans="1:24">
      <c r="A2344" s="118">
        <v>8</v>
      </c>
      <c r="B2344" s="122">
        <v>1</v>
      </c>
      <c r="C2344" s="137">
        <v>7240</v>
      </c>
      <c r="D2344" s="131">
        <v>703</v>
      </c>
      <c r="E2344" s="144" t="s">
        <v>7</v>
      </c>
      <c r="F2344" s="144" t="s">
        <v>7</v>
      </c>
      <c r="G2344" s="127">
        <v>37</v>
      </c>
      <c r="H2344" s="127">
        <v>781</v>
      </c>
      <c r="I2344" s="127">
        <v>3</v>
      </c>
      <c r="J2344" s="127">
        <v>8</v>
      </c>
      <c r="K2344" s="127">
        <v>51</v>
      </c>
      <c r="L2344" s="127">
        <v>38</v>
      </c>
      <c r="M2344" s="127">
        <v>37</v>
      </c>
      <c r="N2344" s="127">
        <v>917</v>
      </c>
      <c r="O2344" s="127">
        <v>0</v>
      </c>
      <c r="P2344" s="127">
        <v>3</v>
      </c>
      <c r="Q2344" s="127">
        <v>35</v>
      </c>
      <c r="R2344" s="127">
        <v>62</v>
      </c>
      <c r="S2344" s="127">
        <v>0</v>
      </c>
      <c r="T2344" s="127">
        <v>0</v>
      </c>
      <c r="U2344" s="127">
        <v>0</v>
      </c>
      <c r="V2344" s="127">
        <v>0</v>
      </c>
      <c r="W2344" s="127">
        <v>0</v>
      </c>
      <c r="X2344" s="127">
        <v>0</v>
      </c>
    </row>
    <row r="2345" spans="1:24">
      <c r="A2345" s="113">
        <v>3</v>
      </c>
      <c r="B2345" s="116">
        <v>2</v>
      </c>
      <c r="C2345" s="138">
        <v>7301</v>
      </c>
      <c r="D2345" s="132">
        <v>1</v>
      </c>
      <c r="E2345" s="142" t="s">
        <v>1329</v>
      </c>
      <c r="F2345" s="143" t="s">
        <v>1330</v>
      </c>
      <c r="G2345" s="128">
        <v>106</v>
      </c>
      <c r="H2345" s="128">
        <v>582</v>
      </c>
      <c r="I2345" s="128">
        <v>1</v>
      </c>
      <c r="J2345" s="128">
        <v>14</v>
      </c>
      <c r="K2345" s="128">
        <v>33</v>
      </c>
      <c r="L2345" s="128">
        <v>52</v>
      </c>
      <c r="M2345" s="128">
        <v>106</v>
      </c>
      <c r="N2345" s="128">
        <v>573</v>
      </c>
      <c r="O2345" s="128">
        <v>8</v>
      </c>
      <c r="P2345" s="128">
        <v>21</v>
      </c>
      <c r="Q2345" s="128">
        <v>42</v>
      </c>
      <c r="R2345" s="128">
        <v>28</v>
      </c>
      <c r="S2345" s="128">
        <v>0</v>
      </c>
      <c r="T2345" s="128">
        <v>0</v>
      </c>
      <c r="U2345" s="128">
        <v>0</v>
      </c>
      <c r="V2345" s="128">
        <v>0</v>
      </c>
      <c r="W2345" s="128">
        <v>0</v>
      </c>
      <c r="X2345" s="128">
        <v>0</v>
      </c>
    </row>
    <row r="2346" spans="1:24">
      <c r="A2346" s="118">
        <v>4</v>
      </c>
      <c r="B2346" s="122">
        <v>2</v>
      </c>
      <c r="C2346" s="137">
        <v>7301</v>
      </c>
      <c r="D2346" s="131">
        <v>1</v>
      </c>
      <c r="E2346" s="144" t="s">
        <v>1329</v>
      </c>
      <c r="F2346" s="144" t="s">
        <v>1330</v>
      </c>
      <c r="G2346" s="127">
        <v>111</v>
      </c>
      <c r="H2346" s="127">
        <v>641</v>
      </c>
      <c r="I2346" s="127">
        <v>8</v>
      </c>
      <c r="J2346" s="127">
        <v>13</v>
      </c>
      <c r="K2346" s="127">
        <v>22</v>
      </c>
      <c r="L2346" s="127">
        <v>58</v>
      </c>
      <c r="M2346" s="127">
        <v>111</v>
      </c>
      <c r="N2346" s="127">
        <v>659</v>
      </c>
      <c r="O2346" s="127">
        <v>5</v>
      </c>
      <c r="P2346" s="127">
        <v>22</v>
      </c>
      <c r="Q2346" s="127">
        <v>47</v>
      </c>
      <c r="R2346" s="127">
        <v>26</v>
      </c>
      <c r="S2346" s="127">
        <v>0</v>
      </c>
      <c r="T2346" s="127">
        <v>0</v>
      </c>
      <c r="U2346" s="127">
        <v>0</v>
      </c>
      <c r="V2346" s="127">
        <v>0</v>
      </c>
      <c r="W2346" s="127">
        <v>0</v>
      </c>
      <c r="X2346" s="127">
        <v>0</v>
      </c>
    </row>
    <row r="2347" spans="1:24">
      <c r="A2347" s="118">
        <v>5</v>
      </c>
      <c r="B2347" s="122">
        <v>2</v>
      </c>
      <c r="C2347" s="137">
        <v>7301</v>
      </c>
      <c r="D2347" s="131">
        <v>4</v>
      </c>
      <c r="E2347" s="144" t="s">
        <v>1329</v>
      </c>
      <c r="F2347" s="144" t="s">
        <v>1453</v>
      </c>
      <c r="G2347" s="127">
        <v>107</v>
      </c>
      <c r="H2347" s="127">
        <v>711</v>
      </c>
      <c r="I2347" s="127">
        <v>4</v>
      </c>
      <c r="J2347" s="127">
        <v>6</v>
      </c>
      <c r="K2347" s="127">
        <v>39</v>
      </c>
      <c r="L2347" s="127">
        <v>51</v>
      </c>
      <c r="M2347" s="127">
        <v>107</v>
      </c>
      <c r="N2347" s="127">
        <v>721</v>
      </c>
      <c r="O2347" s="127">
        <v>2</v>
      </c>
      <c r="P2347" s="127">
        <v>23</v>
      </c>
      <c r="Q2347" s="127">
        <v>41</v>
      </c>
      <c r="R2347" s="127">
        <v>34</v>
      </c>
      <c r="S2347" s="127">
        <v>107</v>
      </c>
      <c r="T2347" s="127">
        <v>213</v>
      </c>
      <c r="U2347" s="127">
        <v>4</v>
      </c>
      <c r="V2347" s="127">
        <v>31</v>
      </c>
      <c r="W2347" s="127">
        <v>55</v>
      </c>
      <c r="X2347" s="127">
        <v>10</v>
      </c>
    </row>
    <row r="2348" spans="1:24">
      <c r="A2348" s="118">
        <v>6</v>
      </c>
      <c r="B2348" s="122">
        <v>2</v>
      </c>
      <c r="C2348" s="137">
        <v>7301</v>
      </c>
      <c r="D2348" s="131">
        <v>4</v>
      </c>
      <c r="E2348" s="144" t="s">
        <v>1329</v>
      </c>
      <c r="F2348" s="144" t="s">
        <v>1453</v>
      </c>
      <c r="G2348" s="127">
        <v>104</v>
      </c>
      <c r="H2348" s="127">
        <v>703</v>
      </c>
      <c r="I2348" s="127">
        <v>3</v>
      </c>
      <c r="J2348" s="127">
        <v>19</v>
      </c>
      <c r="K2348" s="127">
        <v>39</v>
      </c>
      <c r="L2348" s="127">
        <v>38</v>
      </c>
      <c r="M2348" s="127">
        <v>104</v>
      </c>
      <c r="N2348" s="127">
        <v>709</v>
      </c>
      <c r="O2348" s="127">
        <v>5</v>
      </c>
      <c r="P2348" s="127">
        <v>30</v>
      </c>
      <c r="Q2348" s="127">
        <v>38</v>
      </c>
      <c r="R2348" s="127">
        <v>28</v>
      </c>
      <c r="S2348" s="127">
        <v>0</v>
      </c>
      <c r="T2348" s="127">
        <v>0</v>
      </c>
      <c r="U2348" s="127">
        <v>0</v>
      </c>
      <c r="V2348" s="127">
        <v>0</v>
      </c>
      <c r="W2348" s="127">
        <v>0</v>
      </c>
      <c r="X2348" s="127">
        <v>0</v>
      </c>
    </row>
    <row r="2349" spans="1:24">
      <c r="A2349" s="118">
        <v>7</v>
      </c>
      <c r="B2349" s="122">
        <v>2</v>
      </c>
      <c r="C2349" s="137">
        <v>7301</v>
      </c>
      <c r="D2349" s="131">
        <v>4</v>
      </c>
      <c r="E2349" s="144" t="s">
        <v>1329</v>
      </c>
      <c r="F2349" s="144" t="s">
        <v>1453</v>
      </c>
      <c r="G2349" s="127">
        <v>95</v>
      </c>
      <c r="H2349" s="127">
        <v>738</v>
      </c>
      <c r="I2349" s="127">
        <v>8</v>
      </c>
      <c r="J2349" s="127">
        <v>17</v>
      </c>
      <c r="K2349" s="127">
        <v>31</v>
      </c>
      <c r="L2349" s="127">
        <v>44</v>
      </c>
      <c r="M2349" s="127">
        <v>95</v>
      </c>
      <c r="N2349" s="127">
        <v>690</v>
      </c>
      <c r="O2349" s="127">
        <v>13</v>
      </c>
      <c r="P2349" s="127">
        <v>28</v>
      </c>
      <c r="Q2349" s="127">
        <v>41</v>
      </c>
      <c r="R2349" s="127">
        <v>18</v>
      </c>
      <c r="S2349" s="127">
        <v>95</v>
      </c>
      <c r="T2349" s="127">
        <v>176</v>
      </c>
      <c r="U2349" s="127">
        <v>28</v>
      </c>
      <c r="V2349" s="127">
        <v>38</v>
      </c>
      <c r="W2349" s="127">
        <v>27</v>
      </c>
      <c r="X2349" s="127">
        <v>6</v>
      </c>
    </row>
    <row r="2350" spans="1:24">
      <c r="A2350" s="118">
        <v>8</v>
      </c>
      <c r="B2350" s="122">
        <v>2</v>
      </c>
      <c r="C2350" s="137">
        <v>7301</v>
      </c>
      <c r="D2350" s="131">
        <v>4</v>
      </c>
      <c r="E2350" s="144" t="s">
        <v>1329</v>
      </c>
      <c r="F2350" s="144" t="s">
        <v>1453</v>
      </c>
      <c r="G2350" s="127">
        <v>84</v>
      </c>
      <c r="H2350" s="127">
        <v>744</v>
      </c>
      <c r="I2350" s="127">
        <v>10</v>
      </c>
      <c r="J2350" s="127">
        <v>12</v>
      </c>
      <c r="K2350" s="127">
        <v>56</v>
      </c>
      <c r="L2350" s="127">
        <v>23</v>
      </c>
      <c r="M2350" s="127">
        <v>84</v>
      </c>
      <c r="N2350" s="127">
        <v>835</v>
      </c>
      <c r="O2350" s="127">
        <v>1</v>
      </c>
      <c r="P2350" s="127">
        <v>13</v>
      </c>
      <c r="Q2350" s="127">
        <v>49</v>
      </c>
      <c r="R2350" s="127">
        <v>37</v>
      </c>
      <c r="S2350" s="127">
        <v>0</v>
      </c>
      <c r="T2350" s="127">
        <v>0</v>
      </c>
      <c r="U2350" s="127">
        <v>0</v>
      </c>
      <c r="V2350" s="127">
        <v>0</v>
      </c>
      <c r="W2350" s="127">
        <v>0</v>
      </c>
      <c r="X2350" s="127">
        <v>0</v>
      </c>
    </row>
    <row r="2351" spans="1:24">
      <c r="A2351" s="113">
        <v>3</v>
      </c>
      <c r="B2351" s="116">
        <v>2</v>
      </c>
      <c r="C2351" s="138">
        <v>7302</v>
      </c>
      <c r="D2351" s="132">
        <v>8</v>
      </c>
      <c r="E2351" s="142" t="s">
        <v>1331</v>
      </c>
      <c r="F2351" s="143" t="s">
        <v>1333</v>
      </c>
      <c r="G2351" s="128">
        <v>137</v>
      </c>
      <c r="H2351" s="128">
        <v>585</v>
      </c>
      <c r="I2351" s="128">
        <v>5</v>
      </c>
      <c r="J2351" s="128">
        <v>11</v>
      </c>
      <c r="K2351" s="128">
        <v>31</v>
      </c>
      <c r="L2351" s="128">
        <v>53</v>
      </c>
      <c r="M2351" s="128">
        <v>137</v>
      </c>
      <c r="N2351" s="128">
        <v>559</v>
      </c>
      <c r="O2351" s="128">
        <v>18</v>
      </c>
      <c r="P2351" s="128">
        <v>12</v>
      </c>
      <c r="Q2351" s="128">
        <v>37</v>
      </c>
      <c r="R2351" s="128">
        <v>34</v>
      </c>
      <c r="S2351" s="128">
        <v>0</v>
      </c>
      <c r="T2351" s="128">
        <v>0</v>
      </c>
      <c r="U2351" s="128">
        <v>0</v>
      </c>
      <c r="V2351" s="128">
        <v>0</v>
      </c>
      <c r="W2351" s="128">
        <v>0</v>
      </c>
      <c r="X2351" s="128">
        <v>0</v>
      </c>
    </row>
    <row r="2352" spans="1:24">
      <c r="A2352" s="118">
        <v>4</v>
      </c>
      <c r="B2352" s="122">
        <v>2</v>
      </c>
      <c r="C2352" s="137">
        <v>7302</v>
      </c>
      <c r="D2352" s="131">
        <v>8</v>
      </c>
      <c r="E2352" s="144" t="s">
        <v>1331</v>
      </c>
      <c r="F2352" s="144" t="s">
        <v>1333</v>
      </c>
      <c r="G2352" s="127">
        <v>147</v>
      </c>
      <c r="H2352" s="127">
        <v>657</v>
      </c>
      <c r="I2352" s="127">
        <v>5</v>
      </c>
      <c r="J2352" s="127">
        <v>6</v>
      </c>
      <c r="K2352" s="127">
        <v>27</v>
      </c>
      <c r="L2352" s="127">
        <v>63</v>
      </c>
      <c r="M2352" s="127">
        <v>147</v>
      </c>
      <c r="N2352" s="127">
        <v>707</v>
      </c>
      <c r="O2352" s="127">
        <v>1</v>
      </c>
      <c r="P2352" s="127">
        <v>14</v>
      </c>
      <c r="Q2352" s="127">
        <v>40</v>
      </c>
      <c r="R2352" s="127">
        <v>44</v>
      </c>
      <c r="S2352" s="127">
        <v>0</v>
      </c>
      <c r="T2352" s="127">
        <v>0</v>
      </c>
      <c r="U2352" s="127">
        <v>0</v>
      </c>
      <c r="V2352" s="127">
        <v>0</v>
      </c>
      <c r="W2352" s="127">
        <v>0</v>
      </c>
      <c r="X2352" s="127">
        <v>0</v>
      </c>
    </row>
    <row r="2353" spans="1:24">
      <c r="A2353" s="118">
        <v>7</v>
      </c>
      <c r="B2353" s="122">
        <v>2</v>
      </c>
      <c r="C2353" s="137">
        <v>7302</v>
      </c>
      <c r="D2353" s="131">
        <v>9</v>
      </c>
      <c r="E2353" s="144" t="s">
        <v>1331</v>
      </c>
      <c r="F2353" s="144" t="s">
        <v>1702</v>
      </c>
      <c r="G2353" s="127">
        <v>249</v>
      </c>
      <c r="H2353" s="127">
        <v>735</v>
      </c>
      <c r="I2353" s="127">
        <v>9</v>
      </c>
      <c r="J2353" s="127">
        <v>14</v>
      </c>
      <c r="K2353" s="127">
        <v>37</v>
      </c>
      <c r="L2353" s="127">
        <v>40</v>
      </c>
      <c r="M2353" s="127">
        <v>249</v>
      </c>
      <c r="N2353" s="127">
        <v>745</v>
      </c>
      <c r="O2353" s="127">
        <v>3</v>
      </c>
      <c r="P2353" s="127">
        <v>23</v>
      </c>
      <c r="Q2353" s="127">
        <v>50</v>
      </c>
      <c r="R2353" s="127">
        <v>24</v>
      </c>
      <c r="S2353" s="127">
        <v>249</v>
      </c>
      <c r="T2353" s="127">
        <v>187</v>
      </c>
      <c r="U2353" s="127">
        <v>20</v>
      </c>
      <c r="V2353" s="127">
        <v>38</v>
      </c>
      <c r="W2353" s="127">
        <v>38</v>
      </c>
      <c r="X2353" s="127">
        <v>4</v>
      </c>
    </row>
    <row r="2354" spans="1:24">
      <c r="A2354" s="118">
        <v>8</v>
      </c>
      <c r="B2354" s="122">
        <v>2</v>
      </c>
      <c r="C2354" s="137">
        <v>7302</v>
      </c>
      <c r="D2354" s="131">
        <v>9</v>
      </c>
      <c r="E2354" s="144" t="s">
        <v>1331</v>
      </c>
      <c r="F2354" s="144" t="s">
        <v>1702</v>
      </c>
      <c r="G2354" s="127">
        <v>224</v>
      </c>
      <c r="H2354" s="127">
        <v>739</v>
      </c>
      <c r="I2354" s="127">
        <v>21</v>
      </c>
      <c r="J2354" s="127">
        <v>13</v>
      </c>
      <c r="K2354" s="127">
        <v>41</v>
      </c>
      <c r="L2354" s="127">
        <v>25</v>
      </c>
      <c r="M2354" s="127">
        <v>224</v>
      </c>
      <c r="N2354" s="127">
        <v>805</v>
      </c>
      <c r="O2354" s="127">
        <v>4</v>
      </c>
      <c r="P2354" s="127">
        <v>19</v>
      </c>
      <c r="Q2354" s="127">
        <v>45</v>
      </c>
      <c r="R2354" s="127">
        <v>32</v>
      </c>
      <c r="S2354" s="127">
        <v>0</v>
      </c>
      <c r="T2354" s="127">
        <v>0</v>
      </c>
      <c r="U2354" s="127">
        <v>0</v>
      </c>
      <c r="V2354" s="127">
        <v>0</v>
      </c>
      <c r="W2354" s="127">
        <v>0</v>
      </c>
      <c r="X2354" s="127">
        <v>0</v>
      </c>
    </row>
    <row r="2355" spans="1:24">
      <c r="A2355" s="118">
        <v>5</v>
      </c>
      <c r="B2355" s="122">
        <v>2</v>
      </c>
      <c r="C2355" s="137">
        <v>7302</v>
      </c>
      <c r="D2355" s="131">
        <v>11</v>
      </c>
      <c r="E2355" s="144" t="s">
        <v>1331</v>
      </c>
      <c r="F2355" s="144" t="s">
        <v>1454</v>
      </c>
      <c r="G2355" s="127">
        <v>258</v>
      </c>
      <c r="H2355" s="127">
        <v>669</v>
      </c>
      <c r="I2355" s="127">
        <v>7</v>
      </c>
      <c r="J2355" s="127">
        <v>16</v>
      </c>
      <c r="K2355" s="127">
        <v>42</v>
      </c>
      <c r="L2355" s="127">
        <v>35</v>
      </c>
      <c r="M2355" s="127">
        <v>258</v>
      </c>
      <c r="N2355" s="127">
        <v>726</v>
      </c>
      <c r="O2355" s="127">
        <v>2</v>
      </c>
      <c r="P2355" s="127">
        <v>15</v>
      </c>
      <c r="Q2355" s="127">
        <v>53</v>
      </c>
      <c r="R2355" s="127">
        <v>30</v>
      </c>
      <c r="S2355" s="127">
        <v>258</v>
      </c>
      <c r="T2355" s="127">
        <v>196</v>
      </c>
      <c r="U2355" s="127">
        <v>8</v>
      </c>
      <c r="V2355" s="127">
        <v>45</v>
      </c>
      <c r="W2355" s="127">
        <v>43</v>
      </c>
      <c r="X2355" s="127">
        <v>3</v>
      </c>
    </row>
    <row r="2356" spans="1:24">
      <c r="A2356" s="118">
        <v>6</v>
      </c>
      <c r="B2356" s="122">
        <v>2</v>
      </c>
      <c r="C2356" s="137">
        <v>7302</v>
      </c>
      <c r="D2356" s="131">
        <v>11</v>
      </c>
      <c r="E2356" s="144" t="s">
        <v>1331</v>
      </c>
      <c r="F2356" s="144" t="s">
        <v>1454</v>
      </c>
      <c r="G2356" s="127">
        <v>248</v>
      </c>
      <c r="H2356" s="127">
        <v>713</v>
      </c>
      <c r="I2356" s="127">
        <v>4</v>
      </c>
      <c r="J2356" s="127">
        <v>13</v>
      </c>
      <c r="K2356" s="127">
        <v>37</v>
      </c>
      <c r="L2356" s="127">
        <v>45</v>
      </c>
      <c r="M2356" s="127">
        <v>248</v>
      </c>
      <c r="N2356" s="127">
        <v>713</v>
      </c>
      <c r="O2356" s="127">
        <v>6</v>
      </c>
      <c r="P2356" s="127">
        <v>19</v>
      </c>
      <c r="Q2356" s="127">
        <v>48</v>
      </c>
      <c r="R2356" s="127">
        <v>27</v>
      </c>
      <c r="S2356" s="127">
        <v>0</v>
      </c>
      <c r="T2356" s="127">
        <v>0</v>
      </c>
      <c r="U2356" s="127">
        <v>0</v>
      </c>
      <c r="V2356" s="127">
        <v>0</v>
      </c>
      <c r="W2356" s="127">
        <v>0</v>
      </c>
      <c r="X2356" s="127">
        <v>0</v>
      </c>
    </row>
    <row r="2357" spans="1:24">
      <c r="A2357" s="113">
        <v>3</v>
      </c>
      <c r="B2357" s="116">
        <v>2</v>
      </c>
      <c r="C2357" s="138">
        <v>7302</v>
      </c>
      <c r="D2357" s="132">
        <v>13</v>
      </c>
      <c r="E2357" s="142" t="s">
        <v>1331</v>
      </c>
      <c r="F2357" s="143" t="s">
        <v>1332</v>
      </c>
      <c r="G2357" s="128">
        <v>116</v>
      </c>
      <c r="H2357" s="128">
        <v>588</v>
      </c>
      <c r="I2357" s="128">
        <v>2</v>
      </c>
      <c r="J2357" s="128">
        <v>14</v>
      </c>
      <c r="K2357" s="128">
        <v>29</v>
      </c>
      <c r="L2357" s="128">
        <v>55</v>
      </c>
      <c r="M2357" s="128">
        <v>116</v>
      </c>
      <c r="N2357" s="128">
        <v>559</v>
      </c>
      <c r="O2357" s="128">
        <v>10</v>
      </c>
      <c r="P2357" s="128">
        <v>23</v>
      </c>
      <c r="Q2357" s="128">
        <v>35</v>
      </c>
      <c r="R2357" s="128">
        <v>31</v>
      </c>
      <c r="S2357" s="128">
        <v>0</v>
      </c>
      <c r="T2357" s="128">
        <v>0</v>
      </c>
      <c r="U2357" s="128">
        <v>0</v>
      </c>
      <c r="V2357" s="128">
        <v>0</v>
      </c>
      <c r="W2357" s="128">
        <v>0</v>
      </c>
      <c r="X2357" s="128">
        <v>0</v>
      </c>
    </row>
    <row r="2358" spans="1:24">
      <c r="A2358" s="118">
        <v>4</v>
      </c>
      <c r="B2358" s="122">
        <v>2</v>
      </c>
      <c r="C2358" s="137">
        <v>7302</v>
      </c>
      <c r="D2358" s="131">
        <v>13</v>
      </c>
      <c r="E2358" s="144" t="s">
        <v>1331</v>
      </c>
      <c r="F2358" s="144" t="s">
        <v>1332</v>
      </c>
      <c r="G2358" s="127">
        <v>100</v>
      </c>
      <c r="H2358" s="127">
        <v>659</v>
      </c>
      <c r="I2358" s="127">
        <v>3</v>
      </c>
      <c r="J2358" s="127">
        <v>13</v>
      </c>
      <c r="K2358" s="127">
        <v>23</v>
      </c>
      <c r="L2358" s="127">
        <v>61</v>
      </c>
      <c r="M2358" s="127">
        <v>100</v>
      </c>
      <c r="N2358" s="127">
        <v>710</v>
      </c>
      <c r="O2358" s="127">
        <v>0</v>
      </c>
      <c r="P2358" s="127">
        <v>15</v>
      </c>
      <c r="Q2358" s="127">
        <v>40</v>
      </c>
      <c r="R2358" s="127">
        <v>45</v>
      </c>
      <c r="S2358" s="127">
        <v>0</v>
      </c>
      <c r="T2358" s="127">
        <v>0</v>
      </c>
      <c r="U2358" s="127">
        <v>0</v>
      </c>
      <c r="V2358" s="127">
        <v>0</v>
      </c>
      <c r="W2358" s="127">
        <v>0</v>
      </c>
      <c r="X2358" s="127">
        <v>0</v>
      </c>
    </row>
    <row r="2359" spans="1:24">
      <c r="A2359" s="118">
        <v>7</v>
      </c>
      <c r="B2359" s="122">
        <v>2</v>
      </c>
      <c r="C2359" s="137">
        <v>7302</v>
      </c>
      <c r="D2359" s="131">
        <v>703</v>
      </c>
      <c r="E2359" s="144" t="s">
        <v>1331</v>
      </c>
      <c r="F2359" s="144" t="s">
        <v>1755</v>
      </c>
      <c r="G2359" s="127" t="s">
        <v>1</v>
      </c>
      <c r="H2359" s="127" t="s">
        <v>1</v>
      </c>
      <c r="I2359" s="127" t="s">
        <v>1</v>
      </c>
      <c r="J2359" s="127" t="s">
        <v>1</v>
      </c>
      <c r="K2359" s="127" t="s">
        <v>1</v>
      </c>
      <c r="L2359" s="127" t="s">
        <v>1</v>
      </c>
      <c r="M2359" s="127" t="s">
        <v>1</v>
      </c>
      <c r="N2359" s="127" t="s">
        <v>1</v>
      </c>
      <c r="O2359" s="127" t="s">
        <v>1</v>
      </c>
      <c r="P2359" s="127" t="s">
        <v>1</v>
      </c>
      <c r="Q2359" s="127" t="s">
        <v>1</v>
      </c>
      <c r="R2359" s="127" t="s">
        <v>1</v>
      </c>
      <c r="S2359" s="127" t="s">
        <v>1</v>
      </c>
      <c r="T2359" s="127" t="s">
        <v>1</v>
      </c>
      <c r="U2359" s="127" t="s">
        <v>1</v>
      </c>
      <c r="V2359" s="127" t="s">
        <v>1</v>
      </c>
      <c r="W2359" s="127" t="s">
        <v>1</v>
      </c>
      <c r="X2359" s="127" t="s">
        <v>1</v>
      </c>
    </row>
    <row r="2360" spans="1:24">
      <c r="A2360" s="118">
        <v>8</v>
      </c>
      <c r="B2360" s="122">
        <v>2</v>
      </c>
      <c r="C2360" s="137">
        <v>7302</v>
      </c>
      <c r="D2360" s="131">
        <v>703</v>
      </c>
      <c r="E2360" s="144" t="s">
        <v>1331</v>
      </c>
      <c r="F2360" s="144" t="s">
        <v>1755</v>
      </c>
      <c r="G2360" s="127">
        <v>12</v>
      </c>
      <c r="H2360" s="127">
        <v>666</v>
      </c>
      <c r="I2360" s="127">
        <v>42</v>
      </c>
      <c r="J2360" s="127">
        <v>42</v>
      </c>
      <c r="K2360" s="127">
        <v>17</v>
      </c>
      <c r="L2360" s="127">
        <v>0</v>
      </c>
      <c r="M2360" s="127">
        <v>12</v>
      </c>
      <c r="N2360" s="127">
        <v>686</v>
      </c>
      <c r="O2360" s="127">
        <v>8</v>
      </c>
      <c r="P2360" s="127">
        <v>25</v>
      </c>
      <c r="Q2360" s="127">
        <v>67</v>
      </c>
      <c r="R2360" s="127">
        <v>0</v>
      </c>
      <c r="S2360" s="127">
        <v>0</v>
      </c>
      <c r="T2360" s="127">
        <v>0</v>
      </c>
      <c r="U2360" s="127">
        <v>0</v>
      </c>
      <c r="V2360" s="127">
        <v>0</v>
      </c>
      <c r="W2360" s="127">
        <v>0</v>
      </c>
      <c r="X2360" s="127">
        <v>0</v>
      </c>
    </row>
    <row r="2361" spans="1:24">
      <c r="A2361" s="113">
        <v>3</v>
      </c>
      <c r="B2361" s="116">
        <v>2</v>
      </c>
      <c r="C2361" s="138">
        <v>7303</v>
      </c>
      <c r="D2361" s="132">
        <v>14</v>
      </c>
      <c r="E2361" s="142" t="s">
        <v>1334</v>
      </c>
      <c r="F2361" s="143" t="s">
        <v>1335</v>
      </c>
      <c r="G2361" s="128">
        <v>28</v>
      </c>
      <c r="H2361" s="128">
        <v>658</v>
      </c>
      <c r="I2361" s="128">
        <v>0</v>
      </c>
      <c r="J2361" s="128">
        <v>0</v>
      </c>
      <c r="K2361" s="128">
        <v>36</v>
      </c>
      <c r="L2361" s="128">
        <v>64</v>
      </c>
      <c r="M2361" s="128">
        <v>28</v>
      </c>
      <c r="N2361" s="128">
        <v>618</v>
      </c>
      <c r="O2361" s="128">
        <v>4</v>
      </c>
      <c r="P2361" s="128">
        <v>14</v>
      </c>
      <c r="Q2361" s="128">
        <v>39</v>
      </c>
      <c r="R2361" s="128">
        <v>43</v>
      </c>
      <c r="S2361" s="128">
        <v>0</v>
      </c>
      <c r="T2361" s="128">
        <v>0</v>
      </c>
      <c r="U2361" s="128">
        <v>0</v>
      </c>
      <c r="V2361" s="128">
        <v>0</v>
      </c>
      <c r="W2361" s="128">
        <v>0</v>
      </c>
      <c r="X2361" s="128">
        <v>0</v>
      </c>
    </row>
    <row r="2362" spans="1:24">
      <c r="A2362" s="118">
        <v>4</v>
      </c>
      <c r="B2362" s="122">
        <v>2</v>
      </c>
      <c r="C2362" s="137">
        <v>7303</v>
      </c>
      <c r="D2362" s="131">
        <v>14</v>
      </c>
      <c r="E2362" s="144" t="s">
        <v>1334</v>
      </c>
      <c r="F2362" s="144" t="s">
        <v>1335</v>
      </c>
      <c r="G2362" s="127">
        <v>42</v>
      </c>
      <c r="H2362" s="127">
        <v>619</v>
      </c>
      <c r="I2362" s="127">
        <v>5</v>
      </c>
      <c r="J2362" s="127">
        <v>14</v>
      </c>
      <c r="K2362" s="127">
        <v>43</v>
      </c>
      <c r="L2362" s="127">
        <v>38</v>
      </c>
      <c r="M2362" s="127">
        <v>42</v>
      </c>
      <c r="N2362" s="127">
        <v>657</v>
      </c>
      <c r="O2362" s="127">
        <v>0</v>
      </c>
      <c r="P2362" s="127">
        <v>24</v>
      </c>
      <c r="Q2362" s="127">
        <v>57</v>
      </c>
      <c r="R2362" s="127">
        <v>19</v>
      </c>
      <c r="S2362" s="127">
        <v>0</v>
      </c>
      <c r="T2362" s="127">
        <v>0</v>
      </c>
      <c r="U2362" s="127">
        <v>0</v>
      </c>
      <c r="V2362" s="127">
        <v>0</v>
      </c>
      <c r="W2362" s="127">
        <v>0</v>
      </c>
      <c r="X2362" s="127">
        <v>0</v>
      </c>
    </row>
    <row r="2363" spans="1:24">
      <c r="A2363" s="118">
        <v>5</v>
      </c>
      <c r="B2363" s="122">
        <v>2</v>
      </c>
      <c r="C2363" s="137">
        <v>7303</v>
      </c>
      <c r="D2363" s="131">
        <v>14</v>
      </c>
      <c r="E2363" s="144" t="s">
        <v>1334</v>
      </c>
      <c r="F2363" s="144" t="s">
        <v>1335</v>
      </c>
      <c r="G2363" s="127">
        <v>35</v>
      </c>
      <c r="H2363" s="127">
        <v>661</v>
      </c>
      <c r="I2363" s="127">
        <v>9</v>
      </c>
      <c r="J2363" s="127">
        <v>11</v>
      </c>
      <c r="K2363" s="127">
        <v>40</v>
      </c>
      <c r="L2363" s="127">
        <v>40</v>
      </c>
      <c r="M2363" s="127">
        <v>35</v>
      </c>
      <c r="N2363" s="127">
        <v>674</v>
      </c>
      <c r="O2363" s="127">
        <v>3</v>
      </c>
      <c r="P2363" s="127">
        <v>29</v>
      </c>
      <c r="Q2363" s="127">
        <v>49</v>
      </c>
      <c r="R2363" s="127">
        <v>20</v>
      </c>
      <c r="S2363" s="127">
        <v>35</v>
      </c>
      <c r="T2363" s="127">
        <v>187</v>
      </c>
      <c r="U2363" s="127">
        <v>11</v>
      </c>
      <c r="V2363" s="127">
        <v>54</v>
      </c>
      <c r="W2363" s="127">
        <v>31</v>
      </c>
      <c r="X2363" s="127">
        <v>3</v>
      </c>
    </row>
    <row r="2364" spans="1:24">
      <c r="A2364" s="118">
        <v>6</v>
      </c>
      <c r="B2364" s="122">
        <v>2</v>
      </c>
      <c r="C2364" s="137">
        <v>7303</v>
      </c>
      <c r="D2364" s="131">
        <v>14</v>
      </c>
      <c r="E2364" s="144" t="s">
        <v>1334</v>
      </c>
      <c r="F2364" s="144" t="s">
        <v>1335</v>
      </c>
      <c r="G2364" s="127">
        <v>33</v>
      </c>
      <c r="H2364" s="127">
        <v>771</v>
      </c>
      <c r="I2364" s="127">
        <v>3</v>
      </c>
      <c r="J2364" s="127">
        <v>9</v>
      </c>
      <c r="K2364" s="127">
        <v>24</v>
      </c>
      <c r="L2364" s="127">
        <v>64</v>
      </c>
      <c r="M2364" s="127">
        <v>33</v>
      </c>
      <c r="N2364" s="127">
        <v>775</v>
      </c>
      <c r="O2364" s="127">
        <v>6</v>
      </c>
      <c r="P2364" s="127">
        <v>6</v>
      </c>
      <c r="Q2364" s="127">
        <v>45</v>
      </c>
      <c r="R2364" s="127">
        <v>42</v>
      </c>
      <c r="S2364" s="127">
        <v>0</v>
      </c>
      <c r="T2364" s="127">
        <v>0</v>
      </c>
      <c r="U2364" s="127">
        <v>0</v>
      </c>
      <c r="V2364" s="127">
        <v>0</v>
      </c>
      <c r="W2364" s="127">
        <v>0</v>
      </c>
      <c r="X2364" s="127">
        <v>0</v>
      </c>
    </row>
    <row r="2365" spans="1:24">
      <c r="A2365" s="118">
        <v>7</v>
      </c>
      <c r="B2365" s="122">
        <v>2</v>
      </c>
      <c r="C2365" s="137">
        <v>7303</v>
      </c>
      <c r="D2365" s="131">
        <v>15</v>
      </c>
      <c r="E2365" s="144" t="s">
        <v>1334</v>
      </c>
      <c r="F2365" s="144" t="s">
        <v>1703</v>
      </c>
      <c r="G2365" s="127">
        <v>40</v>
      </c>
      <c r="H2365" s="127">
        <v>709</v>
      </c>
      <c r="I2365" s="127">
        <v>13</v>
      </c>
      <c r="J2365" s="127">
        <v>20</v>
      </c>
      <c r="K2365" s="127">
        <v>33</v>
      </c>
      <c r="L2365" s="127">
        <v>35</v>
      </c>
      <c r="M2365" s="127">
        <v>40</v>
      </c>
      <c r="N2365" s="127">
        <v>652</v>
      </c>
      <c r="O2365" s="127">
        <v>8</v>
      </c>
      <c r="P2365" s="127">
        <v>55</v>
      </c>
      <c r="Q2365" s="127">
        <v>28</v>
      </c>
      <c r="R2365" s="127">
        <v>10</v>
      </c>
      <c r="S2365" s="127">
        <v>40</v>
      </c>
      <c r="T2365" s="127">
        <v>176</v>
      </c>
      <c r="U2365" s="127">
        <v>18</v>
      </c>
      <c r="V2365" s="127">
        <v>50</v>
      </c>
      <c r="W2365" s="127">
        <v>30</v>
      </c>
      <c r="X2365" s="127">
        <v>3</v>
      </c>
    </row>
    <row r="2366" spans="1:24">
      <c r="A2366" s="118">
        <v>8</v>
      </c>
      <c r="B2366" s="122">
        <v>2</v>
      </c>
      <c r="C2366" s="137">
        <v>7303</v>
      </c>
      <c r="D2366" s="131">
        <v>15</v>
      </c>
      <c r="E2366" s="144" t="s">
        <v>1334</v>
      </c>
      <c r="F2366" s="144" t="s">
        <v>1703</v>
      </c>
      <c r="G2366" s="127">
        <v>41</v>
      </c>
      <c r="H2366" s="127">
        <v>697</v>
      </c>
      <c r="I2366" s="127">
        <v>24</v>
      </c>
      <c r="J2366" s="127">
        <v>22</v>
      </c>
      <c r="K2366" s="127">
        <v>41</v>
      </c>
      <c r="L2366" s="127">
        <v>12</v>
      </c>
      <c r="M2366" s="127">
        <v>41</v>
      </c>
      <c r="N2366" s="127">
        <v>793</v>
      </c>
      <c r="O2366" s="127">
        <v>10</v>
      </c>
      <c r="P2366" s="127">
        <v>10</v>
      </c>
      <c r="Q2366" s="127">
        <v>59</v>
      </c>
      <c r="R2366" s="127">
        <v>22</v>
      </c>
      <c r="S2366" s="127">
        <v>0</v>
      </c>
      <c r="T2366" s="127">
        <v>0</v>
      </c>
      <c r="U2366" s="127">
        <v>0</v>
      </c>
      <c r="V2366" s="127">
        <v>0</v>
      </c>
      <c r="W2366" s="127">
        <v>0</v>
      </c>
      <c r="X2366" s="127">
        <v>0</v>
      </c>
    </row>
    <row r="2367" spans="1:24">
      <c r="A2367" s="113">
        <v>3</v>
      </c>
      <c r="B2367" s="116">
        <v>2</v>
      </c>
      <c r="C2367" s="138">
        <v>7304</v>
      </c>
      <c r="D2367" s="132">
        <v>18</v>
      </c>
      <c r="E2367" s="142" t="s">
        <v>1336</v>
      </c>
      <c r="F2367" s="143" t="s">
        <v>1337</v>
      </c>
      <c r="G2367" s="128">
        <v>58</v>
      </c>
      <c r="H2367" s="128">
        <v>561</v>
      </c>
      <c r="I2367" s="128">
        <v>3</v>
      </c>
      <c r="J2367" s="128">
        <v>22</v>
      </c>
      <c r="K2367" s="128">
        <v>31</v>
      </c>
      <c r="L2367" s="128">
        <v>43</v>
      </c>
      <c r="M2367" s="128">
        <v>58</v>
      </c>
      <c r="N2367" s="128">
        <v>557</v>
      </c>
      <c r="O2367" s="128">
        <v>7</v>
      </c>
      <c r="P2367" s="128">
        <v>26</v>
      </c>
      <c r="Q2367" s="128">
        <v>41</v>
      </c>
      <c r="R2367" s="128">
        <v>26</v>
      </c>
      <c r="S2367" s="128">
        <v>0</v>
      </c>
      <c r="T2367" s="128">
        <v>0</v>
      </c>
      <c r="U2367" s="128">
        <v>0</v>
      </c>
      <c r="V2367" s="128">
        <v>0</v>
      </c>
      <c r="W2367" s="128">
        <v>0</v>
      </c>
      <c r="X2367" s="128">
        <v>0</v>
      </c>
    </row>
    <row r="2368" spans="1:24">
      <c r="A2368" s="118">
        <v>4</v>
      </c>
      <c r="B2368" s="122">
        <v>2</v>
      </c>
      <c r="C2368" s="137">
        <v>7304</v>
      </c>
      <c r="D2368" s="131">
        <v>18</v>
      </c>
      <c r="E2368" s="144" t="s">
        <v>1336</v>
      </c>
      <c r="F2368" s="144" t="s">
        <v>1337</v>
      </c>
      <c r="G2368" s="127">
        <v>54</v>
      </c>
      <c r="H2368" s="127">
        <v>611</v>
      </c>
      <c r="I2368" s="127">
        <v>7</v>
      </c>
      <c r="J2368" s="127">
        <v>13</v>
      </c>
      <c r="K2368" s="127">
        <v>37</v>
      </c>
      <c r="L2368" s="127">
        <v>43</v>
      </c>
      <c r="M2368" s="127">
        <v>54</v>
      </c>
      <c r="N2368" s="127">
        <v>628</v>
      </c>
      <c r="O2368" s="127">
        <v>4</v>
      </c>
      <c r="P2368" s="127">
        <v>30</v>
      </c>
      <c r="Q2368" s="127">
        <v>46</v>
      </c>
      <c r="R2368" s="127">
        <v>20</v>
      </c>
      <c r="S2368" s="127">
        <v>0</v>
      </c>
      <c r="T2368" s="127">
        <v>0</v>
      </c>
      <c r="U2368" s="127">
        <v>0</v>
      </c>
      <c r="V2368" s="127">
        <v>0</v>
      </c>
      <c r="W2368" s="127">
        <v>0</v>
      </c>
      <c r="X2368" s="127">
        <v>0</v>
      </c>
    </row>
    <row r="2369" spans="1:24">
      <c r="A2369" s="118">
        <v>5</v>
      </c>
      <c r="B2369" s="122">
        <v>2</v>
      </c>
      <c r="C2369" s="137">
        <v>7304</v>
      </c>
      <c r="D2369" s="131">
        <v>18</v>
      </c>
      <c r="E2369" s="144" t="s">
        <v>1336</v>
      </c>
      <c r="F2369" s="144" t="s">
        <v>1337</v>
      </c>
      <c r="G2369" s="127">
        <v>45</v>
      </c>
      <c r="H2369" s="127">
        <v>658</v>
      </c>
      <c r="I2369" s="127">
        <v>7</v>
      </c>
      <c r="J2369" s="127">
        <v>18</v>
      </c>
      <c r="K2369" s="127">
        <v>40</v>
      </c>
      <c r="L2369" s="127">
        <v>36</v>
      </c>
      <c r="M2369" s="127">
        <v>45</v>
      </c>
      <c r="N2369" s="127">
        <v>730</v>
      </c>
      <c r="O2369" s="127">
        <v>2</v>
      </c>
      <c r="P2369" s="127">
        <v>16</v>
      </c>
      <c r="Q2369" s="127">
        <v>47</v>
      </c>
      <c r="R2369" s="127">
        <v>36</v>
      </c>
      <c r="S2369" s="127">
        <v>45</v>
      </c>
      <c r="T2369" s="127">
        <v>199</v>
      </c>
      <c r="U2369" s="127">
        <v>7</v>
      </c>
      <c r="V2369" s="127">
        <v>40</v>
      </c>
      <c r="W2369" s="127">
        <v>51</v>
      </c>
      <c r="X2369" s="127">
        <v>2</v>
      </c>
    </row>
    <row r="2370" spans="1:24">
      <c r="A2370" s="118">
        <v>6</v>
      </c>
      <c r="B2370" s="122">
        <v>2</v>
      </c>
      <c r="C2370" s="137">
        <v>7304</v>
      </c>
      <c r="D2370" s="131">
        <v>18</v>
      </c>
      <c r="E2370" s="144" t="s">
        <v>1336</v>
      </c>
      <c r="F2370" s="144" t="s">
        <v>1337</v>
      </c>
      <c r="G2370" s="127">
        <v>52</v>
      </c>
      <c r="H2370" s="127">
        <v>707</v>
      </c>
      <c r="I2370" s="127">
        <v>4</v>
      </c>
      <c r="J2370" s="127">
        <v>23</v>
      </c>
      <c r="K2370" s="127">
        <v>27</v>
      </c>
      <c r="L2370" s="127">
        <v>46</v>
      </c>
      <c r="M2370" s="127">
        <v>52</v>
      </c>
      <c r="N2370" s="127">
        <v>749</v>
      </c>
      <c r="O2370" s="127">
        <v>2</v>
      </c>
      <c r="P2370" s="127">
        <v>13</v>
      </c>
      <c r="Q2370" s="127">
        <v>56</v>
      </c>
      <c r="R2370" s="127">
        <v>29</v>
      </c>
      <c r="S2370" s="127">
        <v>0</v>
      </c>
      <c r="T2370" s="127">
        <v>0</v>
      </c>
      <c r="U2370" s="127">
        <v>0</v>
      </c>
      <c r="V2370" s="127">
        <v>0</v>
      </c>
      <c r="W2370" s="127">
        <v>0</v>
      </c>
      <c r="X2370" s="127">
        <v>0</v>
      </c>
    </row>
    <row r="2371" spans="1:24">
      <c r="A2371" s="118">
        <v>7</v>
      </c>
      <c r="B2371" s="122">
        <v>2</v>
      </c>
      <c r="C2371" s="137">
        <v>7304</v>
      </c>
      <c r="D2371" s="131">
        <v>18</v>
      </c>
      <c r="E2371" s="144" t="s">
        <v>1336</v>
      </c>
      <c r="F2371" s="144" t="s">
        <v>1337</v>
      </c>
      <c r="G2371" s="127">
        <v>60</v>
      </c>
      <c r="H2371" s="127">
        <v>709</v>
      </c>
      <c r="I2371" s="127">
        <v>7</v>
      </c>
      <c r="J2371" s="127">
        <v>30</v>
      </c>
      <c r="K2371" s="127">
        <v>40</v>
      </c>
      <c r="L2371" s="127">
        <v>23</v>
      </c>
      <c r="M2371" s="127">
        <v>60</v>
      </c>
      <c r="N2371" s="127">
        <v>728</v>
      </c>
      <c r="O2371" s="127">
        <v>5</v>
      </c>
      <c r="P2371" s="127">
        <v>27</v>
      </c>
      <c r="Q2371" s="127">
        <v>50</v>
      </c>
      <c r="R2371" s="127">
        <v>18</v>
      </c>
      <c r="S2371" s="127">
        <v>60</v>
      </c>
      <c r="T2371" s="127">
        <v>174</v>
      </c>
      <c r="U2371" s="127">
        <v>23</v>
      </c>
      <c r="V2371" s="127">
        <v>52</v>
      </c>
      <c r="W2371" s="127">
        <v>25</v>
      </c>
      <c r="X2371" s="127">
        <v>0</v>
      </c>
    </row>
    <row r="2372" spans="1:24">
      <c r="A2372" s="118">
        <v>8</v>
      </c>
      <c r="B2372" s="122">
        <v>2</v>
      </c>
      <c r="C2372" s="137">
        <v>7304</v>
      </c>
      <c r="D2372" s="131">
        <v>19</v>
      </c>
      <c r="E2372" s="144" t="s">
        <v>1336</v>
      </c>
      <c r="F2372" s="144" t="s">
        <v>1736</v>
      </c>
      <c r="G2372" s="127">
        <v>49</v>
      </c>
      <c r="H2372" s="127">
        <v>712</v>
      </c>
      <c r="I2372" s="127">
        <v>14</v>
      </c>
      <c r="J2372" s="127">
        <v>27</v>
      </c>
      <c r="K2372" s="127">
        <v>51</v>
      </c>
      <c r="L2372" s="127">
        <v>8</v>
      </c>
      <c r="M2372" s="127">
        <v>49</v>
      </c>
      <c r="N2372" s="127">
        <v>817</v>
      </c>
      <c r="O2372" s="127">
        <v>2</v>
      </c>
      <c r="P2372" s="127">
        <v>14</v>
      </c>
      <c r="Q2372" s="127">
        <v>61</v>
      </c>
      <c r="R2372" s="127">
        <v>22</v>
      </c>
      <c r="S2372" s="127">
        <v>0</v>
      </c>
      <c r="T2372" s="127">
        <v>0</v>
      </c>
      <c r="U2372" s="127">
        <v>0</v>
      </c>
      <c r="V2372" s="127">
        <v>0</v>
      </c>
      <c r="W2372" s="127">
        <v>0</v>
      </c>
      <c r="X2372" s="127">
        <v>0</v>
      </c>
    </row>
    <row r="2373" spans="1:24">
      <c r="A2373" s="113">
        <v>3</v>
      </c>
      <c r="B2373" s="116">
        <v>2</v>
      </c>
      <c r="C2373" s="138">
        <v>7307</v>
      </c>
      <c r="D2373" s="132">
        <v>26</v>
      </c>
      <c r="E2373" s="142" t="s">
        <v>1338</v>
      </c>
      <c r="F2373" s="143" t="s">
        <v>1340</v>
      </c>
      <c r="G2373" s="128">
        <v>51</v>
      </c>
      <c r="H2373" s="128">
        <v>618</v>
      </c>
      <c r="I2373" s="128">
        <v>0</v>
      </c>
      <c r="J2373" s="128">
        <v>4</v>
      </c>
      <c r="K2373" s="128">
        <v>24</v>
      </c>
      <c r="L2373" s="128">
        <v>73</v>
      </c>
      <c r="M2373" s="128">
        <v>51</v>
      </c>
      <c r="N2373" s="128">
        <v>708</v>
      </c>
      <c r="O2373" s="128">
        <v>4</v>
      </c>
      <c r="P2373" s="128">
        <v>0</v>
      </c>
      <c r="Q2373" s="128">
        <v>24</v>
      </c>
      <c r="R2373" s="128">
        <v>73</v>
      </c>
      <c r="S2373" s="128">
        <v>0</v>
      </c>
      <c r="T2373" s="128">
        <v>0</v>
      </c>
      <c r="U2373" s="128">
        <v>0</v>
      </c>
      <c r="V2373" s="128">
        <v>0</v>
      </c>
      <c r="W2373" s="128">
        <v>0</v>
      </c>
      <c r="X2373" s="128">
        <v>0</v>
      </c>
    </row>
    <row r="2374" spans="1:24">
      <c r="A2374" s="118">
        <v>4</v>
      </c>
      <c r="B2374" s="122">
        <v>2</v>
      </c>
      <c r="C2374" s="137">
        <v>7307</v>
      </c>
      <c r="D2374" s="131">
        <v>26</v>
      </c>
      <c r="E2374" s="144" t="s">
        <v>1338</v>
      </c>
      <c r="F2374" s="144" t="s">
        <v>1340</v>
      </c>
      <c r="G2374" s="127">
        <v>42</v>
      </c>
      <c r="H2374" s="127">
        <v>682</v>
      </c>
      <c r="I2374" s="127">
        <v>2</v>
      </c>
      <c r="J2374" s="127">
        <v>0</v>
      </c>
      <c r="K2374" s="127">
        <v>19</v>
      </c>
      <c r="L2374" s="127">
        <v>79</v>
      </c>
      <c r="M2374" s="127">
        <v>42</v>
      </c>
      <c r="N2374" s="127">
        <v>727</v>
      </c>
      <c r="O2374" s="127">
        <v>0</v>
      </c>
      <c r="P2374" s="127">
        <v>10</v>
      </c>
      <c r="Q2374" s="127">
        <v>45</v>
      </c>
      <c r="R2374" s="127">
        <v>45</v>
      </c>
      <c r="S2374" s="127">
        <v>0</v>
      </c>
      <c r="T2374" s="127">
        <v>0</v>
      </c>
      <c r="U2374" s="127">
        <v>0</v>
      </c>
      <c r="V2374" s="127">
        <v>0</v>
      </c>
      <c r="W2374" s="127">
        <v>0</v>
      </c>
      <c r="X2374" s="127">
        <v>0</v>
      </c>
    </row>
    <row r="2375" spans="1:24">
      <c r="A2375" s="118">
        <v>5</v>
      </c>
      <c r="B2375" s="122">
        <v>2</v>
      </c>
      <c r="C2375" s="137">
        <v>7307</v>
      </c>
      <c r="D2375" s="131">
        <v>26</v>
      </c>
      <c r="E2375" s="144" t="s">
        <v>1338</v>
      </c>
      <c r="F2375" s="144" t="s">
        <v>1340</v>
      </c>
      <c r="G2375" s="127">
        <v>49</v>
      </c>
      <c r="H2375" s="127">
        <v>664</v>
      </c>
      <c r="I2375" s="127">
        <v>12</v>
      </c>
      <c r="J2375" s="127">
        <v>8</v>
      </c>
      <c r="K2375" s="127">
        <v>39</v>
      </c>
      <c r="L2375" s="127">
        <v>41</v>
      </c>
      <c r="M2375" s="127">
        <v>49</v>
      </c>
      <c r="N2375" s="127">
        <v>716</v>
      </c>
      <c r="O2375" s="127">
        <v>2</v>
      </c>
      <c r="P2375" s="127">
        <v>14</v>
      </c>
      <c r="Q2375" s="127">
        <v>53</v>
      </c>
      <c r="R2375" s="127">
        <v>31</v>
      </c>
      <c r="S2375" s="127">
        <v>49</v>
      </c>
      <c r="T2375" s="127">
        <v>209</v>
      </c>
      <c r="U2375" s="127">
        <v>2</v>
      </c>
      <c r="V2375" s="127">
        <v>31</v>
      </c>
      <c r="W2375" s="127">
        <v>65</v>
      </c>
      <c r="X2375" s="127">
        <v>2</v>
      </c>
    </row>
    <row r="2376" spans="1:24">
      <c r="A2376" s="118">
        <v>6</v>
      </c>
      <c r="B2376" s="122">
        <v>2</v>
      </c>
      <c r="C2376" s="137">
        <v>7307</v>
      </c>
      <c r="D2376" s="131">
        <v>26</v>
      </c>
      <c r="E2376" s="144" t="s">
        <v>1338</v>
      </c>
      <c r="F2376" s="144" t="s">
        <v>1340</v>
      </c>
      <c r="G2376" s="127">
        <v>50</v>
      </c>
      <c r="H2376" s="127">
        <v>701</v>
      </c>
      <c r="I2376" s="127">
        <v>0</v>
      </c>
      <c r="J2376" s="127">
        <v>20</v>
      </c>
      <c r="K2376" s="127">
        <v>50</v>
      </c>
      <c r="L2376" s="127">
        <v>30</v>
      </c>
      <c r="M2376" s="127">
        <v>50</v>
      </c>
      <c r="N2376" s="127">
        <v>780</v>
      </c>
      <c r="O2376" s="127">
        <v>0</v>
      </c>
      <c r="P2376" s="127">
        <v>16</v>
      </c>
      <c r="Q2376" s="127">
        <v>48</v>
      </c>
      <c r="R2376" s="127">
        <v>36</v>
      </c>
      <c r="S2376" s="127">
        <v>0</v>
      </c>
      <c r="T2376" s="127">
        <v>0</v>
      </c>
      <c r="U2376" s="127">
        <v>0</v>
      </c>
      <c r="V2376" s="127">
        <v>0</v>
      </c>
      <c r="W2376" s="127">
        <v>0</v>
      </c>
      <c r="X2376" s="127">
        <v>0</v>
      </c>
    </row>
    <row r="2377" spans="1:24">
      <c r="A2377" s="113">
        <v>3</v>
      </c>
      <c r="B2377" s="116">
        <v>2</v>
      </c>
      <c r="C2377" s="138">
        <v>7307</v>
      </c>
      <c r="D2377" s="132">
        <v>30</v>
      </c>
      <c r="E2377" s="142" t="s">
        <v>1338</v>
      </c>
      <c r="F2377" s="143" t="s">
        <v>1339</v>
      </c>
      <c r="G2377" s="128">
        <v>44</v>
      </c>
      <c r="H2377" s="128">
        <v>562</v>
      </c>
      <c r="I2377" s="128">
        <v>9</v>
      </c>
      <c r="J2377" s="128">
        <v>5</v>
      </c>
      <c r="K2377" s="128">
        <v>52</v>
      </c>
      <c r="L2377" s="128">
        <v>34</v>
      </c>
      <c r="M2377" s="128">
        <v>44</v>
      </c>
      <c r="N2377" s="128">
        <v>595</v>
      </c>
      <c r="O2377" s="128">
        <v>16</v>
      </c>
      <c r="P2377" s="128">
        <v>9</v>
      </c>
      <c r="Q2377" s="128">
        <v>34</v>
      </c>
      <c r="R2377" s="128">
        <v>41</v>
      </c>
      <c r="S2377" s="128">
        <v>0</v>
      </c>
      <c r="T2377" s="128">
        <v>0</v>
      </c>
      <c r="U2377" s="128">
        <v>0</v>
      </c>
      <c r="V2377" s="128">
        <v>0</v>
      </c>
      <c r="W2377" s="128">
        <v>0</v>
      </c>
      <c r="X2377" s="128">
        <v>0</v>
      </c>
    </row>
    <row r="2378" spans="1:24">
      <c r="A2378" s="118">
        <v>4</v>
      </c>
      <c r="B2378" s="122">
        <v>2</v>
      </c>
      <c r="C2378" s="137">
        <v>7307</v>
      </c>
      <c r="D2378" s="131">
        <v>30</v>
      </c>
      <c r="E2378" s="144" t="s">
        <v>1338</v>
      </c>
      <c r="F2378" s="144" t="s">
        <v>1339</v>
      </c>
      <c r="G2378" s="127">
        <v>59</v>
      </c>
      <c r="H2378" s="127">
        <v>614</v>
      </c>
      <c r="I2378" s="127">
        <v>5</v>
      </c>
      <c r="J2378" s="127">
        <v>17</v>
      </c>
      <c r="K2378" s="127">
        <v>41</v>
      </c>
      <c r="L2378" s="127">
        <v>37</v>
      </c>
      <c r="M2378" s="127">
        <v>59</v>
      </c>
      <c r="N2378" s="127">
        <v>690</v>
      </c>
      <c r="O2378" s="127">
        <v>2</v>
      </c>
      <c r="P2378" s="127">
        <v>10</v>
      </c>
      <c r="Q2378" s="127">
        <v>54</v>
      </c>
      <c r="R2378" s="127">
        <v>34</v>
      </c>
      <c r="S2378" s="127">
        <v>0</v>
      </c>
      <c r="T2378" s="127">
        <v>0</v>
      </c>
      <c r="U2378" s="127">
        <v>0</v>
      </c>
      <c r="V2378" s="127">
        <v>0</v>
      </c>
      <c r="W2378" s="127">
        <v>0</v>
      </c>
      <c r="X2378" s="127">
        <v>0</v>
      </c>
    </row>
    <row r="2379" spans="1:24">
      <c r="A2379" s="118">
        <v>5</v>
      </c>
      <c r="B2379" s="122">
        <v>2</v>
      </c>
      <c r="C2379" s="137">
        <v>7307</v>
      </c>
      <c r="D2379" s="131">
        <v>30</v>
      </c>
      <c r="E2379" s="144" t="s">
        <v>1338</v>
      </c>
      <c r="F2379" s="144" t="s">
        <v>1339</v>
      </c>
      <c r="G2379" s="127">
        <v>49</v>
      </c>
      <c r="H2379" s="127">
        <v>661</v>
      </c>
      <c r="I2379" s="127">
        <v>4</v>
      </c>
      <c r="J2379" s="127">
        <v>22</v>
      </c>
      <c r="K2379" s="127">
        <v>39</v>
      </c>
      <c r="L2379" s="127">
        <v>35</v>
      </c>
      <c r="M2379" s="127">
        <v>49</v>
      </c>
      <c r="N2379" s="127">
        <v>683</v>
      </c>
      <c r="O2379" s="127">
        <v>4</v>
      </c>
      <c r="P2379" s="127">
        <v>24</v>
      </c>
      <c r="Q2379" s="127">
        <v>51</v>
      </c>
      <c r="R2379" s="127">
        <v>20</v>
      </c>
      <c r="S2379" s="127">
        <v>49</v>
      </c>
      <c r="T2379" s="127">
        <v>219</v>
      </c>
      <c r="U2379" s="127">
        <v>4</v>
      </c>
      <c r="V2379" s="127">
        <v>16</v>
      </c>
      <c r="W2379" s="127">
        <v>59</v>
      </c>
      <c r="X2379" s="127">
        <v>20</v>
      </c>
    </row>
    <row r="2380" spans="1:24">
      <c r="A2380" s="118">
        <v>6</v>
      </c>
      <c r="B2380" s="122">
        <v>2</v>
      </c>
      <c r="C2380" s="137">
        <v>7307</v>
      </c>
      <c r="D2380" s="131">
        <v>30</v>
      </c>
      <c r="E2380" s="144" t="s">
        <v>1338</v>
      </c>
      <c r="F2380" s="144" t="s">
        <v>1339</v>
      </c>
      <c r="G2380" s="127">
        <v>59</v>
      </c>
      <c r="H2380" s="127">
        <v>685</v>
      </c>
      <c r="I2380" s="127">
        <v>10</v>
      </c>
      <c r="J2380" s="127">
        <v>17</v>
      </c>
      <c r="K2380" s="127">
        <v>41</v>
      </c>
      <c r="L2380" s="127">
        <v>32</v>
      </c>
      <c r="M2380" s="127">
        <v>59</v>
      </c>
      <c r="N2380" s="127">
        <v>707</v>
      </c>
      <c r="O2380" s="127">
        <v>7</v>
      </c>
      <c r="P2380" s="127">
        <v>24</v>
      </c>
      <c r="Q2380" s="127">
        <v>46</v>
      </c>
      <c r="R2380" s="127">
        <v>24</v>
      </c>
      <c r="S2380" s="127">
        <v>0</v>
      </c>
      <c r="T2380" s="127">
        <v>0</v>
      </c>
      <c r="U2380" s="127">
        <v>0</v>
      </c>
      <c r="V2380" s="127">
        <v>0</v>
      </c>
      <c r="W2380" s="127">
        <v>0</v>
      </c>
      <c r="X2380" s="127">
        <v>0</v>
      </c>
    </row>
    <row r="2381" spans="1:24">
      <c r="A2381" s="118">
        <v>7</v>
      </c>
      <c r="B2381" s="122">
        <v>2</v>
      </c>
      <c r="C2381" s="137">
        <v>7307</v>
      </c>
      <c r="D2381" s="131">
        <v>33</v>
      </c>
      <c r="E2381" s="144" t="s">
        <v>1338</v>
      </c>
      <c r="F2381" s="144" t="s">
        <v>1704</v>
      </c>
      <c r="G2381" s="127">
        <v>106</v>
      </c>
      <c r="H2381" s="127">
        <v>722</v>
      </c>
      <c r="I2381" s="127">
        <v>16</v>
      </c>
      <c r="J2381" s="127">
        <v>15</v>
      </c>
      <c r="K2381" s="127">
        <v>34</v>
      </c>
      <c r="L2381" s="127">
        <v>35</v>
      </c>
      <c r="M2381" s="127">
        <v>106</v>
      </c>
      <c r="N2381" s="127">
        <v>735</v>
      </c>
      <c r="O2381" s="127">
        <v>4</v>
      </c>
      <c r="P2381" s="127">
        <v>27</v>
      </c>
      <c r="Q2381" s="127">
        <v>42</v>
      </c>
      <c r="R2381" s="127">
        <v>26</v>
      </c>
      <c r="S2381" s="127">
        <v>106</v>
      </c>
      <c r="T2381" s="127">
        <v>185</v>
      </c>
      <c r="U2381" s="127">
        <v>16</v>
      </c>
      <c r="V2381" s="127">
        <v>49</v>
      </c>
      <c r="W2381" s="127">
        <v>27</v>
      </c>
      <c r="X2381" s="127">
        <v>8</v>
      </c>
    </row>
    <row r="2382" spans="1:24">
      <c r="A2382" s="118">
        <v>8</v>
      </c>
      <c r="B2382" s="122">
        <v>2</v>
      </c>
      <c r="C2382" s="137">
        <v>7307</v>
      </c>
      <c r="D2382" s="131">
        <v>33</v>
      </c>
      <c r="E2382" s="144" t="s">
        <v>1338</v>
      </c>
      <c r="F2382" s="144" t="s">
        <v>1704</v>
      </c>
      <c r="G2382" s="127">
        <v>107</v>
      </c>
      <c r="H2382" s="127">
        <v>709</v>
      </c>
      <c r="I2382" s="127">
        <v>20</v>
      </c>
      <c r="J2382" s="127">
        <v>22</v>
      </c>
      <c r="K2382" s="127">
        <v>47</v>
      </c>
      <c r="L2382" s="127">
        <v>11</v>
      </c>
      <c r="M2382" s="127">
        <v>107</v>
      </c>
      <c r="N2382" s="127">
        <v>815</v>
      </c>
      <c r="O2382" s="127">
        <v>4</v>
      </c>
      <c r="P2382" s="127">
        <v>13</v>
      </c>
      <c r="Q2382" s="127">
        <v>56</v>
      </c>
      <c r="R2382" s="127">
        <v>27</v>
      </c>
      <c r="S2382" s="127">
        <v>0</v>
      </c>
      <c r="T2382" s="127">
        <v>0</v>
      </c>
      <c r="U2382" s="127">
        <v>0</v>
      </c>
      <c r="V2382" s="127">
        <v>0</v>
      </c>
      <c r="W2382" s="127">
        <v>0</v>
      </c>
      <c r="X2382" s="127">
        <v>0</v>
      </c>
    </row>
    <row r="2383" spans="1:24">
      <c r="A2383" s="113">
        <v>3</v>
      </c>
      <c r="B2383" s="116">
        <v>2</v>
      </c>
      <c r="C2383" s="138">
        <v>7309</v>
      </c>
      <c r="D2383" s="132">
        <v>38</v>
      </c>
      <c r="E2383" s="142" t="s">
        <v>1341</v>
      </c>
      <c r="F2383" s="143" t="s">
        <v>1342</v>
      </c>
      <c r="G2383" s="128">
        <v>60</v>
      </c>
      <c r="H2383" s="128">
        <v>609</v>
      </c>
      <c r="I2383" s="128">
        <v>7</v>
      </c>
      <c r="J2383" s="128">
        <v>12</v>
      </c>
      <c r="K2383" s="128">
        <v>13</v>
      </c>
      <c r="L2383" s="128">
        <v>68</v>
      </c>
      <c r="M2383" s="128">
        <v>60</v>
      </c>
      <c r="N2383" s="128">
        <v>599</v>
      </c>
      <c r="O2383" s="128">
        <v>12</v>
      </c>
      <c r="P2383" s="128">
        <v>12</v>
      </c>
      <c r="Q2383" s="128">
        <v>38</v>
      </c>
      <c r="R2383" s="128">
        <v>38</v>
      </c>
      <c r="S2383" s="128">
        <v>0</v>
      </c>
      <c r="T2383" s="128">
        <v>0</v>
      </c>
      <c r="U2383" s="128">
        <v>0</v>
      </c>
      <c r="V2383" s="128">
        <v>0</v>
      </c>
      <c r="W2383" s="128">
        <v>0</v>
      </c>
      <c r="X2383" s="128">
        <v>0</v>
      </c>
    </row>
    <row r="2384" spans="1:24">
      <c r="A2384" s="118">
        <v>4</v>
      </c>
      <c r="B2384" s="122">
        <v>2</v>
      </c>
      <c r="C2384" s="137">
        <v>7309</v>
      </c>
      <c r="D2384" s="131">
        <v>38</v>
      </c>
      <c r="E2384" s="144" t="s">
        <v>1341</v>
      </c>
      <c r="F2384" s="144" t="s">
        <v>1342</v>
      </c>
      <c r="G2384" s="127">
        <v>60</v>
      </c>
      <c r="H2384" s="127">
        <v>622</v>
      </c>
      <c r="I2384" s="127">
        <v>3</v>
      </c>
      <c r="J2384" s="127">
        <v>20</v>
      </c>
      <c r="K2384" s="127">
        <v>28</v>
      </c>
      <c r="L2384" s="127">
        <v>48</v>
      </c>
      <c r="M2384" s="127">
        <v>60</v>
      </c>
      <c r="N2384" s="127">
        <v>654</v>
      </c>
      <c r="O2384" s="127">
        <v>5</v>
      </c>
      <c r="P2384" s="127">
        <v>17</v>
      </c>
      <c r="Q2384" s="127">
        <v>55</v>
      </c>
      <c r="R2384" s="127">
        <v>23</v>
      </c>
      <c r="S2384" s="127">
        <v>0</v>
      </c>
      <c r="T2384" s="127">
        <v>0</v>
      </c>
      <c r="U2384" s="127">
        <v>0</v>
      </c>
      <c r="V2384" s="127">
        <v>0</v>
      </c>
      <c r="W2384" s="127">
        <v>0</v>
      </c>
      <c r="X2384" s="127">
        <v>0</v>
      </c>
    </row>
    <row r="2385" spans="1:24">
      <c r="A2385" s="118">
        <v>5</v>
      </c>
      <c r="B2385" s="122">
        <v>2</v>
      </c>
      <c r="C2385" s="137">
        <v>7309</v>
      </c>
      <c r="D2385" s="131">
        <v>38</v>
      </c>
      <c r="E2385" s="144" t="s">
        <v>1341</v>
      </c>
      <c r="F2385" s="144" t="s">
        <v>1342</v>
      </c>
      <c r="G2385" s="127">
        <v>53</v>
      </c>
      <c r="H2385" s="127">
        <v>658</v>
      </c>
      <c r="I2385" s="127">
        <v>9</v>
      </c>
      <c r="J2385" s="127">
        <v>11</v>
      </c>
      <c r="K2385" s="127">
        <v>45</v>
      </c>
      <c r="L2385" s="127">
        <v>34</v>
      </c>
      <c r="M2385" s="127">
        <v>53</v>
      </c>
      <c r="N2385" s="127">
        <v>694</v>
      </c>
      <c r="O2385" s="127">
        <v>4</v>
      </c>
      <c r="P2385" s="127">
        <v>13</v>
      </c>
      <c r="Q2385" s="127">
        <v>60</v>
      </c>
      <c r="R2385" s="127">
        <v>23</v>
      </c>
      <c r="S2385" s="127">
        <v>53</v>
      </c>
      <c r="T2385" s="127">
        <v>210</v>
      </c>
      <c r="U2385" s="127">
        <v>4</v>
      </c>
      <c r="V2385" s="127">
        <v>30</v>
      </c>
      <c r="W2385" s="127">
        <v>55</v>
      </c>
      <c r="X2385" s="127">
        <v>11</v>
      </c>
    </row>
    <row r="2386" spans="1:24">
      <c r="A2386" s="118">
        <v>6</v>
      </c>
      <c r="B2386" s="122">
        <v>2</v>
      </c>
      <c r="C2386" s="137">
        <v>7309</v>
      </c>
      <c r="D2386" s="131">
        <v>38</v>
      </c>
      <c r="E2386" s="144" t="s">
        <v>1341</v>
      </c>
      <c r="F2386" s="144" t="s">
        <v>1342</v>
      </c>
      <c r="G2386" s="127">
        <v>62</v>
      </c>
      <c r="H2386" s="127">
        <v>704</v>
      </c>
      <c r="I2386" s="127">
        <v>3</v>
      </c>
      <c r="J2386" s="127">
        <v>19</v>
      </c>
      <c r="K2386" s="127">
        <v>42</v>
      </c>
      <c r="L2386" s="127">
        <v>35</v>
      </c>
      <c r="M2386" s="127">
        <v>62</v>
      </c>
      <c r="N2386" s="127">
        <v>737</v>
      </c>
      <c r="O2386" s="127">
        <v>0</v>
      </c>
      <c r="P2386" s="127">
        <v>26</v>
      </c>
      <c r="Q2386" s="127">
        <v>48</v>
      </c>
      <c r="R2386" s="127">
        <v>26</v>
      </c>
      <c r="S2386" s="127">
        <v>0</v>
      </c>
      <c r="T2386" s="127">
        <v>0</v>
      </c>
      <c r="U2386" s="127">
        <v>0</v>
      </c>
      <c r="V2386" s="127">
        <v>0</v>
      </c>
      <c r="W2386" s="127">
        <v>0</v>
      </c>
      <c r="X2386" s="127">
        <v>0</v>
      </c>
    </row>
    <row r="2387" spans="1:24">
      <c r="A2387" s="118">
        <v>7</v>
      </c>
      <c r="B2387" s="122">
        <v>2</v>
      </c>
      <c r="C2387" s="137">
        <v>7309</v>
      </c>
      <c r="D2387" s="131">
        <v>39</v>
      </c>
      <c r="E2387" s="144" t="s">
        <v>1341</v>
      </c>
      <c r="F2387" s="144" t="s">
        <v>1705</v>
      </c>
      <c r="G2387" s="127">
        <v>52</v>
      </c>
      <c r="H2387" s="127">
        <v>712</v>
      </c>
      <c r="I2387" s="127">
        <v>8</v>
      </c>
      <c r="J2387" s="127">
        <v>21</v>
      </c>
      <c r="K2387" s="127">
        <v>44</v>
      </c>
      <c r="L2387" s="127">
        <v>27</v>
      </c>
      <c r="M2387" s="127">
        <v>52</v>
      </c>
      <c r="N2387" s="127">
        <v>704</v>
      </c>
      <c r="O2387" s="127">
        <v>0</v>
      </c>
      <c r="P2387" s="127">
        <v>42</v>
      </c>
      <c r="Q2387" s="127">
        <v>44</v>
      </c>
      <c r="R2387" s="127">
        <v>13</v>
      </c>
      <c r="S2387" s="127">
        <v>52</v>
      </c>
      <c r="T2387" s="127">
        <v>196</v>
      </c>
      <c r="U2387" s="127">
        <v>23</v>
      </c>
      <c r="V2387" s="127">
        <v>37</v>
      </c>
      <c r="W2387" s="127">
        <v>25</v>
      </c>
      <c r="X2387" s="127">
        <v>15</v>
      </c>
    </row>
    <row r="2388" spans="1:24">
      <c r="A2388" s="118">
        <v>8</v>
      </c>
      <c r="B2388" s="122">
        <v>2</v>
      </c>
      <c r="C2388" s="137">
        <v>7309</v>
      </c>
      <c r="D2388" s="131">
        <v>39</v>
      </c>
      <c r="E2388" s="144" t="s">
        <v>1341</v>
      </c>
      <c r="F2388" s="144" t="s">
        <v>1705</v>
      </c>
      <c r="G2388" s="127">
        <v>56</v>
      </c>
      <c r="H2388" s="127">
        <v>708</v>
      </c>
      <c r="I2388" s="127">
        <v>13</v>
      </c>
      <c r="J2388" s="127">
        <v>34</v>
      </c>
      <c r="K2388" s="127">
        <v>48</v>
      </c>
      <c r="L2388" s="127">
        <v>5</v>
      </c>
      <c r="M2388" s="127">
        <v>56</v>
      </c>
      <c r="N2388" s="127">
        <v>800</v>
      </c>
      <c r="O2388" s="127">
        <v>2</v>
      </c>
      <c r="P2388" s="127">
        <v>23</v>
      </c>
      <c r="Q2388" s="127">
        <v>54</v>
      </c>
      <c r="R2388" s="127">
        <v>21</v>
      </c>
      <c r="S2388" s="127">
        <v>0</v>
      </c>
      <c r="T2388" s="127">
        <v>0</v>
      </c>
      <c r="U2388" s="127">
        <v>0</v>
      </c>
      <c r="V2388" s="127">
        <v>0</v>
      </c>
      <c r="W2388" s="127">
        <v>0</v>
      </c>
      <c r="X2388" s="127">
        <v>0</v>
      </c>
    </row>
    <row r="2389" spans="1:24">
      <c r="A2389" s="113">
        <v>3</v>
      </c>
      <c r="B2389" s="116">
        <v>2</v>
      </c>
      <c r="C2389" s="138">
        <v>7310</v>
      </c>
      <c r="D2389" s="132">
        <v>42</v>
      </c>
      <c r="E2389" s="142" t="s">
        <v>1343</v>
      </c>
      <c r="F2389" s="143" t="s">
        <v>1344</v>
      </c>
      <c r="G2389" s="128">
        <v>57</v>
      </c>
      <c r="H2389" s="128">
        <v>610</v>
      </c>
      <c r="I2389" s="128">
        <v>4</v>
      </c>
      <c r="J2389" s="128">
        <v>7</v>
      </c>
      <c r="K2389" s="128">
        <v>23</v>
      </c>
      <c r="L2389" s="128">
        <v>67</v>
      </c>
      <c r="M2389" s="128">
        <v>57</v>
      </c>
      <c r="N2389" s="128">
        <v>605</v>
      </c>
      <c r="O2389" s="128">
        <v>7</v>
      </c>
      <c r="P2389" s="128">
        <v>19</v>
      </c>
      <c r="Q2389" s="128">
        <v>30</v>
      </c>
      <c r="R2389" s="128">
        <v>44</v>
      </c>
      <c r="S2389" s="128">
        <v>0</v>
      </c>
      <c r="T2389" s="128">
        <v>0</v>
      </c>
      <c r="U2389" s="128">
        <v>0</v>
      </c>
      <c r="V2389" s="128">
        <v>0</v>
      </c>
      <c r="W2389" s="128">
        <v>0</v>
      </c>
      <c r="X2389" s="128">
        <v>0</v>
      </c>
    </row>
    <row r="2390" spans="1:24">
      <c r="A2390" s="118">
        <v>4</v>
      </c>
      <c r="B2390" s="122">
        <v>2</v>
      </c>
      <c r="C2390" s="137">
        <v>7310</v>
      </c>
      <c r="D2390" s="131">
        <v>42</v>
      </c>
      <c r="E2390" s="144" t="s">
        <v>1343</v>
      </c>
      <c r="F2390" s="144" t="s">
        <v>1344</v>
      </c>
      <c r="G2390" s="127">
        <v>61</v>
      </c>
      <c r="H2390" s="127">
        <v>666</v>
      </c>
      <c r="I2390" s="127">
        <v>3</v>
      </c>
      <c r="J2390" s="127">
        <v>7</v>
      </c>
      <c r="K2390" s="127">
        <v>23</v>
      </c>
      <c r="L2390" s="127">
        <v>67</v>
      </c>
      <c r="M2390" s="127">
        <v>61</v>
      </c>
      <c r="N2390" s="127">
        <v>734</v>
      </c>
      <c r="O2390" s="127">
        <v>2</v>
      </c>
      <c r="P2390" s="127">
        <v>13</v>
      </c>
      <c r="Q2390" s="127">
        <v>30</v>
      </c>
      <c r="R2390" s="127">
        <v>56</v>
      </c>
      <c r="S2390" s="127">
        <v>0</v>
      </c>
      <c r="T2390" s="127">
        <v>0</v>
      </c>
      <c r="U2390" s="127">
        <v>0</v>
      </c>
      <c r="V2390" s="127">
        <v>0</v>
      </c>
      <c r="W2390" s="127">
        <v>0</v>
      </c>
      <c r="X2390" s="127">
        <v>0</v>
      </c>
    </row>
    <row r="2391" spans="1:24">
      <c r="A2391" s="118">
        <v>5</v>
      </c>
      <c r="B2391" s="122">
        <v>2</v>
      </c>
      <c r="C2391" s="137">
        <v>7310</v>
      </c>
      <c r="D2391" s="131">
        <v>42</v>
      </c>
      <c r="E2391" s="144" t="s">
        <v>1343</v>
      </c>
      <c r="F2391" s="144" t="s">
        <v>1344</v>
      </c>
      <c r="G2391" s="127">
        <v>58</v>
      </c>
      <c r="H2391" s="127">
        <v>639</v>
      </c>
      <c r="I2391" s="127">
        <v>12</v>
      </c>
      <c r="J2391" s="127">
        <v>16</v>
      </c>
      <c r="K2391" s="127">
        <v>52</v>
      </c>
      <c r="L2391" s="127">
        <v>21</v>
      </c>
      <c r="M2391" s="127">
        <v>58</v>
      </c>
      <c r="N2391" s="127">
        <v>731</v>
      </c>
      <c r="O2391" s="127">
        <v>3</v>
      </c>
      <c r="P2391" s="127">
        <v>10</v>
      </c>
      <c r="Q2391" s="127">
        <v>50</v>
      </c>
      <c r="R2391" s="127">
        <v>36</v>
      </c>
      <c r="S2391" s="127">
        <v>58</v>
      </c>
      <c r="T2391" s="127">
        <v>190</v>
      </c>
      <c r="U2391" s="127">
        <v>7</v>
      </c>
      <c r="V2391" s="127">
        <v>52</v>
      </c>
      <c r="W2391" s="127">
        <v>40</v>
      </c>
      <c r="X2391" s="127">
        <v>2</v>
      </c>
    </row>
    <row r="2392" spans="1:24">
      <c r="A2392" s="118">
        <v>6</v>
      </c>
      <c r="B2392" s="122">
        <v>2</v>
      </c>
      <c r="C2392" s="137">
        <v>7310</v>
      </c>
      <c r="D2392" s="131">
        <v>42</v>
      </c>
      <c r="E2392" s="144" t="s">
        <v>1343</v>
      </c>
      <c r="F2392" s="144" t="s">
        <v>1344</v>
      </c>
      <c r="G2392" s="127">
        <v>59</v>
      </c>
      <c r="H2392" s="127">
        <v>721</v>
      </c>
      <c r="I2392" s="127">
        <v>0</v>
      </c>
      <c r="J2392" s="127">
        <v>12</v>
      </c>
      <c r="K2392" s="127">
        <v>47</v>
      </c>
      <c r="L2392" s="127">
        <v>41</v>
      </c>
      <c r="M2392" s="127">
        <v>59</v>
      </c>
      <c r="N2392" s="127">
        <v>813</v>
      </c>
      <c r="O2392" s="127">
        <v>0</v>
      </c>
      <c r="P2392" s="127">
        <v>10</v>
      </c>
      <c r="Q2392" s="127">
        <v>37</v>
      </c>
      <c r="R2392" s="127">
        <v>53</v>
      </c>
      <c r="S2392" s="127">
        <v>0</v>
      </c>
      <c r="T2392" s="127">
        <v>0</v>
      </c>
      <c r="U2392" s="127">
        <v>0</v>
      </c>
      <c r="V2392" s="127">
        <v>0</v>
      </c>
      <c r="W2392" s="127">
        <v>0</v>
      </c>
      <c r="X2392" s="127">
        <v>0</v>
      </c>
    </row>
    <row r="2393" spans="1:24">
      <c r="A2393" s="118">
        <v>7</v>
      </c>
      <c r="B2393" s="122">
        <v>2</v>
      </c>
      <c r="C2393" s="137">
        <v>7310</v>
      </c>
      <c r="D2393" s="131">
        <v>43</v>
      </c>
      <c r="E2393" s="144" t="s">
        <v>1343</v>
      </c>
      <c r="F2393" s="144" t="s">
        <v>1706</v>
      </c>
      <c r="G2393" s="127">
        <v>58</v>
      </c>
      <c r="H2393" s="127">
        <v>753</v>
      </c>
      <c r="I2393" s="127">
        <v>7</v>
      </c>
      <c r="J2393" s="127">
        <v>5</v>
      </c>
      <c r="K2393" s="127">
        <v>41</v>
      </c>
      <c r="L2393" s="127">
        <v>47</v>
      </c>
      <c r="M2393" s="127">
        <v>58</v>
      </c>
      <c r="N2393" s="127">
        <v>801</v>
      </c>
      <c r="O2393" s="127">
        <v>3</v>
      </c>
      <c r="P2393" s="127">
        <v>16</v>
      </c>
      <c r="Q2393" s="127">
        <v>38</v>
      </c>
      <c r="R2393" s="127">
        <v>43</v>
      </c>
      <c r="S2393" s="127">
        <v>58</v>
      </c>
      <c r="T2393" s="127">
        <v>186</v>
      </c>
      <c r="U2393" s="127">
        <v>17</v>
      </c>
      <c r="V2393" s="127">
        <v>47</v>
      </c>
      <c r="W2393" s="127">
        <v>29</v>
      </c>
      <c r="X2393" s="127">
        <v>7</v>
      </c>
    </row>
    <row r="2394" spans="1:24">
      <c r="A2394" s="118">
        <v>8</v>
      </c>
      <c r="B2394" s="122">
        <v>2</v>
      </c>
      <c r="C2394" s="137">
        <v>7310</v>
      </c>
      <c r="D2394" s="131">
        <v>43</v>
      </c>
      <c r="E2394" s="144" t="s">
        <v>1343</v>
      </c>
      <c r="F2394" s="144" t="s">
        <v>1706</v>
      </c>
      <c r="G2394" s="127">
        <v>78</v>
      </c>
      <c r="H2394" s="127">
        <v>723</v>
      </c>
      <c r="I2394" s="127">
        <v>19</v>
      </c>
      <c r="J2394" s="127">
        <v>6</v>
      </c>
      <c r="K2394" s="127">
        <v>63</v>
      </c>
      <c r="L2394" s="127">
        <v>12</v>
      </c>
      <c r="M2394" s="127">
        <v>78</v>
      </c>
      <c r="N2394" s="127">
        <v>811</v>
      </c>
      <c r="O2394" s="127">
        <v>1</v>
      </c>
      <c r="P2394" s="127">
        <v>17</v>
      </c>
      <c r="Q2394" s="127">
        <v>58</v>
      </c>
      <c r="R2394" s="127">
        <v>24</v>
      </c>
      <c r="S2394" s="127">
        <v>0</v>
      </c>
      <c r="T2394" s="127">
        <v>0</v>
      </c>
      <c r="U2394" s="127">
        <v>0</v>
      </c>
      <c r="V2394" s="127">
        <v>0</v>
      </c>
      <c r="W2394" s="127">
        <v>0</v>
      </c>
      <c r="X2394" s="127">
        <v>0</v>
      </c>
    </row>
    <row r="2395" spans="1:24">
      <c r="A2395" s="113">
        <v>3</v>
      </c>
      <c r="B2395" s="116">
        <v>2</v>
      </c>
      <c r="C2395" s="138">
        <v>7311</v>
      </c>
      <c r="D2395" s="132">
        <v>46</v>
      </c>
      <c r="E2395" s="142" t="s">
        <v>1345</v>
      </c>
      <c r="F2395" s="143" t="s">
        <v>1347</v>
      </c>
      <c r="G2395" s="128">
        <v>86</v>
      </c>
      <c r="H2395" s="128">
        <v>644</v>
      </c>
      <c r="I2395" s="128">
        <v>1</v>
      </c>
      <c r="J2395" s="128">
        <v>2</v>
      </c>
      <c r="K2395" s="128">
        <v>19</v>
      </c>
      <c r="L2395" s="128">
        <v>78</v>
      </c>
      <c r="M2395" s="128">
        <v>86</v>
      </c>
      <c r="N2395" s="128">
        <v>642</v>
      </c>
      <c r="O2395" s="128">
        <v>7</v>
      </c>
      <c r="P2395" s="128">
        <v>13</v>
      </c>
      <c r="Q2395" s="128">
        <v>27</v>
      </c>
      <c r="R2395" s="128">
        <v>53</v>
      </c>
      <c r="S2395" s="128">
        <v>0</v>
      </c>
      <c r="T2395" s="128">
        <v>0</v>
      </c>
      <c r="U2395" s="128">
        <v>0</v>
      </c>
      <c r="V2395" s="128">
        <v>0</v>
      </c>
      <c r="W2395" s="128">
        <v>0</v>
      </c>
      <c r="X2395" s="128">
        <v>0</v>
      </c>
    </row>
    <row r="2396" spans="1:24">
      <c r="A2396" s="118">
        <v>4</v>
      </c>
      <c r="B2396" s="122">
        <v>2</v>
      </c>
      <c r="C2396" s="137">
        <v>7311</v>
      </c>
      <c r="D2396" s="131">
        <v>46</v>
      </c>
      <c r="E2396" s="144" t="s">
        <v>1345</v>
      </c>
      <c r="F2396" s="144" t="s">
        <v>1347</v>
      </c>
      <c r="G2396" s="127">
        <v>65</v>
      </c>
      <c r="H2396" s="127">
        <v>662</v>
      </c>
      <c r="I2396" s="127">
        <v>6</v>
      </c>
      <c r="J2396" s="127">
        <v>5</v>
      </c>
      <c r="K2396" s="127">
        <v>23</v>
      </c>
      <c r="L2396" s="127">
        <v>66</v>
      </c>
      <c r="M2396" s="127">
        <v>65</v>
      </c>
      <c r="N2396" s="127">
        <v>708</v>
      </c>
      <c r="O2396" s="127">
        <v>2</v>
      </c>
      <c r="P2396" s="127">
        <v>14</v>
      </c>
      <c r="Q2396" s="127">
        <v>42</v>
      </c>
      <c r="R2396" s="127">
        <v>43</v>
      </c>
      <c r="S2396" s="127">
        <v>0</v>
      </c>
      <c r="T2396" s="127">
        <v>0</v>
      </c>
      <c r="U2396" s="127">
        <v>0</v>
      </c>
      <c r="V2396" s="127">
        <v>0</v>
      </c>
      <c r="W2396" s="127">
        <v>0</v>
      </c>
      <c r="X2396" s="127">
        <v>0</v>
      </c>
    </row>
    <row r="2397" spans="1:24">
      <c r="A2397" s="113">
        <v>3</v>
      </c>
      <c r="B2397" s="116">
        <v>2</v>
      </c>
      <c r="C2397" s="138">
        <v>7311</v>
      </c>
      <c r="D2397" s="132">
        <v>47</v>
      </c>
      <c r="E2397" s="142" t="s">
        <v>1345</v>
      </c>
      <c r="F2397" s="143" t="s">
        <v>1346</v>
      </c>
      <c r="G2397" s="128">
        <v>122</v>
      </c>
      <c r="H2397" s="128">
        <v>590</v>
      </c>
      <c r="I2397" s="128">
        <v>4</v>
      </c>
      <c r="J2397" s="128">
        <v>13</v>
      </c>
      <c r="K2397" s="128">
        <v>32</v>
      </c>
      <c r="L2397" s="128">
        <v>51</v>
      </c>
      <c r="M2397" s="128">
        <v>122</v>
      </c>
      <c r="N2397" s="128">
        <v>588</v>
      </c>
      <c r="O2397" s="128">
        <v>13</v>
      </c>
      <c r="P2397" s="128">
        <v>15</v>
      </c>
      <c r="Q2397" s="128">
        <v>33</v>
      </c>
      <c r="R2397" s="128">
        <v>39</v>
      </c>
      <c r="S2397" s="128">
        <v>0</v>
      </c>
      <c r="T2397" s="128">
        <v>0</v>
      </c>
      <c r="U2397" s="128">
        <v>0</v>
      </c>
      <c r="V2397" s="128">
        <v>0</v>
      </c>
      <c r="W2397" s="128">
        <v>0</v>
      </c>
      <c r="X2397" s="128">
        <v>0</v>
      </c>
    </row>
    <row r="2398" spans="1:24">
      <c r="A2398" s="118">
        <v>4</v>
      </c>
      <c r="B2398" s="122">
        <v>2</v>
      </c>
      <c r="C2398" s="137">
        <v>7311</v>
      </c>
      <c r="D2398" s="131">
        <v>47</v>
      </c>
      <c r="E2398" s="144" t="s">
        <v>1345</v>
      </c>
      <c r="F2398" s="144" t="s">
        <v>1346</v>
      </c>
      <c r="G2398" s="127">
        <v>129</v>
      </c>
      <c r="H2398" s="127">
        <v>626</v>
      </c>
      <c r="I2398" s="127">
        <v>9</v>
      </c>
      <c r="J2398" s="127">
        <v>12</v>
      </c>
      <c r="K2398" s="127">
        <v>33</v>
      </c>
      <c r="L2398" s="127">
        <v>47</v>
      </c>
      <c r="M2398" s="127">
        <v>129</v>
      </c>
      <c r="N2398" s="127">
        <v>675</v>
      </c>
      <c r="O2398" s="127">
        <v>3</v>
      </c>
      <c r="P2398" s="127">
        <v>19</v>
      </c>
      <c r="Q2398" s="127">
        <v>41</v>
      </c>
      <c r="R2398" s="127">
        <v>36</v>
      </c>
      <c r="S2398" s="127">
        <v>0</v>
      </c>
      <c r="T2398" s="127">
        <v>0</v>
      </c>
      <c r="U2398" s="127">
        <v>0</v>
      </c>
      <c r="V2398" s="127">
        <v>0</v>
      </c>
      <c r="W2398" s="127">
        <v>0</v>
      </c>
      <c r="X2398" s="127">
        <v>0</v>
      </c>
    </row>
    <row r="2399" spans="1:24">
      <c r="A2399" s="118">
        <v>5</v>
      </c>
      <c r="B2399" s="122">
        <v>2</v>
      </c>
      <c r="C2399" s="137">
        <v>7311</v>
      </c>
      <c r="D2399" s="131">
        <v>50</v>
      </c>
      <c r="E2399" s="144" t="s">
        <v>1345</v>
      </c>
      <c r="F2399" s="144" t="s">
        <v>1455</v>
      </c>
      <c r="G2399" s="127">
        <v>292</v>
      </c>
      <c r="H2399" s="127">
        <v>710</v>
      </c>
      <c r="I2399" s="127">
        <v>4</v>
      </c>
      <c r="J2399" s="127">
        <v>7</v>
      </c>
      <c r="K2399" s="127">
        <v>28</v>
      </c>
      <c r="L2399" s="127">
        <v>61</v>
      </c>
      <c r="M2399" s="127">
        <v>292</v>
      </c>
      <c r="N2399" s="127">
        <v>788</v>
      </c>
      <c r="O2399" s="127">
        <v>1</v>
      </c>
      <c r="P2399" s="127">
        <v>9</v>
      </c>
      <c r="Q2399" s="127">
        <v>39</v>
      </c>
      <c r="R2399" s="127">
        <v>51</v>
      </c>
      <c r="S2399" s="127">
        <v>292</v>
      </c>
      <c r="T2399" s="127">
        <v>218</v>
      </c>
      <c r="U2399" s="127">
        <v>3</v>
      </c>
      <c r="V2399" s="127">
        <v>25</v>
      </c>
      <c r="W2399" s="127">
        <v>58</v>
      </c>
      <c r="X2399" s="127">
        <v>14</v>
      </c>
    </row>
    <row r="2400" spans="1:24">
      <c r="A2400" s="118">
        <v>6</v>
      </c>
      <c r="B2400" s="122">
        <v>2</v>
      </c>
      <c r="C2400" s="137">
        <v>7311</v>
      </c>
      <c r="D2400" s="131">
        <v>50</v>
      </c>
      <c r="E2400" s="144" t="s">
        <v>1345</v>
      </c>
      <c r="F2400" s="144" t="s">
        <v>1455</v>
      </c>
      <c r="G2400" s="127">
        <v>277</v>
      </c>
      <c r="H2400" s="127">
        <v>752</v>
      </c>
      <c r="I2400" s="127">
        <v>3</v>
      </c>
      <c r="J2400" s="127">
        <v>11</v>
      </c>
      <c r="K2400" s="127">
        <v>26</v>
      </c>
      <c r="L2400" s="127">
        <v>60</v>
      </c>
      <c r="M2400" s="127">
        <v>277</v>
      </c>
      <c r="N2400" s="127">
        <v>822</v>
      </c>
      <c r="O2400" s="127">
        <v>1</v>
      </c>
      <c r="P2400" s="127">
        <v>8</v>
      </c>
      <c r="Q2400" s="127">
        <v>37</v>
      </c>
      <c r="R2400" s="127">
        <v>54</v>
      </c>
      <c r="S2400" s="127">
        <v>0</v>
      </c>
      <c r="T2400" s="127">
        <v>0</v>
      </c>
      <c r="U2400" s="127">
        <v>0</v>
      </c>
      <c r="V2400" s="127">
        <v>0</v>
      </c>
      <c r="W2400" s="127">
        <v>0</v>
      </c>
      <c r="X2400" s="127">
        <v>0</v>
      </c>
    </row>
    <row r="2401" spans="1:24">
      <c r="A2401" s="118">
        <v>7</v>
      </c>
      <c r="B2401" s="122">
        <v>2</v>
      </c>
      <c r="C2401" s="137">
        <v>7311</v>
      </c>
      <c r="D2401" s="131">
        <v>51</v>
      </c>
      <c r="E2401" s="144" t="s">
        <v>1345</v>
      </c>
      <c r="F2401" s="144" t="s">
        <v>1707</v>
      </c>
      <c r="G2401" s="127">
        <v>298</v>
      </c>
      <c r="H2401" s="127">
        <v>782</v>
      </c>
      <c r="I2401" s="127">
        <v>4</v>
      </c>
      <c r="J2401" s="127">
        <v>10</v>
      </c>
      <c r="K2401" s="127">
        <v>27</v>
      </c>
      <c r="L2401" s="127">
        <v>59</v>
      </c>
      <c r="M2401" s="127">
        <v>298</v>
      </c>
      <c r="N2401" s="127">
        <v>831</v>
      </c>
      <c r="O2401" s="127">
        <v>1</v>
      </c>
      <c r="P2401" s="127">
        <v>10</v>
      </c>
      <c r="Q2401" s="127">
        <v>41</v>
      </c>
      <c r="R2401" s="127">
        <v>48</v>
      </c>
      <c r="S2401" s="127">
        <v>298</v>
      </c>
      <c r="T2401" s="127">
        <v>212</v>
      </c>
      <c r="U2401" s="127">
        <v>8</v>
      </c>
      <c r="V2401" s="127">
        <v>26</v>
      </c>
      <c r="W2401" s="127">
        <v>48</v>
      </c>
      <c r="X2401" s="127">
        <v>18</v>
      </c>
    </row>
    <row r="2402" spans="1:24">
      <c r="A2402" s="118">
        <v>8</v>
      </c>
      <c r="B2402" s="122">
        <v>2</v>
      </c>
      <c r="C2402" s="137">
        <v>7311</v>
      </c>
      <c r="D2402" s="131">
        <v>51</v>
      </c>
      <c r="E2402" s="144" t="s">
        <v>1345</v>
      </c>
      <c r="F2402" s="144" t="s">
        <v>1707</v>
      </c>
      <c r="G2402" s="127">
        <v>287</v>
      </c>
      <c r="H2402" s="127">
        <v>762</v>
      </c>
      <c r="I2402" s="127">
        <v>9</v>
      </c>
      <c r="J2402" s="127">
        <v>14</v>
      </c>
      <c r="K2402" s="127">
        <v>41</v>
      </c>
      <c r="L2402" s="127">
        <v>35</v>
      </c>
      <c r="M2402" s="127">
        <v>287</v>
      </c>
      <c r="N2402" s="127">
        <v>873</v>
      </c>
      <c r="O2402" s="127">
        <v>0</v>
      </c>
      <c r="P2402" s="127">
        <v>7</v>
      </c>
      <c r="Q2402" s="127">
        <v>43</v>
      </c>
      <c r="R2402" s="127">
        <v>49</v>
      </c>
      <c r="S2402" s="127">
        <v>0</v>
      </c>
      <c r="T2402" s="127">
        <v>0</v>
      </c>
      <c r="U2402" s="127">
        <v>0</v>
      </c>
      <c r="V2402" s="127">
        <v>0</v>
      </c>
      <c r="W2402" s="127">
        <v>0</v>
      </c>
      <c r="X2402" s="127">
        <v>0</v>
      </c>
    </row>
    <row r="2403" spans="1:24">
      <c r="A2403" s="113">
        <v>3</v>
      </c>
      <c r="B2403" s="116">
        <v>2</v>
      </c>
      <c r="C2403" s="138">
        <v>7311</v>
      </c>
      <c r="D2403" s="132">
        <v>53</v>
      </c>
      <c r="E2403" s="142" t="s">
        <v>1345</v>
      </c>
      <c r="F2403" s="143" t="s">
        <v>677</v>
      </c>
      <c r="G2403" s="128">
        <v>116</v>
      </c>
      <c r="H2403" s="128">
        <v>607</v>
      </c>
      <c r="I2403" s="128">
        <v>0</v>
      </c>
      <c r="J2403" s="128">
        <v>10</v>
      </c>
      <c r="K2403" s="128">
        <v>29</v>
      </c>
      <c r="L2403" s="128">
        <v>60</v>
      </c>
      <c r="M2403" s="128">
        <v>116</v>
      </c>
      <c r="N2403" s="128">
        <v>658</v>
      </c>
      <c r="O2403" s="128">
        <v>4</v>
      </c>
      <c r="P2403" s="128">
        <v>9</v>
      </c>
      <c r="Q2403" s="128">
        <v>32</v>
      </c>
      <c r="R2403" s="128">
        <v>55</v>
      </c>
      <c r="S2403" s="128">
        <v>0</v>
      </c>
      <c r="T2403" s="128">
        <v>0</v>
      </c>
      <c r="U2403" s="128">
        <v>0</v>
      </c>
      <c r="V2403" s="128">
        <v>0</v>
      </c>
      <c r="W2403" s="128">
        <v>0</v>
      </c>
      <c r="X2403" s="128">
        <v>0</v>
      </c>
    </row>
    <row r="2404" spans="1:24">
      <c r="A2404" s="118">
        <v>4</v>
      </c>
      <c r="B2404" s="122">
        <v>2</v>
      </c>
      <c r="C2404" s="137">
        <v>7311</v>
      </c>
      <c r="D2404" s="131">
        <v>53</v>
      </c>
      <c r="E2404" s="144" t="s">
        <v>1345</v>
      </c>
      <c r="F2404" s="144" t="s">
        <v>677</v>
      </c>
      <c r="G2404" s="127">
        <v>122</v>
      </c>
      <c r="H2404" s="127">
        <v>654</v>
      </c>
      <c r="I2404" s="127">
        <v>2</v>
      </c>
      <c r="J2404" s="127">
        <v>9</v>
      </c>
      <c r="K2404" s="127">
        <v>28</v>
      </c>
      <c r="L2404" s="127">
        <v>61</v>
      </c>
      <c r="M2404" s="127">
        <v>122</v>
      </c>
      <c r="N2404" s="127">
        <v>721</v>
      </c>
      <c r="O2404" s="127">
        <v>0</v>
      </c>
      <c r="P2404" s="127">
        <v>11</v>
      </c>
      <c r="Q2404" s="127">
        <v>50</v>
      </c>
      <c r="R2404" s="127">
        <v>39</v>
      </c>
      <c r="S2404" s="127">
        <v>0</v>
      </c>
      <c r="T2404" s="127">
        <v>0</v>
      </c>
      <c r="U2404" s="127">
        <v>0</v>
      </c>
      <c r="V2404" s="127">
        <v>0</v>
      </c>
      <c r="W2404" s="127">
        <v>0</v>
      </c>
      <c r="X2404" s="127">
        <v>0</v>
      </c>
    </row>
    <row r="2405" spans="1:24">
      <c r="A2405" s="113">
        <v>3</v>
      </c>
      <c r="B2405" s="116">
        <v>2</v>
      </c>
      <c r="C2405" s="138">
        <v>7401</v>
      </c>
      <c r="D2405" s="132">
        <v>1</v>
      </c>
      <c r="E2405" s="142" t="s">
        <v>1348</v>
      </c>
      <c r="F2405" s="143" t="s">
        <v>1350</v>
      </c>
      <c r="G2405" s="128">
        <v>27</v>
      </c>
      <c r="H2405" s="128">
        <v>569</v>
      </c>
      <c r="I2405" s="128">
        <v>7</v>
      </c>
      <c r="J2405" s="128">
        <v>7</v>
      </c>
      <c r="K2405" s="128">
        <v>37</v>
      </c>
      <c r="L2405" s="128">
        <v>48</v>
      </c>
      <c r="M2405" s="128">
        <v>27</v>
      </c>
      <c r="N2405" s="128">
        <v>524</v>
      </c>
      <c r="O2405" s="128">
        <v>19</v>
      </c>
      <c r="P2405" s="128">
        <v>19</v>
      </c>
      <c r="Q2405" s="128">
        <v>37</v>
      </c>
      <c r="R2405" s="128">
        <v>26</v>
      </c>
      <c r="S2405" s="128">
        <v>0</v>
      </c>
      <c r="T2405" s="128">
        <v>0</v>
      </c>
      <c r="U2405" s="128">
        <v>0</v>
      </c>
      <c r="V2405" s="128">
        <v>0</v>
      </c>
      <c r="W2405" s="128">
        <v>0</v>
      </c>
      <c r="X2405" s="128">
        <v>0</v>
      </c>
    </row>
    <row r="2406" spans="1:24">
      <c r="A2406" s="118">
        <v>4</v>
      </c>
      <c r="B2406" s="122">
        <v>2</v>
      </c>
      <c r="C2406" s="137">
        <v>7401</v>
      </c>
      <c r="D2406" s="131">
        <v>1</v>
      </c>
      <c r="E2406" s="144" t="s">
        <v>1348</v>
      </c>
      <c r="F2406" s="144" t="s">
        <v>1350</v>
      </c>
      <c r="G2406" s="127">
        <v>31</v>
      </c>
      <c r="H2406" s="127">
        <v>594</v>
      </c>
      <c r="I2406" s="127">
        <v>16</v>
      </c>
      <c r="J2406" s="127">
        <v>26</v>
      </c>
      <c r="K2406" s="127">
        <v>16</v>
      </c>
      <c r="L2406" s="127">
        <v>42</v>
      </c>
      <c r="M2406" s="127">
        <v>31</v>
      </c>
      <c r="N2406" s="127">
        <v>627</v>
      </c>
      <c r="O2406" s="127">
        <v>6</v>
      </c>
      <c r="P2406" s="127">
        <v>23</v>
      </c>
      <c r="Q2406" s="127">
        <v>48</v>
      </c>
      <c r="R2406" s="127">
        <v>23</v>
      </c>
      <c r="S2406" s="127">
        <v>0</v>
      </c>
      <c r="T2406" s="127">
        <v>0</v>
      </c>
      <c r="U2406" s="127">
        <v>0</v>
      </c>
      <c r="V2406" s="127">
        <v>0</v>
      </c>
      <c r="W2406" s="127">
        <v>0</v>
      </c>
      <c r="X2406" s="127">
        <v>0</v>
      </c>
    </row>
    <row r="2407" spans="1:24">
      <c r="A2407" s="118">
        <v>5</v>
      </c>
      <c r="B2407" s="122">
        <v>2</v>
      </c>
      <c r="C2407" s="137">
        <v>7401</v>
      </c>
      <c r="D2407" s="131">
        <v>1</v>
      </c>
      <c r="E2407" s="144" t="s">
        <v>1348</v>
      </c>
      <c r="F2407" s="144" t="s">
        <v>1350</v>
      </c>
      <c r="G2407" s="127">
        <v>41</v>
      </c>
      <c r="H2407" s="127">
        <v>605</v>
      </c>
      <c r="I2407" s="127">
        <v>27</v>
      </c>
      <c r="J2407" s="127">
        <v>29</v>
      </c>
      <c r="K2407" s="127">
        <v>17</v>
      </c>
      <c r="L2407" s="127">
        <v>27</v>
      </c>
      <c r="M2407" s="127">
        <v>41</v>
      </c>
      <c r="N2407" s="127">
        <v>609</v>
      </c>
      <c r="O2407" s="127">
        <v>7</v>
      </c>
      <c r="P2407" s="127">
        <v>34</v>
      </c>
      <c r="Q2407" s="127">
        <v>44</v>
      </c>
      <c r="R2407" s="127">
        <v>15</v>
      </c>
      <c r="S2407" s="127">
        <v>41</v>
      </c>
      <c r="T2407" s="127">
        <v>161</v>
      </c>
      <c r="U2407" s="127">
        <v>46</v>
      </c>
      <c r="V2407" s="127">
        <v>37</v>
      </c>
      <c r="W2407" s="127">
        <v>17</v>
      </c>
      <c r="X2407" s="127">
        <v>0</v>
      </c>
    </row>
    <row r="2408" spans="1:24">
      <c r="A2408" s="118">
        <v>6</v>
      </c>
      <c r="B2408" s="122">
        <v>2</v>
      </c>
      <c r="C2408" s="137">
        <v>7401</v>
      </c>
      <c r="D2408" s="131">
        <v>1</v>
      </c>
      <c r="E2408" s="144" t="s">
        <v>1348</v>
      </c>
      <c r="F2408" s="144" t="s">
        <v>1350</v>
      </c>
      <c r="G2408" s="127">
        <v>40</v>
      </c>
      <c r="H2408" s="127">
        <v>664</v>
      </c>
      <c r="I2408" s="127">
        <v>13</v>
      </c>
      <c r="J2408" s="127">
        <v>35</v>
      </c>
      <c r="K2408" s="127">
        <v>30</v>
      </c>
      <c r="L2408" s="127">
        <v>23</v>
      </c>
      <c r="M2408" s="127">
        <v>40</v>
      </c>
      <c r="N2408" s="127">
        <v>632</v>
      </c>
      <c r="O2408" s="127">
        <v>15</v>
      </c>
      <c r="P2408" s="127">
        <v>38</v>
      </c>
      <c r="Q2408" s="127">
        <v>25</v>
      </c>
      <c r="R2408" s="127">
        <v>23</v>
      </c>
      <c r="S2408" s="127">
        <v>0</v>
      </c>
      <c r="T2408" s="127">
        <v>0</v>
      </c>
      <c r="U2408" s="127">
        <v>0</v>
      </c>
      <c r="V2408" s="127">
        <v>0</v>
      </c>
      <c r="W2408" s="127">
        <v>0</v>
      </c>
      <c r="X2408" s="127">
        <v>0</v>
      </c>
    </row>
    <row r="2409" spans="1:24">
      <c r="A2409" s="118">
        <v>7</v>
      </c>
      <c r="B2409" s="122">
        <v>2</v>
      </c>
      <c r="C2409" s="137">
        <v>7401</v>
      </c>
      <c r="D2409" s="131">
        <v>1</v>
      </c>
      <c r="E2409" s="144" t="s">
        <v>1348</v>
      </c>
      <c r="F2409" s="144" t="s">
        <v>1350</v>
      </c>
      <c r="G2409" s="127">
        <v>38</v>
      </c>
      <c r="H2409" s="127">
        <v>661</v>
      </c>
      <c r="I2409" s="127">
        <v>26</v>
      </c>
      <c r="J2409" s="127">
        <v>32</v>
      </c>
      <c r="K2409" s="127">
        <v>32</v>
      </c>
      <c r="L2409" s="127">
        <v>11</v>
      </c>
      <c r="M2409" s="127">
        <v>38</v>
      </c>
      <c r="N2409" s="127">
        <v>629</v>
      </c>
      <c r="O2409" s="127">
        <v>13</v>
      </c>
      <c r="P2409" s="127">
        <v>45</v>
      </c>
      <c r="Q2409" s="127">
        <v>34</v>
      </c>
      <c r="R2409" s="127">
        <v>8</v>
      </c>
      <c r="S2409" s="127">
        <v>38</v>
      </c>
      <c r="T2409" s="127">
        <v>146</v>
      </c>
      <c r="U2409" s="127">
        <v>55</v>
      </c>
      <c r="V2409" s="127">
        <v>37</v>
      </c>
      <c r="W2409" s="127">
        <v>8</v>
      </c>
      <c r="X2409" s="127">
        <v>0</v>
      </c>
    </row>
    <row r="2410" spans="1:24">
      <c r="A2410" s="118">
        <v>8</v>
      </c>
      <c r="B2410" s="122">
        <v>2</v>
      </c>
      <c r="C2410" s="137">
        <v>7401</v>
      </c>
      <c r="D2410" s="131">
        <v>3</v>
      </c>
      <c r="E2410" s="144" t="s">
        <v>1348</v>
      </c>
      <c r="F2410" s="144" t="s">
        <v>1737</v>
      </c>
      <c r="G2410" s="127">
        <v>45</v>
      </c>
      <c r="H2410" s="127">
        <v>624</v>
      </c>
      <c r="I2410" s="127">
        <v>78</v>
      </c>
      <c r="J2410" s="127">
        <v>4</v>
      </c>
      <c r="K2410" s="127">
        <v>11</v>
      </c>
      <c r="L2410" s="127">
        <v>7</v>
      </c>
      <c r="M2410" s="127">
        <v>45</v>
      </c>
      <c r="N2410" s="127">
        <v>636</v>
      </c>
      <c r="O2410" s="127">
        <v>22</v>
      </c>
      <c r="P2410" s="127">
        <v>44</v>
      </c>
      <c r="Q2410" s="127">
        <v>29</v>
      </c>
      <c r="R2410" s="127">
        <v>4</v>
      </c>
      <c r="S2410" s="127">
        <v>0</v>
      </c>
      <c r="T2410" s="127">
        <v>0</v>
      </c>
      <c r="U2410" s="127">
        <v>0</v>
      </c>
      <c r="V2410" s="127">
        <v>0</v>
      </c>
      <c r="W2410" s="127">
        <v>0</v>
      </c>
      <c r="X2410" s="127">
        <v>0</v>
      </c>
    </row>
    <row r="2411" spans="1:24">
      <c r="A2411" s="113">
        <v>3</v>
      </c>
      <c r="B2411" s="116">
        <v>2</v>
      </c>
      <c r="C2411" s="138">
        <v>7401</v>
      </c>
      <c r="D2411" s="132">
        <v>7</v>
      </c>
      <c r="E2411" s="142" t="s">
        <v>1348</v>
      </c>
      <c r="F2411" s="143" t="s">
        <v>1349</v>
      </c>
      <c r="G2411" s="128" t="s">
        <v>1</v>
      </c>
      <c r="H2411" s="128" t="s">
        <v>1</v>
      </c>
      <c r="I2411" s="128" t="s">
        <v>1</v>
      </c>
      <c r="J2411" s="128" t="s">
        <v>1</v>
      </c>
      <c r="K2411" s="128" t="s">
        <v>1</v>
      </c>
      <c r="L2411" s="128" t="s">
        <v>1</v>
      </c>
      <c r="M2411" s="128" t="s">
        <v>1</v>
      </c>
      <c r="N2411" s="128" t="s">
        <v>1</v>
      </c>
      <c r="O2411" s="128" t="s">
        <v>1</v>
      </c>
      <c r="P2411" s="128" t="s">
        <v>1</v>
      </c>
      <c r="Q2411" s="128" t="s">
        <v>1</v>
      </c>
      <c r="R2411" s="128" t="s">
        <v>1</v>
      </c>
      <c r="S2411" s="128">
        <v>0</v>
      </c>
      <c r="T2411" s="128">
        <v>0</v>
      </c>
      <c r="U2411" s="128">
        <v>0</v>
      </c>
      <c r="V2411" s="128">
        <v>0</v>
      </c>
      <c r="W2411" s="128">
        <v>0</v>
      </c>
      <c r="X2411" s="128">
        <v>0</v>
      </c>
    </row>
    <row r="2412" spans="1:24">
      <c r="A2412" s="113">
        <v>3</v>
      </c>
      <c r="B2412" s="116">
        <v>2</v>
      </c>
      <c r="C2412" s="138">
        <v>7403</v>
      </c>
      <c r="D2412" s="132">
        <v>12</v>
      </c>
      <c r="E2412" s="142" t="s">
        <v>1351</v>
      </c>
      <c r="F2412" s="143" t="s">
        <v>1352</v>
      </c>
      <c r="G2412" s="128">
        <v>58</v>
      </c>
      <c r="H2412" s="128">
        <v>594</v>
      </c>
      <c r="I2412" s="128">
        <v>0</v>
      </c>
      <c r="J2412" s="128">
        <v>14</v>
      </c>
      <c r="K2412" s="128">
        <v>26</v>
      </c>
      <c r="L2412" s="128">
        <v>60</v>
      </c>
      <c r="M2412" s="128">
        <v>58</v>
      </c>
      <c r="N2412" s="128">
        <v>574</v>
      </c>
      <c r="O2412" s="128">
        <v>7</v>
      </c>
      <c r="P2412" s="128">
        <v>19</v>
      </c>
      <c r="Q2412" s="128">
        <v>45</v>
      </c>
      <c r="R2412" s="128">
        <v>29</v>
      </c>
      <c r="S2412" s="128">
        <v>0</v>
      </c>
      <c r="T2412" s="128">
        <v>0</v>
      </c>
      <c r="U2412" s="128">
        <v>0</v>
      </c>
      <c r="V2412" s="128">
        <v>0</v>
      </c>
      <c r="W2412" s="128">
        <v>0</v>
      </c>
      <c r="X2412" s="128">
        <v>0</v>
      </c>
    </row>
    <row r="2413" spans="1:24">
      <c r="A2413" s="118">
        <v>4</v>
      </c>
      <c r="B2413" s="122">
        <v>2</v>
      </c>
      <c r="C2413" s="137">
        <v>7403</v>
      </c>
      <c r="D2413" s="131">
        <v>12</v>
      </c>
      <c r="E2413" s="144" t="s">
        <v>1351</v>
      </c>
      <c r="F2413" s="144" t="s">
        <v>1352</v>
      </c>
      <c r="G2413" s="127">
        <v>48</v>
      </c>
      <c r="H2413" s="127">
        <v>608</v>
      </c>
      <c r="I2413" s="127">
        <v>10</v>
      </c>
      <c r="J2413" s="127">
        <v>8</v>
      </c>
      <c r="K2413" s="127">
        <v>40</v>
      </c>
      <c r="L2413" s="127">
        <v>42</v>
      </c>
      <c r="M2413" s="127">
        <v>48</v>
      </c>
      <c r="N2413" s="127">
        <v>686</v>
      </c>
      <c r="O2413" s="127">
        <v>10</v>
      </c>
      <c r="P2413" s="127">
        <v>4</v>
      </c>
      <c r="Q2413" s="127">
        <v>44</v>
      </c>
      <c r="R2413" s="127">
        <v>42</v>
      </c>
      <c r="S2413" s="127">
        <v>0</v>
      </c>
      <c r="T2413" s="127">
        <v>0</v>
      </c>
      <c r="U2413" s="127">
        <v>0</v>
      </c>
      <c r="V2413" s="127">
        <v>0</v>
      </c>
      <c r="W2413" s="127">
        <v>0</v>
      </c>
      <c r="X2413" s="127">
        <v>0</v>
      </c>
    </row>
    <row r="2414" spans="1:24">
      <c r="A2414" s="118">
        <v>5</v>
      </c>
      <c r="B2414" s="122">
        <v>2</v>
      </c>
      <c r="C2414" s="137">
        <v>7403</v>
      </c>
      <c r="D2414" s="131">
        <v>12</v>
      </c>
      <c r="E2414" s="144" t="s">
        <v>1351</v>
      </c>
      <c r="F2414" s="144" t="s">
        <v>1352</v>
      </c>
      <c r="G2414" s="127">
        <v>47</v>
      </c>
      <c r="H2414" s="127">
        <v>656</v>
      </c>
      <c r="I2414" s="127">
        <v>13</v>
      </c>
      <c r="J2414" s="127">
        <v>17</v>
      </c>
      <c r="K2414" s="127">
        <v>32</v>
      </c>
      <c r="L2414" s="127">
        <v>38</v>
      </c>
      <c r="M2414" s="127">
        <v>47</v>
      </c>
      <c r="N2414" s="127">
        <v>725</v>
      </c>
      <c r="O2414" s="127">
        <v>4</v>
      </c>
      <c r="P2414" s="127">
        <v>19</v>
      </c>
      <c r="Q2414" s="127">
        <v>38</v>
      </c>
      <c r="R2414" s="127">
        <v>38</v>
      </c>
      <c r="S2414" s="127">
        <v>47</v>
      </c>
      <c r="T2414" s="127">
        <v>213</v>
      </c>
      <c r="U2414" s="127">
        <v>11</v>
      </c>
      <c r="V2414" s="127">
        <v>17</v>
      </c>
      <c r="W2414" s="127">
        <v>57</v>
      </c>
      <c r="X2414" s="127">
        <v>15</v>
      </c>
    </row>
    <row r="2415" spans="1:24">
      <c r="A2415" s="118">
        <v>6</v>
      </c>
      <c r="B2415" s="122">
        <v>2</v>
      </c>
      <c r="C2415" s="137">
        <v>7403</v>
      </c>
      <c r="D2415" s="131">
        <v>12</v>
      </c>
      <c r="E2415" s="144" t="s">
        <v>1351</v>
      </c>
      <c r="F2415" s="144" t="s">
        <v>1352</v>
      </c>
      <c r="G2415" s="127">
        <v>57</v>
      </c>
      <c r="H2415" s="127">
        <v>741</v>
      </c>
      <c r="I2415" s="127">
        <v>5</v>
      </c>
      <c r="J2415" s="127">
        <v>5</v>
      </c>
      <c r="K2415" s="127">
        <v>26</v>
      </c>
      <c r="L2415" s="127">
        <v>63</v>
      </c>
      <c r="M2415" s="127">
        <v>57</v>
      </c>
      <c r="N2415" s="127">
        <v>768</v>
      </c>
      <c r="O2415" s="127">
        <v>2</v>
      </c>
      <c r="P2415" s="127">
        <v>16</v>
      </c>
      <c r="Q2415" s="127">
        <v>40</v>
      </c>
      <c r="R2415" s="127">
        <v>42</v>
      </c>
      <c r="S2415" s="127">
        <v>0</v>
      </c>
      <c r="T2415" s="127">
        <v>0</v>
      </c>
      <c r="U2415" s="127">
        <v>0</v>
      </c>
      <c r="V2415" s="127">
        <v>0</v>
      </c>
      <c r="W2415" s="127">
        <v>0</v>
      </c>
      <c r="X2415" s="127">
        <v>0</v>
      </c>
    </row>
    <row r="2416" spans="1:24">
      <c r="A2416" s="118">
        <v>7</v>
      </c>
      <c r="B2416" s="122">
        <v>2</v>
      </c>
      <c r="C2416" s="137">
        <v>7403</v>
      </c>
      <c r="D2416" s="131">
        <v>13</v>
      </c>
      <c r="E2416" s="144" t="s">
        <v>1351</v>
      </c>
      <c r="F2416" s="144" t="s">
        <v>1708</v>
      </c>
      <c r="G2416" s="127">
        <v>54</v>
      </c>
      <c r="H2416" s="127">
        <v>736</v>
      </c>
      <c r="I2416" s="127">
        <v>13</v>
      </c>
      <c r="J2416" s="127">
        <v>7</v>
      </c>
      <c r="K2416" s="127">
        <v>43</v>
      </c>
      <c r="L2416" s="127">
        <v>37</v>
      </c>
      <c r="M2416" s="127">
        <v>54</v>
      </c>
      <c r="N2416" s="127">
        <v>721</v>
      </c>
      <c r="O2416" s="127">
        <v>6</v>
      </c>
      <c r="P2416" s="127">
        <v>31</v>
      </c>
      <c r="Q2416" s="127">
        <v>39</v>
      </c>
      <c r="R2416" s="127">
        <v>24</v>
      </c>
      <c r="S2416" s="127">
        <v>54</v>
      </c>
      <c r="T2416" s="127">
        <v>165</v>
      </c>
      <c r="U2416" s="127">
        <v>30</v>
      </c>
      <c r="V2416" s="127">
        <v>56</v>
      </c>
      <c r="W2416" s="127">
        <v>13</v>
      </c>
      <c r="X2416" s="127">
        <v>2</v>
      </c>
    </row>
    <row r="2417" spans="1:24">
      <c r="A2417" s="118">
        <v>8</v>
      </c>
      <c r="B2417" s="122">
        <v>2</v>
      </c>
      <c r="C2417" s="137">
        <v>7403</v>
      </c>
      <c r="D2417" s="131">
        <v>13</v>
      </c>
      <c r="E2417" s="144" t="s">
        <v>1351</v>
      </c>
      <c r="F2417" s="144" t="s">
        <v>1708</v>
      </c>
      <c r="G2417" s="127">
        <v>56</v>
      </c>
      <c r="H2417" s="127">
        <v>772</v>
      </c>
      <c r="I2417" s="127">
        <v>7</v>
      </c>
      <c r="J2417" s="127">
        <v>7</v>
      </c>
      <c r="K2417" s="127">
        <v>52</v>
      </c>
      <c r="L2417" s="127">
        <v>34</v>
      </c>
      <c r="M2417" s="127">
        <v>56</v>
      </c>
      <c r="N2417" s="127">
        <v>840</v>
      </c>
      <c r="O2417" s="127">
        <v>4</v>
      </c>
      <c r="P2417" s="127">
        <v>7</v>
      </c>
      <c r="Q2417" s="127">
        <v>63</v>
      </c>
      <c r="R2417" s="127">
        <v>27</v>
      </c>
      <c r="S2417" s="127">
        <v>0</v>
      </c>
      <c r="T2417" s="127">
        <v>0</v>
      </c>
      <c r="U2417" s="127">
        <v>0</v>
      </c>
      <c r="V2417" s="127">
        <v>0</v>
      </c>
      <c r="W2417" s="127">
        <v>0</v>
      </c>
      <c r="X2417" s="127">
        <v>0</v>
      </c>
    </row>
    <row r="2418" spans="1:24">
      <c r="A2418" s="113">
        <v>3</v>
      </c>
      <c r="B2418" s="116">
        <v>1</v>
      </c>
      <c r="C2418" s="138">
        <v>7503</v>
      </c>
      <c r="D2418" s="132">
        <v>5</v>
      </c>
      <c r="E2418" s="142" t="s">
        <v>1353</v>
      </c>
      <c r="F2418" s="143" t="s">
        <v>1354</v>
      </c>
      <c r="G2418" s="128">
        <v>82</v>
      </c>
      <c r="H2418" s="128">
        <v>584</v>
      </c>
      <c r="I2418" s="128">
        <v>6</v>
      </c>
      <c r="J2418" s="128">
        <v>9</v>
      </c>
      <c r="K2418" s="128">
        <v>34</v>
      </c>
      <c r="L2418" s="128">
        <v>51</v>
      </c>
      <c r="M2418" s="128">
        <v>82</v>
      </c>
      <c r="N2418" s="128">
        <v>558</v>
      </c>
      <c r="O2418" s="128">
        <v>13</v>
      </c>
      <c r="P2418" s="128">
        <v>21</v>
      </c>
      <c r="Q2418" s="128">
        <v>34</v>
      </c>
      <c r="R2418" s="128">
        <v>32</v>
      </c>
      <c r="S2418" s="128">
        <v>0</v>
      </c>
      <c r="T2418" s="128">
        <v>0</v>
      </c>
      <c r="U2418" s="128">
        <v>0</v>
      </c>
      <c r="V2418" s="128">
        <v>0</v>
      </c>
      <c r="W2418" s="128">
        <v>0</v>
      </c>
      <c r="X2418" s="128">
        <v>0</v>
      </c>
    </row>
    <row r="2419" spans="1:24">
      <c r="A2419" s="118">
        <v>4</v>
      </c>
      <c r="B2419" s="122">
        <v>1</v>
      </c>
      <c r="C2419" s="137">
        <v>7503</v>
      </c>
      <c r="D2419" s="131">
        <v>5</v>
      </c>
      <c r="E2419" s="144" t="s">
        <v>1353</v>
      </c>
      <c r="F2419" s="144" t="s">
        <v>1354</v>
      </c>
      <c r="G2419" s="127">
        <v>65</v>
      </c>
      <c r="H2419" s="127">
        <v>649</v>
      </c>
      <c r="I2419" s="127">
        <v>6</v>
      </c>
      <c r="J2419" s="127">
        <v>8</v>
      </c>
      <c r="K2419" s="127">
        <v>18</v>
      </c>
      <c r="L2419" s="127">
        <v>68</v>
      </c>
      <c r="M2419" s="127">
        <v>65</v>
      </c>
      <c r="N2419" s="127">
        <v>723</v>
      </c>
      <c r="O2419" s="127">
        <v>5</v>
      </c>
      <c r="P2419" s="127">
        <v>11</v>
      </c>
      <c r="Q2419" s="127">
        <v>32</v>
      </c>
      <c r="R2419" s="127">
        <v>52</v>
      </c>
      <c r="S2419" s="127">
        <v>0</v>
      </c>
      <c r="T2419" s="127">
        <v>0</v>
      </c>
      <c r="U2419" s="127">
        <v>0</v>
      </c>
      <c r="V2419" s="127">
        <v>0</v>
      </c>
      <c r="W2419" s="127">
        <v>0</v>
      </c>
      <c r="X2419" s="127">
        <v>0</v>
      </c>
    </row>
    <row r="2420" spans="1:24">
      <c r="A2420" s="118">
        <v>5</v>
      </c>
      <c r="B2420" s="122">
        <v>1</v>
      </c>
      <c r="C2420" s="137">
        <v>7503</v>
      </c>
      <c r="D2420" s="131">
        <v>5</v>
      </c>
      <c r="E2420" s="144" t="s">
        <v>1353</v>
      </c>
      <c r="F2420" s="144" t="s">
        <v>1354</v>
      </c>
      <c r="G2420" s="127">
        <v>67</v>
      </c>
      <c r="H2420" s="127">
        <v>669</v>
      </c>
      <c r="I2420" s="127">
        <v>6</v>
      </c>
      <c r="J2420" s="127">
        <v>16</v>
      </c>
      <c r="K2420" s="127">
        <v>40</v>
      </c>
      <c r="L2420" s="127">
        <v>37</v>
      </c>
      <c r="M2420" s="127">
        <v>67</v>
      </c>
      <c r="N2420" s="127">
        <v>742</v>
      </c>
      <c r="O2420" s="127">
        <v>1</v>
      </c>
      <c r="P2420" s="127">
        <v>19</v>
      </c>
      <c r="Q2420" s="127">
        <v>40</v>
      </c>
      <c r="R2420" s="127">
        <v>39</v>
      </c>
      <c r="S2420" s="127">
        <v>67</v>
      </c>
      <c r="T2420" s="127">
        <v>211</v>
      </c>
      <c r="U2420" s="127">
        <v>4</v>
      </c>
      <c r="V2420" s="127">
        <v>27</v>
      </c>
      <c r="W2420" s="127">
        <v>60</v>
      </c>
      <c r="X2420" s="127">
        <v>9</v>
      </c>
    </row>
    <row r="2421" spans="1:24">
      <c r="A2421" s="118">
        <v>6</v>
      </c>
      <c r="B2421" s="122">
        <v>1</v>
      </c>
      <c r="C2421" s="137">
        <v>7503</v>
      </c>
      <c r="D2421" s="131">
        <v>7</v>
      </c>
      <c r="E2421" s="144" t="s">
        <v>1353</v>
      </c>
      <c r="F2421" s="144" t="s">
        <v>1527</v>
      </c>
      <c r="G2421" s="127">
        <v>60</v>
      </c>
      <c r="H2421" s="127">
        <v>785</v>
      </c>
      <c r="I2421" s="127">
        <v>3</v>
      </c>
      <c r="J2421" s="127">
        <v>0</v>
      </c>
      <c r="K2421" s="127">
        <v>17</v>
      </c>
      <c r="L2421" s="127">
        <v>80</v>
      </c>
      <c r="M2421" s="127">
        <v>60</v>
      </c>
      <c r="N2421" s="127">
        <v>764</v>
      </c>
      <c r="O2421" s="127">
        <v>3</v>
      </c>
      <c r="P2421" s="127">
        <v>17</v>
      </c>
      <c r="Q2421" s="127">
        <v>38</v>
      </c>
      <c r="R2421" s="127">
        <v>42</v>
      </c>
      <c r="S2421" s="127">
        <v>0</v>
      </c>
      <c r="T2421" s="127">
        <v>0</v>
      </c>
      <c r="U2421" s="127">
        <v>0</v>
      </c>
      <c r="V2421" s="127">
        <v>0</v>
      </c>
      <c r="W2421" s="127">
        <v>0</v>
      </c>
      <c r="X2421" s="127">
        <v>0</v>
      </c>
    </row>
    <row r="2422" spans="1:24">
      <c r="A2422" s="118">
        <v>7</v>
      </c>
      <c r="B2422" s="122">
        <v>1</v>
      </c>
      <c r="C2422" s="137">
        <v>7503</v>
      </c>
      <c r="D2422" s="131">
        <v>7</v>
      </c>
      <c r="E2422" s="144" t="s">
        <v>1353</v>
      </c>
      <c r="F2422" s="144" t="s">
        <v>1527</v>
      </c>
      <c r="G2422" s="127">
        <v>53</v>
      </c>
      <c r="H2422" s="127">
        <v>726</v>
      </c>
      <c r="I2422" s="127">
        <v>9</v>
      </c>
      <c r="J2422" s="127">
        <v>9</v>
      </c>
      <c r="K2422" s="127">
        <v>45</v>
      </c>
      <c r="L2422" s="127">
        <v>36</v>
      </c>
      <c r="M2422" s="127">
        <v>53</v>
      </c>
      <c r="N2422" s="127">
        <v>705</v>
      </c>
      <c r="O2422" s="127">
        <v>4</v>
      </c>
      <c r="P2422" s="127">
        <v>36</v>
      </c>
      <c r="Q2422" s="127">
        <v>42</v>
      </c>
      <c r="R2422" s="127">
        <v>19</v>
      </c>
      <c r="S2422" s="127">
        <v>53</v>
      </c>
      <c r="T2422" s="127">
        <v>170</v>
      </c>
      <c r="U2422" s="127">
        <v>28</v>
      </c>
      <c r="V2422" s="127">
        <v>45</v>
      </c>
      <c r="W2422" s="127">
        <v>25</v>
      </c>
      <c r="X2422" s="127">
        <v>2</v>
      </c>
    </row>
    <row r="2423" spans="1:24">
      <c r="A2423" s="118">
        <v>8</v>
      </c>
      <c r="B2423" s="122">
        <v>1</v>
      </c>
      <c r="C2423" s="137">
        <v>7503</v>
      </c>
      <c r="D2423" s="131">
        <v>7</v>
      </c>
      <c r="E2423" s="144" t="s">
        <v>1353</v>
      </c>
      <c r="F2423" s="144" t="s">
        <v>1527</v>
      </c>
      <c r="G2423" s="127">
        <v>65</v>
      </c>
      <c r="H2423" s="127">
        <v>732</v>
      </c>
      <c r="I2423" s="127">
        <v>22</v>
      </c>
      <c r="J2423" s="127">
        <v>8</v>
      </c>
      <c r="K2423" s="127">
        <v>48</v>
      </c>
      <c r="L2423" s="127">
        <v>23</v>
      </c>
      <c r="M2423" s="127">
        <v>65</v>
      </c>
      <c r="N2423" s="127">
        <v>792</v>
      </c>
      <c r="O2423" s="127">
        <v>3</v>
      </c>
      <c r="P2423" s="127">
        <v>26</v>
      </c>
      <c r="Q2423" s="127">
        <v>38</v>
      </c>
      <c r="R2423" s="127">
        <v>32</v>
      </c>
      <c r="S2423" s="127">
        <v>0</v>
      </c>
      <c r="T2423" s="127">
        <v>0</v>
      </c>
      <c r="U2423" s="127">
        <v>0</v>
      </c>
      <c r="V2423" s="127">
        <v>0</v>
      </c>
      <c r="W2423" s="127">
        <v>0</v>
      </c>
      <c r="X2423" s="127">
        <v>0</v>
      </c>
    </row>
    <row r="2424" spans="1:24">
      <c r="A2424" s="113">
        <v>3</v>
      </c>
      <c r="B2424" s="116">
        <v>1</v>
      </c>
      <c r="C2424" s="138">
        <v>7504</v>
      </c>
      <c r="D2424" s="132">
        <v>9</v>
      </c>
      <c r="E2424" s="142" t="s">
        <v>1355</v>
      </c>
      <c r="F2424" s="143" t="s">
        <v>1356</v>
      </c>
      <c r="G2424" s="128">
        <v>141</v>
      </c>
      <c r="H2424" s="128">
        <v>598</v>
      </c>
      <c r="I2424" s="128">
        <v>1</v>
      </c>
      <c r="J2424" s="128">
        <v>8</v>
      </c>
      <c r="K2424" s="128">
        <v>29</v>
      </c>
      <c r="L2424" s="128">
        <v>62</v>
      </c>
      <c r="M2424" s="128">
        <v>141</v>
      </c>
      <c r="N2424" s="128">
        <v>572</v>
      </c>
      <c r="O2424" s="128">
        <v>7</v>
      </c>
      <c r="P2424" s="128">
        <v>21</v>
      </c>
      <c r="Q2424" s="128">
        <v>46</v>
      </c>
      <c r="R2424" s="128">
        <v>26</v>
      </c>
      <c r="S2424" s="128">
        <v>0</v>
      </c>
      <c r="T2424" s="128">
        <v>0</v>
      </c>
      <c r="U2424" s="128">
        <v>0</v>
      </c>
      <c r="V2424" s="128">
        <v>0</v>
      </c>
      <c r="W2424" s="128">
        <v>0</v>
      </c>
      <c r="X2424" s="128">
        <v>0</v>
      </c>
    </row>
    <row r="2425" spans="1:24">
      <c r="A2425" s="118">
        <v>4</v>
      </c>
      <c r="B2425" s="122">
        <v>1</v>
      </c>
      <c r="C2425" s="137">
        <v>7504</v>
      </c>
      <c r="D2425" s="131">
        <v>9</v>
      </c>
      <c r="E2425" s="144" t="s">
        <v>1355</v>
      </c>
      <c r="F2425" s="144" t="s">
        <v>1356</v>
      </c>
      <c r="G2425" s="127">
        <v>146</v>
      </c>
      <c r="H2425" s="127">
        <v>642</v>
      </c>
      <c r="I2425" s="127">
        <v>3</v>
      </c>
      <c r="J2425" s="127">
        <v>8</v>
      </c>
      <c r="K2425" s="127">
        <v>37</v>
      </c>
      <c r="L2425" s="127">
        <v>51</v>
      </c>
      <c r="M2425" s="127">
        <v>146</v>
      </c>
      <c r="N2425" s="127">
        <v>663</v>
      </c>
      <c r="O2425" s="127">
        <v>1</v>
      </c>
      <c r="P2425" s="127">
        <v>18</v>
      </c>
      <c r="Q2425" s="127">
        <v>55</v>
      </c>
      <c r="R2425" s="127">
        <v>25</v>
      </c>
      <c r="S2425" s="127">
        <v>0</v>
      </c>
      <c r="T2425" s="127">
        <v>0</v>
      </c>
      <c r="U2425" s="127">
        <v>0</v>
      </c>
      <c r="V2425" s="127">
        <v>0</v>
      </c>
      <c r="W2425" s="127">
        <v>0</v>
      </c>
      <c r="X2425" s="127">
        <v>0</v>
      </c>
    </row>
    <row r="2426" spans="1:24">
      <c r="A2426" s="118">
        <v>5</v>
      </c>
      <c r="B2426" s="122">
        <v>1</v>
      </c>
      <c r="C2426" s="137">
        <v>7504</v>
      </c>
      <c r="D2426" s="131">
        <v>9</v>
      </c>
      <c r="E2426" s="144" t="s">
        <v>1355</v>
      </c>
      <c r="F2426" s="144" t="s">
        <v>1356</v>
      </c>
      <c r="G2426" s="127">
        <v>134</v>
      </c>
      <c r="H2426" s="127">
        <v>652</v>
      </c>
      <c r="I2426" s="127">
        <v>11</v>
      </c>
      <c r="J2426" s="127">
        <v>15</v>
      </c>
      <c r="K2426" s="127">
        <v>41</v>
      </c>
      <c r="L2426" s="127">
        <v>33</v>
      </c>
      <c r="M2426" s="127">
        <v>134</v>
      </c>
      <c r="N2426" s="127">
        <v>713</v>
      </c>
      <c r="O2426" s="127">
        <v>10</v>
      </c>
      <c r="P2426" s="127">
        <v>13</v>
      </c>
      <c r="Q2426" s="127">
        <v>39</v>
      </c>
      <c r="R2426" s="127">
        <v>38</v>
      </c>
      <c r="S2426" s="127">
        <v>134</v>
      </c>
      <c r="T2426" s="127">
        <v>195</v>
      </c>
      <c r="U2426" s="127">
        <v>13</v>
      </c>
      <c r="V2426" s="127">
        <v>37</v>
      </c>
      <c r="W2426" s="127">
        <v>46</v>
      </c>
      <c r="X2426" s="127">
        <v>4</v>
      </c>
    </row>
    <row r="2427" spans="1:24">
      <c r="A2427" s="118">
        <v>6</v>
      </c>
      <c r="B2427" s="122">
        <v>1</v>
      </c>
      <c r="C2427" s="137">
        <v>7504</v>
      </c>
      <c r="D2427" s="131">
        <v>9</v>
      </c>
      <c r="E2427" s="144" t="s">
        <v>1355</v>
      </c>
      <c r="F2427" s="144" t="s">
        <v>1356</v>
      </c>
      <c r="G2427" s="127">
        <v>151</v>
      </c>
      <c r="H2427" s="127">
        <v>721</v>
      </c>
      <c r="I2427" s="127">
        <v>3</v>
      </c>
      <c r="J2427" s="127">
        <v>14</v>
      </c>
      <c r="K2427" s="127">
        <v>32</v>
      </c>
      <c r="L2427" s="127">
        <v>51</v>
      </c>
      <c r="M2427" s="127">
        <v>151</v>
      </c>
      <c r="N2427" s="127">
        <v>754</v>
      </c>
      <c r="O2427" s="127">
        <v>2</v>
      </c>
      <c r="P2427" s="127">
        <v>15</v>
      </c>
      <c r="Q2427" s="127">
        <v>49</v>
      </c>
      <c r="R2427" s="127">
        <v>34</v>
      </c>
      <c r="S2427" s="127">
        <v>0</v>
      </c>
      <c r="T2427" s="127">
        <v>0</v>
      </c>
      <c r="U2427" s="127">
        <v>0</v>
      </c>
      <c r="V2427" s="127">
        <v>0</v>
      </c>
      <c r="W2427" s="127">
        <v>0</v>
      </c>
      <c r="X2427" s="127">
        <v>0</v>
      </c>
    </row>
    <row r="2428" spans="1:24">
      <c r="A2428" s="118">
        <v>7</v>
      </c>
      <c r="B2428" s="122">
        <v>1</v>
      </c>
      <c r="C2428" s="137">
        <v>7504</v>
      </c>
      <c r="D2428" s="131">
        <v>10</v>
      </c>
      <c r="E2428" s="144" t="s">
        <v>1355</v>
      </c>
      <c r="F2428" s="144" t="s">
        <v>1709</v>
      </c>
      <c r="G2428" s="127">
        <v>161</v>
      </c>
      <c r="H2428" s="127">
        <v>742</v>
      </c>
      <c r="I2428" s="127">
        <v>5</v>
      </c>
      <c r="J2428" s="127">
        <v>16</v>
      </c>
      <c r="K2428" s="127">
        <v>39</v>
      </c>
      <c r="L2428" s="127">
        <v>41</v>
      </c>
      <c r="M2428" s="127">
        <v>161</v>
      </c>
      <c r="N2428" s="127">
        <v>757</v>
      </c>
      <c r="O2428" s="127">
        <v>6</v>
      </c>
      <c r="P2428" s="127">
        <v>21</v>
      </c>
      <c r="Q2428" s="127">
        <v>43</v>
      </c>
      <c r="R2428" s="127">
        <v>30</v>
      </c>
      <c r="S2428" s="127">
        <v>161</v>
      </c>
      <c r="T2428" s="127">
        <v>189</v>
      </c>
      <c r="U2428" s="127">
        <v>19</v>
      </c>
      <c r="V2428" s="127">
        <v>37</v>
      </c>
      <c r="W2428" s="127">
        <v>39</v>
      </c>
      <c r="X2428" s="127">
        <v>6</v>
      </c>
    </row>
    <row r="2429" spans="1:24">
      <c r="A2429" s="118">
        <v>8</v>
      </c>
      <c r="B2429" s="122">
        <v>1</v>
      </c>
      <c r="C2429" s="137">
        <v>7504</v>
      </c>
      <c r="D2429" s="131">
        <v>10</v>
      </c>
      <c r="E2429" s="144" t="s">
        <v>1355</v>
      </c>
      <c r="F2429" s="144" t="s">
        <v>1709</v>
      </c>
      <c r="G2429" s="127">
        <v>141</v>
      </c>
      <c r="H2429" s="127">
        <v>745</v>
      </c>
      <c r="I2429" s="127">
        <v>18</v>
      </c>
      <c r="J2429" s="127">
        <v>11</v>
      </c>
      <c r="K2429" s="127">
        <v>40</v>
      </c>
      <c r="L2429" s="127">
        <v>31</v>
      </c>
      <c r="M2429" s="127">
        <v>141</v>
      </c>
      <c r="N2429" s="127">
        <v>820</v>
      </c>
      <c r="O2429" s="127">
        <v>3</v>
      </c>
      <c r="P2429" s="127">
        <v>19</v>
      </c>
      <c r="Q2429" s="127">
        <v>42</v>
      </c>
      <c r="R2429" s="127">
        <v>36</v>
      </c>
      <c r="S2429" s="127">
        <v>0</v>
      </c>
      <c r="T2429" s="127">
        <v>0</v>
      </c>
      <c r="U2429" s="127">
        <v>0</v>
      </c>
      <c r="V2429" s="127">
        <v>0</v>
      </c>
      <c r="W2429" s="127">
        <v>0</v>
      </c>
      <c r="X2429" s="127">
        <v>0</v>
      </c>
    </row>
    <row r="2430" spans="1:24">
      <c r="A2430" s="113">
        <v>3</v>
      </c>
      <c r="B2430" s="116">
        <v>1</v>
      </c>
      <c r="C2430" s="138">
        <v>7509</v>
      </c>
      <c r="D2430" s="132">
        <v>30</v>
      </c>
      <c r="E2430" s="142" t="s">
        <v>1357</v>
      </c>
      <c r="F2430" s="143" t="s">
        <v>1358</v>
      </c>
      <c r="G2430" s="128">
        <v>29</v>
      </c>
      <c r="H2430" s="128">
        <v>591</v>
      </c>
      <c r="I2430" s="128">
        <v>3</v>
      </c>
      <c r="J2430" s="128">
        <v>10</v>
      </c>
      <c r="K2430" s="128">
        <v>24</v>
      </c>
      <c r="L2430" s="128">
        <v>62</v>
      </c>
      <c r="M2430" s="128">
        <v>29</v>
      </c>
      <c r="N2430" s="128">
        <v>556</v>
      </c>
      <c r="O2430" s="128">
        <v>10</v>
      </c>
      <c r="P2430" s="128">
        <v>31</v>
      </c>
      <c r="Q2430" s="128">
        <v>28</v>
      </c>
      <c r="R2430" s="128">
        <v>31</v>
      </c>
      <c r="S2430" s="128">
        <v>0</v>
      </c>
      <c r="T2430" s="128">
        <v>0</v>
      </c>
      <c r="U2430" s="128">
        <v>0</v>
      </c>
      <c r="V2430" s="128">
        <v>0</v>
      </c>
      <c r="W2430" s="128">
        <v>0</v>
      </c>
      <c r="X2430" s="128">
        <v>0</v>
      </c>
    </row>
    <row r="2431" spans="1:24">
      <c r="A2431" s="118">
        <v>4</v>
      </c>
      <c r="B2431" s="122">
        <v>1</v>
      </c>
      <c r="C2431" s="137">
        <v>7509</v>
      </c>
      <c r="D2431" s="131">
        <v>30</v>
      </c>
      <c r="E2431" s="144" t="s">
        <v>1357</v>
      </c>
      <c r="F2431" s="144" t="s">
        <v>1358</v>
      </c>
      <c r="G2431" s="127">
        <v>38</v>
      </c>
      <c r="H2431" s="127">
        <v>623</v>
      </c>
      <c r="I2431" s="127">
        <v>13</v>
      </c>
      <c r="J2431" s="127">
        <v>16</v>
      </c>
      <c r="K2431" s="127">
        <v>16</v>
      </c>
      <c r="L2431" s="127">
        <v>55</v>
      </c>
      <c r="M2431" s="127">
        <v>38</v>
      </c>
      <c r="N2431" s="127">
        <v>656</v>
      </c>
      <c r="O2431" s="127">
        <v>5</v>
      </c>
      <c r="P2431" s="127">
        <v>16</v>
      </c>
      <c r="Q2431" s="127">
        <v>55</v>
      </c>
      <c r="R2431" s="127">
        <v>24</v>
      </c>
      <c r="S2431" s="127">
        <v>0</v>
      </c>
      <c r="T2431" s="127">
        <v>0</v>
      </c>
      <c r="U2431" s="127">
        <v>0</v>
      </c>
      <c r="V2431" s="127">
        <v>0</v>
      </c>
      <c r="W2431" s="127">
        <v>0</v>
      </c>
      <c r="X2431" s="127">
        <v>0</v>
      </c>
    </row>
    <row r="2432" spans="1:24">
      <c r="A2432" s="118">
        <v>5</v>
      </c>
      <c r="B2432" s="122">
        <v>1</v>
      </c>
      <c r="C2432" s="137">
        <v>7509</v>
      </c>
      <c r="D2432" s="131">
        <v>30</v>
      </c>
      <c r="E2432" s="144" t="s">
        <v>1357</v>
      </c>
      <c r="F2432" s="144" t="s">
        <v>1358</v>
      </c>
      <c r="G2432" s="127">
        <v>34</v>
      </c>
      <c r="H2432" s="127">
        <v>645</v>
      </c>
      <c r="I2432" s="127">
        <v>15</v>
      </c>
      <c r="J2432" s="127">
        <v>12</v>
      </c>
      <c r="K2432" s="127">
        <v>50</v>
      </c>
      <c r="L2432" s="127">
        <v>24</v>
      </c>
      <c r="M2432" s="127">
        <v>34</v>
      </c>
      <c r="N2432" s="127">
        <v>668</v>
      </c>
      <c r="O2432" s="127">
        <v>6</v>
      </c>
      <c r="P2432" s="127">
        <v>26</v>
      </c>
      <c r="Q2432" s="127">
        <v>44</v>
      </c>
      <c r="R2432" s="127">
        <v>24</v>
      </c>
      <c r="S2432" s="127">
        <v>34</v>
      </c>
      <c r="T2432" s="127">
        <v>190</v>
      </c>
      <c r="U2432" s="127">
        <v>12</v>
      </c>
      <c r="V2432" s="127">
        <v>35</v>
      </c>
      <c r="W2432" s="127">
        <v>53</v>
      </c>
      <c r="X2432" s="127">
        <v>0</v>
      </c>
    </row>
    <row r="2433" spans="1:24">
      <c r="A2433" s="118">
        <v>6</v>
      </c>
      <c r="B2433" s="122">
        <v>1</v>
      </c>
      <c r="C2433" s="137">
        <v>7509</v>
      </c>
      <c r="D2433" s="131">
        <v>30</v>
      </c>
      <c r="E2433" s="144" t="s">
        <v>1357</v>
      </c>
      <c r="F2433" s="144" t="s">
        <v>1358</v>
      </c>
      <c r="G2433" s="127">
        <v>42</v>
      </c>
      <c r="H2433" s="127">
        <v>750</v>
      </c>
      <c r="I2433" s="127">
        <v>0</v>
      </c>
      <c r="J2433" s="127">
        <v>10</v>
      </c>
      <c r="K2433" s="127">
        <v>21</v>
      </c>
      <c r="L2433" s="127">
        <v>69</v>
      </c>
      <c r="M2433" s="127">
        <v>42</v>
      </c>
      <c r="N2433" s="127">
        <v>817</v>
      </c>
      <c r="O2433" s="127">
        <v>0</v>
      </c>
      <c r="P2433" s="127">
        <v>10</v>
      </c>
      <c r="Q2433" s="127">
        <v>36</v>
      </c>
      <c r="R2433" s="127">
        <v>55</v>
      </c>
      <c r="S2433" s="127">
        <v>0</v>
      </c>
      <c r="T2433" s="127">
        <v>0</v>
      </c>
      <c r="U2433" s="127">
        <v>0</v>
      </c>
      <c r="V2433" s="127">
        <v>0</v>
      </c>
      <c r="W2433" s="127">
        <v>0</v>
      </c>
      <c r="X2433" s="127">
        <v>0</v>
      </c>
    </row>
    <row r="2434" spans="1:24">
      <c r="A2434" s="118">
        <v>7</v>
      </c>
      <c r="B2434" s="122">
        <v>1</v>
      </c>
      <c r="C2434" s="137">
        <v>7509</v>
      </c>
      <c r="D2434" s="131">
        <v>33</v>
      </c>
      <c r="E2434" s="144" t="s">
        <v>1357</v>
      </c>
      <c r="F2434" s="144" t="s">
        <v>1710</v>
      </c>
      <c r="G2434" s="127">
        <v>43</v>
      </c>
      <c r="H2434" s="127">
        <v>707</v>
      </c>
      <c r="I2434" s="127">
        <v>19</v>
      </c>
      <c r="J2434" s="127">
        <v>16</v>
      </c>
      <c r="K2434" s="127">
        <v>30</v>
      </c>
      <c r="L2434" s="127">
        <v>35</v>
      </c>
      <c r="M2434" s="127">
        <v>43</v>
      </c>
      <c r="N2434" s="127">
        <v>731</v>
      </c>
      <c r="O2434" s="127">
        <v>7</v>
      </c>
      <c r="P2434" s="127">
        <v>21</v>
      </c>
      <c r="Q2434" s="127">
        <v>40</v>
      </c>
      <c r="R2434" s="127">
        <v>33</v>
      </c>
      <c r="S2434" s="127">
        <v>43</v>
      </c>
      <c r="T2434" s="127">
        <v>171</v>
      </c>
      <c r="U2434" s="127">
        <v>33</v>
      </c>
      <c r="V2434" s="127">
        <v>37</v>
      </c>
      <c r="W2434" s="127">
        <v>28</v>
      </c>
      <c r="X2434" s="127">
        <v>2</v>
      </c>
    </row>
    <row r="2435" spans="1:24">
      <c r="A2435" s="118">
        <v>8</v>
      </c>
      <c r="B2435" s="122">
        <v>1</v>
      </c>
      <c r="C2435" s="137">
        <v>7509</v>
      </c>
      <c r="D2435" s="131">
        <v>33</v>
      </c>
      <c r="E2435" s="144" t="s">
        <v>1357</v>
      </c>
      <c r="F2435" s="144" t="s">
        <v>1710</v>
      </c>
      <c r="G2435" s="127">
        <v>29</v>
      </c>
      <c r="H2435" s="127">
        <v>683</v>
      </c>
      <c r="I2435" s="127">
        <v>31</v>
      </c>
      <c r="J2435" s="127">
        <v>28</v>
      </c>
      <c r="K2435" s="127">
        <v>38</v>
      </c>
      <c r="L2435" s="127">
        <v>3</v>
      </c>
      <c r="M2435" s="127">
        <v>29</v>
      </c>
      <c r="N2435" s="127">
        <v>792</v>
      </c>
      <c r="O2435" s="127">
        <v>7</v>
      </c>
      <c r="P2435" s="127">
        <v>14</v>
      </c>
      <c r="Q2435" s="127">
        <v>52</v>
      </c>
      <c r="R2435" s="127">
        <v>28</v>
      </c>
      <c r="S2435" s="127">
        <v>0</v>
      </c>
      <c r="T2435" s="127">
        <v>0</v>
      </c>
      <c r="U2435" s="127">
        <v>0</v>
      </c>
      <c r="V2435" s="127">
        <v>0</v>
      </c>
      <c r="W2435" s="127">
        <v>0</v>
      </c>
      <c r="X2435" s="127">
        <v>0</v>
      </c>
    </row>
    <row r="2436" spans="1:24">
      <c r="A2436" s="113">
        <v>3</v>
      </c>
      <c r="B2436" s="116">
        <v>1</v>
      </c>
      <c r="C2436" s="138">
        <v>7510</v>
      </c>
      <c r="D2436" s="132">
        <v>24</v>
      </c>
      <c r="E2436" s="142" t="s">
        <v>1359</v>
      </c>
      <c r="F2436" s="143" t="s">
        <v>1361</v>
      </c>
      <c r="G2436" s="128">
        <v>53</v>
      </c>
      <c r="H2436" s="128">
        <v>595</v>
      </c>
      <c r="I2436" s="128">
        <v>0</v>
      </c>
      <c r="J2436" s="128">
        <v>17</v>
      </c>
      <c r="K2436" s="128">
        <v>21</v>
      </c>
      <c r="L2436" s="128">
        <v>62</v>
      </c>
      <c r="M2436" s="128">
        <v>53</v>
      </c>
      <c r="N2436" s="128">
        <v>635</v>
      </c>
      <c r="O2436" s="128">
        <v>6</v>
      </c>
      <c r="P2436" s="128">
        <v>8</v>
      </c>
      <c r="Q2436" s="128">
        <v>40</v>
      </c>
      <c r="R2436" s="128">
        <v>47</v>
      </c>
      <c r="S2436" s="128">
        <v>0</v>
      </c>
      <c r="T2436" s="128">
        <v>0</v>
      </c>
      <c r="U2436" s="128">
        <v>0</v>
      </c>
      <c r="V2436" s="128">
        <v>0</v>
      </c>
      <c r="W2436" s="128">
        <v>0</v>
      </c>
      <c r="X2436" s="128">
        <v>0</v>
      </c>
    </row>
    <row r="2437" spans="1:24">
      <c r="A2437" s="118">
        <v>4</v>
      </c>
      <c r="B2437" s="122">
        <v>1</v>
      </c>
      <c r="C2437" s="137">
        <v>7510</v>
      </c>
      <c r="D2437" s="131">
        <v>24</v>
      </c>
      <c r="E2437" s="144" t="s">
        <v>1359</v>
      </c>
      <c r="F2437" s="144" t="s">
        <v>1361</v>
      </c>
      <c r="G2437" s="127">
        <v>34</v>
      </c>
      <c r="H2437" s="127">
        <v>642</v>
      </c>
      <c r="I2437" s="127">
        <v>6</v>
      </c>
      <c r="J2437" s="127">
        <v>12</v>
      </c>
      <c r="K2437" s="127">
        <v>15</v>
      </c>
      <c r="L2437" s="127">
        <v>68</v>
      </c>
      <c r="M2437" s="127">
        <v>34</v>
      </c>
      <c r="N2437" s="127">
        <v>622</v>
      </c>
      <c r="O2437" s="127">
        <v>3</v>
      </c>
      <c r="P2437" s="127">
        <v>32</v>
      </c>
      <c r="Q2437" s="127">
        <v>41</v>
      </c>
      <c r="R2437" s="127">
        <v>24</v>
      </c>
      <c r="S2437" s="127">
        <v>0</v>
      </c>
      <c r="T2437" s="127">
        <v>0</v>
      </c>
      <c r="U2437" s="127">
        <v>0</v>
      </c>
      <c r="V2437" s="127">
        <v>0</v>
      </c>
      <c r="W2437" s="127">
        <v>0</v>
      </c>
      <c r="X2437" s="127">
        <v>0</v>
      </c>
    </row>
    <row r="2438" spans="1:24">
      <c r="A2438" s="118">
        <v>5</v>
      </c>
      <c r="B2438" s="122">
        <v>1</v>
      </c>
      <c r="C2438" s="137">
        <v>7510</v>
      </c>
      <c r="D2438" s="131">
        <v>24</v>
      </c>
      <c r="E2438" s="144" t="s">
        <v>1359</v>
      </c>
      <c r="F2438" s="144" t="s">
        <v>1361</v>
      </c>
      <c r="G2438" s="127">
        <v>42</v>
      </c>
      <c r="H2438" s="127">
        <v>695</v>
      </c>
      <c r="I2438" s="127">
        <v>7</v>
      </c>
      <c r="J2438" s="127">
        <v>14</v>
      </c>
      <c r="K2438" s="127">
        <v>31</v>
      </c>
      <c r="L2438" s="127">
        <v>48</v>
      </c>
      <c r="M2438" s="127">
        <v>42</v>
      </c>
      <c r="N2438" s="127">
        <v>733</v>
      </c>
      <c r="O2438" s="127">
        <v>0</v>
      </c>
      <c r="P2438" s="127">
        <v>21</v>
      </c>
      <c r="Q2438" s="127">
        <v>45</v>
      </c>
      <c r="R2438" s="127">
        <v>33</v>
      </c>
      <c r="S2438" s="127">
        <v>42</v>
      </c>
      <c r="T2438" s="127">
        <v>216</v>
      </c>
      <c r="U2438" s="127">
        <v>5</v>
      </c>
      <c r="V2438" s="127">
        <v>29</v>
      </c>
      <c r="W2438" s="127">
        <v>52</v>
      </c>
      <c r="X2438" s="127">
        <v>14</v>
      </c>
    </row>
    <row r="2439" spans="1:24">
      <c r="A2439" s="118">
        <v>6</v>
      </c>
      <c r="B2439" s="122">
        <v>1</v>
      </c>
      <c r="C2439" s="137">
        <v>7510</v>
      </c>
      <c r="D2439" s="131">
        <v>24</v>
      </c>
      <c r="E2439" s="144" t="s">
        <v>1359</v>
      </c>
      <c r="F2439" s="144" t="s">
        <v>1361</v>
      </c>
      <c r="G2439" s="127">
        <v>49</v>
      </c>
      <c r="H2439" s="127">
        <v>732</v>
      </c>
      <c r="I2439" s="127">
        <v>4</v>
      </c>
      <c r="J2439" s="127">
        <v>14</v>
      </c>
      <c r="K2439" s="127">
        <v>27</v>
      </c>
      <c r="L2439" s="127">
        <v>55</v>
      </c>
      <c r="M2439" s="127">
        <v>49</v>
      </c>
      <c r="N2439" s="127">
        <v>752</v>
      </c>
      <c r="O2439" s="127">
        <v>4</v>
      </c>
      <c r="P2439" s="127">
        <v>16</v>
      </c>
      <c r="Q2439" s="127">
        <v>45</v>
      </c>
      <c r="R2439" s="127">
        <v>35</v>
      </c>
      <c r="S2439" s="127">
        <v>0</v>
      </c>
      <c r="T2439" s="127">
        <v>0</v>
      </c>
      <c r="U2439" s="127">
        <v>0</v>
      </c>
      <c r="V2439" s="127">
        <v>0</v>
      </c>
      <c r="W2439" s="127">
        <v>0</v>
      </c>
      <c r="X2439" s="127">
        <v>0</v>
      </c>
    </row>
    <row r="2440" spans="1:24">
      <c r="A2440" s="118">
        <v>7</v>
      </c>
      <c r="B2440" s="122">
        <v>1</v>
      </c>
      <c r="C2440" s="137">
        <v>7510</v>
      </c>
      <c r="D2440" s="131">
        <v>25</v>
      </c>
      <c r="E2440" s="144" t="s">
        <v>1359</v>
      </c>
      <c r="F2440" s="144" t="s">
        <v>1712</v>
      </c>
      <c r="G2440" s="127">
        <v>54</v>
      </c>
      <c r="H2440" s="127">
        <v>735</v>
      </c>
      <c r="I2440" s="127">
        <v>9</v>
      </c>
      <c r="J2440" s="127">
        <v>13</v>
      </c>
      <c r="K2440" s="127">
        <v>35</v>
      </c>
      <c r="L2440" s="127">
        <v>43</v>
      </c>
      <c r="M2440" s="127">
        <v>54</v>
      </c>
      <c r="N2440" s="127">
        <v>713</v>
      </c>
      <c r="O2440" s="127">
        <v>6</v>
      </c>
      <c r="P2440" s="127">
        <v>31</v>
      </c>
      <c r="Q2440" s="127">
        <v>33</v>
      </c>
      <c r="R2440" s="127">
        <v>30</v>
      </c>
      <c r="S2440" s="127">
        <v>54</v>
      </c>
      <c r="T2440" s="127">
        <v>158</v>
      </c>
      <c r="U2440" s="127">
        <v>37</v>
      </c>
      <c r="V2440" s="127">
        <v>43</v>
      </c>
      <c r="W2440" s="127">
        <v>20</v>
      </c>
      <c r="X2440" s="127">
        <v>0</v>
      </c>
    </row>
    <row r="2441" spans="1:24">
      <c r="A2441" s="118">
        <v>8</v>
      </c>
      <c r="B2441" s="122">
        <v>1</v>
      </c>
      <c r="C2441" s="137">
        <v>7510</v>
      </c>
      <c r="D2441" s="131">
        <v>25</v>
      </c>
      <c r="E2441" s="144" t="s">
        <v>1359</v>
      </c>
      <c r="F2441" s="144" t="s">
        <v>1712</v>
      </c>
      <c r="G2441" s="127">
        <v>31</v>
      </c>
      <c r="H2441" s="127">
        <v>701</v>
      </c>
      <c r="I2441" s="127">
        <v>29</v>
      </c>
      <c r="J2441" s="127">
        <v>16</v>
      </c>
      <c r="K2441" s="127">
        <v>42</v>
      </c>
      <c r="L2441" s="127">
        <v>13</v>
      </c>
      <c r="M2441" s="127">
        <v>31</v>
      </c>
      <c r="N2441" s="127">
        <v>727</v>
      </c>
      <c r="O2441" s="127">
        <v>3</v>
      </c>
      <c r="P2441" s="127">
        <v>39</v>
      </c>
      <c r="Q2441" s="127">
        <v>55</v>
      </c>
      <c r="R2441" s="127">
        <v>3</v>
      </c>
      <c r="S2441" s="127">
        <v>0</v>
      </c>
      <c r="T2441" s="127">
        <v>0</v>
      </c>
      <c r="U2441" s="127">
        <v>0</v>
      </c>
      <c r="V2441" s="127">
        <v>0</v>
      </c>
      <c r="W2441" s="127">
        <v>0</v>
      </c>
      <c r="X2441" s="127">
        <v>0</v>
      </c>
    </row>
    <row r="2442" spans="1:24">
      <c r="A2442" s="113">
        <v>3</v>
      </c>
      <c r="B2442" s="116">
        <v>1</v>
      </c>
      <c r="C2442" s="138">
        <v>7510</v>
      </c>
      <c r="D2442" s="132">
        <v>28</v>
      </c>
      <c r="E2442" s="142" t="s">
        <v>1359</v>
      </c>
      <c r="F2442" s="143" t="s">
        <v>1360</v>
      </c>
      <c r="G2442" s="128">
        <v>26</v>
      </c>
      <c r="H2442" s="128">
        <v>540</v>
      </c>
      <c r="I2442" s="128">
        <v>0</v>
      </c>
      <c r="J2442" s="128">
        <v>31</v>
      </c>
      <c r="K2442" s="128">
        <v>35</v>
      </c>
      <c r="L2442" s="128">
        <v>35</v>
      </c>
      <c r="M2442" s="128">
        <v>26</v>
      </c>
      <c r="N2442" s="128">
        <v>439</v>
      </c>
      <c r="O2442" s="128">
        <v>27</v>
      </c>
      <c r="P2442" s="128">
        <v>38</v>
      </c>
      <c r="Q2442" s="128">
        <v>23</v>
      </c>
      <c r="R2442" s="128">
        <v>12</v>
      </c>
      <c r="S2442" s="128">
        <v>0</v>
      </c>
      <c r="T2442" s="128">
        <v>0</v>
      </c>
      <c r="U2442" s="128">
        <v>0</v>
      </c>
      <c r="V2442" s="128">
        <v>0</v>
      </c>
      <c r="W2442" s="128">
        <v>0</v>
      </c>
      <c r="X2442" s="128">
        <v>0</v>
      </c>
    </row>
    <row r="2443" spans="1:24">
      <c r="A2443" s="118">
        <v>4</v>
      </c>
      <c r="B2443" s="122">
        <v>1</v>
      </c>
      <c r="C2443" s="137">
        <v>7510</v>
      </c>
      <c r="D2443" s="131">
        <v>28</v>
      </c>
      <c r="E2443" s="144" t="s">
        <v>1359</v>
      </c>
      <c r="F2443" s="144" t="s">
        <v>1360</v>
      </c>
      <c r="G2443" s="127">
        <v>17</v>
      </c>
      <c r="H2443" s="127">
        <v>642</v>
      </c>
      <c r="I2443" s="127">
        <v>12</v>
      </c>
      <c r="J2443" s="127">
        <v>6</v>
      </c>
      <c r="K2443" s="127">
        <v>24</v>
      </c>
      <c r="L2443" s="127">
        <v>59</v>
      </c>
      <c r="M2443" s="127">
        <v>17</v>
      </c>
      <c r="N2443" s="127">
        <v>641</v>
      </c>
      <c r="O2443" s="127">
        <v>12</v>
      </c>
      <c r="P2443" s="127">
        <v>18</v>
      </c>
      <c r="Q2443" s="127">
        <v>41</v>
      </c>
      <c r="R2443" s="127">
        <v>29</v>
      </c>
      <c r="S2443" s="127">
        <v>0</v>
      </c>
      <c r="T2443" s="127">
        <v>0</v>
      </c>
      <c r="U2443" s="127">
        <v>0</v>
      </c>
      <c r="V2443" s="127">
        <v>0</v>
      </c>
      <c r="W2443" s="127">
        <v>0</v>
      </c>
      <c r="X2443" s="127">
        <v>0</v>
      </c>
    </row>
    <row r="2444" spans="1:24">
      <c r="A2444" s="118">
        <v>5</v>
      </c>
      <c r="B2444" s="122">
        <v>1</v>
      </c>
      <c r="C2444" s="137">
        <v>7510</v>
      </c>
      <c r="D2444" s="131">
        <v>28</v>
      </c>
      <c r="E2444" s="144" t="s">
        <v>1359</v>
      </c>
      <c r="F2444" s="144" t="s">
        <v>1360</v>
      </c>
      <c r="G2444" s="127">
        <v>22</v>
      </c>
      <c r="H2444" s="127">
        <v>684</v>
      </c>
      <c r="I2444" s="127">
        <v>23</v>
      </c>
      <c r="J2444" s="127">
        <v>0</v>
      </c>
      <c r="K2444" s="127">
        <v>27</v>
      </c>
      <c r="L2444" s="127">
        <v>50</v>
      </c>
      <c r="M2444" s="127">
        <v>22</v>
      </c>
      <c r="N2444" s="127">
        <v>682</v>
      </c>
      <c r="O2444" s="127">
        <v>9</v>
      </c>
      <c r="P2444" s="127">
        <v>18</v>
      </c>
      <c r="Q2444" s="127">
        <v>41</v>
      </c>
      <c r="R2444" s="127">
        <v>32</v>
      </c>
      <c r="S2444" s="127">
        <v>22</v>
      </c>
      <c r="T2444" s="127">
        <v>209</v>
      </c>
      <c r="U2444" s="127">
        <v>9</v>
      </c>
      <c r="V2444" s="127">
        <v>32</v>
      </c>
      <c r="W2444" s="127">
        <v>45</v>
      </c>
      <c r="X2444" s="127">
        <v>14</v>
      </c>
    </row>
    <row r="2445" spans="1:24">
      <c r="A2445" s="118">
        <v>6</v>
      </c>
      <c r="B2445" s="122">
        <v>1</v>
      </c>
      <c r="C2445" s="137">
        <v>7510</v>
      </c>
      <c r="D2445" s="131">
        <v>28</v>
      </c>
      <c r="E2445" s="144" t="s">
        <v>1359</v>
      </c>
      <c r="F2445" s="144" t="s">
        <v>1360</v>
      </c>
      <c r="G2445" s="127">
        <v>19</v>
      </c>
      <c r="H2445" s="127">
        <v>670</v>
      </c>
      <c r="I2445" s="127">
        <v>5</v>
      </c>
      <c r="J2445" s="127">
        <v>16</v>
      </c>
      <c r="K2445" s="127">
        <v>63</v>
      </c>
      <c r="L2445" s="127">
        <v>16</v>
      </c>
      <c r="M2445" s="127">
        <v>19</v>
      </c>
      <c r="N2445" s="127">
        <v>646</v>
      </c>
      <c r="O2445" s="127">
        <v>5</v>
      </c>
      <c r="P2445" s="127">
        <v>37</v>
      </c>
      <c r="Q2445" s="127">
        <v>42</v>
      </c>
      <c r="R2445" s="127">
        <v>16</v>
      </c>
      <c r="S2445" s="127">
        <v>0</v>
      </c>
      <c r="T2445" s="127">
        <v>0</v>
      </c>
      <c r="U2445" s="127">
        <v>0</v>
      </c>
      <c r="V2445" s="127">
        <v>0</v>
      </c>
      <c r="W2445" s="127">
        <v>0</v>
      </c>
      <c r="X2445" s="127">
        <v>0</v>
      </c>
    </row>
    <row r="2446" spans="1:24">
      <c r="A2446" s="118">
        <v>7</v>
      </c>
      <c r="B2446" s="122">
        <v>1</v>
      </c>
      <c r="C2446" s="137">
        <v>7510</v>
      </c>
      <c r="D2446" s="131">
        <v>29</v>
      </c>
      <c r="E2446" s="144" t="s">
        <v>1359</v>
      </c>
      <c r="F2446" s="144" t="s">
        <v>1711</v>
      </c>
      <c r="G2446" s="127">
        <v>18</v>
      </c>
      <c r="H2446" s="127">
        <v>712</v>
      </c>
      <c r="I2446" s="127">
        <v>6</v>
      </c>
      <c r="J2446" s="127">
        <v>22</v>
      </c>
      <c r="K2446" s="127">
        <v>56</v>
      </c>
      <c r="L2446" s="127">
        <v>17</v>
      </c>
      <c r="M2446" s="127">
        <v>18</v>
      </c>
      <c r="N2446" s="127">
        <v>719</v>
      </c>
      <c r="O2446" s="127">
        <v>0</v>
      </c>
      <c r="P2446" s="127">
        <v>33</v>
      </c>
      <c r="Q2446" s="127">
        <v>50</v>
      </c>
      <c r="R2446" s="127">
        <v>17</v>
      </c>
      <c r="S2446" s="127">
        <v>18</v>
      </c>
      <c r="T2446" s="127">
        <v>165</v>
      </c>
      <c r="U2446" s="127">
        <v>33</v>
      </c>
      <c r="V2446" s="127">
        <v>50</v>
      </c>
      <c r="W2446" s="127">
        <v>17</v>
      </c>
      <c r="X2446" s="127">
        <v>0</v>
      </c>
    </row>
    <row r="2447" spans="1:24">
      <c r="A2447" s="118">
        <v>8</v>
      </c>
      <c r="B2447" s="122">
        <v>1</v>
      </c>
      <c r="C2447" s="137">
        <v>7510</v>
      </c>
      <c r="D2447" s="131">
        <v>29</v>
      </c>
      <c r="E2447" s="144" t="s">
        <v>1359</v>
      </c>
      <c r="F2447" s="144" t="s">
        <v>1711</v>
      </c>
      <c r="G2447" s="127">
        <v>37</v>
      </c>
      <c r="H2447" s="127">
        <v>673</v>
      </c>
      <c r="I2447" s="127">
        <v>41</v>
      </c>
      <c r="J2447" s="127">
        <v>24</v>
      </c>
      <c r="K2447" s="127">
        <v>30</v>
      </c>
      <c r="L2447" s="127">
        <v>5</v>
      </c>
      <c r="M2447" s="127">
        <v>37</v>
      </c>
      <c r="N2447" s="127">
        <v>702</v>
      </c>
      <c r="O2447" s="127">
        <v>14</v>
      </c>
      <c r="P2447" s="127">
        <v>32</v>
      </c>
      <c r="Q2447" s="127">
        <v>46</v>
      </c>
      <c r="R2447" s="127">
        <v>8</v>
      </c>
      <c r="S2447" s="127">
        <v>0</v>
      </c>
      <c r="T2447" s="127">
        <v>0</v>
      </c>
      <c r="U2447" s="127">
        <v>0</v>
      </c>
      <c r="V2447" s="127">
        <v>0</v>
      </c>
      <c r="W2447" s="127">
        <v>0</v>
      </c>
      <c r="X2447" s="127">
        <v>0</v>
      </c>
    </row>
    <row r="2448" spans="1:24">
      <c r="A2448" s="120"/>
      <c r="B2448" s="120"/>
      <c r="C2448" s="137"/>
      <c r="D2448" s="131"/>
      <c r="E2448" s="144"/>
      <c r="F2448" s="144"/>
      <c r="G2448" s="124"/>
      <c r="H2448" s="124"/>
      <c r="I2448" s="124"/>
      <c r="J2448" s="124"/>
      <c r="K2448" s="124"/>
      <c r="L2448" s="124"/>
      <c r="M2448" s="124"/>
      <c r="N2448" s="124"/>
      <c r="O2448" s="124"/>
      <c r="P2448" s="124"/>
      <c r="Q2448" s="124"/>
      <c r="R2448" s="124"/>
      <c r="S2448" s="124"/>
      <c r="T2448" s="124"/>
      <c r="U2448" s="124"/>
      <c r="V2448" s="124"/>
      <c r="W2448" s="124"/>
      <c r="X2448" s="124"/>
    </row>
    <row r="2449" spans="1:24">
      <c r="A2449" s="120"/>
      <c r="B2449" s="120"/>
      <c r="C2449" s="137"/>
      <c r="D2449" s="131"/>
      <c r="E2449" s="144"/>
      <c r="F2449" s="144"/>
      <c r="G2449" s="124"/>
      <c r="H2449" s="124"/>
      <c r="I2449" s="124"/>
      <c r="J2449" s="124"/>
      <c r="K2449" s="124"/>
      <c r="L2449" s="124"/>
      <c r="M2449" s="124"/>
      <c r="N2449" s="124"/>
      <c r="O2449" s="124"/>
      <c r="P2449" s="124"/>
      <c r="Q2449" s="124"/>
      <c r="R2449" s="124"/>
      <c r="S2449" s="124"/>
      <c r="T2449" s="124"/>
      <c r="U2449" s="124"/>
      <c r="V2449" s="124"/>
      <c r="W2449" s="124"/>
      <c r="X2449" s="124"/>
    </row>
    <row r="2450" spans="1:24">
      <c r="A2450" s="120"/>
      <c r="B2450" s="120"/>
      <c r="C2450" s="137"/>
      <c r="D2450" s="131"/>
      <c r="E2450" s="144"/>
      <c r="F2450" s="144"/>
      <c r="G2450" s="124"/>
      <c r="H2450" s="124"/>
      <c r="I2450" s="124"/>
      <c r="J2450" s="124"/>
      <c r="K2450" s="124"/>
      <c r="L2450" s="124"/>
      <c r="M2450" s="124"/>
      <c r="N2450" s="124"/>
      <c r="O2450" s="124"/>
      <c r="P2450" s="124"/>
      <c r="Q2450" s="124"/>
      <c r="R2450" s="124"/>
      <c r="S2450" s="124"/>
      <c r="T2450" s="124"/>
      <c r="U2450" s="124"/>
      <c r="V2450" s="124"/>
      <c r="W2450" s="124"/>
      <c r="X2450" s="124"/>
    </row>
    <row r="2451" spans="1:24">
      <c r="A2451" s="120"/>
      <c r="B2451" s="120"/>
      <c r="C2451" s="137"/>
      <c r="D2451" s="131"/>
      <c r="E2451" s="144"/>
      <c r="F2451" s="144"/>
      <c r="G2451" s="124"/>
      <c r="H2451" s="124"/>
      <c r="I2451" s="124"/>
      <c r="J2451" s="124"/>
      <c r="K2451" s="124"/>
      <c r="L2451" s="124"/>
      <c r="M2451" s="124"/>
      <c r="N2451" s="124"/>
      <c r="O2451" s="124"/>
      <c r="P2451" s="124"/>
      <c r="Q2451" s="124"/>
      <c r="R2451" s="124"/>
      <c r="S2451" s="124"/>
      <c r="T2451" s="124"/>
      <c r="U2451" s="124"/>
      <c r="V2451" s="124"/>
      <c r="W2451" s="124"/>
      <c r="X2451" s="124"/>
    </row>
    <row r="2452" spans="1:24">
      <c r="A2452" s="120"/>
      <c r="B2452" s="120"/>
      <c r="C2452" s="137"/>
      <c r="D2452" s="131"/>
      <c r="E2452" s="144"/>
      <c r="F2452" s="144"/>
      <c r="G2452" s="124"/>
      <c r="H2452" s="124"/>
      <c r="I2452" s="124"/>
      <c r="J2452" s="124"/>
      <c r="K2452" s="124"/>
      <c r="L2452" s="124"/>
      <c r="M2452" s="124"/>
      <c r="N2452" s="124"/>
      <c r="O2452" s="124"/>
      <c r="P2452" s="124"/>
      <c r="Q2452" s="124"/>
      <c r="R2452" s="124"/>
      <c r="S2452" s="124"/>
      <c r="T2452" s="124"/>
      <c r="U2452" s="124"/>
      <c r="V2452" s="124"/>
      <c r="W2452" s="124"/>
      <c r="X2452" s="124"/>
    </row>
    <row r="2453" spans="1:24">
      <c r="A2453" s="120"/>
      <c r="B2453" s="120"/>
      <c r="C2453" s="137"/>
      <c r="D2453" s="131"/>
      <c r="E2453" s="144"/>
      <c r="F2453" s="144"/>
      <c r="G2453" s="124"/>
      <c r="H2453" s="124"/>
      <c r="I2453" s="124"/>
      <c r="J2453" s="124"/>
      <c r="K2453" s="124"/>
      <c r="L2453" s="124"/>
      <c r="M2453" s="124"/>
      <c r="N2453" s="124"/>
      <c r="O2453" s="124"/>
      <c r="P2453" s="124"/>
      <c r="Q2453" s="124"/>
      <c r="R2453" s="124"/>
      <c r="S2453" s="124"/>
      <c r="T2453" s="124"/>
      <c r="U2453" s="124"/>
      <c r="V2453" s="124"/>
      <c r="W2453" s="124"/>
      <c r="X2453" s="124"/>
    </row>
    <row r="2454" spans="1:24">
      <c r="A2454" s="120"/>
      <c r="B2454" s="120"/>
      <c r="C2454" s="137"/>
      <c r="D2454" s="131"/>
      <c r="E2454" s="144"/>
      <c r="F2454" s="144"/>
      <c r="G2454" s="124"/>
      <c r="H2454" s="124"/>
      <c r="I2454" s="124"/>
      <c r="J2454" s="124"/>
      <c r="K2454" s="124"/>
      <c r="L2454" s="124"/>
      <c r="M2454" s="124"/>
      <c r="N2454" s="124"/>
      <c r="O2454" s="124"/>
      <c r="P2454" s="124"/>
      <c r="Q2454" s="124"/>
      <c r="R2454" s="124"/>
      <c r="S2454" s="124"/>
      <c r="T2454" s="124"/>
      <c r="U2454" s="124"/>
      <c r="V2454" s="124"/>
      <c r="W2454" s="124"/>
      <c r="X2454" s="124"/>
    </row>
    <row r="2455" spans="1:24">
      <c r="A2455" s="120"/>
      <c r="B2455" s="120"/>
      <c r="C2455" s="137"/>
      <c r="D2455" s="131"/>
      <c r="E2455" s="144"/>
      <c r="F2455" s="144"/>
      <c r="G2455" s="124"/>
      <c r="H2455" s="124"/>
      <c r="I2455" s="124"/>
      <c r="J2455" s="124"/>
      <c r="K2455" s="124"/>
      <c r="L2455" s="124"/>
      <c r="M2455" s="124"/>
      <c r="N2455" s="124"/>
      <c r="O2455" s="124"/>
      <c r="P2455" s="124"/>
      <c r="Q2455" s="124"/>
      <c r="R2455" s="124"/>
      <c r="S2455" s="124"/>
      <c r="T2455" s="124"/>
      <c r="U2455" s="124"/>
      <c r="V2455" s="124"/>
      <c r="W2455" s="124"/>
      <c r="X2455" s="124"/>
    </row>
    <row r="2456" spans="1:24">
      <c r="A2456" s="120"/>
      <c r="B2456" s="120"/>
      <c r="C2456" s="137"/>
      <c r="D2456" s="131"/>
      <c r="E2456" s="144"/>
      <c r="F2456" s="144"/>
      <c r="G2456" s="124"/>
      <c r="H2456" s="124"/>
      <c r="I2456" s="124"/>
      <c r="J2456" s="124"/>
      <c r="K2456" s="124"/>
      <c r="L2456" s="124"/>
      <c r="M2456" s="124"/>
      <c r="N2456" s="124"/>
      <c r="O2456" s="124"/>
      <c r="P2456" s="124"/>
      <c r="Q2456" s="124"/>
      <c r="R2456" s="124"/>
      <c r="S2456" s="124"/>
      <c r="T2456" s="124"/>
      <c r="U2456" s="124"/>
      <c r="V2456" s="124"/>
      <c r="W2456" s="124"/>
      <c r="X2456" s="124"/>
    </row>
    <row r="2457" spans="1:24">
      <c r="A2457" s="120"/>
      <c r="B2457" s="120"/>
      <c r="C2457" s="137"/>
      <c r="D2457" s="131"/>
      <c r="E2457" s="144"/>
      <c r="F2457" s="144"/>
      <c r="G2457" s="124"/>
      <c r="H2457" s="124"/>
      <c r="I2457" s="124"/>
      <c r="J2457" s="124"/>
      <c r="K2457" s="124"/>
      <c r="L2457" s="124"/>
      <c r="M2457" s="124"/>
      <c r="N2457" s="124"/>
      <c r="O2457" s="124"/>
      <c r="P2457" s="124"/>
      <c r="Q2457" s="124"/>
      <c r="R2457" s="124"/>
      <c r="S2457" s="124"/>
      <c r="T2457" s="124"/>
      <c r="U2457" s="124"/>
      <c r="V2457" s="124"/>
      <c r="W2457" s="124"/>
      <c r="X2457" s="124"/>
    </row>
    <row r="2458" spans="1:24">
      <c r="A2458" s="120"/>
      <c r="B2458" s="120"/>
      <c r="C2458" s="137"/>
      <c r="D2458" s="131"/>
      <c r="E2458" s="144"/>
      <c r="F2458" s="144"/>
      <c r="G2458" s="124"/>
      <c r="H2458" s="124"/>
      <c r="I2458" s="124"/>
      <c r="J2458" s="124"/>
      <c r="K2458" s="124"/>
      <c r="L2458" s="124"/>
      <c r="M2458" s="124"/>
      <c r="N2458" s="124"/>
      <c r="O2458" s="124"/>
      <c r="P2458" s="124"/>
      <c r="Q2458" s="124"/>
      <c r="R2458" s="124"/>
      <c r="S2458" s="124"/>
      <c r="T2458" s="124"/>
      <c r="U2458" s="124"/>
      <c r="V2458" s="124"/>
      <c r="W2458" s="124"/>
      <c r="X2458" s="124"/>
    </row>
    <row r="2459" spans="1:24">
      <c r="A2459" s="120"/>
      <c r="B2459" s="120"/>
      <c r="C2459" s="137"/>
      <c r="D2459" s="131"/>
      <c r="E2459" s="144"/>
      <c r="F2459" s="144"/>
      <c r="G2459" s="124"/>
      <c r="H2459" s="124"/>
      <c r="I2459" s="124"/>
      <c r="J2459" s="124"/>
      <c r="K2459" s="124"/>
      <c r="L2459" s="124"/>
      <c r="M2459" s="124"/>
      <c r="N2459" s="124"/>
      <c r="O2459" s="124"/>
      <c r="P2459" s="124"/>
      <c r="Q2459" s="124"/>
      <c r="R2459" s="124"/>
      <c r="S2459" s="124"/>
      <c r="T2459" s="124"/>
      <c r="U2459" s="124"/>
      <c r="V2459" s="124"/>
      <c r="W2459" s="124"/>
      <c r="X2459" s="124"/>
    </row>
    <row r="2460" spans="1:24">
      <c r="A2460" s="120"/>
      <c r="B2460" s="120"/>
      <c r="C2460" s="137"/>
      <c r="D2460" s="131"/>
      <c r="E2460" s="144"/>
      <c r="F2460" s="144"/>
      <c r="G2460" s="124"/>
      <c r="H2460" s="124"/>
      <c r="I2460" s="124"/>
      <c r="J2460" s="124"/>
      <c r="K2460" s="124"/>
      <c r="L2460" s="124"/>
      <c r="M2460" s="124"/>
      <c r="N2460" s="124"/>
      <c r="O2460" s="124"/>
      <c r="P2460" s="124"/>
      <c r="Q2460" s="124"/>
      <c r="R2460" s="124"/>
      <c r="S2460" s="124"/>
      <c r="T2460" s="124"/>
      <c r="U2460" s="124"/>
      <c r="V2460" s="124"/>
      <c r="W2460" s="124"/>
      <c r="X2460" s="124"/>
    </row>
    <row r="2461" spans="1:24">
      <c r="A2461" s="120"/>
      <c r="B2461" s="120"/>
      <c r="C2461" s="137"/>
      <c r="D2461" s="131"/>
      <c r="E2461" s="144"/>
      <c r="F2461" s="144"/>
      <c r="G2461" s="124"/>
      <c r="H2461" s="124"/>
      <c r="I2461" s="124"/>
      <c r="J2461" s="124"/>
      <c r="K2461" s="124"/>
      <c r="L2461" s="124"/>
      <c r="M2461" s="124"/>
      <c r="N2461" s="124"/>
      <c r="O2461" s="124"/>
      <c r="P2461" s="124"/>
      <c r="Q2461" s="124"/>
      <c r="R2461" s="124"/>
      <c r="S2461" s="124"/>
      <c r="T2461" s="124"/>
      <c r="U2461" s="124"/>
      <c r="V2461" s="124"/>
      <c r="W2461" s="124"/>
      <c r="X2461" s="124"/>
    </row>
    <row r="2462" spans="1:24">
      <c r="A2462" s="120"/>
      <c r="B2462" s="120"/>
      <c r="C2462" s="137"/>
      <c r="D2462" s="131"/>
      <c r="E2462" s="144"/>
      <c r="F2462" s="144"/>
      <c r="G2462" s="124"/>
      <c r="H2462" s="124"/>
      <c r="I2462" s="124"/>
      <c r="J2462" s="124"/>
      <c r="K2462" s="124"/>
      <c r="L2462" s="124"/>
      <c r="M2462" s="124"/>
      <c r="N2462" s="124"/>
      <c r="O2462" s="124"/>
      <c r="P2462" s="124"/>
      <c r="Q2462" s="124"/>
      <c r="R2462" s="124"/>
      <c r="S2462" s="124"/>
      <c r="T2462" s="124"/>
      <c r="U2462" s="124"/>
      <c r="V2462" s="124"/>
      <c r="W2462" s="124"/>
      <c r="X2462" s="124"/>
    </row>
    <row r="2463" spans="1:24">
      <c r="A2463" s="120"/>
      <c r="B2463" s="120"/>
      <c r="C2463" s="137"/>
      <c r="D2463" s="131"/>
      <c r="E2463" s="144"/>
      <c r="F2463" s="144"/>
      <c r="G2463" s="124"/>
      <c r="H2463" s="124"/>
      <c r="I2463" s="124"/>
      <c r="J2463" s="124"/>
      <c r="K2463" s="124"/>
      <c r="L2463" s="124"/>
      <c r="M2463" s="124"/>
      <c r="N2463" s="124"/>
      <c r="O2463" s="124"/>
      <c r="P2463" s="124"/>
      <c r="Q2463" s="124"/>
      <c r="R2463" s="124"/>
      <c r="S2463" s="124"/>
      <c r="T2463" s="124"/>
      <c r="U2463" s="124"/>
      <c r="V2463" s="124"/>
      <c r="W2463" s="124"/>
      <c r="X2463" s="124"/>
    </row>
    <row r="2464" spans="1:24">
      <c r="A2464" s="120"/>
      <c r="B2464" s="120"/>
      <c r="C2464" s="137"/>
      <c r="D2464" s="131"/>
      <c r="E2464" s="144"/>
      <c r="F2464" s="144"/>
      <c r="G2464" s="124"/>
      <c r="H2464" s="124"/>
      <c r="I2464" s="124"/>
      <c r="J2464" s="124"/>
      <c r="K2464" s="124"/>
      <c r="L2464" s="124"/>
      <c r="M2464" s="124"/>
      <c r="N2464" s="124"/>
      <c r="O2464" s="124"/>
      <c r="P2464" s="124"/>
      <c r="Q2464" s="124"/>
      <c r="R2464" s="124"/>
      <c r="S2464" s="124"/>
      <c r="T2464" s="124"/>
      <c r="U2464" s="124"/>
      <c r="V2464" s="124"/>
      <c r="W2464" s="124"/>
      <c r="X2464" s="124"/>
    </row>
    <row r="2465" spans="1:24">
      <c r="A2465" s="120"/>
      <c r="B2465" s="120"/>
      <c r="C2465" s="137"/>
      <c r="D2465" s="131"/>
      <c r="E2465" s="144"/>
      <c r="F2465" s="144"/>
      <c r="G2465" s="124"/>
      <c r="H2465" s="124"/>
      <c r="I2465" s="124"/>
      <c r="J2465" s="124"/>
      <c r="K2465" s="124"/>
      <c r="L2465" s="124"/>
      <c r="M2465" s="124"/>
      <c r="N2465" s="124"/>
      <c r="O2465" s="124"/>
      <c r="P2465" s="124"/>
      <c r="Q2465" s="124"/>
      <c r="R2465" s="124"/>
      <c r="S2465" s="124"/>
      <c r="T2465" s="124"/>
      <c r="U2465" s="124"/>
      <c r="V2465" s="124"/>
      <c r="W2465" s="124"/>
      <c r="X2465" s="124"/>
    </row>
    <row r="2466" spans="1:24">
      <c r="A2466" s="120"/>
      <c r="B2466" s="120"/>
      <c r="C2466" s="137"/>
      <c r="D2466" s="131"/>
      <c r="E2466" s="144"/>
      <c r="F2466" s="144"/>
      <c r="G2466" s="124"/>
      <c r="H2466" s="124"/>
      <c r="I2466" s="124"/>
      <c r="J2466" s="124"/>
      <c r="K2466" s="124"/>
      <c r="L2466" s="124"/>
      <c r="M2466" s="124"/>
      <c r="N2466" s="124"/>
      <c r="O2466" s="124"/>
      <c r="P2466" s="124"/>
      <c r="Q2466" s="124"/>
      <c r="R2466" s="124"/>
      <c r="S2466" s="124"/>
      <c r="T2466" s="124"/>
      <c r="U2466" s="124"/>
      <c r="V2466" s="124"/>
      <c r="W2466" s="124"/>
      <c r="X2466" s="124"/>
    </row>
    <row r="2467" spans="1:24">
      <c r="A2467" s="120"/>
      <c r="B2467" s="120"/>
      <c r="C2467" s="137"/>
      <c r="D2467" s="131"/>
      <c r="E2467" s="144"/>
      <c r="F2467" s="144"/>
      <c r="G2467" s="124"/>
      <c r="H2467" s="124"/>
      <c r="I2467" s="124"/>
      <c r="J2467" s="124"/>
      <c r="K2467" s="124"/>
      <c r="L2467" s="124"/>
      <c r="M2467" s="124"/>
      <c r="N2467" s="124"/>
      <c r="O2467" s="124"/>
      <c r="P2467" s="124"/>
      <c r="Q2467" s="124"/>
      <c r="R2467" s="124"/>
      <c r="S2467" s="124"/>
      <c r="T2467" s="124"/>
      <c r="U2467" s="124"/>
      <c r="V2467" s="124"/>
      <c r="W2467" s="124"/>
      <c r="X2467" s="124"/>
    </row>
    <row r="2468" spans="1:24">
      <c r="A2468" s="120"/>
      <c r="B2468" s="120"/>
      <c r="C2468" s="137"/>
      <c r="D2468" s="131"/>
      <c r="E2468" s="144"/>
      <c r="F2468" s="144"/>
      <c r="G2468" s="124"/>
      <c r="H2468" s="124"/>
      <c r="I2468" s="124"/>
      <c r="J2468" s="124"/>
      <c r="K2468" s="124"/>
      <c r="L2468" s="124"/>
      <c r="M2468" s="124"/>
      <c r="N2468" s="124"/>
      <c r="O2468" s="124"/>
      <c r="P2468" s="124"/>
      <c r="Q2468" s="124"/>
      <c r="R2468" s="124"/>
      <c r="S2468" s="124"/>
      <c r="T2468" s="124"/>
      <c r="U2468" s="124"/>
      <c r="V2468" s="124"/>
      <c r="W2468" s="124"/>
      <c r="X2468" s="124"/>
    </row>
    <row r="2469" spans="1:24">
      <c r="A2469" s="120"/>
      <c r="B2469" s="120"/>
      <c r="C2469" s="137"/>
      <c r="D2469" s="131"/>
      <c r="E2469" s="144"/>
      <c r="F2469" s="144"/>
      <c r="G2469" s="124"/>
      <c r="H2469" s="124"/>
      <c r="I2469" s="124"/>
      <c r="J2469" s="124"/>
      <c r="K2469" s="124"/>
      <c r="L2469" s="124"/>
      <c r="M2469" s="124"/>
      <c r="N2469" s="124"/>
      <c r="O2469" s="124"/>
      <c r="P2469" s="124"/>
      <c r="Q2469" s="124"/>
      <c r="R2469" s="124"/>
      <c r="S2469" s="124"/>
      <c r="T2469" s="124"/>
      <c r="U2469" s="124"/>
      <c r="V2469" s="124"/>
      <c r="W2469" s="124"/>
      <c r="X2469" s="124"/>
    </row>
    <row r="2470" spans="1:24">
      <c r="A2470" s="120"/>
      <c r="B2470" s="120"/>
      <c r="C2470" s="137"/>
      <c r="D2470" s="131"/>
      <c r="E2470" s="144"/>
      <c r="F2470" s="144"/>
      <c r="G2470" s="124"/>
      <c r="H2470" s="124"/>
      <c r="I2470" s="124"/>
      <c r="J2470" s="124"/>
      <c r="K2470" s="124"/>
      <c r="L2470" s="124"/>
      <c r="M2470" s="124"/>
      <c r="N2470" s="124"/>
      <c r="O2470" s="124"/>
      <c r="P2470" s="124"/>
      <c r="Q2470" s="124"/>
      <c r="R2470" s="124"/>
      <c r="S2470" s="124"/>
      <c r="T2470" s="124"/>
      <c r="U2470" s="124"/>
      <c r="V2470" s="124"/>
      <c r="W2470" s="124"/>
      <c r="X2470" s="124"/>
    </row>
    <row r="2471" spans="1:24">
      <c r="A2471" s="120"/>
      <c r="B2471" s="120"/>
      <c r="C2471" s="137"/>
      <c r="D2471" s="131"/>
      <c r="E2471" s="144"/>
      <c r="F2471" s="144"/>
      <c r="G2471" s="124"/>
      <c r="H2471" s="124"/>
      <c r="I2471" s="124"/>
      <c r="J2471" s="124"/>
      <c r="K2471" s="124"/>
      <c r="L2471" s="124"/>
      <c r="M2471" s="124"/>
      <c r="N2471" s="124"/>
      <c r="O2471" s="124"/>
      <c r="P2471" s="124"/>
      <c r="Q2471" s="124"/>
      <c r="R2471" s="124"/>
      <c r="S2471" s="124"/>
      <c r="T2471" s="124"/>
      <c r="U2471" s="124"/>
      <c r="V2471" s="124"/>
      <c r="W2471" s="124"/>
      <c r="X2471" s="124"/>
    </row>
    <row r="2472" spans="1:24">
      <c r="A2472" s="120"/>
      <c r="B2472" s="120"/>
      <c r="C2472" s="137"/>
      <c r="D2472" s="131"/>
      <c r="E2472" s="144"/>
      <c r="F2472" s="144"/>
      <c r="G2472" s="124"/>
      <c r="H2472" s="124"/>
      <c r="I2472" s="124"/>
      <c r="J2472" s="124"/>
      <c r="K2472" s="124"/>
      <c r="L2472" s="124"/>
      <c r="M2472" s="124"/>
      <c r="N2472" s="124"/>
      <c r="O2472" s="124"/>
      <c r="P2472" s="124"/>
      <c r="Q2472" s="124"/>
      <c r="R2472" s="124"/>
      <c r="S2472" s="124"/>
      <c r="T2472" s="124"/>
      <c r="U2472" s="124"/>
      <c r="V2472" s="124"/>
      <c r="W2472" s="124"/>
      <c r="X2472" s="124"/>
    </row>
    <row r="2473" spans="1:24">
      <c r="A2473" s="120"/>
      <c r="B2473" s="120"/>
      <c r="C2473" s="137"/>
      <c r="D2473" s="131"/>
      <c r="E2473" s="144"/>
      <c r="F2473" s="144"/>
      <c r="G2473" s="124"/>
      <c r="H2473" s="124"/>
      <c r="I2473" s="124"/>
      <c r="J2473" s="124"/>
      <c r="K2473" s="124"/>
      <c r="L2473" s="124"/>
      <c r="M2473" s="124"/>
      <c r="N2473" s="124"/>
      <c r="O2473" s="124"/>
      <c r="P2473" s="124"/>
      <c r="Q2473" s="124"/>
      <c r="R2473" s="124"/>
      <c r="S2473" s="124"/>
      <c r="T2473" s="124"/>
      <c r="U2473" s="124"/>
      <c r="V2473" s="124"/>
      <c r="W2473" s="124"/>
      <c r="X2473" s="124"/>
    </row>
    <row r="2474" spans="1:24">
      <c r="A2474" s="120"/>
      <c r="B2474" s="120"/>
      <c r="C2474" s="137"/>
      <c r="D2474" s="131"/>
      <c r="E2474" s="144"/>
      <c r="F2474" s="144"/>
      <c r="G2474" s="124"/>
      <c r="H2474" s="124"/>
      <c r="I2474" s="124"/>
      <c r="J2474" s="124"/>
      <c r="K2474" s="124"/>
      <c r="L2474" s="124"/>
      <c r="M2474" s="124"/>
      <c r="N2474" s="124"/>
      <c r="O2474" s="124"/>
      <c r="P2474" s="124"/>
      <c r="Q2474" s="124"/>
      <c r="R2474" s="124"/>
      <c r="S2474" s="124"/>
      <c r="T2474" s="124"/>
      <c r="U2474" s="124"/>
      <c r="V2474" s="124"/>
      <c r="W2474" s="124"/>
      <c r="X2474" s="124"/>
    </row>
    <row r="2475" spans="1:24">
      <c r="A2475" s="120"/>
      <c r="B2475" s="120"/>
      <c r="C2475" s="137"/>
      <c r="D2475" s="131"/>
      <c r="E2475" s="144"/>
      <c r="F2475" s="144"/>
      <c r="G2475" s="124"/>
      <c r="H2475" s="124"/>
      <c r="I2475" s="124"/>
      <c r="J2475" s="124"/>
      <c r="K2475" s="124"/>
      <c r="L2475" s="124"/>
      <c r="M2475" s="124"/>
      <c r="N2475" s="124"/>
      <c r="O2475" s="124"/>
      <c r="P2475" s="124"/>
      <c r="Q2475" s="124"/>
      <c r="R2475" s="124"/>
      <c r="S2475" s="124"/>
      <c r="T2475" s="124"/>
      <c r="U2475" s="124"/>
      <c r="V2475" s="124"/>
      <c r="W2475" s="124"/>
      <c r="X2475" s="124"/>
    </row>
    <row r="2476" spans="1:24">
      <c r="A2476" s="120"/>
      <c r="B2476" s="120"/>
      <c r="C2476" s="137"/>
      <c r="D2476" s="131"/>
      <c r="E2476" s="144"/>
      <c r="F2476" s="144"/>
      <c r="G2476" s="124"/>
      <c r="H2476" s="124"/>
      <c r="I2476" s="124"/>
      <c r="J2476" s="124"/>
      <c r="K2476" s="124"/>
      <c r="L2476" s="124"/>
      <c r="M2476" s="124"/>
      <c r="N2476" s="124"/>
      <c r="O2476" s="124"/>
      <c r="P2476" s="124"/>
      <c r="Q2476" s="124"/>
      <c r="R2476" s="124"/>
      <c r="S2476" s="124"/>
      <c r="T2476" s="124"/>
      <c r="U2476" s="124"/>
      <c r="V2476" s="124"/>
      <c r="W2476" s="124"/>
      <c r="X2476" s="124"/>
    </row>
    <row r="2477" spans="1:24">
      <c r="A2477" s="120"/>
      <c r="B2477" s="120"/>
      <c r="C2477" s="137"/>
      <c r="D2477" s="131"/>
      <c r="E2477" s="144"/>
      <c r="F2477" s="144"/>
      <c r="G2477" s="124"/>
      <c r="H2477" s="124"/>
      <c r="I2477" s="124"/>
      <c r="J2477" s="124"/>
      <c r="K2477" s="124"/>
      <c r="L2477" s="124"/>
      <c r="M2477" s="124"/>
      <c r="N2477" s="124"/>
      <c r="O2477" s="124"/>
      <c r="P2477" s="124"/>
      <c r="Q2477" s="124"/>
      <c r="R2477" s="124"/>
      <c r="S2477" s="124"/>
      <c r="T2477" s="124"/>
      <c r="U2477" s="124"/>
      <c r="V2477" s="124"/>
      <c r="W2477" s="124"/>
      <c r="X2477" s="124"/>
    </row>
    <row r="2478" spans="1:24">
      <c r="A2478" s="120"/>
      <c r="B2478" s="120"/>
      <c r="C2478" s="137"/>
      <c r="D2478" s="131"/>
      <c r="E2478" s="144"/>
      <c r="F2478" s="144"/>
      <c r="G2478" s="124"/>
      <c r="H2478" s="124"/>
      <c r="I2478" s="124"/>
      <c r="J2478" s="124"/>
      <c r="K2478" s="124"/>
      <c r="L2478" s="124"/>
      <c r="M2478" s="124"/>
      <c r="N2478" s="124"/>
      <c r="O2478" s="124"/>
      <c r="P2478" s="124"/>
      <c r="Q2478" s="124"/>
      <c r="R2478" s="124"/>
      <c r="S2478" s="124"/>
      <c r="T2478" s="124"/>
      <c r="U2478" s="124"/>
      <c r="V2478" s="124"/>
      <c r="W2478" s="124"/>
      <c r="X2478" s="124"/>
    </row>
    <row r="2479" spans="1:24">
      <c r="A2479" s="120"/>
      <c r="B2479" s="120"/>
      <c r="C2479" s="137"/>
      <c r="D2479" s="131"/>
      <c r="E2479" s="144"/>
      <c r="F2479" s="144"/>
      <c r="G2479" s="124"/>
      <c r="H2479" s="124"/>
      <c r="I2479" s="124"/>
      <c r="J2479" s="124"/>
      <c r="K2479" s="124"/>
      <c r="L2479" s="124"/>
      <c r="M2479" s="124"/>
      <c r="N2479" s="124"/>
      <c r="O2479" s="124"/>
      <c r="P2479" s="124"/>
      <c r="Q2479" s="124"/>
      <c r="R2479" s="124"/>
      <c r="S2479" s="124"/>
      <c r="T2479" s="124"/>
      <c r="U2479" s="124"/>
      <c r="V2479" s="124"/>
      <c r="W2479" s="124"/>
      <c r="X2479" s="124"/>
    </row>
    <row r="2480" spans="1:24">
      <c r="A2480" s="120"/>
      <c r="B2480" s="120"/>
      <c r="C2480" s="137"/>
      <c r="D2480" s="131"/>
      <c r="E2480" s="144"/>
      <c r="F2480" s="144"/>
      <c r="G2480" s="124"/>
      <c r="H2480" s="124"/>
      <c r="I2480" s="124"/>
      <c r="J2480" s="124"/>
      <c r="K2480" s="124"/>
      <c r="L2480" s="124"/>
      <c r="M2480" s="124"/>
      <c r="N2480" s="124"/>
      <c r="O2480" s="124"/>
      <c r="P2480" s="124"/>
      <c r="Q2480" s="124"/>
      <c r="R2480" s="124"/>
      <c r="S2480" s="124"/>
      <c r="T2480" s="124"/>
      <c r="U2480" s="124"/>
      <c r="V2480" s="124"/>
      <c r="W2480" s="124"/>
      <c r="X2480" s="124"/>
    </row>
    <row r="2481" spans="1:24">
      <c r="A2481" s="120"/>
      <c r="B2481" s="120"/>
      <c r="C2481" s="137"/>
      <c r="D2481" s="131"/>
      <c r="E2481" s="144"/>
      <c r="F2481" s="144"/>
      <c r="G2481" s="124"/>
      <c r="H2481" s="124"/>
      <c r="I2481" s="124"/>
      <c r="J2481" s="124"/>
      <c r="K2481" s="124"/>
      <c r="L2481" s="124"/>
      <c r="M2481" s="124"/>
      <c r="N2481" s="124"/>
      <c r="O2481" s="124"/>
      <c r="P2481" s="124"/>
      <c r="Q2481" s="124"/>
      <c r="R2481" s="124"/>
      <c r="S2481" s="124"/>
      <c r="T2481" s="124"/>
      <c r="U2481" s="124"/>
      <c r="V2481" s="124"/>
      <c r="W2481" s="124"/>
      <c r="X2481" s="124"/>
    </row>
    <row r="2482" spans="1:24">
      <c r="A2482" s="120"/>
      <c r="B2482" s="120"/>
      <c r="C2482" s="137"/>
      <c r="D2482" s="131"/>
      <c r="E2482" s="144"/>
      <c r="F2482" s="144"/>
      <c r="G2482" s="124"/>
      <c r="H2482" s="124"/>
      <c r="I2482" s="124"/>
      <c r="J2482" s="124"/>
      <c r="K2482" s="124"/>
      <c r="L2482" s="124"/>
      <c r="M2482" s="124"/>
      <c r="N2482" s="124"/>
      <c r="O2482" s="124"/>
      <c r="P2482" s="124"/>
      <c r="Q2482" s="124"/>
      <c r="R2482" s="124"/>
      <c r="S2482" s="124"/>
      <c r="T2482" s="124"/>
      <c r="U2482" s="124"/>
      <c r="V2482" s="124"/>
      <c r="W2482" s="124"/>
      <c r="X2482" s="124"/>
    </row>
    <row r="2483" spans="1:24">
      <c r="A2483" s="120"/>
      <c r="B2483" s="120"/>
      <c r="C2483" s="137"/>
      <c r="D2483" s="131"/>
      <c r="E2483" s="144"/>
      <c r="F2483" s="144"/>
      <c r="G2483" s="124"/>
      <c r="H2483" s="124"/>
      <c r="I2483" s="124"/>
      <c r="J2483" s="124"/>
      <c r="K2483" s="124"/>
      <c r="L2483" s="124"/>
      <c r="M2483" s="124"/>
      <c r="N2483" s="124"/>
      <c r="O2483" s="124"/>
      <c r="P2483" s="124"/>
      <c r="Q2483" s="124"/>
      <c r="R2483" s="124"/>
      <c r="S2483" s="124"/>
      <c r="T2483" s="124"/>
      <c r="U2483" s="124"/>
      <c r="V2483" s="124"/>
      <c r="W2483" s="124"/>
      <c r="X2483" s="124"/>
    </row>
    <row r="2484" spans="1:24">
      <c r="A2484" s="120"/>
      <c r="B2484" s="120"/>
      <c r="C2484" s="137"/>
      <c r="D2484" s="131"/>
      <c r="E2484" s="144"/>
      <c r="F2484" s="144"/>
      <c r="G2484" s="124"/>
      <c r="H2484" s="124"/>
      <c r="I2484" s="124"/>
      <c r="J2484" s="124"/>
      <c r="K2484" s="124"/>
      <c r="L2484" s="124"/>
      <c r="M2484" s="124"/>
      <c r="N2484" s="124"/>
      <c r="O2484" s="124"/>
      <c r="P2484" s="124"/>
      <c r="Q2484" s="124"/>
      <c r="R2484" s="124"/>
      <c r="S2484" s="124"/>
      <c r="T2484" s="124"/>
      <c r="U2484" s="124"/>
      <c r="V2484" s="124"/>
      <c r="W2484" s="124"/>
      <c r="X2484" s="124"/>
    </row>
    <row r="2485" spans="1:24">
      <c r="A2485" s="120"/>
      <c r="B2485" s="120"/>
      <c r="C2485" s="137"/>
      <c r="D2485" s="131"/>
      <c r="E2485" s="144"/>
      <c r="F2485" s="144"/>
      <c r="G2485" s="124"/>
      <c r="H2485" s="124"/>
      <c r="I2485" s="124"/>
      <c r="J2485" s="124"/>
      <c r="K2485" s="124"/>
      <c r="L2485" s="124"/>
      <c r="M2485" s="124"/>
      <c r="N2485" s="124"/>
      <c r="O2485" s="124"/>
      <c r="P2485" s="124"/>
      <c r="Q2485" s="124"/>
      <c r="R2485" s="124"/>
      <c r="S2485" s="124"/>
      <c r="T2485" s="124"/>
      <c r="U2485" s="124"/>
      <c r="V2485" s="124"/>
      <c r="W2485" s="124"/>
      <c r="X2485" s="124"/>
    </row>
    <row r="2486" spans="1:24">
      <c r="A2486" s="120"/>
      <c r="B2486" s="120"/>
      <c r="C2486" s="137"/>
      <c r="D2486" s="131"/>
      <c r="E2486" s="144"/>
      <c r="F2486" s="144"/>
      <c r="G2486" s="124"/>
      <c r="H2486" s="124"/>
      <c r="I2486" s="124"/>
      <c r="J2486" s="124"/>
      <c r="K2486" s="124"/>
      <c r="L2486" s="124"/>
      <c r="M2486" s="124"/>
      <c r="N2486" s="124"/>
      <c r="O2486" s="124"/>
      <c r="P2486" s="124"/>
      <c r="Q2486" s="124"/>
      <c r="R2486" s="124"/>
      <c r="S2486" s="124"/>
      <c r="T2486" s="124"/>
      <c r="U2486" s="124"/>
      <c r="V2486" s="124"/>
      <c r="W2486" s="124"/>
      <c r="X2486" s="124"/>
    </row>
    <row r="2487" spans="1:24">
      <c r="A2487" s="120"/>
      <c r="B2487" s="120"/>
      <c r="C2487" s="137"/>
      <c r="D2487" s="131"/>
      <c r="E2487" s="144"/>
      <c r="F2487" s="144"/>
      <c r="G2487" s="124"/>
      <c r="H2487" s="124"/>
      <c r="I2487" s="124"/>
      <c r="J2487" s="124"/>
      <c r="K2487" s="124"/>
      <c r="L2487" s="124"/>
      <c r="M2487" s="124"/>
      <c r="N2487" s="124"/>
      <c r="O2487" s="124"/>
      <c r="P2487" s="124"/>
      <c r="Q2487" s="124"/>
      <c r="R2487" s="124"/>
      <c r="S2487" s="124"/>
      <c r="T2487" s="124"/>
      <c r="U2487" s="124"/>
      <c r="V2487" s="124"/>
      <c r="W2487" s="124"/>
      <c r="X2487" s="124"/>
    </row>
    <row r="2488" spans="1:24">
      <c r="A2488" s="120"/>
      <c r="B2488" s="120"/>
      <c r="C2488" s="137"/>
      <c r="D2488" s="131"/>
      <c r="E2488" s="144"/>
      <c r="F2488" s="144"/>
      <c r="G2488" s="124"/>
      <c r="H2488" s="124"/>
      <c r="I2488" s="124"/>
      <c r="J2488" s="124"/>
      <c r="K2488" s="124"/>
      <c r="L2488" s="124"/>
      <c r="M2488" s="124"/>
      <c r="N2488" s="124"/>
      <c r="O2488" s="124"/>
      <c r="P2488" s="124"/>
      <c r="Q2488" s="124"/>
      <c r="R2488" s="124"/>
      <c r="S2488" s="124"/>
      <c r="T2488" s="124"/>
      <c r="U2488" s="124"/>
      <c r="V2488" s="124"/>
      <c r="W2488" s="124"/>
      <c r="X2488" s="124"/>
    </row>
    <row r="2489" spans="1:24">
      <c r="A2489" s="120"/>
      <c r="B2489" s="120"/>
      <c r="C2489" s="137"/>
      <c r="D2489" s="131"/>
      <c r="E2489" s="144"/>
      <c r="F2489" s="144"/>
      <c r="G2489" s="124"/>
      <c r="H2489" s="124"/>
      <c r="I2489" s="124"/>
      <c r="J2489" s="124"/>
      <c r="K2489" s="124"/>
      <c r="L2489" s="124"/>
      <c r="M2489" s="124"/>
      <c r="N2489" s="124"/>
      <c r="O2489" s="124"/>
      <c r="P2489" s="124"/>
      <c r="Q2489" s="124"/>
      <c r="R2489" s="124"/>
      <c r="S2489" s="124"/>
      <c r="T2489" s="124"/>
      <c r="U2489" s="124"/>
      <c r="V2489" s="124"/>
      <c r="W2489" s="124"/>
      <c r="X2489" s="124"/>
    </row>
    <row r="2490" spans="1:24">
      <c r="A2490" s="120"/>
      <c r="B2490" s="120"/>
      <c r="C2490" s="137"/>
      <c r="D2490" s="131"/>
      <c r="E2490" s="144"/>
      <c r="F2490" s="144"/>
      <c r="G2490" s="124"/>
      <c r="H2490" s="124"/>
      <c r="I2490" s="124"/>
      <c r="J2490" s="124"/>
      <c r="K2490" s="124"/>
      <c r="L2490" s="124"/>
      <c r="M2490" s="124"/>
      <c r="N2490" s="124"/>
      <c r="O2490" s="124"/>
      <c r="P2490" s="124"/>
      <c r="Q2490" s="124"/>
      <c r="R2490" s="124"/>
      <c r="S2490" s="124"/>
      <c r="T2490" s="124"/>
      <c r="U2490" s="124"/>
      <c r="V2490" s="124"/>
      <c r="W2490" s="124"/>
      <c r="X2490" s="124"/>
    </row>
    <row r="2491" spans="1:24">
      <c r="A2491" s="120"/>
      <c r="B2491" s="120"/>
      <c r="C2491" s="137"/>
      <c r="D2491" s="131"/>
      <c r="E2491" s="144"/>
      <c r="F2491" s="144"/>
      <c r="G2491" s="124"/>
      <c r="H2491" s="124"/>
      <c r="I2491" s="124"/>
      <c r="J2491" s="124"/>
      <c r="K2491" s="124"/>
      <c r="L2491" s="124"/>
      <c r="M2491" s="124"/>
      <c r="N2491" s="124"/>
      <c r="O2491" s="124"/>
      <c r="P2491" s="124"/>
      <c r="Q2491" s="124"/>
      <c r="R2491" s="124"/>
      <c r="S2491" s="124"/>
      <c r="T2491" s="124"/>
      <c r="U2491" s="124"/>
      <c r="V2491" s="124"/>
      <c r="W2491" s="124"/>
      <c r="X2491" s="124"/>
    </row>
    <row r="2492" spans="1:24">
      <c r="A2492" s="120"/>
      <c r="B2492" s="120"/>
      <c r="C2492" s="137"/>
      <c r="D2492" s="131"/>
      <c r="E2492" s="144"/>
      <c r="F2492" s="144"/>
      <c r="G2492" s="124"/>
      <c r="H2492" s="124"/>
      <c r="I2492" s="124"/>
      <c r="J2492" s="124"/>
      <c r="K2492" s="124"/>
      <c r="L2492" s="124"/>
      <c r="M2492" s="124"/>
      <c r="N2492" s="124"/>
      <c r="O2492" s="124"/>
      <c r="P2492" s="124"/>
      <c r="Q2492" s="124"/>
      <c r="R2492" s="124"/>
      <c r="S2492" s="124"/>
      <c r="T2492" s="124"/>
      <c r="U2492" s="124"/>
      <c r="V2492" s="124"/>
      <c r="W2492" s="124"/>
      <c r="X2492" s="124"/>
    </row>
    <row r="2493" spans="1:24">
      <c r="A2493" s="120"/>
      <c r="B2493" s="120"/>
      <c r="C2493" s="137"/>
      <c r="D2493" s="131"/>
      <c r="E2493" s="144"/>
      <c r="F2493" s="144"/>
      <c r="G2493" s="124"/>
      <c r="H2493" s="124"/>
      <c r="I2493" s="124"/>
      <c r="J2493" s="124"/>
      <c r="K2493" s="124"/>
      <c r="L2493" s="124"/>
      <c r="M2493" s="124"/>
      <c r="N2493" s="124"/>
      <c r="O2493" s="124"/>
      <c r="P2493" s="124"/>
      <c r="Q2493" s="124"/>
      <c r="R2493" s="124"/>
      <c r="S2493" s="124"/>
      <c r="T2493" s="124"/>
      <c r="U2493" s="124"/>
      <c r="V2493" s="124"/>
      <c r="W2493" s="124"/>
      <c r="X2493" s="124"/>
    </row>
    <row r="2494" spans="1:24">
      <c r="A2494" s="120"/>
      <c r="B2494" s="120"/>
      <c r="C2494" s="137"/>
      <c r="D2494" s="131"/>
      <c r="E2494" s="144"/>
      <c r="F2494" s="144"/>
      <c r="G2494" s="124"/>
      <c r="H2494" s="124"/>
      <c r="I2494" s="124"/>
      <c r="J2494" s="124"/>
      <c r="K2494" s="124"/>
      <c r="L2494" s="124"/>
      <c r="M2494" s="124"/>
      <c r="N2494" s="124"/>
      <c r="O2494" s="124"/>
      <c r="P2494" s="124"/>
      <c r="Q2494" s="124"/>
      <c r="R2494" s="124"/>
      <c r="S2494" s="124"/>
      <c r="T2494" s="124"/>
      <c r="U2494" s="124"/>
      <c r="V2494" s="124"/>
      <c r="W2494" s="124"/>
      <c r="X2494" s="124"/>
    </row>
    <row r="2495" spans="1:24">
      <c r="A2495" s="120"/>
      <c r="B2495" s="120"/>
      <c r="C2495" s="137"/>
      <c r="D2495" s="131"/>
      <c r="E2495" s="144"/>
      <c r="F2495" s="144"/>
      <c r="G2495" s="124"/>
      <c r="H2495" s="124"/>
      <c r="I2495" s="124"/>
      <c r="J2495" s="124"/>
      <c r="K2495" s="124"/>
      <c r="L2495" s="124"/>
      <c r="M2495" s="124"/>
      <c r="N2495" s="124"/>
      <c r="O2495" s="124"/>
      <c r="P2495" s="124"/>
      <c r="Q2495" s="124"/>
      <c r="R2495" s="124"/>
      <c r="S2495" s="124"/>
      <c r="T2495" s="124"/>
      <c r="U2495" s="124"/>
      <c r="V2495" s="124"/>
      <c r="W2495" s="124"/>
      <c r="X2495" s="124"/>
    </row>
    <row r="2496" spans="1:24">
      <c r="A2496" s="120"/>
      <c r="B2496" s="120"/>
      <c r="C2496" s="137"/>
      <c r="D2496" s="131"/>
      <c r="E2496" s="144"/>
      <c r="F2496" s="144"/>
      <c r="G2496" s="124"/>
      <c r="H2496" s="124"/>
      <c r="I2496" s="124"/>
      <c r="J2496" s="124"/>
      <c r="K2496" s="124"/>
      <c r="L2496" s="124"/>
      <c r="M2496" s="124"/>
      <c r="N2496" s="124"/>
      <c r="O2496" s="124"/>
      <c r="P2496" s="124"/>
      <c r="Q2496" s="124"/>
      <c r="R2496" s="124"/>
      <c r="S2496" s="124"/>
      <c r="T2496" s="124"/>
      <c r="U2496" s="124"/>
      <c r="V2496" s="124"/>
      <c r="W2496" s="124"/>
      <c r="X2496" s="124"/>
    </row>
    <row r="2497" spans="1:24">
      <c r="A2497" s="120"/>
      <c r="B2497" s="120"/>
      <c r="C2497" s="137"/>
      <c r="D2497" s="131"/>
      <c r="E2497" s="144"/>
      <c r="F2497" s="144"/>
      <c r="G2497" s="124"/>
      <c r="H2497" s="124"/>
      <c r="I2497" s="124"/>
      <c r="J2497" s="124"/>
      <c r="K2497" s="124"/>
      <c r="L2497" s="124"/>
      <c r="M2497" s="124"/>
      <c r="N2497" s="124"/>
      <c r="O2497" s="124"/>
      <c r="P2497" s="124"/>
      <c r="Q2497" s="124"/>
      <c r="R2497" s="124"/>
      <c r="S2497" s="124"/>
      <c r="T2497" s="124"/>
      <c r="U2497" s="124"/>
      <c r="V2497" s="124"/>
      <c r="W2497" s="124"/>
      <c r="X2497" s="124"/>
    </row>
    <row r="2498" spans="1:24">
      <c r="A2498" s="120"/>
      <c r="B2498" s="120"/>
      <c r="C2498" s="137"/>
      <c r="D2498" s="131"/>
      <c r="E2498" s="144"/>
      <c r="F2498" s="144"/>
      <c r="G2498" s="124"/>
      <c r="H2498" s="124"/>
      <c r="I2498" s="124"/>
      <c r="J2498" s="124"/>
      <c r="K2498" s="124"/>
      <c r="L2498" s="124"/>
      <c r="M2498" s="124"/>
      <c r="N2498" s="124"/>
      <c r="O2498" s="124"/>
      <c r="P2498" s="124"/>
      <c r="Q2498" s="124"/>
      <c r="R2498" s="124"/>
      <c r="S2498" s="124"/>
      <c r="T2498" s="124"/>
      <c r="U2498" s="124"/>
      <c r="V2498" s="124"/>
      <c r="W2498" s="124"/>
      <c r="X2498" s="124"/>
    </row>
    <row r="2499" spans="1:24">
      <c r="A2499" s="120"/>
      <c r="B2499" s="120"/>
      <c r="C2499" s="137"/>
      <c r="D2499" s="131"/>
      <c r="E2499" s="144"/>
      <c r="F2499" s="144"/>
      <c r="G2499" s="124"/>
      <c r="H2499" s="124"/>
      <c r="I2499" s="124"/>
      <c r="J2499" s="124"/>
      <c r="K2499" s="124"/>
      <c r="L2499" s="124"/>
      <c r="M2499" s="124"/>
      <c r="N2499" s="124"/>
      <c r="O2499" s="124"/>
      <c r="P2499" s="124"/>
      <c r="Q2499" s="124"/>
      <c r="R2499" s="124"/>
      <c r="S2499" s="124"/>
      <c r="T2499" s="124"/>
      <c r="U2499" s="124"/>
      <c r="V2499" s="124"/>
      <c r="W2499" s="124"/>
      <c r="X2499" s="124"/>
    </row>
    <row r="2500" spans="1:24">
      <c r="A2500" s="120"/>
      <c r="B2500" s="120"/>
      <c r="C2500" s="137"/>
      <c r="D2500" s="131"/>
      <c r="E2500" s="144"/>
      <c r="F2500" s="144"/>
      <c r="G2500" s="124"/>
      <c r="H2500" s="124"/>
      <c r="I2500" s="124"/>
      <c r="J2500" s="124"/>
      <c r="K2500" s="124"/>
      <c r="L2500" s="124"/>
      <c r="M2500" s="124"/>
      <c r="N2500" s="124"/>
      <c r="O2500" s="124"/>
      <c r="P2500" s="124"/>
      <c r="Q2500" s="124"/>
      <c r="R2500" s="124"/>
      <c r="S2500" s="124"/>
      <c r="T2500" s="124"/>
      <c r="U2500" s="124"/>
      <c r="V2500" s="124"/>
      <c r="W2500" s="124"/>
      <c r="X2500" s="124"/>
    </row>
    <row r="2501" spans="1:24">
      <c r="A2501" s="120"/>
      <c r="B2501" s="120"/>
      <c r="C2501" s="137"/>
      <c r="D2501" s="131"/>
      <c r="E2501" s="144"/>
      <c r="F2501" s="144"/>
      <c r="G2501" s="124"/>
      <c r="H2501" s="124"/>
      <c r="I2501" s="124"/>
      <c r="J2501" s="124"/>
      <c r="K2501" s="124"/>
      <c r="L2501" s="124"/>
      <c r="M2501" s="124"/>
      <c r="N2501" s="124"/>
      <c r="O2501" s="124"/>
      <c r="P2501" s="124"/>
      <c r="Q2501" s="124"/>
      <c r="R2501" s="124"/>
      <c r="S2501" s="124"/>
      <c r="T2501" s="124"/>
      <c r="U2501" s="124"/>
      <c r="V2501" s="124"/>
      <c r="W2501" s="124"/>
      <c r="X2501" s="124"/>
    </row>
    <row r="2502" spans="1:24">
      <c r="A2502" s="120"/>
      <c r="B2502" s="120"/>
      <c r="C2502" s="137"/>
      <c r="D2502" s="131"/>
      <c r="E2502" s="144"/>
      <c r="F2502" s="144"/>
      <c r="G2502" s="124"/>
      <c r="H2502" s="124"/>
      <c r="I2502" s="124"/>
      <c r="J2502" s="124"/>
      <c r="K2502" s="124"/>
      <c r="L2502" s="124"/>
      <c r="M2502" s="124"/>
      <c r="N2502" s="124"/>
      <c r="O2502" s="124"/>
      <c r="P2502" s="124"/>
      <c r="Q2502" s="124"/>
      <c r="R2502" s="124"/>
      <c r="S2502" s="124"/>
      <c r="T2502" s="124"/>
      <c r="U2502" s="124"/>
      <c r="V2502" s="124"/>
      <c r="W2502" s="124"/>
      <c r="X2502" s="124"/>
    </row>
    <row r="2503" spans="1:24">
      <c r="A2503" s="120"/>
      <c r="B2503" s="120"/>
      <c r="C2503" s="137"/>
      <c r="D2503" s="131"/>
      <c r="E2503" s="144"/>
      <c r="F2503" s="144"/>
      <c r="G2503" s="124"/>
      <c r="H2503" s="124"/>
      <c r="I2503" s="124"/>
      <c r="J2503" s="124"/>
      <c r="K2503" s="124"/>
      <c r="L2503" s="124"/>
      <c r="M2503" s="124"/>
      <c r="N2503" s="124"/>
      <c r="O2503" s="124"/>
      <c r="P2503" s="124"/>
      <c r="Q2503" s="124"/>
      <c r="R2503" s="124"/>
      <c r="S2503" s="124"/>
      <c r="T2503" s="124"/>
      <c r="U2503" s="124"/>
      <c r="V2503" s="124"/>
      <c r="W2503" s="124"/>
      <c r="X2503" s="124"/>
    </row>
    <row r="2504" spans="1:24">
      <c r="A2504" s="120"/>
      <c r="B2504" s="120"/>
      <c r="C2504" s="137"/>
      <c r="D2504" s="131"/>
      <c r="E2504" s="144"/>
      <c r="F2504" s="144"/>
      <c r="G2504" s="124"/>
      <c r="H2504" s="124"/>
      <c r="I2504" s="124"/>
      <c r="J2504" s="124"/>
      <c r="K2504" s="124"/>
      <c r="L2504" s="124"/>
      <c r="M2504" s="124"/>
      <c r="N2504" s="124"/>
      <c r="O2504" s="124"/>
      <c r="P2504" s="124"/>
      <c r="Q2504" s="124"/>
      <c r="R2504" s="124"/>
      <c r="S2504" s="124"/>
      <c r="T2504" s="124"/>
      <c r="U2504" s="124"/>
      <c r="V2504" s="124"/>
      <c r="W2504" s="124"/>
      <c r="X2504" s="124"/>
    </row>
    <row r="2505" spans="1:24">
      <c r="A2505" s="120"/>
      <c r="B2505" s="120"/>
      <c r="C2505" s="137"/>
      <c r="D2505" s="131"/>
      <c r="E2505" s="144"/>
      <c r="F2505" s="144"/>
      <c r="G2505" s="124"/>
      <c r="H2505" s="124"/>
      <c r="I2505" s="124"/>
      <c r="J2505" s="124"/>
      <c r="K2505" s="124"/>
      <c r="L2505" s="124"/>
      <c r="M2505" s="124"/>
      <c r="N2505" s="124"/>
      <c r="O2505" s="124"/>
      <c r="P2505" s="124"/>
      <c r="Q2505" s="124"/>
      <c r="R2505" s="124"/>
      <c r="S2505" s="124"/>
      <c r="T2505" s="124"/>
      <c r="U2505" s="124"/>
      <c r="V2505" s="124"/>
      <c r="W2505" s="124"/>
      <c r="X2505" s="124"/>
    </row>
    <row r="2506" spans="1:24">
      <c r="A2506" s="120"/>
      <c r="B2506" s="120"/>
      <c r="C2506" s="137"/>
      <c r="D2506" s="131"/>
      <c r="E2506" s="144"/>
      <c r="F2506" s="144"/>
      <c r="G2506" s="124"/>
      <c r="H2506" s="124"/>
      <c r="I2506" s="124"/>
      <c r="J2506" s="124"/>
      <c r="K2506" s="124"/>
      <c r="L2506" s="124"/>
      <c r="M2506" s="124"/>
      <c r="N2506" s="124"/>
      <c r="O2506" s="124"/>
      <c r="P2506" s="124"/>
      <c r="Q2506" s="124"/>
      <c r="R2506" s="124"/>
      <c r="S2506" s="124"/>
      <c r="T2506" s="124"/>
      <c r="U2506" s="124"/>
      <c r="V2506" s="124"/>
      <c r="W2506" s="124"/>
      <c r="X2506" s="124"/>
    </row>
    <row r="2507" spans="1:24">
      <c r="A2507" s="120"/>
      <c r="B2507" s="120"/>
      <c r="C2507" s="137"/>
      <c r="D2507" s="131"/>
      <c r="E2507" s="144"/>
      <c r="F2507" s="144"/>
      <c r="G2507" s="124"/>
      <c r="H2507" s="124"/>
      <c r="I2507" s="124"/>
      <c r="J2507" s="124"/>
      <c r="K2507" s="124"/>
      <c r="L2507" s="124"/>
      <c r="M2507" s="124"/>
      <c r="N2507" s="124"/>
      <c r="O2507" s="124"/>
      <c r="P2507" s="124"/>
      <c r="Q2507" s="124"/>
      <c r="R2507" s="124"/>
      <c r="S2507" s="124"/>
      <c r="T2507" s="124"/>
      <c r="U2507" s="124"/>
      <c r="V2507" s="124"/>
      <c r="W2507" s="124"/>
      <c r="X2507" s="124"/>
    </row>
    <row r="2508" spans="1:24">
      <c r="A2508" s="120"/>
      <c r="B2508" s="120"/>
      <c r="C2508" s="137"/>
      <c r="D2508" s="131"/>
      <c r="E2508" s="144"/>
      <c r="F2508" s="144"/>
      <c r="G2508" s="124"/>
      <c r="H2508" s="124"/>
      <c r="I2508" s="124"/>
      <c r="J2508" s="124"/>
      <c r="K2508" s="124"/>
      <c r="L2508" s="124"/>
      <c r="M2508" s="124"/>
      <c r="N2508" s="124"/>
      <c r="O2508" s="124"/>
      <c r="P2508" s="124"/>
      <c r="Q2508" s="124"/>
      <c r="R2508" s="124"/>
      <c r="S2508" s="124"/>
      <c r="T2508" s="124"/>
      <c r="U2508" s="124"/>
      <c r="V2508" s="124"/>
      <c r="W2508" s="124"/>
      <c r="X2508" s="124"/>
    </row>
    <row r="2509" spans="1:24">
      <c r="A2509" s="120"/>
      <c r="B2509" s="120"/>
      <c r="C2509" s="137"/>
      <c r="D2509" s="131"/>
      <c r="E2509" s="144"/>
      <c r="F2509" s="144"/>
      <c r="G2509" s="124"/>
      <c r="H2509" s="124"/>
      <c r="I2509" s="124"/>
      <c r="J2509" s="124"/>
      <c r="K2509" s="124"/>
      <c r="L2509" s="124"/>
      <c r="M2509" s="124"/>
      <c r="N2509" s="124"/>
      <c r="O2509" s="124"/>
      <c r="P2509" s="124"/>
      <c r="Q2509" s="124"/>
      <c r="R2509" s="124"/>
      <c r="S2509" s="124"/>
      <c r="T2509" s="124"/>
      <c r="U2509" s="124"/>
      <c r="V2509" s="124"/>
      <c r="W2509" s="124"/>
      <c r="X2509" s="124"/>
    </row>
    <row r="2510" spans="1:24">
      <c r="A2510" s="120"/>
      <c r="B2510" s="120"/>
      <c r="C2510" s="137"/>
      <c r="D2510" s="131"/>
      <c r="E2510" s="144"/>
      <c r="F2510" s="144"/>
      <c r="G2510" s="124"/>
      <c r="H2510" s="124"/>
      <c r="I2510" s="124"/>
      <c r="J2510" s="124"/>
      <c r="K2510" s="124"/>
      <c r="L2510" s="124"/>
      <c r="M2510" s="124"/>
      <c r="N2510" s="124"/>
      <c r="O2510" s="124"/>
      <c r="P2510" s="124"/>
      <c r="Q2510" s="124"/>
      <c r="R2510" s="124"/>
      <c r="S2510" s="124"/>
      <c r="T2510" s="124"/>
      <c r="U2510" s="124"/>
      <c r="V2510" s="124"/>
      <c r="W2510" s="124"/>
      <c r="X2510" s="124"/>
    </row>
    <row r="2511" spans="1:24">
      <c r="A2511" s="120"/>
      <c r="B2511" s="120"/>
      <c r="C2511" s="137"/>
      <c r="D2511" s="131"/>
      <c r="E2511" s="144"/>
      <c r="F2511" s="144"/>
      <c r="G2511" s="124"/>
      <c r="H2511" s="124"/>
      <c r="I2511" s="124"/>
      <c r="J2511" s="124"/>
      <c r="K2511" s="124"/>
      <c r="L2511" s="124"/>
      <c r="M2511" s="124"/>
      <c r="N2511" s="124"/>
      <c r="O2511" s="124"/>
      <c r="P2511" s="124"/>
      <c r="Q2511" s="124"/>
      <c r="R2511" s="124"/>
      <c r="S2511" s="124"/>
      <c r="T2511" s="124"/>
      <c r="U2511" s="124"/>
      <c r="V2511" s="124"/>
      <c r="W2511" s="124"/>
      <c r="X2511" s="124"/>
    </row>
    <row r="2512" spans="1:24">
      <c r="A2512" s="120"/>
      <c r="B2512" s="120"/>
      <c r="C2512" s="137"/>
      <c r="D2512" s="131"/>
      <c r="E2512" s="144"/>
      <c r="F2512" s="144"/>
      <c r="G2512" s="124"/>
      <c r="H2512" s="124"/>
      <c r="I2512" s="124"/>
      <c r="J2512" s="124"/>
      <c r="K2512" s="124"/>
      <c r="L2512" s="124"/>
      <c r="M2512" s="124"/>
      <c r="N2512" s="124"/>
      <c r="O2512" s="124"/>
      <c r="P2512" s="124"/>
      <c r="Q2512" s="124"/>
      <c r="R2512" s="124"/>
      <c r="S2512" s="124"/>
      <c r="T2512" s="124"/>
      <c r="U2512" s="124"/>
      <c r="V2512" s="124"/>
      <c r="W2512" s="124"/>
      <c r="X2512" s="124"/>
    </row>
    <row r="2513" spans="1:24">
      <c r="A2513" s="120"/>
      <c r="B2513" s="120"/>
      <c r="C2513" s="137"/>
      <c r="D2513" s="131"/>
      <c r="E2513" s="144"/>
      <c r="F2513" s="144"/>
      <c r="G2513" s="124"/>
      <c r="H2513" s="124"/>
      <c r="I2513" s="124"/>
      <c r="J2513" s="124"/>
      <c r="K2513" s="124"/>
      <c r="L2513" s="124"/>
      <c r="M2513" s="124"/>
      <c r="N2513" s="124"/>
      <c r="O2513" s="124"/>
      <c r="P2513" s="124"/>
      <c r="Q2513" s="124"/>
      <c r="R2513" s="124"/>
      <c r="S2513" s="124"/>
      <c r="T2513" s="124"/>
      <c r="U2513" s="124"/>
      <c r="V2513" s="124"/>
      <c r="W2513" s="124"/>
      <c r="X2513" s="124"/>
    </row>
    <row r="2514" spans="1:24">
      <c r="A2514" s="120"/>
      <c r="B2514" s="120"/>
      <c r="C2514" s="137"/>
      <c r="D2514" s="131"/>
      <c r="E2514" s="144"/>
      <c r="F2514" s="144"/>
      <c r="G2514" s="124"/>
      <c r="H2514" s="124"/>
      <c r="I2514" s="124"/>
      <c r="J2514" s="124"/>
      <c r="K2514" s="124"/>
      <c r="L2514" s="124"/>
      <c r="M2514" s="124"/>
      <c r="N2514" s="124"/>
      <c r="O2514" s="124"/>
      <c r="P2514" s="124"/>
      <c r="Q2514" s="124"/>
      <c r="R2514" s="124"/>
      <c r="S2514" s="124"/>
      <c r="T2514" s="124"/>
      <c r="U2514" s="124"/>
      <c r="V2514" s="124"/>
      <c r="W2514" s="124"/>
      <c r="X2514" s="124"/>
    </row>
    <row r="2515" spans="1:24">
      <c r="A2515" s="120"/>
      <c r="B2515" s="120"/>
      <c r="C2515" s="137"/>
      <c r="D2515" s="131"/>
      <c r="E2515" s="144"/>
      <c r="F2515" s="144"/>
      <c r="G2515" s="124"/>
      <c r="H2515" s="124"/>
      <c r="I2515" s="124"/>
      <c r="J2515" s="124"/>
      <c r="K2515" s="124"/>
      <c r="L2515" s="124"/>
      <c r="M2515" s="124"/>
      <c r="N2515" s="124"/>
      <c r="O2515" s="124"/>
      <c r="P2515" s="124"/>
      <c r="Q2515" s="124"/>
      <c r="R2515" s="124"/>
      <c r="S2515" s="124"/>
      <c r="T2515" s="124"/>
      <c r="U2515" s="124"/>
      <c r="V2515" s="124"/>
      <c r="W2515" s="124"/>
      <c r="X2515" s="124"/>
    </row>
    <row r="2516" spans="1:24">
      <c r="A2516" s="120"/>
      <c r="B2516" s="120"/>
      <c r="C2516" s="137"/>
      <c r="D2516" s="131"/>
      <c r="E2516" s="144"/>
      <c r="F2516" s="144"/>
      <c r="G2516" s="124"/>
      <c r="H2516" s="124"/>
      <c r="I2516" s="124"/>
      <c r="J2516" s="124"/>
      <c r="K2516" s="124"/>
      <c r="L2516" s="124"/>
      <c r="M2516" s="124"/>
      <c r="N2516" s="124"/>
      <c r="O2516" s="124"/>
      <c r="P2516" s="124"/>
      <c r="Q2516" s="124"/>
      <c r="R2516" s="124"/>
      <c r="S2516" s="124"/>
      <c r="T2516" s="124"/>
      <c r="U2516" s="124"/>
      <c r="V2516" s="124"/>
      <c r="W2516" s="124"/>
      <c r="X2516" s="124"/>
    </row>
    <row r="2517" spans="1:24">
      <c r="A2517" s="120"/>
      <c r="B2517" s="120"/>
      <c r="C2517" s="137"/>
      <c r="D2517" s="131"/>
      <c r="E2517" s="144"/>
      <c r="F2517" s="144"/>
      <c r="G2517" s="124"/>
      <c r="H2517" s="124"/>
      <c r="I2517" s="124"/>
      <c r="J2517" s="124"/>
      <c r="K2517" s="124"/>
      <c r="L2517" s="124"/>
      <c r="M2517" s="124"/>
      <c r="N2517" s="124"/>
      <c r="O2517" s="124"/>
      <c r="P2517" s="124"/>
      <c r="Q2517" s="124"/>
      <c r="R2517" s="124"/>
      <c r="S2517" s="124"/>
      <c r="T2517" s="124"/>
      <c r="U2517" s="124"/>
      <c r="V2517" s="124"/>
      <c r="W2517" s="124"/>
      <c r="X2517" s="124"/>
    </row>
    <row r="2518" spans="1:24">
      <c r="A2518" s="120"/>
      <c r="B2518" s="120"/>
      <c r="C2518" s="137"/>
      <c r="D2518" s="131"/>
      <c r="E2518" s="144"/>
      <c r="F2518" s="144"/>
      <c r="G2518" s="124"/>
      <c r="H2518" s="124"/>
      <c r="I2518" s="124"/>
      <c r="J2518" s="124"/>
      <c r="K2518" s="124"/>
      <c r="L2518" s="124"/>
      <c r="M2518" s="124"/>
      <c r="N2518" s="124"/>
      <c r="O2518" s="124"/>
      <c r="P2518" s="124"/>
      <c r="Q2518" s="124"/>
      <c r="R2518" s="124"/>
      <c r="S2518" s="124"/>
      <c r="T2518" s="124"/>
      <c r="U2518" s="124"/>
      <c r="V2518" s="124"/>
      <c r="W2518" s="124"/>
      <c r="X2518" s="124"/>
    </row>
    <row r="2519" spans="1:24">
      <c r="A2519" s="120"/>
      <c r="B2519" s="120"/>
      <c r="C2519" s="137"/>
      <c r="D2519" s="131"/>
      <c r="E2519" s="144"/>
      <c r="F2519" s="144"/>
      <c r="G2519" s="124"/>
      <c r="H2519" s="124"/>
      <c r="I2519" s="124"/>
      <c r="J2519" s="124"/>
      <c r="K2519" s="124"/>
      <c r="L2519" s="124"/>
      <c r="M2519" s="124"/>
      <c r="N2519" s="124"/>
      <c r="O2519" s="124"/>
      <c r="P2519" s="124"/>
      <c r="Q2519" s="124"/>
      <c r="R2519" s="124"/>
      <c r="S2519" s="124"/>
      <c r="T2519" s="124"/>
      <c r="U2519" s="124"/>
      <c r="V2519" s="124"/>
      <c r="W2519" s="124"/>
      <c r="X2519" s="124"/>
    </row>
    <row r="2520" spans="1:24">
      <c r="A2520" s="120"/>
      <c r="B2520" s="120"/>
      <c r="C2520" s="137"/>
      <c r="D2520" s="131"/>
      <c r="E2520" s="144"/>
      <c r="F2520" s="144"/>
      <c r="G2520" s="124"/>
      <c r="H2520" s="124"/>
      <c r="I2520" s="124"/>
      <c r="J2520" s="124"/>
      <c r="K2520" s="124"/>
      <c r="L2520" s="124"/>
      <c r="M2520" s="124"/>
      <c r="N2520" s="124"/>
      <c r="O2520" s="124"/>
      <c r="P2520" s="124"/>
      <c r="Q2520" s="124"/>
      <c r="R2520" s="124"/>
      <c r="S2520" s="124"/>
      <c r="T2520" s="124"/>
      <c r="U2520" s="124"/>
      <c r="V2520" s="124"/>
      <c r="W2520" s="124"/>
      <c r="X2520" s="124"/>
    </row>
    <row r="2521" spans="1:24">
      <c r="A2521" s="120"/>
      <c r="B2521" s="120"/>
      <c r="C2521" s="137"/>
      <c r="D2521" s="131"/>
      <c r="E2521" s="144"/>
      <c r="F2521" s="144"/>
      <c r="G2521" s="124"/>
      <c r="H2521" s="124"/>
      <c r="I2521" s="124"/>
      <c r="J2521" s="124"/>
      <c r="K2521" s="124"/>
      <c r="L2521" s="124"/>
      <c r="M2521" s="124"/>
      <c r="N2521" s="124"/>
      <c r="O2521" s="124"/>
      <c r="P2521" s="124"/>
      <c r="Q2521" s="124"/>
      <c r="R2521" s="124"/>
      <c r="S2521" s="124"/>
      <c r="T2521" s="124"/>
      <c r="U2521" s="124"/>
      <c r="V2521" s="124"/>
      <c r="W2521" s="124"/>
      <c r="X2521" s="124"/>
    </row>
    <row r="2522" spans="1:24">
      <c r="A2522" s="120"/>
      <c r="B2522" s="120"/>
      <c r="C2522" s="137"/>
      <c r="D2522" s="131"/>
      <c r="E2522" s="144"/>
      <c r="F2522" s="144"/>
      <c r="G2522" s="124"/>
      <c r="H2522" s="124"/>
      <c r="I2522" s="124"/>
      <c r="J2522" s="124"/>
      <c r="K2522" s="124"/>
      <c r="L2522" s="124"/>
      <c r="M2522" s="124"/>
      <c r="N2522" s="124"/>
      <c r="O2522" s="124"/>
      <c r="P2522" s="124"/>
      <c r="Q2522" s="124"/>
      <c r="R2522" s="124"/>
      <c r="S2522" s="124"/>
      <c r="T2522" s="124"/>
      <c r="U2522" s="124"/>
      <c r="V2522" s="124"/>
      <c r="W2522" s="124"/>
      <c r="X2522" s="124"/>
    </row>
    <row r="2523" spans="1:24">
      <c r="A2523" s="120"/>
      <c r="B2523" s="120"/>
      <c r="C2523" s="137"/>
      <c r="D2523" s="131"/>
      <c r="E2523" s="144"/>
      <c r="F2523" s="144"/>
      <c r="G2523" s="124"/>
      <c r="H2523" s="124"/>
      <c r="I2523" s="124"/>
      <c r="J2523" s="124"/>
      <c r="K2523" s="124"/>
      <c r="L2523" s="124"/>
      <c r="M2523" s="124"/>
      <c r="N2523" s="124"/>
      <c r="O2523" s="124"/>
      <c r="P2523" s="124"/>
      <c r="Q2523" s="124"/>
      <c r="R2523" s="124"/>
      <c r="S2523" s="124"/>
      <c r="T2523" s="124"/>
      <c r="U2523" s="124"/>
      <c r="V2523" s="124"/>
      <c r="W2523" s="124"/>
      <c r="X2523" s="124"/>
    </row>
    <row r="2524" spans="1:24">
      <c r="A2524" s="120"/>
      <c r="B2524" s="120"/>
      <c r="C2524" s="137"/>
      <c r="D2524" s="131"/>
      <c r="E2524" s="144"/>
      <c r="F2524" s="144"/>
      <c r="G2524" s="124"/>
      <c r="H2524" s="124"/>
      <c r="I2524" s="124"/>
      <c r="J2524" s="124"/>
      <c r="K2524" s="124"/>
      <c r="L2524" s="124"/>
      <c r="M2524" s="124"/>
      <c r="N2524" s="124"/>
      <c r="O2524" s="124"/>
      <c r="P2524" s="124"/>
      <c r="Q2524" s="124"/>
      <c r="R2524" s="124"/>
      <c r="S2524" s="124"/>
      <c r="T2524" s="124"/>
      <c r="U2524" s="124"/>
      <c r="V2524" s="124"/>
      <c r="W2524" s="124"/>
      <c r="X2524" s="124"/>
    </row>
    <row r="2525" spans="1:24">
      <c r="A2525" s="120"/>
      <c r="B2525" s="120"/>
      <c r="C2525" s="137"/>
      <c r="D2525" s="131"/>
      <c r="E2525" s="144"/>
      <c r="F2525" s="144"/>
      <c r="G2525" s="124"/>
      <c r="H2525" s="124"/>
      <c r="I2525" s="124"/>
      <c r="J2525" s="124"/>
      <c r="K2525" s="124"/>
      <c r="L2525" s="124"/>
      <c r="M2525" s="124"/>
      <c r="N2525" s="124"/>
      <c r="O2525" s="124"/>
      <c r="P2525" s="124"/>
      <c r="Q2525" s="124"/>
      <c r="R2525" s="124"/>
      <c r="S2525" s="124"/>
      <c r="T2525" s="124"/>
      <c r="U2525" s="124"/>
      <c r="V2525" s="124"/>
      <c r="W2525" s="124"/>
      <c r="X2525" s="124"/>
    </row>
    <row r="2526" spans="1:24">
      <c r="A2526" s="120"/>
      <c r="B2526" s="120"/>
      <c r="C2526" s="137"/>
      <c r="D2526" s="131"/>
      <c r="E2526" s="144"/>
      <c r="F2526" s="144"/>
      <c r="G2526" s="124"/>
      <c r="H2526" s="124"/>
      <c r="I2526" s="124"/>
      <c r="J2526" s="124"/>
      <c r="K2526" s="124"/>
      <c r="L2526" s="124"/>
      <c r="M2526" s="124"/>
      <c r="N2526" s="124"/>
      <c r="O2526" s="124"/>
      <c r="P2526" s="124"/>
      <c r="Q2526" s="124"/>
      <c r="R2526" s="124"/>
      <c r="S2526" s="124"/>
      <c r="T2526" s="124"/>
      <c r="U2526" s="124"/>
      <c r="V2526" s="124"/>
      <c r="W2526" s="124"/>
      <c r="X2526" s="124"/>
    </row>
    <row r="2527" spans="1:24">
      <c r="A2527" s="120"/>
      <c r="B2527" s="120"/>
      <c r="C2527" s="137"/>
      <c r="D2527" s="131"/>
      <c r="E2527" s="144"/>
      <c r="F2527" s="144"/>
      <c r="G2527" s="124"/>
      <c r="H2527" s="124"/>
      <c r="I2527" s="124"/>
      <c r="J2527" s="124"/>
      <c r="K2527" s="124"/>
      <c r="L2527" s="124"/>
      <c r="M2527" s="124"/>
      <c r="N2527" s="124"/>
      <c r="O2527" s="124"/>
      <c r="P2527" s="124"/>
      <c r="Q2527" s="124"/>
      <c r="R2527" s="124"/>
      <c r="S2527" s="124"/>
      <c r="T2527" s="124"/>
      <c r="U2527" s="124"/>
      <c r="V2527" s="124"/>
      <c r="W2527" s="124"/>
      <c r="X2527" s="124"/>
    </row>
    <row r="2528" spans="1:24">
      <c r="A2528" s="120"/>
      <c r="B2528" s="120"/>
      <c r="C2528" s="137"/>
      <c r="D2528" s="131"/>
      <c r="E2528" s="144"/>
      <c r="F2528" s="144"/>
      <c r="G2528" s="124"/>
      <c r="H2528" s="124"/>
      <c r="I2528" s="124"/>
      <c r="J2528" s="124"/>
      <c r="K2528" s="124"/>
      <c r="L2528" s="124"/>
      <c r="M2528" s="124"/>
      <c r="N2528" s="124"/>
      <c r="O2528" s="124"/>
      <c r="P2528" s="124"/>
      <c r="Q2528" s="124"/>
      <c r="R2528" s="124"/>
      <c r="S2528" s="124"/>
      <c r="T2528" s="124"/>
      <c r="U2528" s="124"/>
      <c r="V2528" s="124"/>
      <c r="W2528" s="124"/>
      <c r="X2528" s="124"/>
    </row>
    <row r="2529" spans="1:24">
      <c r="A2529" s="120"/>
      <c r="B2529" s="120"/>
      <c r="C2529" s="137"/>
      <c r="D2529" s="131"/>
      <c r="E2529" s="144"/>
      <c r="F2529" s="144"/>
      <c r="G2529" s="124"/>
      <c r="H2529" s="124"/>
      <c r="I2529" s="124"/>
      <c r="J2529" s="124"/>
      <c r="K2529" s="124"/>
      <c r="L2529" s="124"/>
      <c r="M2529" s="124"/>
      <c r="N2529" s="124"/>
      <c r="O2529" s="124"/>
      <c r="P2529" s="124"/>
      <c r="Q2529" s="124"/>
      <c r="R2529" s="124"/>
      <c r="S2529" s="124"/>
      <c r="T2529" s="124"/>
      <c r="U2529" s="124"/>
      <c r="V2529" s="124"/>
      <c r="W2529" s="124"/>
      <c r="X2529" s="124"/>
    </row>
    <row r="2530" spans="1:24">
      <c r="A2530" s="120"/>
      <c r="B2530" s="120"/>
      <c r="C2530" s="137"/>
      <c r="D2530" s="131"/>
      <c r="E2530" s="144"/>
      <c r="F2530" s="144"/>
      <c r="G2530" s="124"/>
      <c r="H2530" s="124"/>
      <c r="I2530" s="124"/>
      <c r="J2530" s="124"/>
      <c r="K2530" s="124"/>
      <c r="L2530" s="124"/>
      <c r="M2530" s="124"/>
      <c r="N2530" s="124"/>
      <c r="O2530" s="124"/>
      <c r="P2530" s="124"/>
      <c r="Q2530" s="124"/>
      <c r="R2530" s="124"/>
      <c r="S2530" s="124"/>
      <c r="T2530" s="124"/>
      <c r="U2530" s="124"/>
      <c r="V2530" s="124"/>
      <c r="W2530" s="124"/>
      <c r="X2530" s="124"/>
    </row>
    <row r="2531" spans="1:24">
      <c r="A2531" s="120"/>
      <c r="B2531" s="120"/>
      <c r="C2531" s="137"/>
      <c r="D2531" s="131"/>
      <c r="E2531" s="144"/>
      <c r="F2531" s="144"/>
      <c r="G2531" s="124"/>
      <c r="H2531" s="124"/>
      <c r="I2531" s="124"/>
      <c r="J2531" s="124"/>
      <c r="K2531" s="124"/>
      <c r="L2531" s="124"/>
      <c r="M2531" s="124"/>
      <c r="N2531" s="124"/>
      <c r="O2531" s="124"/>
      <c r="P2531" s="124"/>
      <c r="Q2531" s="124"/>
      <c r="R2531" s="124"/>
      <c r="S2531" s="124"/>
      <c r="T2531" s="124"/>
      <c r="U2531" s="124"/>
      <c r="V2531" s="124"/>
      <c r="W2531" s="124"/>
      <c r="X2531" s="124"/>
    </row>
    <row r="2532" spans="1:24">
      <c r="A2532" s="120"/>
      <c r="B2532" s="120"/>
      <c r="C2532" s="137"/>
      <c r="D2532" s="131"/>
      <c r="E2532" s="144"/>
      <c r="F2532" s="144"/>
      <c r="G2532" s="124"/>
      <c r="H2532" s="124"/>
      <c r="I2532" s="124"/>
      <c r="J2532" s="124"/>
      <c r="K2532" s="124"/>
      <c r="L2532" s="124"/>
      <c r="M2532" s="124"/>
      <c r="N2532" s="124"/>
      <c r="O2532" s="124"/>
      <c r="P2532" s="124"/>
      <c r="Q2532" s="124"/>
      <c r="R2532" s="124"/>
      <c r="S2532" s="124"/>
      <c r="T2532" s="124"/>
      <c r="U2532" s="124"/>
      <c r="V2532" s="124"/>
      <c r="W2532" s="124"/>
      <c r="X2532" s="124"/>
    </row>
    <row r="2533" spans="1:24">
      <c r="A2533" s="120"/>
      <c r="B2533" s="120"/>
      <c r="C2533" s="137"/>
      <c r="D2533" s="131"/>
      <c r="E2533" s="144"/>
      <c r="F2533" s="144"/>
      <c r="G2533" s="124"/>
      <c r="H2533" s="124"/>
      <c r="I2533" s="124"/>
      <c r="J2533" s="124"/>
      <c r="K2533" s="124"/>
      <c r="L2533" s="124"/>
      <c r="M2533" s="124"/>
      <c r="N2533" s="124"/>
      <c r="O2533" s="124"/>
      <c r="P2533" s="124"/>
      <c r="Q2533" s="124"/>
      <c r="R2533" s="124"/>
      <c r="S2533" s="124"/>
      <c r="T2533" s="124"/>
      <c r="U2533" s="124"/>
      <c r="V2533" s="124"/>
      <c r="W2533" s="124"/>
      <c r="X2533" s="124"/>
    </row>
    <row r="2534" spans="1:24">
      <c r="A2534" s="120"/>
      <c r="B2534" s="120"/>
      <c r="C2534" s="137"/>
      <c r="D2534" s="131"/>
      <c r="E2534" s="144"/>
      <c r="F2534" s="144"/>
      <c r="G2534" s="124"/>
      <c r="H2534" s="124"/>
      <c r="I2534" s="124"/>
      <c r="J2534" s="124"/>
      <c r="K2534" s="124"/>
      <c r="L2534" s="124"/>
      <c r="M2534" s="124"/>
      <c r="N2534" s="124"/>
      <c r="O2534" s="124"/>
      <c r="P2534" s="124"/>
      <c r="Q2534" s="124"/>
      <c r="R2534" s="124"/>
      <c r="S2534" s="124"/>
      <c r="T2534" s="124"/>
      <c r="U2534" s="124"/>
      <c r="V2534" s="124"/>
      <c r="W2534" s="124"/>
      <c r="X2534" s="124"/>
    </row>
    <row r="2535" spans="1:24">
      <c r="A2535" s="120"/>
      <c r="B2535" s="120"/>
      <c r="C2535" s="137"/>
      <c r="D2535" s="131"/>
      <c r="E2535" s="144"/>
      <c r="F2535" s="144"/>
      <c r="G2535" s="124"/>
      <c r="H2535" s="124"/>
      <c r="I2535" s="124"/>
      <c r="J2535" s="124"/>
      <c r="K2535" s="124"/>
      <c r="L2535" s="124"/>
      <c r="M2535" s="124"/>
      <c r="N2535" s="124"/>
      <c r="O2535" s="124"/>
      <c r="P2535" s="124"/>
      <c r="Q2535" s="124"/>
      <c r="R2535" s="124"/>
      <c r="S2535" s="124"/>
      <c r="T2535" s="124"/>
      <c r="U2535" s="124"/>
      <c r="V2535" s="124"/>
      <c r="W2535" s="124"/>
      <c r="X2535" s="124"/>
    </row>
    <row r="2536" spans="1:24">
      <c r="A2536" s="120"/>
      <c r="B2536" s="120"/>
      <c r="C2536" s="137"/>
      <c r="D2536" s="131"/>
      <c r="E2536" s="144"/>
      <c r="F2536" s="144"/>
      <c r="G2536" s="124"/>
      <c r="H2536" s="124"/>
      <c r="I2536" s="124"/>
      <c r="J2536" s="124"/>
      <c r="K2536" s="124"/>
      <c r="L2536" s="124"/>
      <c r="M2536" s="124"/>
      <c r="N2536" s="124"/>
      <c r="O2536" s="124"/>
      <c r="P2536" s="124"/>
      <c r="Q2536" s="124"/>
      <c r="R2536" s="124"/>
      <c r="S2536" s="124"/>
      <c r="T2536" s="124"/>
      <c r="U2536" s="124"/>
      <c r="V2536" s="124"/>
      <c r="W2536" s="124"/>
      <c r="X2536" s="124"/>
    </row>
    <row r="2537" spans="1:24">
      <c r="A2537" s="120"/>
      <c r="B2537" s="120"/>
      <c r="C2537" s="137"/>
      <c r="D2537" s="131"/>
      <c r="E2537" s="144"/>
      <c r="F2537" s="144"/>
      <c r="G2537" s="124"/>
      <c r="H2537" s="124"/>
      <c r="I2537" s="124"/>
      <c r="J2537" s="124"/>
      <c r="K2537" s="124"/>
      <c r="L2537" s="124"/>
      <c r="M2537" s="124"/>
      <c r="N2537" s="124"/>
      <c r="O2537" s="124"/>
      <c r="P2537" s="124"/>
      <c r="Q2537" s="124"/>
      <c r="R2537" s="124"/>
      <c r="S2537" s="124"/>
      <c r="T2537" s="124"/>
      <c r="U2537" s="124"/>
      <c r="V2537" s="124"/>
      <c r="W2537" s="124"/>
      <c r="X2537" s="124"/>
    </row>
    <row r="2538" spans="1:24">
      <c r="A2538" s="120"/>
      <c r="B2538" s="120"/>
      <c r="C2538" s="137"/>
      <c r="D2538" s="131"/>
      <c r="E2538" s="144"/>
      <c r="F2538" s="144"/>
      <c r="G2538" s="124"/>
      <c r="H2538" s="124"/>
      <c r="I2538" s="124"/>
      <c r="J2538" s="124"/>
      <c r="K2538" s="124"/>
      <c r="L2538" s="124"/>
      <c r="M2538" s="124"/>
      <c r="N2538" s="124"/>
      <c r="O2538" s="124"/>
      <c r="P2538" s="124"/>
      <c r="Q2538" s="124"/>
      <c r="R2538" s="124"/>
      <c r="S2538" s="124"/>
      <c r="T2538" s="124"/>
      <c r="U2538" s="124"/>
      <c r="V2538" s="124"/>
      <c r="W2538" s="124"/>
      <c r="X2538" s="124"/>
    </row>
    <row r="2539" spans="1:24">
      <c r="A2539" s="120"/>
      <c r="B2539" s="120"/>
      <c r="C2539" s="137"/>
      <c r="D2539" s="131"/>
      <c r="E2539" s="144"/>
      <c r="F2539" s="144"/>
      <c r="G2539" s="124"/>
      <c r="H2539" s="124"/>
      <c r="I2539" s="124"/>
      <c r="J2539" s="124"/>
      <c r="K2539" s="124"/>
      <c r="L2539" s="124"/>
      <c r="M2539" s="124"/>
      <c r="N2539" s="124"/>
      <c r="O2539" s="124"/>
      <c r="P2539" s="124"/>
      <c r="Q2539" s="124"/>
      <c r="R2539" s="124"/>
      <c r="S2539" s="124"/>
      <c r="T2539" s="124"/>
      <c r="U2539" s="124"/>
      <c r="V2539" s="124"/>
      <c r="W2539" s="124"/>
      <c r="X2539" s="124"/>
    </row>
    <row r="2540" spans="1:24">
      <c r="A2540" s="120"/>
      <c r="B2540" s="120"/>
      <c r="C2540" s="137"/>
      <c r="D2540" s="131"/>
      <c r="E2540" s="144"/>
      <c r="F2540" s="144"/>
      <c r="G2540" s="124"/>
      <c r="H2540" s="124"/>
      <c r="I2540" s="124"/>
      <c r="J2540" s="124"/>
      <c r="K2540" s="124"/>
      <c r="L2540" s="124"/>
      <c r="M2540" s="124"/>
      <c r="N2540" s="124"/>
      <c r="O2540" s="124"/>
      <c r="P2540" s="124"/>
      <c r="Q2540" s="124"/>
      <c r="R2540" s="124"/>
      <c r="S2540" s="124"/>
      <c r="T2540" s="124"/>
      <c r="U2540" s="124"/>
      <c r="V2540" s="124"/>
      <c r="W2540" s="124"/>
      <c r="X2540" s="124"/>
    </row>
    <row r="2541" spans="1:24">
      <c r="A2541" s="120"/>
      <c r="B2541" s="120"/>
      <c r="C2541" s="137"/>
      <c r="D2541" s="131"/>
      <c r="E2541" s="144"/>
      <c r="F2541" s="144"/>
      <c r="G2541" s="124"/>
      <c r="H2541" s="124"/>
      <c r="I2541" s="124"/>
      <c r="J2541" s="124"/>
      <c r="K2541" s="124"/>
      <c r="L2541" s="124"/>
      <c r="M2541" s="124"/>
      <c r="N2541" s="124"/>
      <c r="O2541" s="124"/>
      <c r="P2541" s="124"/>
      <c r="Q2541" s="124"/>
      <c r="R2541" s="124"/>
      <c r="S2541" s="124"/>
      <c r="T2541" s="124"/>
      <c r="U2541" s="124"/>
      <c r="V2541" s="124"/>
      <c r="W2541" s="124"/>
      <c r="X2541" s="124"/>
    </row>
    <row r="2542" spans="1:24">
      <c r="A2542" s="120"/>
      <c r="B2542" s="120"/>
      <c r="C2542" s="137"/>
      <c r="D2542" s="131"/>
      <c r="E2542" s="144"/>
      <c r="F2542" s="144"/>
      <c r="G2542" s="124"/>
      <c r="H2542" s="124"/>
      <c r="I2542" s="124"/>
      <c r="J2542" s="124"/>
      <c r="K2542" s="124"/>
      <c r="L2542" s="124"/>
      <c r="M2542" s="124"/>
      <c r="N2542" s="124"/>
      <c r="O2542" s="124"/>
      <c r="P2542" s="124"/>
      <c r="Q2542" s="124"/>
      <c r="R2542" s="124"/>
      <c r="S2542" s="124"/>
      <c r="T2542" s="124"/>
      <c r="U2542" s="124"/>
      <c r="V2542" s="124"/>
      <c r="W2542" s="124"/>
      <c r="X2542" s="124"/>
    </row>
    <row r="2543" spans="1:24">
      <c r="A2543" s="120"/>
      <c r="B2543" s="120"/>
      <c r="C2543" s="137"/>
      <c r="D2543" s="131"/>
      <c r="E2543" s="144"/>
      <c r="F2543" s="144"/>
      <c r="G2543" s="124"/>
      <c r="H2543" s="124"/>
      <c r="I2543" s="124"/>
      <c r="J2543" s="124"/>
      <c r="K2543" s="124"/>
      <c r="L2543" s="124"/>
      <c r="M2543" s="124"/>
      <c r="N2543" s="124"/>
      <c r="O2543" s="124"/>
      <c r="P2543" s="124"/>
      <c r="Q2543" s="124"/>
      <c r="R2543" s="124"/>
      <c r="S2543" s="124"/>
      <c r="T2543" s="124"/>
      <c r="U2543" s="124"/>
      <c r="V2543" s="124"/>
      <c r="W2543" s="124"/>
      <c r="X2543" s="124"/>
    </row>
    <row r="2544" spans="1:24">
      <c r="A2544" s="120"/>
      <c r="B2544" s="120"/>
      <c r="C2544" s="137"/>
      <c r="D2544" s="131"/>
      <c r="E2544" s="144"/>
      <c r="F2544" s="144"/>
      <c r="G2544" s="124"/>
      <c r="H2544" s="124"/>
      <c r="I2544" s="124"/>
      <c r="J2544" s="124"/>
      <c r="K2544" s="124"/>
      <c r="L2544" s="124"/>
      <c r="M2544" s="124"/>
      <c r="N2544" s="124"/>
      <c r="O2544" s="124"/>
      <c r="P2544" s="124"/>
      <c r="Q2544" s="124"/>
      <c r="R2544" s="124"/>
      <c r="S2544" s="124"/>
      <c r="T2544" s="124"/>
      <c r="U2544" s="124"/>
      <c r="V2544" s="124"/>
      <c r="W2544" s="124"/>
      <c r="X2544" s="124"/>
    </row>
    <row r="2545" spans="1:24">
      <c r="A2545" s="120"/>
      <c r="B2545" s="120"/>
      <c r="C2545" s="137"/>
      <c r="D2545" s="131"/>
      <c r="E2545" s="144"/>
      <c r="F2545" s="144"/>
      <c r="G2545" s="124"/>
      <c r="H2545" s="124"/>
      <c r="I2545" s="124"/>
      <c r="J2545" s="124"/>
      <c r="K2545" s="124"/>
      <c r="L2545" s="124"/>
      <c r="M2545" s="124"/>
      <c r="N2545" s="124"/>
      <c r="O2545" s="124"/>
      <c r="P2545" s="124"/>
      <c r="Q2545" s="124"/>
      <c r="R2545" s="124"/>
      <c r="S2545" s="124"/>
      <c r="T2545" s="124"/>
      <c r="U2545" s="124"/>
      <c r="V2545" s="124"/>
      <c r="W2545" s="124"/>
      <c r="X2545" s="124"/>
    </row>
    <row r="2546" spans="1:24">
      <c r="A2546" s="120"/>
      <c r="B2546" s="120"/>
      <c r="C2546" s="137"/>
      <c r="D2546" s="131"/>
      <c r="E2546" s="144"/>
      <c r="F2546" s="144"/>
      <c r="G2546" s="124"/>
      <c r="H2546" s="124"/>
      <c r="I2546" s="124"/>
      <c r="J2546" s="124"/>
      <c r="K2546" s="124"/>
      <c r="L2546" s="124"/>
      <c r="M2546" s="124"/>
      <c r="N2546" s="124"/>
      <c r="O2546" s="124"/>
      <c r="P2546" s="124"/>
      <c r="Q2546" s="124"/>
      <c r="R2546" s="124"/>
      <c r="S2546" s="124"/>
      <c r="T2546" s="124"/>
      <c r="U2546" s="124"/>
      <c r="V2546" s="124"/>
      <c r="W2546" s="124"/>
      <c r="X2546" s="124"/>
    </row>
    <row r="2547" spans="1:24">
      <c r="A2547" s="120"/>
      <c r="B2547" s="120"/>
      <c r="C2547" s="137"/>
      <c r="D2547" s="131"/>
      <c r="E2547" s="144"/>
      <c r="F2547" s="144"/>
      <c r="G2547" s="124"/>
      <c r="H2547" s="124"/>
      <c r="I2547" s="124"/>
      <c r="J2547" s="124"/>
      <c r="K2547" s="124"/>
      <c r="L2547" s="124"/>
      <c r="M2547" s="124"/>
      <c r="N2547" s="124"/>
      <c r="O2547" s="124"/>
      <c r="P2547" s="124"/>
      <c r="Q2547" s="124"/>
      <c r="R2547" s="124"/>
      <c r="S2547" s="124"/>
      <c r="T2547" s="124"/>
      <c r="U2547" s="124"/>
      <c r="V2547" s="124"/>
      <c r="W2547" s="124"/>
      <c r="X2547" s="124"/>
    </row>
    <row r="2548" spans="1:24">
      <c r="A2548" s="120"/>
      <c r="B2548" s="120"/>
      <c r="C2548" s="137"/>
      <c r="D2548" s="131"/>
      <c r="E2548" s="144"/>
      <c r="F2548" s="144"/>
      <c r="G2548" s="124"/>
      <c r="H2548" s="124"/>
      <c r="I2548" s="124"/>
      <c r="J2548" s="124"/>
      <c r="K2548" s="124"/>
      <c r="L2548" s="124"/>
      <c r="M2548" s="124"/>
      <c r="N2548" s="124"/>
      <c r="O2548" s="124"/>
      <c r="P2548" s="124"/>
      <c r="Q2548" s="124"/>
      <c r="R2548" s="124"/>
      <c r="S2548" s="124"/>
      <c r="T2548" s="124"/>
      <c r="U2548" s="124"/>
      <c r="V2548" s="124"/>
      <c r="W2548" s="124"/>
      <c r="X2548" s="124"/>
    </row>
    <row r="2549" spans="1:24">
      <c r="A2549" s="120"/>
      <c r="B2549" s="120"/>
      <c r="C2549" s="137"/>
      <c r="D2549" s="131"/>
      <c r="E2549" s="144"/>
      <c r="F2549" s="144"/>
      <c r="G2549" s="124"/>
      <c r="H2549" s="124"/>
      <c r="I2549" s="124"/>
      <c r="J2549" s="124"/>
      <c r="K2549" s="124"/>
      <c r="L2549" s="124"/>
      <c r="M2549" s="124"/>
      <c r="N2549" s="124"/>
      <c r="O2549" s="124"/>
      <c r="P2549" s="124"/>
      <c r="Q2549" s="124"/>
      <c r="R2549" s="124"/>
      <c r="S2549" s="124"/>
      <c r="T2549" s="124"/>
      <c r="U2549" s="124"/>
      <c r="V2549" s="124"/>
      <c r="W2549" s="124"/>
      <c r="X2549" s="124"/>
    </row>
    <row r="2550" spans="1:24">
      <c r="A2550" s="120"/>
      <c r="B2550" s="120"/>
      <c r="C2550" s="137"/>
      <c r="D2550" s="131"/>
      <c r="E2550" s="144"/>
      <c r="F2550" s="144"/>
      <c r="G2550" s="124"/>
      <c r="H2550" s="124"/>
      <c r="I2550" s="124"/>
      <c r="J2550" s="124"/>
      <c r="K2550" s="124"/>
      <c r="L2550" s="124"/>
      <c r="M2550" s="124"/>
      <c r="N2550" s="124"/>
      <c r="O2550" s="124"/>
      <c r="P2550" s="124"/>
      <c r="Q2550" s="124"/>
      <c r="R2550" s="124"/>
      <c r="S2550" s="124"/>
      <c r="T2550" s="124"/>
      <c r="U2550" s="124"/>
      <c r="V2550" s="124"/>
      <c r="W2550" s="124"/>
      <c r="X2550" s="124"/>
    </row>
    <row r="2551" spans="1:24">
      <c r="A2551" s="120"/>
      <c r="B2551" s="120"/>
      <c r="C2551" s="137"/>
      <c r="D2551" s="131"/>
      <c r="E2551" s="144"/>
      <c r="F2551" s="144"/>
      <c r="G2551" s="124"/>
      <c r="H2551" s="124"/>
      <c r="I2551" s="124"/>
      <c r="J2551" s="124"/>
      <c r="K2551" s="124"/>
      <c r="L2551" s="124"/>
      <c r="M2551" s="124"/>
      <c r="N2551" s="124"/>
      <c r="O2551" s="124"/>
      <c r="P2551" s="124"/>
      <c r="Q2551" s="124"/>
      <c r="R2551" s="124"/>
      <c r="S2551" s="124"/>
      <c r="T2551" s="124"/>
      <c r="U2551" s="124"/>
      <c r="V2551" s="124"/>
      <c r="W2551" s="124"/>
      <c r="X2551" s="124"/>
    </row>
    <row r="2552" spans="1:24">
      <c r="A2552" s="120"/>
      <c r="B2552" s="120"/>
      <c r="C2552" s="137"/>
      <c r="D2552" s="131"/>
      <c r="E2552" s="144"/>
      <c r="F2552" s="144"/>
      <c r="G2552" s="124"/>
      <c r="H2552" s="124"/>
      <c r="I2552" s="124"/>
      <c r="J2552" s="124"/>
      <c r="K2552" s="124"/>
      <c r="L2552" s="124"/>
      <c r="M2552" s="124"/>
      <c r="N2552" s="124"/>
      <c r="O2552" s="124"/>
      <c r="P2552" s="124"/>
      <c r="Q2552" s="124"/>
      <c r="R2552" s="124"/>
      <c r="S2552" s="124"/>
      <c r="T2552" s="124"/>
      <c r="U2552" s="124"/>
      <c r="V2552" s="124"/>
      <c r="W2552" s="124"/>
      <c r="X2552" s="124"/>
    </row>
    <row r="2553" spans="1:24">
      <c r="A2553" s="120"/>
      <c r="B2553" s="120"/>
      <c r="C2553" s="137"/>
      <c r="D2553" s="131"/>
      <c r="E2553" s="144"/>
      <c r="F2553" s="144"/>
      <c r="G2553" s="124"/>
      <c r="H2553" s="124"/>
      <c r="I2553" s="124"/>
      <c r="J2553" s="124"/>
      <c r="K2553" s="124"/>
      <c r="L2553" s="124"/>
      <c r="M2553" s="124"/>
      <c r="N2553" s="124"/>
      <c r="O2553" s="124"/>
      <c r="P2553" s="124"/>
      <c r="Q2553" s="124"/>
      <c r="R2553" s="124"/>
      <c r="S2553" s="124"/>
      <c r="T2553" s="124"/>
      <c r="U2553" s="124"/>
      <c r="V2553" s="124"/>
      <c r="W2553" s="124"/>
      <c r="X2553" s="124"/>
    </row>
    <row r="2554" spans="1:24">
      <c r="A2554" s="120"/>
      <c r="B2554" s="120"/>
      <c r="C2554" s="137"/>
      <c r="D2554" s="131"/>
      <c r="E2554" s="144"/>
      <c r="F2554" s="144"/>
      <c r="G2554" s="124"/>
      <c r="H2554" s="124"/>
      <c r="I2554" s="124"/>
      <c r="J2554" s="124"/>
      <c r="K2554" s="124"/>
      <c r="L2554" s="124"/>
      <c r="M2554" s="124"/>
      <c r="N2554" s="124"/>
      <c r="O2554" s="124"/>
      <c r="P2554" s="124"/>
      <c r="Q2554" s="124"/>
      <c r="R2554" s="124"/>
      <c r="S2554" s="124"/>
      <c r="T2554" s="124"/>
      <c r="U2554" s="124"/>
      <c r="V2554" s="124"/>
      <c r="W2554" s="124"/>
      <c r="X2554" s="124"/>
    </row>
    <row r="2555" spans="1:24">
      <c r="A2555" s="120"/>
      <c r="B2555" s="120"/>
      <c r="C2555" s="137"/>
      <c r="D2555" s="131"/>
      <c r="E2555" s="144"/>
      <c r="F2555" s="144"/>
      <c r="G2555" s="124"/>
      <c r="H2555" s="124"/>
      <c r="I2555" s="124"/>
      <c r="J2555" s="124"/>
      <c r="K2555" s="124"/>
      <c r="L2555" s="124"/>
      <c r="M2555" s="124"/>
      <c r="N2555" s="124"/>
      <c r="O2555" s="124"/>
      <c r="P2555" s="124"/>
      <c r="Q2555" s="124"/>
      <c r="R2555" s="124"/>
      <c r="S2555" s="124"/>
      <c r="T2555" s="124"/>
      <c r="U2555" s="124"/>
      <c r="V2555" s="124"/>
      <c r="W2555" s="124"/>
      <c r="X2555" s="124"/>
    </row>
    <row r="2556" spans="1:24">
      <c r="A2556" s="120"/>
      <c r="B2556" s="120"/>
      <c r="C2556" s="137"/>
      <c r="D2556" s="131"/>
      <c r="E2556" s="144"/>
      <c r="F2556" s="144"/>
      <c r="G2556" s="124"/>
      <c r="H2556" s="124"/>
      <c r="I2556" s="124"/>
      <c r="J2556" s="124"/>
      <c r="K2556" s="124"/>
      <c r="L2556" s="124"/>
      <c r="M2556" s="124"/>
      <c r="N2556" s="124"/>
      <c r="O2556" s="124"/>
      <c r="P2556" s="124"/>
      <c r="Q2556" s="124"/>
      <c r="R2556" s="124"/>
      <c r="S2556" s="124"/>
      <c r="T2556" s="124"/>
      <c r="U2556" s="124"/>
      <c r="V2556" s="124"/>
      <c r="W2556" s="124"/>
      <c r="X2556" s="124"/>
    </row>
    <row r="2557" spans="1:24">
      <c r="A2557" s="120"/>
      <c r="B2557" s="120"/>
      <c r="C2557" s="137"/>
      <c r="D2557" s="131"/>
      <c r="E2557" s="144"/>
      <c r="F2557" s="144"/>
      <c r="G2557" s="124"/>
      <c r="H2557" s="124"/>
      <c r="I2557" s="124"/>
      <c r="J2557" s="124"/>
      <c r="K2557" s="124"/>
      <c r="L2557" s="124"/>
      <c r="M2557" s="124"/>
      <c r="N2557" s="124"/>
      <c r="O2557" s="124"/>
      <c r="P2557" s="124"/>
      <c r="Q2557" s="124"/>
      <c r="R2557" s="124"/>
      <c r="S2557" s="124"/>
      <c r="T2557" s="124"/>
      <c r="U2557" s="124"/>
      <c r="V2557" s="124"/>
      <c r="W2557" s="124"/>
      <c r="X2557" s="124"/>
    </row>
    <row r="2558" spans="1:24">
      <c r="A2558" s="120"/>
      <c r="B2558" s="120"/>
      <c r="C2558" s="137"/>
      <c r="D2558" s="131"/>
      <c r="E2558" s="144"/>
      <c r="F2558" s="144"/>
      <c r="G2558" s="124"/>
      <c r="H2558" s="124"/>
      <c r="I2558" s="124"/>
      <c r="J2558" s="124"/>
      <c r="K2558" s="124"/>
      <c r="L2558" s="124"/>
      <c r="M2558" s="124"/>
      <c r="N2558" s="124"/>
      <c r="O2558" s="124"/>
      <c r="P2558" s="124"/>
      <c r="Q2558" s="124"/>
      <c r="R2558" s="124"/>
      <c r="S2558" s="124"/>
      <c r="T2558" s="124"/>
      <c r="U2558" s="124"/>
      <c r="V2558" s="124"/>
      <c r="W2558" s="124"/>
      <c r="X2558" s="124"/>
    </row>
    <row r="2559" spans="1:24">
      <c r="A2559" s="120"/>
      <c r="B2559" s="120"/>
      <c r="C2559" s="137"/>
      <c r="D2559" s="131"/>
      <c r="E2559" s="144"/>
      <c r="F2559" s="144"/>
      <c r="G2559" s="124"/>
      <c r="H2559" s="124"/>
      <c r="I2559" s="124"/>
      <c r="J2559" s="124"/>
      <c r="K2559" s="124"/>
      <c r="L2559" s="124"/>
      <c r="M2559" s="124"/>
      <c r="N2559" s="124"/>
      <c r="O2559" s="124"/>
      <c r="P2559" s="124"/>
      <c r="Q2559" s="124"/>
      <c r="R2559" s="124"/>
      <c r="S2559" s="124"/>
      <c r="T2559" s="124"/>
      <c r="U2559" s="124"/>
      <c r="V2559" s="124"/>
      <c r="W2559" s="124"/>
      <c r="X2559" s="124"/>
    </row>
    <row r="2560" spans="1:24">
      <c r="A2560" s="120"/>
      <c r="B2560" s="120"/>
      <c r="C2560" s="137"/>
      <c r="D2560" s="131"/>
      <c r="E2560" s="144"/>
      <c r="F2560" s="144"/>
      <c r="G2560" s="124"/>
      <c r="H2560" s="124"/>
      <c r="I2560" s="124"/>
      <c r="J2560" s="124"/>
      <c r="K2560" s="124"/>
      <c r="L2560" s="124"/>
      <c r="M2560" s="124"/>
      <c r="N2560" s="124"/>
      <c r="O2560" s="124"/>
      <c r="P2560" s="124"/>
      <c r="Q2560" s="124"/>
      <c r="R2560" s="124"/>
      <c r="S2560" s="124"/>
      <c r="T2560" s="124"/>
      <c r="U2560" s="124"/>
      <c r="V2560" s="124"/>
      <c r="W2560" s="124"/>
      <c r="X2560" s="124"/>
    </row>
    <row r="2561" spans="1:24">
      <c r="A2561" s="120"/>
      <c r="B2561" s="120"/>
      <c r="C2561" s="137"/>
      <c r="D2561" s="131"/>
      <c r="E2561" s="144"/>
      <c r="F2561" s="144"/>
      <c r="G2561" s="124"/>
      <c r="H2561" s="124"/>
      <c r="I2561" s="124"/>
      <c r="J2561" s="124"/>
      <c r="K2561" s="124"/>
      <c r="L2561" s="124"/>
      <c r="M2561" s="124"/>
      <c r="N2561" s="124"/>
      <c r="O2561" s="124"/>
      <c r="P2561" s="124"/>
      <c r="Q2561" s="124"/>
      <c r="R2561" s="124"/>
      <c r="S2561" s="124"/>
      <c r="T2561" s="124"/>
      <c r="U2561" s="124"/>
      <c r="V2561" s="124"/>
      <c r="W2561" s="124"/>
      <c r="X2561" s="124"/>
    </row>
    <row r="2562" spans="1:24">
      <c r="A2562" s="120"/>
      <c r="B2562" s="120"/>
      <c r="C2562" s="137"/>
      <c r="D2562" s="131"/>
      <c r="E2562" s="144"/>
      <c r="F2562" s="144"/>
      <c r="G2562" s="124"/>
      <c r="H2562" s="124"/>
      <c r="I2562" s="124"/>
      <c r="J2562" s="124"/>
      <c r="K2562" s="124"/>
      <c r="L2562" s="124"/>
      <c r="M2562" s="124"/>
      <c r="N2562" s="124"/>
      <c r="O2562" s="124"/>
      <c r="P2562" s="124"/>
      <c r="Q2562" s="124"/>
      <c r="R2562" s="124"/>
      <c r="S2562" s="124"/>
      <c r="T2562" s="124"/>
      <c r="U2562" s="124"/>
      <c r="V2562" s="124"/>
      <c r="W2562" s="124"/>
      <c r="X2562" s="124"/>
    </row>
    <row r="2563" spans="1:24">
      <c r="A2563" s="120"/>
      <c r="B2563" s="120"/>
      <c r="C2563" s="137"/>
      <c r="D2563" s="131"/>
      <c r="E2563" s="144"/>
      <c r="F2563" s="144"/>
      <c r="G2563" s="124"/>
      <c r="H2563" s="124"/>
      <c r="I2563" s="124"/>
      <c r="J2563" s="124"/>
      <c r="K2563" s="124"/>
      <c r="L2563" s="124"/>
      <c r="M2563" s="124"/>
      <c r="N2563" s="124"/>
      <c r="O2563" s="124"/>
      <c r="P2563" s="124"/>
      <c r="Q2563" s="124"/>
      <c r="R2563" s="124"/>
      <c r="S2563" s="124"/>
      <c r="T2563" s="124"/>
      <c r="U2563" s="124"/>
      <c r="V2563" s="124"/>
      <c r="W2563" s="124"/>
      <c r="X2563" s="124"/>
    </row>
    <row r="2564" spans="1:24">
      <c r="A2564" s="120"/>
      <c r="B2564" s="120"/>
      <c r="C2564" s="137"/>
      <c r="D2564" s="131"/>
      <c r="E2564" s="144"/>
      <c r="F2564" s="144"/>
      <c r="G2564" s="124"/>
      <c r="H2564" s="124"/>
      <c r="I2564" s="124"/>
      <c r="J2564" s="124"/>
      <c r="K2564" s="124"/>
      <c r="L2564" s="124"/>
      <c r="M2564" s="124"/>
      <c r="N2564" s="124"/>
      <c r="O2564" s="124"/>
      <c r="P2564" s="124"/>
      <c r="Q2564" s="124"/>
      <c r="R2564" s="124"/>
      <c r="S2564" s="124"/>
      <c r="T2564" s="124"/>
      <c r="U2564" s="124"/>
      <c r="V2564" s="124"/>
      <c r="W2564" s="124"/>
      <c r="X2564" s="124"/>
    </row>
    <row r="2565" spans="1:24">
      <c r="A2565" s="120"/>
      <c r="B2565" s="120"/>
      <c r="C2565" s="137"/>
      <c r="D2565" s="131"/>
      <c r="E2565" s="144"/>
      <c r="F2565" s="144"/>
      <c r="G2565" s="124"/>
      <c r="H2565" s="124"/>
      <c r="I2565" s="124"/>
      <c r="J2565" s="124"/>
      <c r="K2565" s="124"/>
      <c r="L2565" s="124"/>
      <c r="M2565" s="124"/>
      <c r="N2565" s="124"/>
      <c r="O2565" s="124"/>
      <c r="P2565" s="124"/>
      <c r="Q2565" s="124"/>
      <c r="R2565" s="124"/>
      <c r="S2565" s="124"/>
      <c r="T2565" s="124"/>
      <c r="U2565" s="124"/>
      <c r="V2565" s="124"/>
      <c r="W2565" s="124"/>
      <c r="X2565" s="124"/>
    </row>
    <row r="2566" spans="1:24">
      <c r="A2566" s="120"/>
      <c r="B2566" s="120"/>
      <c r="C2566" s="137"/>
      <c r="D2566" s="131"/>
      <c r="E2566" s="144"/>
      <c r="F2566" s="144"/>
      <c r="G2566" s="124"/>
      <c r="H2566" s="124"/>
      <c r="I2566" s="124"/>
      <c r="J2566" s="124"/>
      <c r="K2566" s="124"/>
      <c r="L2566" s="124"/>
      <c r="M2566" s="124"/>
      <c r="N2566" s="124"/>
      <c r="O2566" s="124"/>
      <c r="P2566" s="124"/>
      <c r="Q2566" s="124"/>
      <c r="R2566" s="124"/>
      <c r="S2566" s="124"/>
      <c r="T2566" s="124"/>
      <c r="U2566" s="124"/>
      <c r="V2566" s="124"/>
      <c r="W2566" s="124"/>
      <c r="X2566" s="124"/>
    </row>
    <row r="2567" spans="1:24">
      <c r="A2567" s="120"/>
      <c r="B2567" s="120"/>
      <c r="C2567" s="137"/>
      <c r="D2567" s="131"/>
      <c r="E2567" s="144"/>
      <c r="F2567" s="144"/>
      <c r="G2567" s="124"/>
      <c r="H2567" s="124"/>
      <c r="I2567" s="124"/>
      <c r="J2567" s="124"/>
      <c r="K2567" s="124"/>
      <c r="L2567" s="124"/>
      <c r="M2567" s="124"/>
      <c r="N2567" s="124"/>
      <c r="O2567" s="124"/>
      <c r="P2567" s="124"/>
      <c r="Q2567" s="124"/>
      <c r="R2567" s="124"/>
      <c r="S2567" s="124"/>
      <c r="T2567" s="124"/>
      <c r="U2567" s="124"/>
      <c r="V2567" s="124"/>
      <c r="W2567" s="124"/>
      <c r="X2567" s="124"/>
    </row>
    <row r="2568" spans="1:24">
      <c r="A2568" s="120"/>
      <c r="B2568" s="120"/>
      <c r="C2568" s="137"/>
      <c r="D2568" s="131"/>
      <c r="E2568" s="144"/>
      <c r="F2568" s="144"/>
      <c r="G2568" s="124"/>
      <c r="H2568" s="124"/>
      <c r="I2568" s="124"/>
      <c r="J2568" s="124"/>
      <c r="K2568" s="124"/>
      <c r="L2568" s="124"/>
      <c r="M2568" s="124"/>
      <c r="N2568" s="124"/>
      <c r="O2568" s="124"/>
      <c r="P2568" s="124"/>
      <c r="Q2568" s="124"/>
      <c r="R2568" s="124"/>
      <c r="S2568" s="124"/>
      <c r="T2568" s="124"/>
      <c r="U2568" s="124"/>
      <c r="V2568" s="124"/>
      <c r="W2568" s="124"/>
      <c r="X2568" s="124"/>
    </row>
    <row r="2569" spans="1:24">
      <c r="A2569" s="120"/>
      <c r="B2569" s="120"/>
      <c r="C2569" s="137"/>
      <c r="D2569" s="131"/>
      <c r="E2569" s="144"/>
      <c r="F2569" s="144"/>
      <c r="G2569" s="124"/>
      <c r="H2569" s="124"/>
      <c r="I2569" s="124"/>
      <c r="J2569" s="124"/>
      <c r="K2569" s="124"/>
      <c r="L2569" s="124"/>
      <c r="M2569" s="124"/>
      <c r="N2569" s="124"/>
      <c r="O2569" s="124"/>
      <c r="P2569" s="124"/>
      <c r="Q2569" s="124"/>
      <c r="R2569" s="124"/>
      <c r="S2569" s="124"/>
      <c r="T2569" s="124"/>
      <c r="U2569" s="124"/>
      <c r="V2569" s="124"/>
      <c r="W2569" s="124"/>
      <c r="X2569" s="124"/>
    </row>
    <row r="2570" spans="1:24">
      <c r="A2570" s="120"/>
      <c r="B2570" s="120"/>
      <c r="C2570" s="137"/>
      <c r="D2570" s="131"/>
      <c r="E2570" s="144"/>
      <c r="F2570" s="144"/>
      <c r="G2570" s="124"/>
      <c r="H2570" s="124"/>
      <c r="I2570" s="124"/>
      <c r="J2570" s="124"/>
      <c r="K2570" s="124"/>
      <c r="L2570" s="124"/>
      <c r="M2570" s="124"/>
      <c r="N2570" s="124"/>
      <c r="O2570" s="124"/>
      <c r="P2570" s="124"/>
      <c r="Q2570" s="124"/>
      <c r="R2570" s="124"/>
      <c r="S2570" s="124"/>
      <c r="T2570" s="124"/>
      <c r="U2570" s="124"/>
      <c r="V2570" s="124"/>
      <c r="W2570" s="124"/>
      <c r="X2570" s="124"/>
    </row>
    <row r="2571" spans="1:24">
      <c r="A2571" s="120"/>
      <c r="B2571" s="120"/>
      <c r="C2571" s="137"/>
      <c r="D2571" s="131"/>
      <c r="E2571" s="144"/>
      <c r="F2571" s="144"/>
      <c r="G2571" s="124"/>
      <c r="H2571" s="124"/>
      <c r="I2571" s="124"/>
      <c r="J2571" s="124"/>
      <c r="K2571" s="124"/>
      <c r="L2571" s="124"/>
      <c r="M2571" s="124"/>
      <c r="N2571" s="124"/>
      <c r="O2571" s="124"/>
      <c r="P2571" s="124"/>
      <c r="Q2571" s="124"/>
      <c r="R2571" s="124"/>
      <c r="S2571" s="124"/>
      <c r="T2571" s="124"/>
      <c r="U2571" s="124"/>
      <c r="V2571" s="124"/>
      <c r="W2571" s="124"/>
      <c r="X2571" s="124"/>
    </row>
    <row r="2572" spans="1:24">
      <c r="A2572" s="120"/>
      <c r="B2572" s="120"/>
      <c r="C2572" s="137"/>
      <c r="D2572" s="131"/>
      <c r="E2572" s="144"/>
      <c r="F2572" s="144"/>
      <c r="G2572" s="124"/>
      <c r="H2572" s="124"/>
      <c r="I2572" s="124"/>
      <c r="J2572" s="124"/>
      <c r="K2572" s="124"/>
      <c r="L2572" s="124"/>
      <c r="M2572" s="124"/>
      <c r="N2572" s="124"/>
      <c r="O2572" s="124"/>
      <c r="P2572" s="124"/>
      <c r="Q2572" s="124"/>
      <c r="R2572" s="124"/>
      <c r="S2572" s="124"/>
      <c r="T2572" s="124"/>
      <c r="U2572" s="124"/>
      <c r="V2572" s="124"/>
      <c r="W2572" s="124"/>
      <c r="X2572" s="124"/>
    </row>
    <row r="2573" spans="1:24">
      <c r="A2573" s="120"/>
      <c r="B2573" s="120"/>
      <c r="C2573" s="137"/>
      <c r="D2573" s="131"/>
      <c r="E2573" s="144"/>
      <c r="F2573" s="144"/>
      <c r="G2573" s="124"/>
      <c r="H2573" s="124"/>
      <c r="I2573" s="124"/>
      <c r="J2573" s="124"/>
      <c r="K2573" s="124"/>
      <c r="L2573" s="124"/>
      <c r="M2573" s="124"/>
      <c r="N2573" s="124"/>
      <c r="O2573" s="124"/>
      <c r="P2573" s="124"/>
      <c r="Q2573" s="124"/>
      <c r="R2573" s="124"/>
      <c r="S2573" s="124"/>
      <c r="T2573" s="124"/>
      <c r="U2573" s="124"/>
      <c r="V2573" s="124"/>
      <c r="W2573" s="124"/>
      <c r="X2573" s="124"/>
    </row>
    <row r="2574" spans="1:24">
      <c r="A2574" s="120"/>
      <c r="B2574" s="120"/>
      <c r="C2574" s="137"/>
      <c r="D2574" s="131"/>
      <c r="E2574" s="144"/>
      <c r="F2574" s="144"/>
      <c r="G2574" s="124"/>
      <c r="H2574" s="124"/>
      <c r="I2574" s="124"/>
      <c r="J2574" s="124"/>
      <c r="K2574" s="124"/>
      <c r="L2574" s="124"/>
      <c r="M2574" s="124"/>
      <c r="N2574" s="124"/>
      <c r="O2574" s="124"/>
      <c r="P2574" s="124"/>
      <c r="Q2574" s="124"/>
      <c r="R2574" s="124"/>
      <c r="S2574" s="124"/>
      <c r="T2574" s="124"/>
      <c r="U2574" s="124"/>
      <c r="V2574" s="124"/>
      <c r="W2574" s="124"/>
      <c r="X2574" s="124"/>
    </row>
    <row r="2575" spans="1:24">
      <c r="A2575" s="120"/>
      <c r="B2575" s="120"/>
      <c r="C2575" s="137"/>
      <c r="D2575" s="131"/>
      <c r="E2575" s="144"/>
      <c r="F2575" s="144"/>
      <c r="G2575" s="124"/>
      <c r="H2575" s="124"/>
      <c r="I2575" s="124"/>
      <c r="J2575" s="124"/>
      <c r="K2575" s="124"/>
      <c r="L2575" s="124"/>
      <c r="M2575" s="124"/>
      <c r="N2575" s="124"/>
      <c r="O2575" s="124"/>
      <c r="P2575" s="124"/>
      <c r="Q2575" s="124"/>
      <c r="R2575" s="124"/>
      <c r="S2575" s="124"/>
      <c r="T2575" s="124"/>
      <c r="U2575" s="124"/>
      <c r="V2575" s="124"/>
      <c r="W2575" s="124"/>
      <c r="X2575" s="124"/>
    </row>
    <row r="2576" spans="1:24">
      <c r="A2576" s="120"/>
      <c r="B2576" s="120"/>
      <c r="C2576" s="137"/>
      <c r="D2576" s="131"/>
      <c r="E2576" s="144"/>
      <c r="F2576" s="144"/>
      <c r="G2576" s="124"/>
      <c r="H2576" s="124"/>
      <c r="I2576" s="124"/>
      <c r="J2576" s="124"/>
      <c r="K2576" s="124"/>
      <c r="L2576" s="124"/>
      <c r="M2576" s="124"/>
      <c r="N2576" s="124"/>
      <c r="O2576" s="124"/>
      <c r="P2576" s="124"/>
      <c r="Q2576" s="124"/>
      <c r="R2576" s="124"/>
      <c r="S2576" s="124"/>
      <c r="T2576" s="124"/>
      <c r="U2576" s="124"/>
      <c r="V2576" s="124"/>
      <c r="W2576" s="124"/>
      <c r="X2576" s="124"/>
    </row>
    <row r="2577" spans="1:24">
      <c r="A2577" s="120"/>
      <c r="B2577" s="120"/>
      <c r="C2577" s="137"/>
      <c r="D2577" s="131"/>
      <c r="E2577" s="144"/>
      <c r="F2577" s="144"/>
      <c r="G2577" s="124"/>
      <c r="H2577" s="124"/>
      <c r="I2577" s="124"/>
      <c r="J2577" s="124"/>
      <c r="K2577" s="124"/>
      <c r="L2577" s="124"/>
      <c r="M2577" s="124"/>
      <c r="N2577" s="124"/>
      <c r="O2577" s="124"/>
      <c r="P2577" s="124"/>
      <c r="Q2577" s="124"/>
      <c r="R2577" s="124"/>
      <c r="S2577" s="124"/>
      <c r="T2577" s="124"/>
      <c r="U2577" s="124"/>
      <c r="V2577" s="124"/>
      <c r="W2577" s="124"/>
      <c r="X2577" s="124"/>
    </row>
    <row r="2578" spans="1:24">
      <c r="A2578" s="120"/>
      <c r="B2578" s="120"/>
      <c r="C2578" s="137"/>
      <c r="D2578" s="131"/>
      <c r="E2578" s="144"/>
      <c r="F2578" s="144"/>
      <c r="G2578" s="124"/>
      <c r="H2578" s="124"/>
      <c r="I2578" s="124"/>
      <c r="J2578" s="124"/>
      <c r="K2578" s="124"/>
      <c r="L2578" s="124"/>
      <c r="M2578" s="124"/>
      <c r="N2578" s="124"/>
      <c r="O2578" s="124"/>
      <c r="P2578" s="124"/>
      <c r="Q2578" s="124"/>
      <c r="R2578" s="124"/>
      <c r="S2578" s="124"/>
      <c r="T2578" s="124"/>
      <c r="U2578" s="124"/>
      <c r="V2578" s="124"/>
      <c r="W2578" s="124"/>
      <c r="X2578" s="124"/>
    </row>
    <row r="2579" spans="1:24">
      <c r="A2579" s="120"/>
      <c r="B2579" s="120"/>
      <c r="C2579" s="137"/>
      <c r="D2579" s="131"/>
      <c r="E2579" s="144"/>
      <c r="F2579" s="144"/>
      <c r="G2579" s="124"/>
      <c r="H2579" s="124"/>
      <c r="I2579" s="124"/>
      <c r="J2579" s="124"/>
      <c r="K2579" s="124"/>
      <c r="L2579" s="124"/>
      <c r="M2579" s="124"/>
      <c r="N2579" s="124"/>
      <c r="O2579" s="124"/>
      <c r="P2579" s="124"/>
      <c r="Q2579" s="124"/>
      <c r="R2579" s="124"/>
      <c r="S2579" s="124"/>
      <c r="T2579" s="124"/>
      <c r="U2579" s="124"/>
      <c r="V2579" s="124"/>
      <c r="W2579" s="124"/>
      <c r="X2579" s="124"/>
    </row>
    <row r="2580" spans="1:24">
      <c r="A2580" s="120"/>
      <c r="B2580" s="120"/>
      <c r="C2580" s="137"/>
      <c r="D2580" s="131"/>
      <c r="E2580" s="144"/>
      <c r="F2580" s="144"/>
      <c r="G2580" s="124"/>
      <c r="H2580" s="124"/>
      <c r="I2580" s="124"/>
      <c r="J2580" s="124"/>
      <c r="K2580" s="124"/>
      <c r="L2580" s="124"/>
      <c r="M2580" s="124"/>
      <c r="N2580" s="124"/>
      <c r="O2580" s="124"/>
      <c r="P2580" s="124"/>
      <c r="Q2580" s="124"/>
      <c r="R2580" s="124"/>
      <c r="S2580" s="124"/>
      <c r="T2580" s="124"/>
      <c r="U2580" s="124"/>
      <c r="V2580" s="124"/>
      <c r="W2580" s="124"/>
      <c r="X2580" s="124"/>
    </row>
    <row r="2581" spans="1:24">
      <c r="A2581" s="120"/>
      <c r="B2581" s="120"/>
      <c r="C2581" s="137"/>
      <c r="D2581" s="131"/>
      <c r="E2581" s="144"/>
      <c r="F2581" s="144"/>
      <c r="G2581" s="124"/>
      <c r="H2581" s="124"/>
      <c r="I2581" s="124"/>
      <c r="J2581" s="124"/>
      <c r="K2581" s="124"/>
      <c r="L2581" s="124"/>
      <c r="M2581" s="124"/>
      <c r="N2581" s="124"/>
      <c r="O2581" s="124"/>
      <c r="P2581" s="124"/>
      <c r="Q2581" s="124"/>
      <c r="R2581" s="124"/>
      <c r="S2581" s="124"/>
      <c r="T2581" s="124"/>
      <c r="U2581" s="124"/>
      <c r="V2581" s="124"/>
      <c r="W2581" s="124"/>
      <c r="X2581" s="124"/>
    </row>
    <row r="2582" spans="1:24">
      <c r="A2582" s="120"/>
      <c r="B2582" s="120"/>
      <c r="C2582" s="137"/>
      <c r="D2582" s="131"/>
      <c r="E2582" s="144"/>
      <c r="F2582" s="144"/>
      <c r="G2582" s="124"/>
      <c r="H2582" s="124"/>
      <c r="I2582" s="124"/>
      <c r="J2582" s="124"/>
      <c r="K2582" s="124"/>
      <c r="L2582" s="124"/>
      <c r="M2582" s="124"/>
      <c r="N2582" s="124"/>
      <c r="O2582" s="124"/>
      <c r="P2582" s="124"/>
      <c r="Q2582" s="124"/>
      <c r="R2582" s="124"/>
      <c r="S2582" s="124"/>
      <c r="T2582" s="124"/>
      <c r="U2582" s="124"/>
      <c r="V2582" s="124"/>
      <c r="W2582" s="124"/>
      <c r="X2582" s="124"/>
    </row>
    <row r="2583" spans="1:24">
      <c r="A2583" s="120"/>
      <c r="B2583" s="120"/>
      <c r="C2583" s="137"/>
      <c r="D2583" s="131"/>
      <c r="E2583" s="144"/>
      <c r="F2583" s="144"/>
      <c r="G2583" s="124"/>
      <c r="H2583" s="124"/>
      <c r="I2583" s="124"/>
      <c r="J2583" s="124"/>
      <c r="K2583" s="124"/>
      <c r="L2583" s="124"/>
      <c r="M2583" s="124"/>
      <c r="N2583" s="124"/>
      <c r="O2583" s="124"/>
      <c r="P2583" s="124"/>
      <c r="Q2583" s="124"/>
      <c r="R2583" s="124"/>
      <c r="S2583" s="124"/>
      <c r="T2583" s="124"/>
      <c r="U2583" s="124"/>
      <c r="V2583" s="124"/>
      <c r="W2583" s="124"/>
      <c r="X2583" s="124"/>
    </row>
    <row r="2584" spans="1:24">
      <c r="A2584" s="120"/>
      <c r="B2584" s="120"/>
      <c r="C2584" s="137"/>
      <c r="D2584" s="131"/>
      <c r="E2584" s="144"/>
      <c r="F2584" s="144"/>
      <c r="G2584" s="124"/>
      <c r="H2584" s="124"/>
      <c r="I2584" s="124"/>
      <c r="J2584" s="124"/>
      <c r="K2584" s="124"/>
      <c r="L2584" s="124"/>
      <c r="M2584" s="124"/>
      <c r="N2584" s="124"/>
      <c r="O2584" s="124"/>
      <c r="P2584" s="124"/>
      <c r="Q2584" s="124"/>
      <c r="R2584" s="124"/>
      <c r="S2584" s="124"/>
      <c r="T2584" s="124"/>
      <c r="U2584" s="124"/>
      <c r="V2584" s="124"/>
      <c r="W2584" s="124"/>
      <c r="X2584" s="124"/>
    </row>
    <row r="2585" spans="1:24">
      <c r="A2585" s="120"/>
      <c r="B2585" s="120"/>
      <c r="C2585" s="137"/>
      <c r="D2585" s="131"/>
      <c r="E2585" s="144"/>
      <c r="F2585" s="144"/>
      <c r="G2585" s="124"/>
      <c r="H2585" s="124"/>
      <c r="I2585" s="124"/>
      <c r="J2585" s="124"/>
      <c r="K2585" s="124"/>
      <c r="L2585" s="124"/>
      <c r="M2585" s="124"/>
      <c r="N2585" s="124"/>
      <c r="O2585" s="124"/>
      <c r="P2585" s="124"/>
      <c r="Q2585" s="124"/>
      <c r="R2585" s="124"/>
      <c r="S2585" s="124"/>
      <c r="T2585" s="124"/>
      <c r="U2585" s="124"/>
      <c r="V2585" s="124"/>
      <c r="W2585" s="124"/>
      <c r="X2585" s="124"/>
    </row>
    <row r="2586" spans="1:24">
      <c r="A2586" s="120"/>
      <c r="B2586" s="120"/>
      <c r="C2586" s="137"/>
      <c r="D2586" s="131"/>
      <c r="E2586" s="144"/>
      <c r="F2586" s="144"/>
      <c r="G2586" s="124"/>
      <c r="H2586" s="124"/>
      <c r="I2586" s="124"/>
      <c r="J2586" s="124"/>
      <c r="K2586" s="124"/>
      <c r="L2586" s="124"/>
      <c r="M2586" s="124"/>
      <c r="N2586" s="124"/>
      <c r="O2586" s="124"/>
      <c r="P2586" s="124"/>
      <c r="Q2586" s="124"/>
      <c r="R2586" s="124"/>
      <c r="S2586" s="124"/>
      <c r="T2586" s="124"/>
      <c r="U2586" s="124"/>
      <c r="V2586" s="124"/>
      <c r="W2586" s="124"/>
      <c r="X2586" s="124"/>
    </row>
    <row r="2587" spans="1:24">
      <c r="A2587" s="120"/>
      <c r="B2587" s="120"/>
      <c r="C2587" s="137"/>
      <c r="D2587" s="131"/>
      <c r="E2587" s="144"/>
      <c r="F2587" s="144"/>
      <c r="G2587" s="124"/>
      <c r="H2587" s="124"/>
      <c r="I2587" s="124"/>
      <c r="J2587" s="124"/>
      <c r="K2587" s="124"/>
      <c r="L2587" s="124"/>
      <c r="M2587" s="124"/>
      <c r="N2587" s="124"/>
      <c r="O2587" s="124"/>
      <c r="P2587" s="124"/>
      <c r="Q2587" s="124"/>
      <c r="R2587" s="124"/>
      <c r="S2587" s="124"/>
      <c r="T2587" s="124"/>
      <c r="U2587" s="124"/>
      <c r="V2587" s="124"/>
      <c r="W2587" s="124"/>
      <c r="X2587" s="124"/>
    </row>
    <row r="2588" spans="1:24">
      <c r="A2588" s="120"/>
      <c r="B2588" s="120"/>
      <c r="C2588" s="137"/>
      <c r="D2588" s="131"/>
      <c r="E2588" s="144"/>
      <c r="F2588" s="144"/>
      <c r="G2588" s="124"/>
      <c r="H2588" s="124"/>
      <c r="I2588" s="124"/>
      <c r="J2588" s="124"/>
      <c r="K2588" s="124"/>
      <c r="L2588" s="124"/>
      <c r="M2588" s="124"/>
      <c r="N2588" s="124"/>
      <c r="O2588" s="124"/>
      <c r="P2588" s="124"/>
      <c r="Q2588" s="124"/>
      <c r="R2588" s="124"/>
      <c r="S2588" s="124"/>
      <c r="T2588" s="124"/>
      <c r="U2588" s="124"/>
      <c r="V2588" s="124"/>
      <c r="W2588" s="124"/>
      <c r="X2588" s="124"/>
    </row>
    <row r="2589" spans="1:24">
      <c r="A2589" s="120"/>
      <c r="B2589" s="120"/>
      <c r="C2589" s="137"/>
      <c r="D2589" s="131"/>
      <c r="E2589" s="144"/>
      <c r="F2589" s="144"/>
      <c r="G2589" s="124"/>
      <c r="H2589" s="124"/>
      <c r="I2589" s="124"/>
      <c r="J2589" s="124"/>
      <c r="K2589" s="124"/>
      <c r="L2589" s="124"/>
      <c r="M2589" s="124"/>
      <c r="N2589" s="124"/>
      <c r="O2589" s="124"/>
      <c r="P2589" s="124"/>
      <c r="Q2589" s="124"/>
      <c r="R2589" s="124"/>
      <c r="S2589" s="124"/>
      <c r="T2589" s="124"/>
      <c r="U2589" s="124"/>
      <c r="V2589" s="124"/>
      <c r="W2589" s="124"/>
      <c r="X2589" s="124"/>
    </row>
    <row r="2590" spans="1:24">
      <c r="A2590" s="120"/>
      <c r="B2590" s="120"/>
      <c r="C2590" s="137"/>
      <c r="D2590" s="131"/>
      <c r="E2590" s="144"/>
      <c r="F2590" s="144"/>
      <c r="G2590" s="124"/>
      <c r="H2590" s="124"/>
      <c r="I2590" s="124"/>
      <c r="J2590" s="124"/>
      <c r="K2590" s="124"/>
      <c r="L2590" s="124"/>
      <c r="M2590" s="124"/>
      <c r="N2590" s="124"/>
      <c r="O2590" s="124"/>
      <c r="P2590" s="124"/>
      <c r="Q2590" s="124"/>
      <c r="R2590" s="124"/>
      <c r="S2590" s="124"/>
      <c r="T2590" s="124"/>
      <c r="U2590" s="124"/>
      <c r="V2590" s="124"/>
      <c r="W2590" s="124"/>
      <c r="X2590" s="124"/>
    </row>
    <row r="2591" spans="1:24">
      <c r="A2591" s="120"/>
      <c r="B2591" s="120"/>
      <c r="C2591" s="137"/>
      <c r="D2591" s="131"/>
      <c r="E2591" s="144"/>
      <c r="F2591" s="144"/>
      <c r="G2591" s="124"/>
      <c r="H2591" s="124"/>
      <c r="I2591" s="124"/>
      <c r="J2591" s="124"/>
      <c r="K2591" s="124"/>
      <c r="L2591" s="124"/>
      <c r="M2591" s="124"/>
      <c r="N2591" s="124"/>
      <c r="O2591" s="124"/>
      <c r="P2591" s="124"/>
      <c r="Q2591" s="124"/>
      <c r="R2591" s="124"/>
      <c r="S2591" s="124"/>
      <c r="T2591" s="124"/>
      <c r="U2591" s="124"/>
      <c r="V2591" s="124"/>
      <c r="W2591" s="124"/>
      <c r="X2591" s="124"/>
    </row>
    <row r="2592" spans="1:24">
      <c r="A2592" s="120"/>
      <c r="B2592" s="120"/>
      <c r="C2592" s="137"/>
      <c r="D2592" s="131"/>
      <c r="E2592" s="144"/>
      <c r="F2592" s="144"/>
      <c r="G2592" s="124"/>
      <c r="H2592" s="124"/>
      <c r="I2592" s="124"/>
      <c r="J2592" s="124"/>
      <c r="K2592" s="124"/>
      <c r="L2592" s="124"/>
      <c r="M2592" s="124"/>
      <c r="N2592" s="124"/>
      <c r="O2592" s="124"/>
      <c r="P2592" s="124"/>
      <c r="Q2592" s="124"/>
      <c r="R2592" s="124"/>
      <c r="S2592" s="124"/>
      <c r="T2592" s="124"/>
      <c r="U2592" s="124"/>
      <c r="V2592" s="124"/>
      <c r="W2592" s="124"/>
      <c r="X2592" s="124"/>
    </row>
    <row r="2593" spans="1:24">
      <c r="A2593" s="120"/>
      <c r="B2593" s="120"/>
      <c r="C2593" s="137"/>
      <c r="D2593" s="131"/>
      <c r="E2593" s="144"/>
      <c r="F2593" s="144"/>
      <c r="G2593" s="124"/>
      <c r="H2593" s="124"/>
      <c r="I2593" s="124"/>
      <c r="J2593" s="124"/>
      <c r="K2593" s="124"/>
      <c r="L2593" s="124"/>
      <c r="M2593" s="124"/>
      <c r="N2593" s="124"/>
      <c r="O2593" s="124"/>
      <c r="P2593" s="124"/>
      <c r="Q2593" s="124"/>
      <c r="R2593" s="124"/>
      <c r="S2593" s="124"/>
      <c r="T2593" s="124"/>
      <c r="U2593" s="124"/>
      <c r="V2593" s="124"/>
      <c r="W2593" s="124"/>
      <c r="X2593" s="124"/>
    </row>
    <row r="2594" spans="1:24">
      <c r="A2594" s="120"/>
      <c r="B2594" s="120"/>
      <c r="C2594" s="137"/>
      <c r="D2594" s="131"/>
      <c r="E2594" s="144"/>
      <c r="F2594" s="144"/>
      <c r="G2594" s="124"/>
      <c r="H2594" s="124"/>
      <c r="I2594" s="124"/>
      <c r="J2594" s="124"/>
      <c r="K2594" s="124"/>
      <c r="L2594" s="124"/>
      <c r="M2594" s="124"/>
      <c r="N2594" s="124"/>
      <c r="O2594" s="124"/>
      <c r="P2594" s="124"/>
      <c r="Q2594" s="124"/>
      <c r="R2594" s="124"/>
      <c r="S2594" s="124"/>
      <c r="T2594" s="124"/>
      <c r="U2594" s="124"/>
      <c r="V2594" s="124"/>
      <c r="W2594" s="124"/>
      <c r="X2594" s="124"/>
    </row>
    <row r="2595" spans="1:24">
      <c r="A2595" s="120"/>
      <c r="B2595" s="120"/>
      <c r="C2595" s="137"/>
      <c r="D2595" s="131"/>
      <c r="E2595" s="144"/>
      <c r="F2595" s="144"/>
      <c r="G2595" s="124"/>
      <c r="H2595" s="124"/>
      <c r="I2595" s="124"/>
      <c r="J2595" s="124"/>
      <c r="K2595" s="124"/>
      <c r="L2595" s="124"/>
      <c r="M2595" s="124"/>
      <c r="N2595" s="124"/>
      <c r="O2595" s="124"/>
      <c r="P2595" s="124"/>
      <c r="Q2595" s="124"/>
      <c r="R2595" s="124"/>
      <c r="S2595" s="124"/>
      <c r="T2595" s="124"/>
      <c r="U2595" s="124"/>
      <c r="V2595" s="124"/>
      <c r="W2595" s="124"/>
      <c r="X2595" s="124"/>
    </row>
    <row r="2596" spans="1:24">
      <c r="A2596" s="120"/>
      <c r="B2596" s="120"/>
      <c r="C2596" s="137"/>
      <c r="D2596" s="131"/>
      <c r="E2596" s="144"/>
      <c r="F2596" s="144"/>
      <c r="G2596" s="124"/>
      <c r="H2596" s="124"/>
      <c r="I2596" s="124"/>
      <c r="J2596" s="124"/>
      <c r="K2596" s="124"/>
      <c r="L2596" s="124"/>
      <c r="M2596" s="124"/>
      <c r="N2596" s="124"/>
      <c r="O2596" s="124"/>
      <c r="P2596" s="124"/>
      <c r="Q2596" s="124"/>
      <c r="R2596" s="124"/>
      <c r="S2596" s="124"/>
      <c r="T2596" s="124"/>
      <c r="U2596" s="124"/>
      <c r="V2596" s="124"/>
      <c r="W2596" s="124"/>
      <c r="X2596" s="124"/>
    </row>
    <row r="2597" spans="1:24">
      <c r="A2597" s="120"/>
      <c r="B2597" s="120"/>
      <c r="C2597" s="137"/>
      <c r="D2597" s="131"/>
      <c r="E2597" s="144"/>
      <c r="F2597" s="144"/>
      <c r="G2597" s="124"/>
      <c r="H2597" s="124"/>
      <c r="I2597" s="124"/>
      <c r="J2597" s="124"/>
      <c r="K2597" s="124"/>
      <c r="L2597" s="124"/>
      <c r="M2597" s="124"/>
      <c r="N2597" s="124"/>
      <c r="O2597" s="124"/>
      <c r="P2597" s="124"/>
      <c r="Q2597" s="124"/>
      <c r="R2597" s="124"/>
      <c r="S2597" s="124"/>
      <c r="T2597" s="124"/>
      <c r="U2597" s="124"/>
      <c r="V2597" s="124"/>
      <c r="W2597" s="124"/>
      <c r="X2597" s="124"/>
    </row>
    <row r="2598" spans="1:24">
      <c r="A2598" s="120"/>
      <c r="B2598" s="120"/>
      <c r="C2598" s="137"/>
      <c r="D2598" s="131"/>
      <c r="E2598" s="144"/>
      <c r="F2598" s="144"/>
      <c r="G2598" s="124"/>
      <c r="H2598" s="124"/>
      <c r="I2598" s="124"/>
      <c r="J2598" s="124"/>
      <c r="K2598" s="124"/>
      <c r="L2598" s="124"/>
      <c r="M2598" s="124"/>
      <c r="N2598" s="124"/>
      <c r="O2598" s="124"/>
      <c r="P2598" s="124"/>
      <c r="Q2598" s="124"/>
      <c r="R2598" s="124"/>
      <c r="S2598" s="124"/>
      <c r="T2598" s="124"/>
      <c r="U2598" s="124"/>
      <c r="V2598" s="124"/>
      <c r="W2598" s="124"/>
      <c r="X2598" s="124"/>
    </row>
    <row r="2599" spans="1:24">
      <c r="A2599" s="120"/>
      <c r="B2599" s="120"/>
      <c r="C2599" s="137"/>
      <c r="D2599" s="131"/>
      <c r="E2599" s="144"/>
      <c r="F2599" s="144"/>
      <c r="G2599" s="124"/>
      <c r="H2599" s="124"/>
      <c r="I2599" s="124"/>
      <c r="J2599" s="124"/>
      <c r="K2599" s="124"/>
      <c r="L2599" s="124"/>
      <c r="M2599" s="124"/>
      <c r="N2599" s="124"/>
      <c r="O2599" s="124"/>
      <c r="P2599" s="124"/>
      <c r="Q2599" s="124"/>
      <c r="R2599" s="124"/>
      <c r="S2599" s="124"/>
      <c r="T2599" s="124"/>
      <c r="U2599" s="124"/>
      <c r="V2599" s="124"/>
      <c r="W2599" s="124"/>
      <c r="X2599" s="124"/>
    </row>
    <row r="2600" spans="1:24">
      <c r="A2600" s="120"/>
      <c r="B2600" s="120"/>
      <c r="C2600" s="137"/>
      <c r="D2600" s="131"/>
      <c r="E2600" s="144"/>
      <c r="F2600" s="144"/>
      <c r="G2600" s="124"/>
      <c r="H2600" s="124"/>
      <c r="I2600" s="124"/>
      <c r="J2600" s="124"/>
      <c r="K2600" s="124"/>
      <c r="L2600" s="124"/>
      <c r="M2600" s="124"/>
      <c r="N2600" s="124"/>
      <c r="O2600" s="124"/>
      <c r="P2600" s="124"/>
      <c r="Q2600" s="124"/>
      <c r="R2600" s="124"/>
      <c r="S2600" s="124"/>
      <c r="T2600" s="124"/>
      <c r="U2600" s="124"/>
      <c r="V2600" s="124"/>
      <c r="W2600" s="124"/>
      <c r="X2600" s="124"/>
    </row>
    <row r="2601" spans="1:24">
      <c r="A2601" s="120"/>
      <c r="B2601" s="120"/>
      <c r="C2601" s="137"/>
      <c r="D2601" s="131"/>
      <c r="E2601" s="144"/>
      <c r="F2601" s="144"/>
      <c r="G2601" s="124"/>
      <c r="H2601" s="124"/>
      <c r="I2601" s="124"/>
      <c r="J2601" s="124"/>
      <c r="K2601" s="124"/>
      <c r="L2601" s="124"/>
      <c r="M2601" s="124"/>
      <c r="N2601" s="124"/>
      <c r="O2601" s="124"/>
      <c r="P2601" s="124"/>
      <c r="Q2601" s="124"/>
      <c r="R2601" s="124"/>
      <c r="S2601" s="124"/>
      <c r="T2601" s="124"/>
      <c r="U2601" s="124"/>
      <c r="V2601" s="124"/>
      <c r="W2601" s="124"/>
      <c r="X2601" s="124"/>
    </row>
    <row r="2602" spans="1:24">
      <c r="A2602" s="120"/>
      <c r="B2602" s="120"/>
      <c r="C2602" s="137"/>
      <c r="D2602" s="131"/>
      <c r="E2602" s="144"/>
      <c r="F2602" s="144"/>
      <c r="G2602" s="124"/>
      <c r="H2602" s="124"/>
      <c r="I2602" s="124"/>
      <c r="J2602" s="124"/>
      <c r="K2602" s="124"/>
      <c r="L2602" s="124"/>
      <c r="M2602" s="124"/>
      <c r="N2602" s="124"/>
      <c r="O2602" s="124"/>
      <c r="P2602" s="124"/>
      <c r="Q2602" s="124"/>
      <c r="R2602" s="124"/>
      <c r="S2602" s="124"/>
      <c r="T2602" s="124"/>
      <c r="U2602" s="124"/>
      <c r="V2602" s="124"/>
      <c r="W2602" s="124"/>
      <c r="X2602" s="124"/>
    </row>
    <row r="2603" spans="1:24">
      <c r="A2603" s="120"/>
      <c r="B2603" s="120"/>
      <c r="C2603" s="137"/>
      <c r="D2603" s="131"/>
      <c r="E2603" s="144"/>
      <c r="F2603" s="144"/>
      <c r="G2603" s="124"/>
      <c r="H2603" s="124"/>
      <c r="I2603" s="124"/>
      <c r="J2603" s="124"/>
      <c r="K2603" s="124"/>
      <c r="L2603" s="124"/>
      <c r="M2603" s="124"/>
      <c r="N2603" s="124"/>
      <c r="O2603" s="124"/>
      <c r="P2603" s="124"/>
      <c r="Q2603" s="124"/>
      <c r="R2603" s="124"/>
      <c r="S2603" s="124"/>
      <c r="T2603" s="124"/>
      <c r="U2603" s="124"/>
      <c r="V2603" s="124"/>
      <c r="W2603" s="124"/>
      <c r="X2603" s="124"/>
    </row>
    <row r="2604" spans="1:24">
      <c r="A2604" s="120"/>
      <c r="B2604" s="120"/>
      <c r="C2604" s="137"/>
      <c r="D2604" s="131"/>
      <c r="E2604" s="144"/>
      <c r="F2604" s="144"/>
      <c r="G2604" s="124"/>
      <c r="H2604" s="124"/>
      <c r="I2604" s="124"/>
      <c r="J2604" s="124"/>
      <c r="K2604" s="124"/>
      <c r="L2604" s="124"/>
      <c r="M2604" s="124"/>
      <c r="N2604" s="124"/>
      <c r="O2604" s="124"/>
      <c r="P2604" s="124"/>
      <c r="Q2604" s="124"/>
      <c r="R2604" s="124"/>
      <c r="S2604" s="124"/>
      <c r="T2604" s="124"/>
      <c r="U2604" s="124"/>
      <c r="V2604" s="124"/>
      <c r="W2604" s="124"/>
      <c r="X2604" s="124"/>
    </row>
    <row r="2605" spans="1:24">
      <c r="A2605" s="120"/>
      <c r="B2605" s="120"/>
      <c r="C2605" s="137"/>
      <c r="D2605" s="131"/>
      <c r="E2605" s="144"/>
      <c r="F2605" s="144"/>
      <c r="G2605" s="124"/>
      <c r="H2605" s="124"/>
      <c r="I2605" s="124"/>
      <c r="J2605" s="124"/>
      <c r="K2605" s="124"/>
      <c r="L2605" s="124"/>
      <c r="M2605" s="124"/>
      <c r="N2605" s="124"/>
      <c r="O2605" s="124"/>
      <c r="P2605" s="124"/>
      <c r="Q2605" s="124"/>
      <c r="R2605" s="124"/>
      <c r="S2605" s="124"/>
      <c r="T2605" s="124"/>
      <c r="U2605" s="124"/>
      <c r="V2605" s="124"/>
      <c r="W2605" s="124"/>
      <c r="X2605" s="124"/>
    </row>
    <row r="2606" spans="1:24">
      <c r="A2606" s="120"/>
      <c r="B2606" s="120"/>
      <c r="C2606" s="137"/>
      <c r="D2606" s="131"/>
      <c r="E2606" s="144"/>
      <c r="F2606" s="144"/>
      <c r="G2606" s="124"/>
      <c r="H2606" s="124"/>
      <c r="I2606" s="124"/>
      <c r="J2606" s="124"/>
      <c r="K2606" s="124"/>
      <c r="L2606" s="124"/>
      <c r="M2606" s="124"/>
      <c r="N2606" s="124"/>
      <c r="O2606" s="124"/>
      <c r="P2606" s="124"/>
      <c r="Q2606" s="124"/>
      <c r="R2606" s="124"/>
      <c r="S2606" s="124"/>
      <c r="T2606" s="124"/>
      <c r="U2606" s="124"/>
      <c r="V2606" s="124"/>
      <c r="W2606" s="124"/>
      <c r="X2606" s="124"/>
    </row>
    <row r="2607" spans="1:24">
      <c r="A2607" s="120"/>
      <c r="B2607" s="120"/>
      <c r="C2607" s="137"/>
      <c r="D2607" s="131"/>
      <c r="E2607" s="144"/>
      <c r="F2607" s="144"/>
      <c r="G2607" s="124"/>
      <c r="H2607" s="124"/>
      <c r="I2607" s="124"/>
      <c r="J2607" s="124"/>
      <c r="K2607" s="124"/>
      <c r="L2607" s="124"/>
      <c r="M2607" s="124"/>
      <c r="N2607" s="124"/>
      <c r="O2607" s="124"/>
      <c r="P2607" s="124"/>
      <c r="Q2607" s="124"/>
      <c r="R2607" s="124"/>
      <c r="S2607" s="124"/>
      <c r="T2607" s="124"/>
      <c r="U2607" s="124"/>
      <c r="V2607" s="124"/>
      <c r="W2607" s="124"/>
      <c r="X2607" s="124"/>
    </row>
    <row r="2608" spans="1:24">
      <c r="A2608" s="120"/>
      <c r="B2608" s="120"/>
      <c r="C2608" s="137"/>
      <c r="D2608" s="131"/>
      <c r="E2608" s="144"/>
      <c r="F2608" s="144"/>
      <c r="G2608" s="124"/>
      <c r="H2608" s="124"/>
      <c r="I2608" s="124"/>
      <c r="J2608" s="124"/>
      <c r="K2608" s="124"/>
      <c r="L2608" s="124"/>
      <c r="M2608" s="124"/>
      <c r="N2608" s="124"/>
      <c r="O2608" s="124"/>
      <c r="P2608" s="124"/>
      <c r="Q2608" s="124"/>
      <c r="R2608" s="124"/>
      <c r="S2608" s="124"/>
      <c r="T2608" s="124"/>
      <c r="U2608" s="124"/>
      <c r="V2608" s="124"/>
      <c r="W2608" s="124"/>
      <c r="X2608" s="124"/>
    </row>
    <row r="2609" spans="1:24">
      <c r="A2609" s="120"/>
      <c r="B2609" s="120"/>
      <c r="C2609" s="137"/>
      <c r="D2609" s="131"/>
      <c r="E2609" s="144"/>
      <c r="F2609" s="144"/>
      <c r="G2609" s="124"/>
      <c r="H2609" s="124"/>
      <c r="I2609" s="124"/>
      <c r="J2609" s="124"/>
      <c r="K2609" s="124"/>
      <c r="L2609" s="124"/>
      <c r="M2609" s="124"/>
      <c r="N2609" s="124"/>
      <c r="O2609" s="124"/>
      <c r="P2609" s="124"/>
      <c r="Q2609" s="124"/>
      <c r="R2609" s="124"/>
      <c r="S2609" s="124"/>
      <c r="T2609" s="124"/>
      <c r="U2609" s="124"/>
      <c r="V2609" s="124"/>
      <c r="W2609" s="124"/>
      <c r="X2609" s="124"/>
    </row>
    <row r="2610" spans="1:24">
      <c r="A2610" s="120"/>
      <c r="B2610" s="120"/>
      <c r="C2610" s="137"/>
      <c r="D2610" s="131"/>
      <c r="E2610" s="144"/>
      <c r="F2610" s="144"/>
      <c r="G2610" s="124"/>
      <c r="H2610" s="124"/>
      <c r="I2610" s="124"/>
      <c r="J2610" s="124"/>
      <c r="K2610" s="124"/>
      <c r="L2610" s="124"/>
      <c r="M2610" s="124"/>
      <c r="N2610" s="124"/>
      <c r="O2610" s="124"/>
      <c r="P2610" s="124"/>
      <c r="Q2610" s="124"/>
      <c r="R2610" s="124"/>
      <c r="S2610" s="124"/>
      <c r="T2610" s="124"/>
      <c r="U2610" s="124"/>
      <c r="V2610" s="124"/>
      <c r="W2610" s="124"/>
      <c r="X2610" s="124"/>
    </row>
    <row r="2611" spans="1:24">
      <c r="A2611" s="120"/>
      <c r="B2611" s="120"/>
      <c r="C2611" s="137"/>
      <c r="D2611" s="131"/>
      <c r="E2611" s="144"/>
      <c r="F2611" s="144"/>
      <c r="G2611" s="124"/>
      <c r="H2611" s="124"/>
      <c r="I2611" s="124"/>
      <c r="J2611" s="124"/>
      <c r="K2611" s="124"/>
      <c r="L2611" s="124"/>
      <c r="M2611" s="124"/>
      <c r="N2611" s="124"/>
      <c r="O2611" s="124"/>
      <c r="P2611" s="124"/>
      <c r="Q2611" s="124"/>
      <c r="R2611" s="124"/>
      <c r="S2611" s="124"/>
      <c r="T2611" s="124"/>
      <c r="U2611" s="124"/>
      <c r="V2611" s="124"/>
      <c r="W2611" s="124"/>
      <c r="X2611" s="124"/>
    </row>
    <row r="2612" spans="1:24">
      <c r="A2612" s="120"/>
      <c r="B2612" s="120"/>
      <c r="C2612" s="137"/>
      <c r="D2612" s="131"/>
      <c r="E2612" s="144"/>
      <c r="F2612" s="144"/>
      <c r="G2612" s="124"/>
      <c r="H2612" s="124"/>
      <c r="I2612" s="124"/>
      <c r="J2612" s="124"/>
      <c r="K2612" s="124"/>
      <c r="L2612" s="124"/>
      <c r="M2612" s="124"/>
      <c r="N2612" s="124"/>
      <c r="O2612" s="124"/>
      <c r="P2612" s="124"/>
      <c r="Q2612" s="124"/>
      <c r="R2612" s="124"/>
      <c r="S2612" s="124"/>
      <c r="T2612" s="124"/>
      <c r="U2612" s="124"/>
      <c r="V2612" s="124"/>
      <c r="W2612" s="124"/>
      <c r="X2612" s="124"/>
    </row>
    <row r="2613" spans="1:24">
      <c r="A2613" s="120"/>
      <c r="B2613" s="120"/>
      <c r="C2613" s="137"/>
      <c r="D2613" s="131"/>
      <c r="E2613" s="144"/>
      <c r="F2613" s="144"/>
      <c r="G2613" s="124"/>
      <c r="H2613" s="124"/>
      <c r="I2613" s="124"/>
      <c r="J2613" s="124"/>
      <c r="K2613" s="124"/>
      <c r="L2613" s="124"/>
      <c r="M2613" s="124"/>
      <c r="N2613" s="124"/>
      <c r="O2613" s="124"/>
      <c r="P2613" s="124"/>
      <c r="Q2613" s="124"/>
      <c r="R2613" s="124"/>
      <c r="S2613" s="124"/>
      <c r="T2613" s="124"/>
      <c r="U2613" s="124"/>
      <c r="V2613" s="124"/>
      <c r="W2613" s="124"/>
      <c r="X2613" s="124"/>
    </row>
    <row r="2614" spans="1:24">
      <c r="A2614" s="120"/>
      <c r="B2614" s="120"/>
      <c r="C2614" s="137"/>
      <c r="D2614" s="131"/>
      <c r="E2614" s="144"/>
      <c r="F2614" s="144"/>
      <c r="G2614" s="124"/>
      <c r="H2614" s="124"/>
      <c r="I2614" s="124"/>
      <c r="J2614" s="124"/>
      <c r="K2614" s="124"/>
      <c r="L2614" s="124"/>
      <c r="M2614" s="124"/>
      <c r="N2614" s="124"/>
      <c r="O2614" s="124"/>
      <c r="P2614" s="124"/>
      <c r="Q2614" s="124"/>
      <c r="R2614" s="124"/>
      <c r="S2614" s="124"/>
      <c r="T2614" s="124"/>
      <c r="U2614" s="124"/>
      <c r="V2614" s="124"/>
      <c r="W2614" s="124"/>
      <c r="X2614" s="124"/>
    </row>
    <row r="2615" spans="1:24">
      <c r="A2615" s="120"/>
      <c r="B2615" s="120"/>
      <c r="C2615" s="137"/>
      <c r="D2615" s="131"/>
      <c r="E2615" s="144"/>
      <c r="F2615" s="144"/>
      <c r="G2615" s="124"/>
      <c r="H2615" s="124"/>
      <c r="I2615" s="124"/>
      <c r="J2615" s="124"/>
      <c r="K2615" s="124"/>
      <c r="L2615" s="124"/>
      <c r="M2615" s="124"/>
      <c r="N2615" s="124"/>
      <c r="O2615" s="124"/>
      <c r="P2615" s="124"/>
      <c r="Q2615" s="124"/>
      <c r="R2615" s="124"/>
      <c r="S2615" s="124"/>
      <c r="T2615" s="124"/>
      <c r="U2615" s="124"/>
      <c r="V2615" s="124"/>
      <c r="W2615" s="124"/>
      <c r="X2615" s="124"/>
    </row>
    <row r="2616" spans="1:24">
      <c r="A2616" s="120"/>
      <c r="B2616" s="120"/>
      <c r="C2616" s="137"/>
      <c r="D2616" s="131"/>
      <c r="E2616" s="144"/>
      <c r="F2616" s="144"/>
      <c r="G2616" s="124"/>
      <c r="H2616" s="124"/>
      <c r="I2616" s="124"/>
      <c r="J2616" s="124"/>
      <c r="K2616" s="124"/>
      <c r="L2616" s="124"/>
      <c r="M2616" s="124"/>
      <c r="N2616" s="124"/>
      <c r="O2616" s="124"/>
      <c r="P2616" s="124"/>
      <c r="Q2616" s="124"/>
      <c r="R2616" s="124"/>
      <c r="S2616" s="124"/>
      <c r="T2616" s="124"/>
      <c r="U2616" s="124"/>
      <c r="V2616" s="124"/>
      <c r="W2616" s="124"/>
      <c r="X2616" s="124"/>
    </row>
    <row r="2617" spans="1:24">
      <c r="A2617" s="120"/>
      <c r="B2617" s="120"/>
      <c r="C2617" s="137"/>
      <c r="D2617" s="131"/>
      <c r="E2617" s="144"/>
      <c r="F2617" s="144"/>
      <c r="G2617" s="124"/>
      <c r="H2617" s="124"/>
      <c r="I2617" s="124"/>
      <c r="J2617" s="124"/>
      <c r="K2617" s="124"/>
      <c r="L2617" s="124"/>
      <c r="M2617" s="124"/>
      <c r="N2617" s="124"/>
      <c r="O2617" s="124"/>
      <c r="P2617" s="124"/>
      <c r="Q2617" s="124"/>
      <c r="R2617" s="124"/>
      <c r="S2617" s="124"/>
      <c r="T2617" s="124"/>
      <c r="U2617" s="124"/>
      <c r="V2617" s="124"/>
      <c r="W2617" s="124"/>
      <c r="X2617" s="124"/>
    </row>
    <row r="2618" spans="1:24">
      <c r="A2618" s="120"/>
      <c r="B2618" s="120"/>
      <c r="C2618" s="137"/>
      <c r="D2618" s="131"/>
      <c r="E2618" s="144"/>
      <c r="F2618" s="144"/>
      <c r="G2618" s="124"/>
      <c r="H2618" s="124"/>
      <c r="I2618" s="124"/>
      <c r="J2618" s="124"/>
      <c r="K2618" s="124"/>
      <c r="L2618" s="124"/>
      <c r="M2618" s="124"/>
      <c r="N2618" s="124"/>
      <c r="O2618" s="124"/>
      <c r="P2618" s="124"/>
      <c r="Q2618" s="124"/>
      <c r="R2618" s="124"/>
      <c r="S2618" s="124"/>
      <c r="T2618" s="124"/>
      <c r="U2618" s="124"/>
      <c r="V2618" s="124"/>
      <c r="W2618" s="124"/>
      <c r="X2618" s="124"/>
    </row>
    <row r="2619" spans="1:24">
      <c r="A2619" s="120"/>
      <c r="B2619" s="120"/>
      <c r="C2619" s="137"/>
      <c r="D2619" s="131"/>
      <c r="E2619" s="144"/>
      <c r="F2619" s="144"/>
      <c r="G2619" s="124"/>
      <c r="H2619" s="124"/>
      <c r="I2619" s="124"/>
      <c r="J2619" s="124"/>
      <c r="K2619" s="124"/>
      <c r="L2619" s="124"/>
      <c r="M2619" s="124"/>
      <c r="N2619" s="124"/>
      <c r="O2619" s="124"/>
      <c r="P2619" s="124"/>
      <c r="Q2619" s="124"/>
      <c r="R2619" s="124"/>
      <c r="S2619" s="124"/>
      <c r="T2619" s="124"/>
      <c r="U2619" s="124"/>
      <c r="V2619" s="124"/>
      <c r="W2619" s="124"/>
      <c r="X2619" s="124"/>
    </row>
    <row r="2620" spans="1:24">
      <c r="A2620" s="120"/>
      <c r="B2620" s="120"/>
      <c r="C2620" s="137"/>
      <c r="D2620" s="131"/>
      <c r="E2620" s="144"/>
      <c r="F2620" s="144"/>
      <c r="G2620" s="124"/>
      <c r="H2620" s="124"/>
      <c r="I2620" s="124"/>
      <c r="J2620" s="124"/>
      <c r="K2620" s="124"/>
      <c r="L2620" s="124"/>
      <c r="M2620" s="124"/>
      <c r="N2620" s="124"/>
      <c r="O2620" s="124"/>
      <c r="P2620" s="124"/>
      <c r="Q2620" s="124"/>
      <c r="R2620" s="124"/>
      <c r="S2620" s="124"/>
      <c r="T2620" s="124"/>
      <c r="U2620" s="124"/>
      <c r="V2620" s="124"/>
      <c r="W2620" s="124"/>
      <c r="X2620" s="124"/>
    </row>
    <row r="2621" spans="1:24">
      <c r="A2621" s="120"/>
      <c r="B2621" s="120"/>
      <c r="C2621" s="137"/>
      <c r="D2621" s="131"/>
      <c r="E2621" s="144"/>
      <c r="F2621" s="144"/>
      <c r="G2621" s="124"/>
      <c r="H2621" s="124"/>
      <c r="I2621" s="124"/>
      <c r="J2621" s="124"/>
      <c r="K2621" s="124"/>
      <c r="L2621" s="124"/>
      <c r="M2621" s="124"/>
      <c r="N2621" s="124"/>
      <c r="O2621" s="124"/>
      <c r="P2621" s="124"/>
      <c r="Q2621" s="124"/>
      <c r="R2621" s="124"/>
      <c r="S2621" s="124"/>
      <c r="T2621" s="124"/>
      <c r="U2621" s="124"/>
      <c r="V2621" s="124"/>
      <c r="W2621" s="124"/>
      <c r="X2621" s="124"/>
    </row>
    <row r="2622" spans="1:24">
      <c r="A2622" s="120"/>
      <c r="B2622" s="120"/>
      <c r="C2622" s="137"/>
      <c r="D2622" s="131"/>
      <c r="E2622" s="144"/>
      <c r="F2622" s="144"/>
      <c r="G2622" s="124"/>
      <c r="H2622" s="124"/>
      <c r="I2622" s="124"/>
      <c r="J2622" s="124"/>
      <c r="K2622" s="124"/>
      <c r="L2622" s="124"/>
      <c r="M2622" s="124"/>
      <c r="N2622" s="124"/>
      <c r="O2622" s="124"/>
      <c r="P2622" s="124"/>
      <c r="Q2622" s="124"/>
      <c r="R2622" s="124"/>
      <c r="S2622" s="124"/>
      <c r="T2622" s="124"/>
      <c r="U2622" s="124"/>
      <c r="V2622" s="124"/>
      <c r="W2622" s="124"/>
      <c r="X2622" s="124"/>
    </row>
    <row r="2623" spans="1:24">
      <c r="A2623" s="120"/>
      <c r="B2623" s="120"/>
      <c r="C2623" s="137"/>
      <c r="D2623" s="131"/>
      <c r="E2623" s="144"/>
      <c r="F2623" s="144"/>
      <c r="G2623" s="124"/>
      <c r="H2623" s="124"/>
      <c r="I2623" s="124"/>
      <c r="J2623" s="124"/>
      <c r="K2623" s="124"/>
      <c r="L2623" s="124"/>
      <c r="M2623" s="124"/>
      <c r="N2623" s="124"/>
      <c r="O2623" s="124"/>
      <c r="P2623" s="124"/>
      <c r="Q2623" s="124"/>
      <c r="R2623" s="124"/>
      <c r="S2623" s="124"/>
      <c r="T2623" s="124"/>
      <c r="U2623" s="124"/>
      <c r="V2623" s="124"/>
      <c r="W2623" s="124"/>
      <c r="X2623" s="124"/>
    </row>
    <row r="2624" spans="1:24">
      <c r="A2624" s="120"/>
      <c r="B2624" s="120"/>
      <c r="C2624" s="137"/>
      <c r="D2624" s="131"/>
      <c r="E2624" s="144"/>
      <c r="F2624" s="144"/>
      <c r="G2624" s="124"/>
      <c r="H2624" s="124"/>
      <c r="I2624" s="124"/>
      <c r="J2624" s="124"/>
      <c r="K2624" s="124"/>
      <c r="L2624" s="124"/>
      <c r="M2624" s="124"/>
      <c r="N2624" s="124"/>
      <c r="O2624" s="124"/>
      <c r="P2624" s="124"/>
      <c r="Q2624" s="124"/>
      <c r="R2624" s="124"/>
      <c r="S2624" s="124"/>
      <c r="T2624" s="124"/>
      <c r="U2624" s="124"/>
      <c r="V2624" s="124"/>
      <c r="W2624" s="124"/>
      <c r="X2624" s="124"/>
    </row>
    <row r="2625" spans="1:24">
      <c r="A2625" s="120"/>
      <c r="B2625" s="120"/>
      <c r="C2625" s="137"/>
      <c r="D2625" s="131"/>
      <c r="E2625" s="144"/>
      <c r="F2625" s="144"/>
      <c r="G2625" s="124"/>
      <c r="H2625" s="124"/>
      <c r="I2625" s="124"/>
      <c r="J2625" s="124"/>
      <c r="K2625" s="124"/>
      <c r="L2625" s="124"/>
      <c r="M2625" s="124"/>
      <c r="N2625" s="124"/>
      <c r="O2625" s="124"/>
      <c r="P2625" s="124"/>
      <c r="Q2625" s="124"/>
      <c r="R2625" s="124"/>
      <c r="S2625" s="124"/>
      <c r="T2625" s="124"/>
      <c r="U2625" s="124"/>
      <c r="V2625" s="124"/>
      <c r="W2625" s="124"/>
      <c r="X2625" s="124"/>
    </row>
    <row r="2626" spans="1:24">
      <c r="A2626" s="121"/>
      <c r="C2626" s="140"/>
      <c r="D2626" s="134"/>
      <c r="E2626" s="114"/>
      <c r="F2626" s="114"/>
      <c r="H2626" s="112"/>
      <c r="I2626" s="112"/>
      <c r="J2626" s="112"/>
    </row>
    <row r="2627" spans="1:24">
      <c r="A2627" s="121"/>
      <c r="C2627" s="140"/>
      <c r="D2627" s="134"/>
      <c r="E2627" s="114"/>
      <c r="F2627" s="114"/>
      <c r="H2627" s="112"/>
      <c r="I2627" s="112"/>
      <c r="J2627" s="112"/>
    </row>
    <row r="2628" spans="1:24">
      <c r="A2628" s="121"/>
      <c r="C2628" s="140"/>
      <c r="D2628" s="134"/>
      <c r="E2628" s="114"/>
      <c r="F2628" s="114"/>
      <c r="H2628" s="112"/>
      <c r="I2628" s="112"/>
      <c r="J2628" s="112"/>
    </row>
    <row r="2629" spans="1:24">
      <c r="A2629" s="121"/>
      <c r="C2629" s="140"/>
      <c r="D2629" s="134"/>
      <c r="E2629" s="114"/>
      <c r="F2629" s="114"/>
      <c r="H2629" s="112"/>
      <c r="I2629" s="112"/>
      <c r="J2629" s="112"/>
    </row>
    <row r="2630" spans="1:24">
      <c r="A2630" s="121"/>
      <c r="C2630" s="140"/>
      <c r="D2630" s="134"/>
      <c r="E2630" s="114"/>
      <c r="F2630" s="114"/>
      <c r="H2630" s="112"/>
      <c r="I2630" s="112"/>
      <c r="J2630" s="112"/>
    </row>
    <row r="2631" spans="1:24">
      <c r="A2631" s="121"/>
      <c r="C2631" s="140"/>
      <c r="D2631" s="134"/>
      <c r="E2631" s="114"/>
      <c r="F2631" s="114"/>
      <c r="H2631" s="112"/>
      <c r="I2631" s="112"/>
      <c r="J2631" s="112"/>
    </row>
    <row r="2632" spans="1:24">
      <c r="A2632" s="121"/>
      <c r="C2632" s="140"/>
      <c r="D2632" s="134"/>
      <c r="E2632" s="114"/>
      <c r="F2632" s="114"/>
      <c r="H2632" s="112"/>
      <c r="I2632" s="112"/>
      <c r="J2632" s="112"/>
    </row>
    <row r="2633" spans="1:24">
      <c r="A2633" s="121"/>
      <c r="C2633" s="140"/>
      <c r="D2633" s="134"/>
      <c r="E2633" s="114"/>
      <c r="F2633" s="114"/>
      <c r="H2633" s="112"/>
      <c r="I2633" s="112"/>
      <c r="J2633" s="112"/>
    </row>
    <row r="2634" spans="1:24">
      <c r="A2634" s="121"/>
      <c r="C2634" s="140"/>
      <c r="D2634" s="134"/>
      <c r="E2634" s="114"/>
      <c r="F2634" s="114"/>
      <c r="H2634" s="112"/>
      <c r="I2634" s="112"/>
      <c r="J2634" s="112"/>
    </row>
    <row r="2635" spans="1:24">
      <c r="A2635" s="121"/>
      <c r="C2635" s="140"/>
      <c r="D2635" s="134"/>
      <c r="E2635" s="114"/>
      <c r="F2635" s="114"/>
      <c r="H2635" s="112"/>
      <c r="I2635" s="112"/>
      <c r="J2635" s="112"/>
    </row>
    <row r="2636" spans="1:24">
      <c r="A2636" s="121"/>
      <c r="C2636" s="140"/>
      <c r="D2636" s="134"/>
      <c r="E2636" s="114"/>
      <c r="F2636" s="114"/>
      <c r="H2636" s="112"/>
      <c r="I2636" s="112"/>
      <c r="J2636" s="112"/>
    </row>
    <row r="2637" spans="1:24">
      <c r="A2637" s="121"/>
      <c r="C2637" s="140"/>
      <c r="D2637" s="134"/>
      <c r="E2637" s="114"/>
      <c r="F2637" s="114"/>
      <c r="H2637" s="112"/>
      <c r="I2637" s="112"/>
      <c r="J2637" s="112"/>
    </row>
    <row r="2638" spans="1:24">
      <c r="A2638" s="121"/>
      <c r="C2638" s="140"/>
      <c r="D2638" s="134"/>
      <c r="E2638" s="114"/>
      <c r="F2638" s="114"/>
      <c r="H2638" s="112"/>
      <c r="I2638" s="112"/>
      <c r="J2638" s="112"/>
    </row>
    <row r="2639" spans="1:24">
      <c r="A2639" s="121"/>
      <c r="C2639" s="140"/>
      <c r="D2639" s="134"/>
      <c r="E2639" s="114"/>
      <c r="F2639" s="114"/>
      <c r="H2639" s="112"/>
      <c r="I2639" s="112"/>
      <c r="J2639" s="112"/>
    </row>
    <row r="2640" spans="1:24">
      <c r="A2640" s="121"/>
      <c r="C2640" s="140"/>
      <c r="D2640" s="134"/>
      <c r="E2640" s="114"/>
      <c r="F2640" s="114"/>
      <c r="H2640" s="112"/>
      <c r="I2640" s="112"/>
      <c r="J2640" s="112"/>
    </row>
    <row r="2641" spans="1:10">
      <c r="A2641" s="121"/>
      <c r="C2641" s="140"/>
      <c r="D2641" s="134"/>
      <c r="E2641" s="114"/>
      <c r="F2641" s="114"/>
      <c r="H2641" s="112"/>
      <c r="I2641" s="112"/>
      <c r="J2641" s="112"/>
    </row>
    <row r="2642" spans="1:10">
      <c r="A2642" s="121"/>
      <c r="C2642" s="140"/>
      <c r="D2642" s="134"/>
      <c r="E2642" s="114"/>
      <c r="F2642" s="114"/>
      <c r="H2642" s="112"/>
      <c r="I2642" s="112"/>
      <c r="J2642" s="112"/>
    </row>
    <row r="2643" spans="1:10">
      <c r="A2643" s="121"/>
      <c r="C2643" s="140"/>
      <c r="D2643" s="134"/>
      <c r="E2643" s="114"/>
      <c r="F2643" s="114"/>
      <c r="H2643" s="112"/>
      <c r="I2643" s="112"/>
      <c r="J2643" s="112"/>
    </row>
    <row r="2644" spans="1:10">
      <c r="A2644" s="121"/>
      <c r="C2644" s="140"/>
      <c r="D2644" s="134"/>
      <c r="E2644" s="114"/>
      <c r="F2644" s="114"/>
      <c r="H2644" s="112"/>
      <c r="I2644" s="112"/>
      <c r="J2644" s="112"/>
    </row>
    <row r="2645" spans="1:10">
      <c r="A2645" s="121"/>
      <c r="C2645" s="140"/>
      <c r="D2645" s="134"/>
      <c r="E2645" s="114"/>
      <c r="F2645" s="114"/>
      <c r="H2645" s="112"/>
      <c r="I2645" s="112"/>
      <c r="J2645" s="112"/>
    </row>
    <row r="2646" spans="1:10">
      <c r="A2646" s="121"/>
      <c r="C2646" s="140"/>
      <c r="D2646" s="134"/>
      <c r="E2646" s="114"/>
      <c r="F2646" s="114"/>
      <c r="H2646" s="112"/>
      <c r="I2646" s="112"/>
      <c r="J2646" s="112"/>
    </row>
    <row r="2647" spans="1:10">
      <c r="A2647" s="121"/>
      <c r="C2647" s="140"/>
      <c r="D2647" s="134"/>
      <c r="E2647" s="114"/>
      <c r="F2647" s="114"/>
      <c r="H2647" s="112"/>
      <c r="I2647" s="112"/>
      <c r="J2647" s="112"/>
    </row>
    <row r="2648" spans="1:10">
      <c r="A2648" s="121"/>
      <c r="C2648" s="140"/>
      <c r="D2648" s="134"/>
      <c r="E2648" s="114"/>
      <c r="F2648" s="114"/>
      <c r="H2648" s="112"/>
      <c r="I2648" s="112"/>
      <c r="J2648" s="112"/>
    </row>
    <row r="2649" spans="1:10">
      <c r="A2649" s="121"/>
      <c r="C2649" s="140"/>
      <c r="D2649" s="134"/>
      <c r="E2649" s="114"/>
      <c r="F2649" s="114"/>
      <c r="H2649" s="112"/>
      <c r="I2649" s="112"/>
      <c r="J2649" s="112"/>
    </row>
    <row r="2650" spans="1:10">
      <c r="A2650" s="121"/>
      <c r="C2650" s="140"/>
      <c r="D2650" s="134"/>
      <c r="E2650" s="114"/>
      <c r="F2650" s="114"/>
      <c r="H2650" s="112"/>
      <c r="I2650" s="112"/>
      <c r="J2650" s="112"/>
    </row>
    <row r="2651" spans="1:10">
      <c r="A2651" s="121"/>
      <c r="C2651" s="140"/>
      <c r="D2651" s="134"/>
      <c r="E2651" s="114"/>
      <c r="F2651" s="114"/>
      <c r="H2651" s="112"/>
      <c r="I2651" s="112"/>
      <c r="J2651" s="112"/>
    </row>
    <row r="2652" spans="1:10">
      <c r="A2652" s="121"/>
      <c r="C2652" s="140"/>
      <c r="D2652" s="134"/>
      <c r="E2652" s="114"/>
      <c r="F2652" s="114"/>
      <c r="H2652" s="112"/>
      <c r="I2652" s="112"/>
      <c r="J2652" s="112"/>
    </row>
    <row r="2653" spans="1:10">
      <c r="A2653" s="121"/>
      <c r="C2653" s="140"/>
      <c r="D2653" s="134"/>
      <c r="E2653" s="114"/>
      <c r="F2653" s="114"/>
      <c r="H2653" s="112"/>
      <c r="I2653" s="112"/>
      <c r="J2653" s="112"/>
    </row>
    <row r="2654" spans="1:10">
      <c r="A2654" s="121"/>
      <c r="C2654" s="140"/>
      <c r="D2654" s="134"/>
      <c r="E2654" s="114"/>
      <c r="F2654" s="114"/>
      <c r="H2654" s="112"/>
      <c r="I2654" s="112"/>
      <c r="J2654" s="112"/>
    </row>
    <row r="2655" spans="1:10">
      <c r="A2655" s="121"/>
      <c r="C2655" s="140"/>
      <c r="D2655" s="134"/>
      <c r="E2655" s="114"/>
      <c r="F2655" s="114"/>
      <c r="H2655" s="112"/>
      <c r="I2655" s="112"/>
      <c r="J2655" s="112"/>
    </row>
    <row r="2656" spans="1:10">
      <c r="A2656" s="121"/>
      <c r="C2656" s="140"/>
      <c r="D2656" s="134"/>
      <c r="E2656" s="114"/>
      <c r="F2656" s="114"/>
      <c r="H2656" s="112"/>
      <c r="I2656" s="112"/>
      <c r="J2656" s="112"/>
    </row>
    <row r="2657" spans="1:10">
      <c r="A2657" s="121"/>
      <c r="C2657" s="140"/>
      <c r="D2657" s="134"/>
      <c r="E2657" s="114"/>
      <c r="F2657" s="114"/>
      <c r="H2657" s="112"/>
      <c r="I2657" s="112"/>
      <c r="J2657" s="112"/>
    </row>
    <row r="2658" spans="1:10">
      <c r="A2658" s="121"/>
      <c r="C2658" s="140"/>
      <c r="D2658" s="134"/>
      <c r="E2658" s="114"/>
      <c r="F2658" s="114"/>
      <c r="H2658" s="112"/>
      <c r="I2658" s="112"/>
      <c r="J2658" s="112"/>
    </row>
    <row r="2659" spans="1:10">
      <c r="A2659" s="121"/>
      <c r="C2659" s="140"/>
      <c r="D2659" s="134"/>
      <c r="E2659" s="114"/>
      <c r="F2659" s="114"/>
      <c r="H2659" s="112"/>
      <c r="I2659" s="112"/>
      <c r="J2659" s="112"/>
    </row>
    <row r="2660" spans="1:10">
      <c r="A2660" s="121"/>
      <c r="C2660" s="140"/>
      <c r="D2660" s="134"/>
      <c r="E2660" s="114"/>
      <c r="F2660" s="114"/>
      <c r="H2660" s="112"/>
      <c r="I2660" s="112"/>
      <c r="J2660" s="112"/>
    </row>
    <row r="2661" spans="1:10">
      <c r="A2661" s="121"/>
      <c r="C2661" s="140"/>
      <c r="D2661" s="134"/>
      <c r="E2661" s="114"/>
      <c r="F2661" s="114"/>
      <c r="H2661" s="112"/>
      <c r="I2661" s="112"/>
      <c r="J2661" s="112"/>
    </row>
    <row r="2662" spans="1:10">
      <c r="A2662" s="121"/>
      <c r="C2662" s="140"/>
      <c r="D2662" s="134"/>
      <c r="E2662" s="114"/>
      <c r="F2662" s="114"/>
      <c r="H2662" s="112"/>
      <c r="I2662" s="112"/>
      <c r="J2662" s="112"/>
    </row>
    <row r="2663" spans="1:10">
      <c r="A2663" s="121"/>
      <c r="C2663" s="140"/>
      <c r="D2663" s="134"/>
      <c r="E2663" s="114"/>
      <c r="F2663" s="114"/>
      <c r="H2663" s="112"/>
      <c r="I2663" s="112"/>
      <c r="J2663" s="112"/>
    </row>
    <row r="2664" spans="1:10">
      <c r="A2664" s="121"/>
      <c r="C2664" s="140"/>
      <c r="D2664" s="134"/>
      <c r="E2664" s="114"/>
      <c r="F2664" s="114"/>
      <c r="H2664" s="112"/>
      <c r="I2664" s="112"/>
      <c r="J2664" s="112"/>
    </row>
    <row r="2665" spans="1:10">
      <c r="A2665" s="121"/>
      <c r="C2665" s="140"/>
      <c r="D2665" s="134"/>
      <c r="E2665" s="114"/>
      <c r="F2665" s="114"/>
      <c r="H2665" s="112"/>
      <c r="I2665" s="112"/>
      <c r="J2665" s="112"/>
    </row>
    <row r="2666" spans="1:10">
      <c r="A2666" s="121"/>
      <c r="C2666" s="140"/>
      <c r="D2666" s="134"/>
      <c r="E2666" s="114"/>
      <c r="F2666" s="114"/>
      <c r="H2666" s="112"/>
      <c r="I2666" s="112"/>
      <c r="J2666" s="112"/>
    </row>
    <row r="2667" spans="1:10">
      <c r="A2667" s="121"/>
      <c r="C2667" s="140"/>
      <c r="D2667" s="134"/>
      <c r="E2667" s="114"/>
      <c r="F2667" s="114"/>
      <c r="H2667" s="112"/>
      <c r="I2667" s="112"/>
      <c r="J2667" s="112"/>
    </row>
    <row r="2668" spans="1:10">
      <c r="A2668" s="121"/>
      <c r="C2668" s="140"/>
      <c r="D2668" s="134"/>
      <c r="E2668" s="114"/>
      <c r="F2668" s="114"/>
      <c r="H2668" s="112"/>
      <c r="I2668" s="112"/>
      <c r="J2668" s="112"/>
    </row>
    <row r="2669" spans="1:10">
      <c r="A2669" s="121"/>
      <c r="C2669" s="140"/>
      <c r="D2669" s="134"/>
      <c r="E2669" s="114"/>
      <c r="F2669" s="114"/>
      <c r="H2669" s="112"/>
      <c r="I2669" s="112"/>
      <c r="J2669" s="112"/>
    </row>
    <row r="2670" spans="1:10">
      <c r="A2670" s="121"/>
      <c r="C2670" s="140"/>
      <c r="D2670" s="134"/>
      <c r="E2670" s="114"/>
      <c r="F2670" s="114"/>
      <c r="H2670" s="112"/>
      <c r="I2670" s="112"/>
      <c r="J2670" s="112"/>
    </row>
    <row r="2671" spans="1:10">
      <c r="A2671" s="121"/>
      <c r="C2671" s="140"/>
      <c r="D2671" s="134"/>
      <c r="E2671" s="114"/>
      <c r="F2671" s="114"/>
      <c r="H2671" s="112"/>
      <c r="I2671" s="112"/>
      <c r="J2671" s="112"/>
    </row>
    <row r="2672" spans="1:10">
      <c r="A2672" s="121"/>
      <c r="C2672" s="140"/>
      <c r="D2672" s="134"/>
      <c r="E2672" s="114"/>
      <c r="F2672" s="114"/>
      <c r="H2672" s="112"/>
      <c r="I2672" s="112"/>
      <c r="J2672" s="112"/>
    </row>
    <row r="2673" spans="1:10">
      <c r="A2673" s="121"/>
      <c r="C2673" s="140"/>
      <c r="D2673" s="134"/>
      <c r="E2673" s="114"/>
      <c r="F2673" s="114"/>
      <c r="H2673" s="112"/>
      <c r="I2673" s="112"/>
      <c r="J2673" s="112"/>
    </row>
    <row r="2674" spans="1:10">
      <c r="A2674" s="121"/>
      <c r="C2674" s="140"/>
      <c r="D2674" s="134"/>
      <c r="E2674" s="114"/>
      <c r="F2674" s="114"/>
      <c r="H2674" s="112"/>
      <c r="I2674" s="112"/>
      <c r="J2674" s="112"/>
    </row>
    <row r="2675" spans="1:10">
      <c r="A2675" s="121"/>
      <c r="C2675" s="140"/>
      <c r="D2675" s="134"/>
      <c r="E2675" s="114"/>
      <c r="F2675" s="114"/>
      <c r="H2675" s="112"/>
      <c r="I2675" s="112"/>
      <c r="J2675" s="112"/>
    </row>
    <row r="2676" spans="1:10">
      <c r="A2676" s="121"/>
      <c r="C2676" s="140"/>
      <c r="D2676" s="134"/>
      <c r="E2676" s="114"/>
      <c r="F2676" s="114"/>
      <c r="H2676" s="112"/>
      <c r="I2676" s="112"/>
      <c r="J2676" s="112"/>
    </row>
    <row r="2677" spans="1:10">
      <c r="A2677" s="121"/>
      <c r="C2677" s="140"/>
      <c r="D2677" s="134"/>
      <c r="E2677" s="114"/>
      <c r="F2677" s="114"/>
      <c r="H2677" s="112"/>
      <c r="I2677" s="112"/>
      <c r="J2677" s="112"/>
    </row>
    <row r="2678" spans="1:10">
      <c r="A2678" s="121"/>
      <c r="C2678" s="140"/>
      <c r="D2678" s="134"/>
      <c r="E2678" s="114"/>
      <c r="F2678" s="114"/>
      <c r="H2678" s="112"/>
      <c r="I2678" s="112"/>
      <c r="J2678" s="112"/>
    </row>
    <row r="2679" spans="1:10">
      <c r="A2679" s="121"/>
      <c r="C2679" s="140"/>
      <c r="D2679" s="134"/>
      <c r="E2679" s="114"/>
      <c r="F2679" s="114"/>
      <c r="H2679" s="112"/>
      <c r="I2679" s="112"/>
      <c r="J2679" s="112"/>
    </row>
    <row r="2680" spans="1:10">
      <c r="A2680" s="121"/>
      <c r="C2680" s="140"/>
      <c r="D2680" s="134"/>
      <c r="E2680" s="114"/>
      <c r="F2680" s="114"/>
      <c r="H2680" s="112"/>
      <c r="I2680" s="112"/>
      <c r="J2680" s="112"/>
    </row>
    <row r="2681" spans="1:10">
      <c r="A2681" s="121"/>
      <c r="C2681" s="140"/>
      <c r="D2681" s="134"/>
      <c r="E2681" s="114"/>
      <c r="F2681" s="114"/>
      <c r="H2681" s="112"/>
      <c r="I2681" s="112"/>
      <c r="J2681" s="112"/>
    </row>
    <row r="2682" spans="1:10">
      <c r="A2682" s="121"/>
      <c r="C2682" s="140"/>
      <c r="D2682" s="134"/>
      <c r="E2682" s="114"/>
      <c r="F2682" s="114"/>
      <c r="H2682" s="112"/>
      <c r="I2682" s="112"/>
      <c r="J2682" s="112"/>
    </row>
    <row r="2683" spans="1:10">
      <c r="A2683" s="121"/>
      <c r="C2683" s="140"/>
      <c r="D2683" s="134"/>
      <c r="E2683" s="114"/>
      <c r="F2683" s="114"/>
      <c r="H2683" s="112"/>
      <c r="I2683" s="112"/>
      <c r="J2683" s="112"/>
    </row>
    <row r="2684" spans="1:10">
      <c r="A2684" s="121"/>
      <c r="C2684" s="140"/>
      <c r="D2684" s="134"/>
      <c r="E2684" s="114"/>
      <c r="F2684" s="114"/>
      <c r="H2684" s="112"/>
      <c r="I2684" s="112"/>
      <c r="J2684" s="112"/>
    </row>
    <row r="2685" spans="1:10">
      <c r="A2685" s="121"/>
      <c r="C2685" s="140"/>
      <c r="D2685" s="134"/>
      <c r="E2685" s="114"/>
      <c r="F2685" s="114"/>
      <c r="H2685" s="112"/>
      <c r="I2685" s="112"/>
      <c r="J2685" s="112"/>
    </row>
    <row r="2686" spans="1:10">
      <c r="A2686" s="121"/>
      <c r="C2686" s="140"/>
      <c r="D2686" s="134"/>
      <c r="E2686" s="114"/>
      <c r="F2686" s="114"/>
      <c r="H2686" s="112"/>
      <c r="I2686" s="112"/>
      <c r="J2686" s="112"/>
    </row>
    <row r="2687" spans="1:10">
      <c r="A2687" s="121"/>
      <c r="C2687" s="140"/>
      <c r="D2687" s="134"/>
      <c r="E2687" s="114"/>
      <c r="F2687" s="114"/>
      <c r="H2687" s="112"/>
      <c r="I2687" s="112"/>
      <c r="J2687" s="112"/>
    </row>
    <row r="2688" spans="1:10">
      <c r="A2688" s="121"/>
      <c r="C2688" s="140"/>
      <c r="D2688" s="134"/>
      <c r="E2688" s="114"/>
      <c r="F2688" s="114"/>
      <c r="H2688" s="112"/>
      <c r="I2688" s="112"/>
      <c r="J2688" s="112"/>
    </row>
    <row r="2689" spans="1:10">
      <c r="A2689" s="121"/>
      <c r="C2689" s="140"/>
      <c r="D2689" s="134"/>
      <c r="E2689" s="114"/>
      <c r="F2689" s="114"/>
      <c r="H2689" s="112"/>
      <c r="I2689" s="112"/>
      <c r="J2689" s="112"/>
    </row>
    <row r="2690" spans="1:10">
      <c r="A2690" s="121"/>
      <c r="C2690" s="140"/>
      <c r="D2690" s="134"/>
      <c r="E2690" s="114"/>
      <c r="F2690" s="114"/>
      <c r="H2690" s="112"/>
      <c r="I2690" s="112"/>
      <c r="J2690" s="112"/>
    </row>
    <row r="2691" spans="1:10">
      <c r="A2691" s="121"/>
      <c r="C2691" s="140"/>
      <c r="D2691" s="134"/>
      <c r="E2691" s="114"/>
      <c r="F2691" s="114"/>
      <c r="H2691" s="112"/>
      <c r="I2691" s="112"/>
      <c r="J2691" s="112"/>
    </row>
    <row r="2692" spans="1:10">
      <c r="A2692" s="121"/>
      <c r="C2692" s="140"/>
      <c r="D2692" s="134"/>
      <c r="E2692" s="114"/>
      <c r="F2692" s="114"/>
      <c r="H2692" s="112"/>
      <c r="I2692" s="112"/>
      <c r="J2692" s="112"/>
    </row>
    <row r="2693" spans="1:10">
      <c r="A2693" s="121"/>
      <c r="C2693" s="140"/>
      <c r="D2693" s="134"/>
      <c r="E2693" s="114"/>
      <c r="F2693" s="114"/>
      <c r="H2693" s="112"/>
      <c r="I2693" s="112"/>
      <c r="J2693" s="112"/>
    </row>
    <row r="2694" spans="1:10">
      <c r="A2694" s="121"/>
      <c r="C2694" s="140"/>
      <c r="D2694" s="134"/>
      <c r="E2694" s="114"/>
      <c r="F2694" s="114"/>
      <c r="H2694" s="112"/>
      <c r="I2694" s="112"/>
      <c r="J2694" s="112"/>
    </row>
    <row r="2695" spans="1:10">
      <c r="A2695" s="121"/>
      <c r="C2695" s="140"/>
      <c r="D2695" s="134"/>
      <c r="E2695" s="114"/>
      <c r="F2695" s="114"/>
      <c r="H2695" s="112"/>
      <c r="I2695" s="112"/>
      <c r="J2695" s="112"/>
    </row>
    <row r="2696" spans="1:10">
      <c r="A2696" s="121"/>
      <c r="C2696" s="140"/>
      <c r="D2696" s="134"/>
      <c r="E2696" s="114"/>
      <c r="F2696" s="114"/>
      <c r="H2696" s="112"/>
      <c r="I2696" s="112"/>
      <c r="J2696" s="112"/>
    </row>
    <row r="2697" spans="1:10">
      <c r="A2697" s="121"/>
      <c r="C2697" s="140"/>
      <c r="D2697" s="134"/>
      <c r="E2697" s="114"/>
      <c r="F2697" s="114"/>
      <c r="H2697" s="112"/>
      <c r="I2697" s="112"/>
      <c r="J2697" s="112"/>
    </row>
    <row r="2698" spans="1:10">
      <c r="A2698" s="121"/>
      <c r="C2698" s="140"/>
      <c r="D2698" s="134"/>
      <c r="E2698" s="114"/>
      <c r="F2698" s="114"/>
      <c r="H2698" s="112"/>
      <c r="I2698" s="112"/>
      <c r="J2698" s="112"/>
    </row>
    <row r="2699" spans="1:10">
      <c r="A2699" s="121"/>
      <c r="C2699" s="140"/>
      <c r="D2699" s="134"/>
      <c r="E2699" s="114"/>
      <c r="F2699" s="114"/>
      <c r="H2699" s="112"/>
      <c r="I2699" s="112"/>
      <c r="J2699" s="112"/>
    </row>
    <row r="2700" spans="1:10">
      <c r="A2700" s="121"/>
      <c r="C2700" s="140"/>
      <c r="D2700" s="134"/>
      <c r="E2700" s="114"/>
      <c r="F2700" s="114"/>
      <c r="H2700" s="112"/>
      <c r="I2700" s="112"/>
      <c r="J2700" s="112"/>
    </row>
    <row r="2701" spans="1:10">
      <c r="A2701" s="121"/>
      <c r="C2701" s="140"/>
      <c r="D2701" s="134"/>
      <c r="E2701" s="114"/>
      <c r="F2701" s="114"/>
      <c r="H2701" s="112"/>
      <c r="I2701" s="112"/>
      <c r="J2701" s="112"/>
    </row>
    <row r="2702" spans="1:10">
      <c r="A2702" s="121"/>
      <c r="C2702" s="140"/>
      <c r="D2702" s="134"/>
      <c r="E2702" s="114"/>
      <c r="F2702" s="114"/>
      <c r="H2702" s="112"/>
      <c r="I2702" s="112"/>
      <c r="J2702" s="112"/>
    </row>
    <row r="2703" spans="1:10">
      <c r="A2703" s="121"/>
      <c r="C2703" s="140"/>
      <c r="D2703" s="134"/>
      <c r="E2703" s="114"/>
      <c r="F2703" s="114"/>
      <c r="H2703" s="112"/>
      <c r="I2703" s="112"/>
      <c r="J2703" s="112"/>
    </row>
    <row r="2704" spans="1:10">
      <c r="A2704" s="121"/>
      <c r="C2704" s="140"/>
      <c r="D2704" s="134"/>
      <c r="E2704" s="114"/>
      <c r="F2704" s="114"/>
      <c r="H2704" s="112"/>
      <c r="I2704" s="112"/>
      <c r="J2704" s="112"/>
    </row>
    <row r="2705" spans="1:10">
      <c r="A2705" s="121"/>
      <c r="C2705" s="140"/>
      <c r="D2705" s="134"/>
      <c r="E2705" s="114"/>
      <c r="F2705" s="114"/>
      <c r="H2705" s="112"/>
      <c r="I2705" s="112"/>
      <c r="J2705" s="112"/>
    </row>
    <row r="2706" spans="1:10">
      <c r="A2706" s="121"/>
      <c r="C2706" s="140"/>
      <c r="D2706" s="134"/>
      <c r="E2706" s="114"/>
      <c r="F2706" s="114"/>
      <c r="H2706" s="112"/>
      <c r="I2706" s="112"/>
      <c r="J2706" s="112"/>
    </row>
    <row r="2707" spans="1:10">
      <c r="A2707" s="121"/>
      <c r="C2707" s="140"/>
      <c r="D2707" s="134"/>
      <c r="E2707" s="114"/>
      <c r="F2707" s="114"/>
      <c r="H2707" s="112"/>
      <c r="I2707" s="112"/>
      <c r="J2707" s="112"/>
    </row>
    <row r="2708" spans="1:10">
      <c r="A2708" s="121"/>
      <c r="C2708" s="140"/>
      <c r="D2708" s="134"/>
      <c r="E2708" s="114"/>
      <c r="F2708" s="114"/>
      <c r="H2708" s="112"/>
      <c r="I2708" s="112"/>
      <c r="J2708" s="112"/>
    </row>
    <row r="2709" spans="1:10">
      <c r="A2709" s="121"/>
      <c r="C2709" s="140"/>
      <c r="D2709" s="134"/>
      <c r="E2709" s="114"/>
      <c r="F2709" s="114"/>
      <c r="H2709" s="112"/>
      <c r="I2709" s="112"/>
      <c r="J2709" s="112"/>
    </row>
    <row r="2710" spans="1:10">
      <c r="A2710" s="121"/>
      <c r="C2710" s="140"/>
      <c r="D2710" s="134"/>
      <c r="E2710" s="114"/>
      <c r="F2710" s="114"/>
      <c r="H2710" s="112"/>
      <c r="I2710" s="112"/>
      <c r="J2710" s="112"/>
    </row>
    <row r="2711" spans="1:10">
      <c r="A2711" s="121"/>
      <c r="C2711" s="140"/>
      <c r="D2711" s="134"/>
      <c r="E2711" s="114"/>
      <c r="F2711" s="114"/>
      <c r="H2711" s="112"/>
      <c r="I2711" s="112"/>
      <c r="J2711" s="112"/>
    </row>
    <row r="2712" spans="1:10">
      <c r="A2712" s="121"/>
      <c r="C2712" s="140"/>
      <c r="D2712" s="134"/>
      <c r="E2712" s="114"/>
      <c r="F2712" s="114"/>
      <c r="H2712" s="112"/>
      <c r="I2712" s="112"/>
      <c r="J2712" s="112"/>
    </row>
    <row r="2713" spans="1:10">
      <c r="A2713" s="121"/>
      <c r="C2713" s="140"/>
      <c r="D2713" s="134"/>
      <c r="E2713" s="114"/>
      <c r="F2713" s="114"/>
      <c r="H2713" s="112"/>
      <c r="I2713" s="112"/>
      <c r="J2713" s="112"/>
    </row>
    <row r="2714" spans="1:10">
      <c r="A2714" s="121"/>
      <c r="C2714" s="140"/>
      <c r="D2714" s="134"/>
      <c r="E2714" s="114"/>
      <c r="F2714" s="114"/>
      <c r="H2714" s="112"/>
      <c r="I2714" s="112"/>
      <c r="J2714" s="112"/>
    </row>
    <row r="2715" spans="1:10">
      <c r="A2715" s="121"/>
      <c r="C2715" s="140"/>
      <c r="D2715" s="134"/>
      <c r="E2715" s="114"/>
      <c r="F2715" s="114"/>
      <c r="H2715" s="112"/>
      <c r="I2715" s="112"/>
      <c r="J2715" s="112"/>
    </row>
    <row r="2716" spans="1:10">
      <c r="A2716" s="121"/>
      <c r="C2716" s="140"/>
      <c r="D2716" s="134"/>
      <c r="E2716" s="114"/>
      <c r="F2716" s="114"/>
      <c r="H2716" s="112"/>
      <c r="I2716" s="112"/>
      <c r="J2716" s="112"/>
    </row>
    <row r="2717" spans="1:10">
      <c r="A2717" s="121"/>
      <c r="C2717" s="140"/>
      <c r="D2717" s="134"/>
      <c r="E2717" s="114"/>
      <c r="F2717" s="114"/>
      <c r="H2717" s="112"/>
      <c r="I2717" s="112"/>
      <c r="J2717" s="112"/>
    </row>
    <row r="2718" spans="1:10">
      <c r="A2718" s="121"/>
      <c r="C2718" s="140"/>
      <c r="D2718" s="134"/>
      <c r="E2718" s="114"/>
      <c r="F2718" s="114"/>
      <c r="H2718" s="112"/>
      <c r="I2718" s="112"/>
      <c r="J2718" s="112"/>
    </row>
    <row r="2719" spans="1:10">
      <c r="A2719" s="121"/>
      <c r="C2719" s="140"/>
      <c r="D2719" s="134"/>
      <c r="E2719" s="114"/>
      <c r="F2719" s="114"/>
      <c r="H2719" s="112"/>
      <c r="I2719" s="112"/>
      <c r="J2719" s="112"/>
    </row>
    <row r="2720" spans="1:10">
      <c r="A2720" s="121"/>
      <c r="C2720" s="140"/>
      <c r="D2720" s="134"/>
      <c r="E2720" s="114"/>
      <c r="F2720" s="114"/>
      <c r="H2720" s="112"/>
      <c r="I2720" s="112"/>
      <c r="J2720" s="112"/>
    </row>
    <row r="2721" spans="1:10">
      <c r="A2721" s="121"/>
      <c r="C2721" s="140"/>
      <c r="D2721" s="134"/>
      <c r="E2721" s="114"/>
      <c r="F2721" s="114"/>
      <c r="H2721" s="112"/>
      <c r="I2721" s="112"/>
      <c r="J2721" s="112"/>
    </row>
    <row r="2722" spans="1:10">
      <c r="A2722" s="121"/>
      <c r="C2722" s="140"/>
      <c r="D2722" s="134"/>
      <c r="E2722" s="114"/>
      <c r="F2722" s="114"/>
      <c r="H2722" s="112"/>
      <c r="I2722" s="112"/>
      <c r="J2722" s="112"/>
    </row>
    <row r="2723" spans="1:10">
      <c r="A2723" s="121"/>
      <c r="C2723" s="140"/>
      <c r="D2723" s="134"/>
      <c r="E2723" s="114"/>
      <c r="F2723" s="114"/>
      <c r="H2723" s="112"/>
      <c r="I2723" s="112"/>
      <c r="J2723" s="112"/>
    </row>
    <row r="2724" spans="1:10">
      <c r="A2724" s="121"/>
      <c r="C2724" s="140"/>
      <c r="D2724" s="134"/>
      <c r="E2724" s="114"/>
      <c r="F2724" s="114"/>
      <c r="H2724" s="112"/>
      <c r="I2724" s="112"/>
      <c r="J2724" s="112"/>
    </row>
    <row r="2725" spans="1:10">
      <c r="A2725" s="121"/>
      <c r="C2725" s="140"/>
      <c r="D2725" s="134"/>
      <c r="E2725" s="114"/>
      <c r="F2725" s="114"/>
      <c r="H2725" s="112"/>
      <c r="I2725" s="112"/>
      <c r="J2725" s="112"/>
    </row>
    <row r="2726" spans="1:10">
      <c r="A2726" s="121"/>
      <c r="C2726" s="140"/>
      <c r="D2726" s="134"/>
      <c r="E2726" s="114"/>
      <c r="F2726" s="114"/>
      <c r="H2726" s="112"/>
      <c r="I2726" s="112"/>
      <c r="J2726" s="112"/>
    </row>
    <row r="2727" spans="1:10">
      <c r="A2727" s="121"/>
      <c r="C2727" s="140"/>
      <c r="D2727" s="134"/>
      <c r="E2727" s="114"/>
      <c r="F2727" s="114"/>
      <c r="H2727" s="112"/>
      <c r="I2727" s="112"/>
      <c r="J2727" s="112"/>
    </row>
    <row r="2728" spans="1:10">
      <c r="A2728" s="121"/>
      <c r="C2728" s="140"/>
      <c r="D2728" s="134"/>
      <c r="E2728" s="114"/>
      <c r="F2728" s="114"/>
      <c r="H2728" s="112"/>
      <c r="I2728" s="112"/>
      <c r="J2728" s="112"/>
    </row>
    <row r="2729" spans="1:10">
      <c r="A2729" s="121"/>
      <c r="C2729" s="140"/>
      <c r="D2729" s="134"/>
      <c r="E2729" s="114"/>
      <c r="F2729" s="114"/>
      <c r="H2729" s="112"/>
      <c r="I2729" s="112"/>
      <c r="J2729" s="112"/>
    </row>
    <row r="2730" spans="1:10">
      <c r="A2730" s="121"/>
      <c r="C2730" s="140"/>
      <c r="D2730" s="134"/>
      <c r="E2730" s="114"/>
      <c r="F2730" s="114"/>
      <c r="H2730" s="112"/>
      <c r="I2730" s="112"/>
      <c r="J2730" s="112"/>
    </row>
    <row r="2731" spans="1:10">
      <c r="A2731" s="121"/>
      <c r="C2731" s="140"/>
      <c r="D2731" s="134"/>
      <c r="E2731" s="114"/>
      <c r="F2731" s="114"/>
      <c r="H2731" s="112"/>
      <c r="I2731" s="112"/>
      <c r="J2731" s="112"/>
    </row>
    <row r="2732" spans="1:10">
      <c r="A2732" s="121"/>
      <c r="C2732" s="140"/>
      <c r="D2732" s="134"/>
      <c r="E2732" s="114"/>
      <c r="F2732" s="114"/>
      <c r="H2732" s="112"/>
      <c r="I2732" s="112"/>
      <c r="J2732" s="112"/>
    </row>
    <row r="2733" spans="1:10">
      <c r="A2733" s="121"/>
      <c r="C2733" s="140"/>
      <c r="D2733" s="134"/>
      <c r="E2733" s="114"/>
      <c r="F2733" s="114"/>
      <c r="H2733" s="112"/>
      <c r="I2733" s="112"/>
      <c r="J2733" s="112"/>
    </row>
    <row r="2734" spans="1:10">
      <c r="A2734" s="121"/>
      <c r="C2734" s="140"/>
      <c r="D2734" s="134"/>
      <c r="E2734" s="114"/>
      <c r="F2734" s="114"/>
      <c r="H2734" s="112"/>
      <c r="I2734" s="112"/>
      <c r="J2734" s="112"/>
    </row>
    <row r="2735" spans="1:10">
      <c r="A2735" s="121"/>
      <c r="C2735" s="140"/>
      <c r="D2735" s="134"/>
      <c r="E2735" s="114"/>
      <c r="F2735" s="114"/>
      <c r="H2735" s="112"/>
      <c r="I2735" s="112"/>
      <c r="J2735" s="112"/>
    </row>
    <row r="2736" spans="1:10">
      <c r="A2736" s="121"/>
      <c r="C2736" s="140"/>
      <c r="D2736" s="134"/>
      <c r="E2736" s="114"/>
      <c r="F2736" s="114"/>
      <c r="H2736" s="112"/>
      <c r="I2736" s="112"/>
      <c r="J2736" s="112"/>
    </row>
    <row r="2737" spans="1:10">
      <c r="A2737" s="121"/>
      <c r="C2737" s="140"/>
      <c r="D2737" s="134"/>
      <c r="E2737" s="114"/>
      <c r="F2737" s="114"/>
      <c r="H2737" s="112"/>
      <c r="I2737" s="112"/>
      <c r="J2737" s="112"/>
    </row>
    <row r="2738" spans="1:10">
      <c r="A2738" s="121"/>
      <c r="C2738" s="140"/>
      <c r="D2738" s="134"/>
      <c r="E2738" s="114"/>
      <c r="F2738" s="114"/>
      <c r="H2738" s="112"/>
      <c r="I2738" s="112"/>
      <c r="J2738" s="112"/>
    </row>
    <row r="2739" spans="1:10">
      <c r="A2739" s="121"/>
      <c r="C2739" s="140"/>
      <c r="D2739" s="134"/>
      <c r="E2739" s="114"/>
      <c r="F2739" s="114"/>
      <c r="H2739" s="112"/>
      <c r="I2739" s="112"/>
      <c r="J2739" s="112"/>
    </row>
    <row r="2740" spans="1:10">
      <c r="A2740" s="121"/>
      <c r="C2740" s="140"/>
      <c r="D2740" s="134"/>
      <c r="E2740" s="114"/>
      <c r="F2740" s="114"/>
      <c r="H2740" s="112"/>
      <c r="I2740" s="112"/>
      <c r="J2740" s="112"/>
    </row>
    <row r="2741" spans="1:10">
      <c r="A2741" s="121"/>
      <c r="C2741" s="140"/>
      <c r="D2741" s="134"/>
      <c r="E2741" s="114"/>
      <c r="F2741" s="114"/>
      <c r="H2741" s="112"/>
      <c r="I2741" s="112"/>
      <c r="J2741" s="112"/>
    </row>
    <row r="2742" spans="1:10">
      <c r="A2742" s="121"/>
      <c r="C2742" s="140"/>
      <c r="D2742" s="134"/>
      <c r="E2742" s="114"/>
      <c r="F2742" s="114"/>
      <c r="H2742" s="112"/>
      <c r="I2742" s="112"/>
      <c r="J2742" s="112"/>
    </row>
    <row r="2743" spans="1:10">
      <c r="A2743" s="121"/>
      <c r="C2743" s="140"/>
      <c r="D2743" s="134"/>
      <c r="E2743" s="114"/>
      <c r="F2743" s="114"/>
      <c r="H2743" s="112"/>
      <c r="I2743" s="112"/>
      <c r="J2743" s="112"/>
    </row>
    <row r="2744" spans="1:10">
      <c r="A2744" s="121"/>
      <c r="C2744" s="140"/>
      <c r="D2744" s="134"/>
      <c r="E2744" s="114"/>
      <c r="F2744" s="114"/>
      <c r="H2744" s="112"/>
      <c r="I2744" s="112"/>
      <c r="J2744" s="112"/>
    </row>
    <row r="2745" spans="1:10">
      <c r="A2745" s="121"/>
      <c r="C2745" s="140"/>
      <c r="D2745" s="134"/>
      <c r="E2745" s="114"/>
      <c r="F2745" s="114"/>
      <c r="H2745" s="112"/>
      <c r="I2745" s="112"/>
      <c r="J2745" s="112"/>
    </row>
    <row r="2746" spans="1:10">
      <c r="A2746" s="121"/>
      <c r="C2746" s="140"/>
      <c r="D2746" s="134"/>
      <c r="E2746" s="114"/>
      <c r="F2746" s="114"/>
      <c r="H2746" s="112"/>
      <c r="I2746" s="112"/>
      <c r="J2746" s="112"/>
    </row>
    <row r="2747" spans="1:10">
      <c r="A2747" s="121"/>
      <c r="C2747" s="140"/>
      <c r="D2747" s="134"/>
      <c r="E2747" s="114"/>
      <c r="F2747" s="114"/>
      <c r="H2747" s="112"/>
      <c r="I2747" s="112"/>
      <c r="J2747" s="112"/>
    </row>
    <row r="2748" spans="1:10">
      <c r="A2748" s="121"/>
      <c r="C2748" s="140"/>
      <c r="D2748" s="134"/>
      <c r="E2748" s="114"/>
      <c r="F2748" s="114"/>
      <c r="H2748" s="112"/>
      <c r="I2748" s="112"/>
      <c r="J2748" s="112"/>
    </row>
    <row r="2749" spans="1:10">
      <c r="A2749" s="121"/>
      <c r="C2749" s="140"/>
      <c r="D2749" s="134"/>
      <c r="E2749" s="114"/>
      <c r="F2749" s="114"/>
      <c r="H2749" s="112"/>
      <c r="I2749" s="112"/>
      <c r="J2749" s="112"/>
    </row>
    <row r="2750" spans="1:10">
      <c r="A2750" s="121"/>
      <c r="C2750" s="140"/>
      <c r="D2750" s="134"/>
      <c r="E2750" s="114"/>
      <c r="F2750" s="114"/>
      <c r="H2750" s="112"/>
      <c r="I2750" s="112"/>
      <c r="J2750" s="112"/>
    </row>
    <row r="2751" spans="1:10">
      <c r="A2751" s="121"/>
      <c r="C2751" s="140"/>
      <c r="D2751" s="134"/>
      <c r="E2751" s="114"/>
      <c r="F2751" s="114"/>
      <c r="H2751" s="112"/>
      <c r="I2751" s="112"/>
      <c r="J2751" s="112"/>
    </row>
    <row r="2752" spans="1:10">
      <c r="A2752" s="121"/>
      <c r="C2752" s="140"/>
      <c r="D2752" s="134"/>
      <c r="E2752" s="114"/>
      <c r="F2752" s="114"/>
      <c r="H2752" s="112"/>
      <c r="I2752" s="112"/>
      <c r="J2752" s="112"/>
    </row>
    <row r="2753" spans="1:10">
      <c r="A2753" s="121"/>
      <c r="C2753" s="140"/>
      <c r="D2753" s="134"/>
      <c r="E2753" s="114"/>
      <c r="F2753" s="114"/>
      <c r="H2753" s="112"/>
      <c r="I2753" s="112"/>
      <c r="J2753" s="112"/>
    </row>
    <row r="2754" spans="1:10">
      <c r="A2754" s="121"/>
      <c r="C2754" s="140"/>
      <c r="D2754" s="134"/>
      <c r="E2754" s="114"/>
      <c r="F2754" s="114"/>
      <c r="H2754" s="112"/>
      <c r="I2754" s="112"/>
      <c r="J2754" s="112"/>
    </row>
    <row r="2755" spans="1:10">
      <c r="A2755" s="121"/>
      <c r="C2755" s="140"/>
      <c r="D2755" s="134"/>
      <c r="E2755" s="114"/>
      <c r="F2755" s="114"/>
      <c r="H2755" s="112"/>
      <c r="I2755" s="112"/>
      <c r="J2755" s="112"/>
    </row>
    <row r="2756" spans="1:10">
      <c r="A2756" s="121"/>
      <c r="C2756" s="140"/>
      <c r="D2756" s="134"/>
      <c r="E2756" s="114"/>
      <c r="F2756" s="114"/>
      <c r="H2756" s="112"/>
      <c r="I2756" s="112"/>
      <c r="J2756" s="112"/>
    </row>
    <row r="2757" spans="1:10">
      <c r="A2757" s="121"/>
      <c r="C2757" s="140"/>
      <c r="D2757" s="134"/>
      <c r="E2757" s="114"/>
      <c r="F2757" s="114"/>
      <c r="H2757" s="112"/>
      <c r="I2757" s="112"/>
      <c r="J2757" s="112"/>
    </row>
    <row r="2758" spans="1:10">
      <c r="A2758" s="121"/>
      <c r="C2758" s="140"/>
      <c r="D2758" s="134"/>
      <c r="E2758" s="114"/>
      <c r="F2758" s="114"/>
      <c r="H2758" s="112"/>
      <c r="I2758" s="112"/>
      <c r="J2758" s="112"/>
    </row>
    <row r="2759" spans="1:10">
      <c r="A2759" s="121"/>
      <c r="C2759" s="140"/>
      <c r="D2759" s="134"/>
      <c r="E2759" s="114"/>
      <c r="F2759" s="114"/>
      <c r="H2759" s="112"/>
      <c r="I2759" s="112"/>
      <c r="J2759" s="112"/>
    </row>
    <row r="2760" spans="1:10">
      <c r="A2760" s="121"/>
      <c r="C2760" s="140"/>
      <c r="D2760" s="134"/>
      <c r="E2760" s="114"/>
      <c r="F2760" s="114"/>
      <c r="H2760" s="112"/>
      <c r="I2760" s="112"/>
      <c r="J2760" s="112"/>
    </row>
    <row r="2761" spans="1:10">
      <c r="A2761" s="121"/>
      <c r="C2761" s="140"/>
      <c r="D2761" s="134"/>
      <c r="E2761" s="114"/>
      <c r="F2761" s="114"/>
      <c r="H2761" s="112"/>
      <c r="I2761" s="112"/>
      <c r="J2761" s="112"/>
    </row>
    <row r="2762" spans="1:10">
      <c r="A2762" s="121"/>
      <c r="C2762" s="140"/>
      <c r="D2762" s="134"/>
      <c r="E2762" s="114"/>
      <c r="F2762" s="114"/>
      <c r="H2762" s="112"/>
      <c r="I2762" s="112"/>
      <c r="J2762" s="112"/>
    </row>
    <row r="2763" spans="1:10">
      <c r="A2763" s="121"/>
      <c r="C2763" s="140"/>
      <c r="D2763" s="134"/>
      <c r="E2763" s="114"/>
      <c r="F2763" s="114"/>
      <c r="H2763" s="112"/>
      <c r="I2763" s="112"/>
      <c r="J2763" s="112"/>
    </row>
    <row r="2764" spans="1:10">
      <c r="A2764" s="121"/>
      <c r="C2764" s="140"/>
      <c r="D2764" s="134"/>
      <c r="E2764" s="114"/>
      <c r="F2764" s="114"/>
      <c r="H2764" s="112"/>
      <c r="I2764" s="112"/>
      <c r="J2764" s="112"/>
    </row>
    <row r="2765" spans="1:10">
      <c r="A2765" s="121"/>
      <c r="C2765" s="140"/>
      <c r="D2765" s="134"/>
      <c r="E2765" s="114"/>
      <c r="F2765" s="114"/>
      <c r="H2765" s="112"/>
      <c r="I2765" s="112"/>
      <c r="J2765" s="112"/>
    </row>
    <row r="2766" spans="1:10">
      <c r="A2766" s="121"/>
      <c r="C2766" s="140"/>
      <c r="D2766" s="134"/>
      <c r="E2766" s="114"/>
      <c r="F2766" s="114"/>
      <c r="H2766" s="112"/>
      <c r="I2766" s="112"/>
      <c r="J2766" s="112"/>
    </row>
    <row r="2767" spans="1:10">
      <c r="A2767" s="121"/>
      <c r="C2767" s="140"/>
      <c r="D2767" s="134"/>
      <c r="E2767" s="114"/>
      <c r="F2767" s="114"/>
      <c r="H2767" s="112"/>
      <c r="I2767" s="112"/>
      <c r="J2767" s="112"/>
    </row>
    <row r="2768" spans="1:10">
      <c r="A2768" s="121"/>
      <c r="C2768" s="140"/>
      <c r="D2768" s="134"/>
      <c r="E2768" s="114"/>
      <c r="F2768" s="114"/>
      <c r="H2768" s="112"/>
      <c r="I2768" s="112"/>
      <c r="J2768" s="112"/>
    </row>
    <row r="2769" spans="1:10">
      <c r="A2769" s="121"/>
      <c r="C2769" s="140"/>
      <c r="D2769" s="134"/>
      <c r="E2769" s="114"/>
      <c r="F2769" s="114"/>
      <c r="H2769" s="112"/>
      <c r="I2769" s="112"/>
      <c r="J2769" s="112"/>
    </row>
    <row r="2770" spans="1:10">
      <c r="A2770" s="121"/>
      <c r="C2770" s="140"/>
      <c r="D2770" s="134"/>
      <c r="E2770" s="114"/>
      <c r="F2770" s="114"/>
      <c r="H2770" s="112"/>
      <c r="I2770" s="112"/>
      <c r="J2770" s="112"/>
    </row>
    <row r="2771" spans="1:10">
      <c r="A2771" s="121"/>
      <c r="C2771" s="140"/>
      <c r="D2771" s="134"/>
      <c r="E2771" s="114"/>
      <c r="F2771" s="114"/>
      <c r="H2771" s="112"/>
      <c r="I2771" s="112"/>
      <c r="J2771" s="112"/>
    </row>
    <row r="2772" spans="1:10">
      <c r="A2772" s="121"/>
      <c r="C2772" s="140"/>
      <c r="D2772" s="134"/>
      <c r="E2772" s="114"/>
      <c r="F2772" s="114"/>
      <c r="H2772" s="112"/>
      <c r="I2772" s="112"/>
      <c r="J2772" s="112"/>
    </row>
    <row r="2773" spans="1:10">
      <c r="A2773" s="121"/>
      <c r="C2773" s="140"/>
      <c r="D2773" s="134"/>
      <c r="E2773" s="114"/>
      <c r="F2773" s="114"/>
      <c r="H2773" s="112"/>
      <c r="I2773" s="112"/>
      <c r="J2773" s="112"/>
    </row>
    <row r="2774" spans="1:10">
      <c r="A2774" s="121"/>
      <c r="C2774" s="140"/>
      <c r="D2774" s="134"/>
      <c r="E2774" s="114"/>
      <c r="F2774" s="114"/>
      <c r="H2774" s="112"/>
      <c r="I2774" s="112"/>
      <c r="J2774" s="112"/>
    </row>
    <row r="2775" spans="1:10">
      <c r="A2775" s="121"/>
      <c r="C2775" s="140"/>
      <c r="D2775" s="134"/>
      <c r="E2775" s="114"/>
      <c r="F2775" s="114"/>
      <c r="H2775" s="112"/>
      <c r="I2775" s="112"/>
      <c r="J2775" s="112"/>
    </row>
    <row r="2776" spans="1:10">
      <c r="A2776" s="121"/>
      <c r="C2776" s="140"/>
      <c r="D2776" s="134"/>
      <c r="E2776" s="114"/>
      <c r="F2776" s="114"/>
      <c r="H2776" s="112"/>
      <c r="I2776" s="112"/>
      <c r="J2776" s="112"/>
    </row>
    <row r="2777" spans="1:10">
      <c r="A2777" s="121"/>
      <c r="C2777" s="140"/>
      <c r="D2777" s="134"/>
      <c r="E2777" s="114"/>
      <c r="F2777" s="114"/>
      <c r="H2777" s="112"/>
      <c r="I2777" s="112"/>
      <c r="J2777" s="112"/>
    </row>
    <row r="2778" spans="1:10">
      <c r="A2778" s="121"/>
      <c r="C2778" s="140"/>
      <c r="D2778" s="134"/>
      <c r="E2778" s="114"/>
      <c r="F2778" s="114"/>
      <c r="H2778" s="112"/>
      <c r="I2778" s="112"/>
      <c r="J2778" s="112"/>
    </row>
    <row r="2779" spans="1:10">
      <c r="A2779" s="121"/>
      <c r="C2779" s="140"/>
      <c r="D2779" s="134"/>
      <c r="E2779" s="114"/>
      <c r="F2779" s="114"/>
      <c r="H2779" s="112"/>
      <c r="I2779" s="112"/>
      <c r="J2779" s="112"/>
    </row>
    <row r="2780" spans="1:10">
      <c r="A2780" s="121"/>
      <c r="C2780" s="140"/>
      <c r="D2780" s="134"/>
      <c r="E2780" s="114"/>
      <c r="F2780" s="114"/>
      <c r="H2780" s="112"/>
      <c r="I2780" s="112"/>
      <c r="J2780" s="112"/>
    </row>
    <row r="2781" spans="1:10">
      <c r="A2781" s="121"/>
      <c r="C2781" s="140"/>
      <c r="D2781" s="134"/>
      <c r="E2781" s="114"/>
      <c r="F2781" s="114"/>
      <c r="H2781" s="112"/>
      <c r="I2781" s="112"/>
      <c r="J2781" s="112"/>
    </row>
    <row r="2782" spans="1:10">
      <c r="A2782" s="121"/>
      <c r="C2782" s="140"/>
      <c r="D2782" s="134"/>
      <c r="E2782" s="114"/>
      <c r="F2782" s="114"/>
      <c r="H2782" s="112"/>
      <c r="I2782" s="112"/>
      <c r="J2782" s="112"/>
    </row>
    <row r="2783" spans="1:10">
      <c r="A2783" s="121"/>
      <c r="C2783" s="140"/>
      <c r="D2783" s="134"/>
      <c r="E2783" s="114"/>
      <c r="F2783" s="114"/>
      <c r="H2783" s="112"/>
      <c r="I2783" s="112"/>
      <c r="J2783" s="112"/>
    </row>
    <row r="2784" spans="1:10">
      <c r="A2784" s="121"/>
      <c r="C2784" s="140"/>
      <c r="D2784" s="134"/>
      <c r="E2784" s="114"/>
      <c r="F2784" s="114"/>
      <c r="H2784" s="112"/>
      <c r="I2784" s="112"/>
      <c r="J2784" s="112"/>
    </row>
    <row r="2785" spans="1:10">
      <c r="A2785" s="121"/>
      <c r="C2785" s="140"/>
      <c r="D2785" s="134"/>
      <c r="E2785" s="114"/>
      <c r="F2785" s="114"/>
      <c r="H2785" s="112"/>
      <c r="I2785" s="112"/>
      <c r="J2785" s="112"/>
    </row>
    <row r="2786" spans="1:10">
      <c r="A2786" s="121"/>
      <c r="C2786" s="140"/>
      <c r="D2786" s="134"/>
      <c r="E2786" s="114"/>
      <c r="F2786" s="114"/>
      <c r="H2786" s="112"/>
      <c r="I2786" s="112"/>
      <c r="J2786" s="112"/>
    </row>
    <row r="2787" spans="1:10">
      <c r="A2787" s="121"/>
      <c r="C2787" s="140"/>
      <c r="D2787" s="134"/>
      <c r="E2787" s="114"/>
      <c r="F2787" s="114"/>
      <c r="H2787" s="112"/>
      <c r="I2787" s="112"/>
      <c r="J2787" s="112"/>
    </row>
    <row r="2788" spans="1:10">
      <c r="A2788" s="121"/>
      <c r="C2788" s="140"/>
      <c r="D2788" s="134"/>
      <c r="E2788" s="114"/>
      <c r="F2788" s="114"/>
      <c r="H2788" s="112"/>
      <c r="I2788" s="112"/>
      <c r="J2788" s="112"/>
    </row>
    <row r="2789" spans="1:10">
      <c r="A2789" s="121"/>
      <c r="C2789" s="140"/>
      <c r="D2789" s="134"/>
      <c r="E2789" s="114"/>
      <c r="F2789" s="114"/>
      <c r="H2789" s="112"/>
      <c r="I2789" s="112"/>
      <c r="J2789" s="112"/>
    </row>
    <row r="2790" spans="1:10">
      <c r="A2790" s="121"/>
      <c r="C2790" s="140"/>
      <c r="D2790" s="134"/>
      <c r="E2790" s="114"/>
      <c r="F2790" s="114"/>
      <c r="H2790" s="112"/>
      <c r="I2790" s="112"/>
      <c r="J2790" s="112"/>
    </row>
    <row r="2791" spans="1:10">
      <c r="A2791" s="121"/>
      <c r="C2791" s="140"/>
      <c r="D2791" s="134"/>
      <c r="E2791" s="114"/>
      <c r="F2791" s="114"/>
      <c r="H2791" s="112"/>
      <c r="I2791" s="112"/>
      <c r="J2791" s="112"/>
    </row>
    <row r="2792" spans="1:10">
      <c r="A2792" s="121"/>
      <c r="C2792" s="140"/>
      <c r="D2792" s="134"/>
      <c r="E2792" s="114"/>
      <c r="F2792" s="114"/>
      <c r="H2792" s="112"/>
      <c r="I2792" s="112"/>
      <c r="J2792" s="112"/>
    </row>
    <row r="2793" spans="1:10">
      <c r="A2793" s="121"/>
      <c r="C2793" s="140"/>
      <c r="D2793" s="134"/>
      <c r="E2793" s="114"/>
      <c r="F2793" s="114"/>
      <c r="H2793" s="112"/>
      <c r="I2793" s="112"/>
      <c r="J2793" s="112"/>
    </row>
    <row r="2794" spans="1:10">
      <c r="A2794" s="121"/>
      <c r="C2794" s="140"/>
      <c r="D2794" s="134"/>
      <c r="E2794" s="114"/>
      <c r="F2794" s="114"/>
      <c r="H2794" s="112"/>
      <c r="I2794" s="112"/>
      <c r="J2794" s="112"/>
    </row>
    <row r="2795" spans="1:10">
      <c r="A2795" s="121"/>
      <c r="C2795" s="140"/>
      <c r="D2795" s="134"/>
      <c r="E2795" s="114"/>
      <c r="F2795" s="114"/>
      <c r="H2795" s="112"/>
      <c r="I2795" s="112"/>
      <c r="J2795" s="112"/>
    </row>
    <row r="2796" spans="1:10">
      <c r="A2796" s="121"/>
      <c r="C2796" s="140"/>
      <c r="D2796" s="134"/>
      <c r="E2796" s="114"/>
      <c r="F2796" s="114"/>
      <c r="H2796" s="112"/>
      <c r="I2796" s="112"/>
      <c r="J2796" s="112"/>
    </row>
    <row r="2797" spans="1:10">
      <c r="A2797" s="121"/>
      <c r="C2797" s="140"/>
      <c r="D2797" s="134"/>
      <c r="E2797" s="114"/>
      <c r="F2797" s="114"/>
      <c r="H2797" s="112"/>
      <c r="I2797" s="112"/>
      <c r="J2797" s="112"/>
    </row>
    <row r="2798" spans="1:10">
      <c r="A2798" s="121"/>
      <c r="C2798" s="140"/>
      <c r="D2798" s="134"/>
      <c r="E2798" s="114"/>
      <c r="F2798" s="114"/>
      <c r="H2798" s="112"/>
      <c r="I2798" s="112"/>
      <c r="J2798" s="112"/>
    </row>
    <row r="2799" spans="1:10">
      <c r="A2799" s="121"/>
      <c r="C2799" s="140"/>
      <c r="D2799" s="134"/>
      <c r="E2799" s="114"/>
      <c r="F2799" s="114"/>
      <c r="H2799" s="112"/>
      <c r="I2799" s="112"/>
      <c r="J2799" s="112"/>
    </row>
    <row r="2800" spans="1:10">
      <c r="A2800" s="121"/>
      <c r="C2800" s="140"/>
      <c r="D2800" s="134"/>
      <c r="E2800" s="114"/>
      <c r="F2800" s="114"/>
      <c r="H2800" s="112"/>
      <c r="I2800" s="112"/>
      <c r="J2800" s="112"/>
    </row>
    <row r="2801" spans="1:10">
      <c r="A2801" s="121"/>
      <c r="C2801" s="140"/>
      <c r="D2801" s="134"/>
      <c r="E2801" s="114"/>
      <c r="F2801" s="114"/>
      <c r="H2801" s="112"/>
      <c r="I2801" s="112"/>
      <c r="J2801" s="112"/>
    </row>
    <row r="2802" spans="1:10">
      <c r="A2802" s="121"/>
      <c r="C2802" s="140"/>
      <c r="D2802" s="134"/>
      <c r="E2802" s="114"/>
      <c r="F2802" s="114"/>
      <c r="H2802" s="112"/>
      <c r="I2802" s="112"/>
      <c r="J2802" s="112"/>
    </row>
    <row r="2803" spans="1:10">
      <c r="A2803" s="121"/>
      <c r="C2803" s="140"/>
      <c r="D2803" s="134"/>
      <c r="E2803" s="114"/>
      <c r="F2803" s="114"/>
      <c r="H2803" s="112"/>
      <c r="I2803" s="112"/>
      <c r="J2803" s="112"/>
    </row>
    <row r="2804" spans="1:10">
      <c r="A2804" s="121"/>
      <c r="C2804" s="140"/>
      <c r="D2804" s="134"/>
      <c r="E2804" s="114"/>
      <c r="F2804" s="114"/>
      <c r="H2804" s="112"/>
      <c r="I2804" s="112"/>
      <c r="J2804" s="112"/>
    </row>
    <row r="2805" spans="1:10">
      <c r="A2805" s="121"/>
      <c r="C2805" s="140"/>
      <c r="D2805" s="134"/>
      <c r="E2805" s="114"/>
      <c r="F2805" s="114"/>
      <c r="H2805" s="112"/>
      <c r="I2805" s="112"/>
      <c r="J2805" s="112"/>
    </row>
    <row r="2806" spans="1:10">
      <c r="A2806" s="121"/>
      <c r="C2806" s="140"/>
      <c r="D2806" s="134"/>
      <c r="E2806" s="114"/>
      <c r="F2806" s="114"/>
      <c r="H2806" s="112"/>
      <c r="I2806" s="112"/>
      <c r="J2806" s="112"/>
    </row>
    <row r="2807" spans="1:10">
      <c r="A2807" s="121"/>
      <c r="C2807" s="140"/>
      <c r="D2807" s="134"/>
      <c r="E2807" s="114"/>
      <c r="F2807" s="114"/>
      <c r="H2807" s="112"/>
      <c r="I2807" s="112"/>
      <c r="J2807" s="112"/>
    </row>
    <row r="2808" spans="1:10">
      <c r="A2808" s="121"/>
      <c r="C2808" s="140"/>
      <c r="D2808" s="134"/>
      <c r="E2808" s="114"/>
      <c r="F2808" s="114"/>
      <c r="H2808" s="112"/>
      <c r="I2808" s="112"/>
      <c r="J2808" s="112"/>
    </row>
    <row r="2809" spans="1:10">
      <c r="A2809" s="121"/>
      <c r="C2809" s="140"/>
      <c r="D2809" s="134"/>
      <c r="E2809" s="114"/>
      <c r="F2809" s="114"/>
      <c r="H2809" s="112"/>
      <c r="I2809" s="112"/>
      <c r="J2809" s="112"/>
    </row>
    <row r="2810" spans="1:10">
      <c r="A2810" s="121"/>
      <c r="C2810" s="140"/>
      <c r="D2810" s="134"/>
      <c r="E2810" s="114"/>
      <c r="F2810" s="114"/>
      <c r="H2810" s="112"/>
      <c r="I2810" s="112"/>
      <c r="J2810" s="112"/>
    </row>
    <row r="2811" spans="1:10">
      <c r="A2811" s="121"/>
      <c r="C2811" s="140"/>
      <c r="D2811" s="134"/>
      <c r="E2811" s="114"/>
      <c r="F2811" s="114"/>
      <c r="H2811" s="112"/>
      <c r="I2811" s="112"/>
      <c r="J2811" s="112"/>
    </row>
    <row r="2812" spans="1:10">
      <c r="A2812" s="121"/>
      <c r="C2812" s="140"/>
      <c r="D2812" s="134"/>
      <c r="E2812" s="114"/>
      <c r="F2812" s="114"/>
      <c r="H2812" s="112"/>
      <c r="I2812" s="112"/>
      <c r="J2812" s="112"/>
    </row>
    <row r="2813" spans="1:10">
      <c r="A2813" s="121"/>
      <c r="C2813" s="140"/>
      <c r="D2813" s="134"/>
      <c r="E2813" s="114"/>
      <c r="F2813" s="114"/>
      <c r="H2813" s="112"/>
      <c r="I2813" s="112"/>
      <c r="J2813" s="112"/>
    </row>
    <row r="2814" spans="1:10">
      <c r="A2814" s="121"/>
      <c r="C2814" s="140"/>
      <c r="D2814" s="134"/>
      <c r="E2814" s="114"/>
      <c r="F2814" s="114"/>
      <c r="H2814" s="112"/>
      <c r="I2814" s="112"/>
      <c r="J2814" s="112"/>
    </row>
    <row r="2815" spans="1:10">
      <c r="A2815" s="121"/>
      <c r="C2815" s="140"/>
      <c r="D2815" s="134"/>
      <c r="E2815" s="114"/>
      <c r="F2815" s="114"/>
      <c r="H2815" s="112"/>
      <c r="I2815" s="112"/>
      <c r="J2815" s="112"/>
    </row>
    <row r="2816" spans="1:10">
      <c r="A2816" s="121"/>
      <c r="C2816" s="140"/>
      <c r="D2816" s="134"/>
      <c r="E2816" s="114"/>
      <c r="F2816" s="114"/>
      <c r="H2816" s="112"/>
      <c r="I2816" s="112"/>
      <c r="J2816" s="112"/>
    </row>
    <row r="2817" spans="1:10">
      <c r="A2817" s="121"/>
      <c r="C2817" s="140"/>
      <c r="D2817" s="134"/>
      <c r="E2817" s="114"/>
      <c r="F2817" s="114"/>
      <c r="H2817" s="112"/>
      <c r="I2817" s="112"/>
      <c r="J2817" s="112"/>
    </row>
    <row r="2818" spans="1:10">
      <c r="A2818" s="121"/>
      <c r="C2818" s="140"/>
      <c r="D2818" s="134"/>
      <c r="E2818" s="114"/>
      <c r="F2818" s="114"/>
      <c r="H2818" s="112"/>
      <c r="I2818" s="112"/>
      <c r="J2818" s="112"/>
    </row>
    <row r="2819" spans="1:10">
      <c r="A2819" s="121"/>
      <c r="C2819" s="140"/>
      <c r="D2819" s="134"/>
      <c r="E2819" s="114"/>
      <c r="F2819" s="114"/>
      <c r="H2819" s="112"/>
      <c r="I2819" s="112"/>
      <c r="J2819" s="112"/>
    </row>
    <row r="2820" spans="1:10">
      <c r="A2820" s="121"/>
      <c r="C2820" s="140"/>
      <c r="D2820" s="134"/>
      <c r="E2820" s="114"/>
      <c r="F2820" s="114"/>
      <c r="H2820" s="112"/>
      <c r="I2820" s="112"/>
      <c r="J2820" s="112"/>
    </row>
    <row r="2821" spans="1:10">
      <c r="A2821" s="121"/>
      <c r="C2821" s="140"/>
      <c r="D2821" s="134"/>
      <c r="E2821" s="114"/>
      <c r="F2821" s="114"/>
      <c r="H2821" s="112"/>
      <c r="I2821" s="112"/>
      <c r="J2821" s="112"/>
    </row>
    <row r="2822" spans="1:10">
      <c r="A2822" s="121"/>
      <c r="C2822" s="140"/>
      <c r="D2822" s="134"/>
      <c r="E2822" s="114"/>
      <c r="F2822" s="114"/>
      <c r="H2822" s="112"/>
      <c r="I2822" s="112"/>
      <c r="J2822" s="112"/>
    </row>
    <row r="2823" spans="1:10">
      <c r="A2823" s="121"/>
      <c r="C2823" s="140"/>
      <c r="D2823" s="134"/>
      <c r="E2823" s="114"/>
      <c r="F2823" s="114"/>
      <c r="H2823" s="112"/>
      <c r="I2823" s="112"/>
      <c r="J2823" s="112"/>
    </row>
    <row r="2824" spans="1:10">
      <c r="A2824" s="121"/>
      <c r="C2824" s="140"/>
      <c r="D2824" s="134"/>
      <c r="E2824" s="114"/>
      <c r="F2824" s="114"/>
      <c r="H2824" s="112"/>
      <c r="I2824" s="112"/>
      <c r="J2824" s="112"/>
    </row>
    <row r="2825" spans="1:10">
      <c r="A2825" s="121"/>
      <c r="C2825" s="140"/>
      <c r="D2825" s="134"/>
      <c r="E2825" s="114"/>
      <c r="F2825" s="114"/>
      <c r="H2825" s="112"/>
      <c r="I2825" s="112"/>
      <c r="J2825" s="112"/>
    </row>
    <row r="2826" spans="1:10">
      <c r="A2826" s="121"/>
      <c r="C2826" s="140"/>
      <c r="D2826" s="134"/>
      <c r="E2826" s="114"/>
      <c r="F2826" s="114"/>
      <c r="H2826" s="112"/>
      <c r="I2826" s="112"/>
      <c r="J2826" s="112"/>
    </row>
    <row r="2827" spans="1:10">
      <c r="A2827" s="121"/>
      <c r="C2827" s="140"/>
      <c r="D2827" s="134"/>
      <c r="E2827" s="114"/>
      <c r="F2827" s="114"/>
      <c r="H2827" s="112"/>
      <c r="I2827" s="112"/>
      <c r="J2827" s="112"/>
    </row>
    <row r="2828" spans="1:10">
      <c r="A2828" s="121"/>
      <c r="C2828" s="140"/>
      <c r="D2828" s="134"/>
      <c r="E2828" s="114"/>
      <c r="F2828" s="114"/>
      <c r="H2828" s="112"/>
      <c r="I2828" s="112"/>
      <c r="J2828" s="112"/>
    </row>
    <row r="2829" spans="1:10">
      <c r="A2829" s="121"/>
      <c r="C2829" s="140"/>
      <c r="D2829" s="134"/>
      <c r="E2829" s="114"/>
      <c r="F2829" s="114"/>
      <c r="H2829" s="112"/>
      <c r="I2829" s="112"/>
      <c r="J2829" s="112"/>
    </row>
    <row r="2830" spans="1:10">
      <c r="A2830" s="121"/>
      <c r="C2830" s="140"/>
      <c r="D2830" s="134"/>
      <c r="E2830" s="114"/>
      <c r="F2830" s="114"/>
      <c r="H2830" s="112"/>
      <c r="I2830" s="112"/>
      <c r="J2830" s="112"/>
    </row>
    <row r="2831" spans="1:10">
      <c r="A2831" s="121"/>
      <c r="C2831" s="140"/>
      <c r="D2831" s="134"/>
      <c r="E2831" s="114"/>
      <c r="F2831" s="114"/>
      <c r="H2831" s="112"/>
      <c r="I2831" s="112"/>
      <c r="J2831" s="112"/>
    </row>
    <row r="2832" spans="1:10">
      <c r="A2832" s="121"/>
      <c r="C2832" s="140"/>
      <c r="D2832" s="134"/>
      <c r="E2832" s="114"/>
      <c r="F2832" s="114"/>
      <c r="H2832" s="112"/>
      <c r="I2832" s="112"/>
      <c r="J2832" s="112"/>
    </row>
    <row r="2833" spans="1:10">
      <c r="A2833" s="121"/>
      <c r="C2833" s="140"/>
      <c r="D2833" s="134"/>
      <c r="E2833" s="114"/>
      <c r="F2833" s="114"/>
      <c r="H2833" s="112"/>
      <c r="I2833" s="112"/>
      <c r="J2833" s="112"/>
    </row>
    <row r="2834" spans="1:10">
      <c r="A2834" s="121"/>
      <c r="C2834" s="140"/>
      <c r="D2834" s="134"/>
      <c r="E2834" s="114"/>
      <c r="F2834" s="114"/>
      <c r="H2834" s="112"/>
      <c r="I2834" s="112"/>
      <c r="J2834" s="112"/>
    </row>
    <row r="2835" spans="1:10">
      <c r="A2835" s="121"/>
      <c r="C2835" s="140"/>
      <c r="D2835" s="134"/>
      <c r="E2835" s="114"/>
      <c r="F2835" s="114"/>
      <c r="H2835" s="112"/>
      <c r="I2835" s="112"/>
      <c r="J2835" s="112"/>
    </row>
    <row r="2836" spans="1:10">
      <c r="A2836" s="121"/>
      <c r="C2836" s="140"/>
      <c r="D2836" s="134"/>
      <c r="E2836" s="114"/>
      <c r="F2836" s="114"/>
      <c r="H2836" s="112"/>
      <c r="I2836" s="112"/>
      <c r="J2836" s="112"/>
    </row>
    <row r="2837" spans="1:10">
      <c r="A2837" s="121"/>
      <c r="C2837" s="140"/>
      <c r="D2837" s="134"/>
      <c r="E2837" s="114"/>
      <c r="F2837" s="114"/>
      <c r="H2837" s="112"/>
      <c r="I2837" s="112"/>
      <c r="J2837" s="112"/>
    </row>
    <row r="2838" spans="1:10">
      <c r="A2838" s="121"/>
      <c r="C2838" s="140"/>
      <c r="D2838" s="134"/>
      <c r="E2838" s="114"/>
      <c r="F2838" s="114"/>
      <c r="H2838" s="112"/>
      <c r="I2838" s="112"/>
      <c r="J2838" s="112"/>
    </row>
    <row r="2839" spans="1:10">
      <c r="A2839" s="121"/>
      <c r="C2839" s="140"/>
      <c r="D2839" s="134"/>
      <c r="E2839" s="114"/>
      <c r="F2839" s="114"/>
      <c r="H2839" s="112"/>
      <c r="I2839" s="112"/>
      <c r="J2839" s="112"/>
    </row>
    <row r="2840" spans="1:10">
      <c r="A2840" s="121"/>
      <c r="C2840" s="140"/>
      <c r="D2840" s="134"/>
      <c r="E2840" s="114"/>
      <c r="F2840" s="114"/>
      <c r="H2840" s="112"/>
      <c r="I2840" s="112"/>
      <c r="J2840" s="112"/>
    </row>
    <row r="2841" spans="1:10">
      <c r="A2841" s="121"/>
      <c r="C2841" s="140"/>
      <c r="D2841" s="134"/>
      <c r="E2841" s="114"/>
      <c r="F2841" s="114"/>
      <c r="H2841" s="112"/>
      <c r="I2841" s="112"/>
      <c r="J2841" s="112"/>
    </row>
    <row r="2842" spans="1:10">
      <c r="A2842" s="121"/>
      <c r="C2842" s="140"/>
      <c r="D2842" s="134"/>
      <c r="E2842" s="114"/>
      <c r="F2842" s="114"/>
      <c r="H2842" s="112"/>
      <c r="I2842" s="112"/>
      <c r="J2842" s="112"/>
    </row>
    <row r="2843" spans="1:10">
      <c r="A2843" s="121"/>
      <c r="C2843" s="140"/>
      <c r="D2843" s="134"/>
      <c r="E2843" s="114"/>
      <c r="F2843" s="114"/>
      <c r="H2843" s="112"/>
      <c r="I2843" s="112"/>
      <c r="J2843" s="112"/>
    </row>
    <row r="2844" spans="1:10">
      <c r="A2844" s="121"/>
      <c r="C2844" s="140"/>
      <c r="D2844" s="134"/>
      <c r="E2844" s="114"/>
      <c r="F2844" s="114"/>
      <c r="H2844" s="112"/>
      <c r="I2844" s="112"/>
      <c r="J2844" s="112"/>
    </row>
    <row r="2845" spans="1:10">
      <c r="A2845" s="121"/>
      <c r="C2845" s="140"/>
      <c r="D2845" s="134"/>
      <c r="E2845" s="114"/>
      <c r="F2845" s="114"/>
      <c r="H2845" s="112"/>
      <c r="I2845" s="112"/>
      <c r="J2845" s="112"/>
    </row>
    <row r="2846" spans="1:10">
      <c r="A2846" s="121"/>
      <c r="C2846" s="140"/>
      <c r="D2846" s="134"/>
      <c r="E2846" s="114"/>
      <c r="F2846" s="114"/>
      <c r="H2846" s="112"/>
      <c r="I2846" s="112"/>
      <c r="J2846" s="112"/>
    </row>
    <row r="2847" spans="1:10">
      <c r="A2847" s="121"/>
      <c r="C2847" s="140"/>
      <c r="D2847" s="134"/>
      <c r="E2847" s="114"/>
      <c r="F2847" s="114"/>
      <c r="H2847" s="112"/>
      <c r="I2847" s="112"/>
      <c r="J2847" s="112"/>
    </row>
    <row r="2848" spans="1:10">
      <c r="A2848" s="121"/>
      <c r="C2848" s="140"/>
      <c r="D2848" s="134"/>
      <c r="E2848" s="114"/>
      <c r="F2848" s="114"/>
      <c r="H2848" s="112"/>
      <c r="I2848" s="112"/>
      <c r="J2848" s="112"/>
    </row>
    <row r="2849" spans="1:10">
      <c r="A2849" s="121"/>
      <c r="C2849" s="140"/>
      <c r="D2849" s="134"/>
      <c r="E2849" s="114"/>
      <c r="F2849" s="114"/>
      <c r="H2849" s="112"/>
      <c r="I2849" s="112"/>
      <c r="J2849" s="112"/>
    </row>
    <row r="2850" spans="1:10">
      <c r="A2850" s="121"/>
      <c r="C2850" s="140"/>
      <c r="D2850" s="134"/>
      <c r="E2850" s="114"/>
      <c r="F2850" s="114"/>
      <c r="H2850" s="112"/>
      <c r="I2850" s="112"/>
      <c r="J2850" s="112"/>
    </row>
    <row r="2851" spans="1:10">
      <c r="A2851" s="121"/>
      <c r="C2851" s="140"/>
      <c r="D2851" s="134"/>
      <c r="E2851" s="114"/>
      <c r="F2851" s="114"/>
      <c r="H2851" s="112"/>
      <c r="I2851" s="112"/>
      <c r="J2851" s="112"/>
    </row>
    <row r="2852" spans="1:10">
      <c r="A2852" s="121"/>
      <c r="C2852" s="140"/>
      <c r="D2852" s="134"/>
      <c r="E2852" s="114"/>
      <c r="F2852" s="114"/>
      <c r="H2852" s="112"/>
      <c r="I2852" s="112"/>
      <c r="J2852" s="112"/>
    </row>
    <row r="2853" spans="1:10">
      <c r="A2853" s="121"/>
      <c r="C2853" s="140"/>
      <c r="D2853" s="134"/>
      <c r="E2853" s="114"/>
      <c r="F2853" s="114"/>
      <c r="H2853" s="112"/>
      <c r="I2853" s="112"/>
      <c r="J2853" s="112"/>
    </row>
  </sheetData>
  <sheetProtection password="CC82"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268</vt:i4>
      </vt:variant>
    </vt:vector>
  </HeadingPairs>
  <TitlesOfParts>
    <vt:vector size="274" baseType="lpstr">
      <vt:lpstr>Automated Lookup</vt:lpstr>
      <vt:lpstr>Key</vt:lpstr>
      <vt:lpstr>2009-10 District Level Data</vt:lpstr>
      <vt:lpstr>2009-10 District Grade Lvl Data</vt:lpstr>
      <vt:lpstr>2009-10 Building Level Data</vt:lpstr>
      <vt:lpstr>2009-10 School Grade Lvl Data </vt:lpstr>
      <vt:lpstr>ACADEMICS_PLUS_CHARTER</vt:lpstr>
      <vt:lpstr>ALMA</vt:lpstr>
      <vt:lpstr>ALPENA</vt:lpstr>
      <vt:lpstr>AR_SCH_FOR_BLIND</vt:lpstr>
      <vt:lpstr>AR_SCH_FOR_DEAF</vt:lpstr>
      <vt:lpstr>AR_VIRTUAL_ACADEMY</vt:lpstr>
      <vt:lpstr>ARKADELPHIA</vt:lpstr>
      <vt:lpstr>ARMOREL</vt:lpstr>
      <vt:lpstr>ASHDOWN</vt:lpstr>
      <vt:lpstr>ATKINS</vt:lpstr>
      <vt:lpstr>AUGUSTA</vt:lpstr>
      <vt:lpstr>BALD_KNOB</vt:lpstr>
      <vt:lpstr>BARTON_LEXA</vt:lpstr>
      <vt:lpstr>BATESVILLE</vt:lpstr>
      <vt:lpstr>BAUXITE</vt:lpstr>
      <vt:lpstr>BAY</vt:lpstr>
      <vt:lpstr>BEARDEN</vt:lpstr>
      <vt:lpstr>BEEBE</vt:lpstr>
      <vt:lpstr>BENTON</vt:lpstr>
      <vt:lpstr>BENTON_COUNTY_SOA</vt:lpstr>
      <vt:lpstr>BENTONVILLE</vt:lpstr>
      <vt:lpstr>BERGMAN</vt:lpstr>
      <vt:lpstr>BERRYVILLE</vt:lpstr>
      <vt:lpstr>BISMARCK</vt:lpstr>
      <vt:lpstr>BLEVINS</vt:lpstr>
      <vt:lpstr>BLYTHEVILLE</vt:lpstr>
      <vt:lpstr>BOONEVILLE</vt:lpstr>
      <vt:lpstr>BRADFORD</vt:lpstr>
      <vt:lpstr>BRADLEY</vt:lpstr>
      <vt:lpstr>BRINKLEY</vt:lpstr>
      <vt:lpstr>BROOKLAND</vt:lpstr>
      <vt:lpstr>BRYANT</vt:lpstr>
      <vt:lpstr>BUFFALO_ISLAND_CN</vt:lpstr>
      <vt:lpstr>CABOT</vt:lpstr>
      <vt:lpstr>CADDO_HILLS</vt:lpstr>
      <vt:lpstr>CALICO_ROCK</vt:lpstr>
      <vt:lpstr>CAMDEN_FAIRVIEW</vt:lpstr>
      <vt:lpstr>CARLISLE</vt:lpstr>
      <vt:lpstr>CAVE_CITY</vt:lpstr>
      <vt:lpstr>CEDAR_RIDGE</vt:lpstr>
      <vt:lpstr>CEDARVILLE</vt:lpstr>
      <vt:lpstr>CENTERPOINT</vt:lpstr>
      <vt:lpstr>CHARLESTON</vt:lpstr>
      <vt:lpstr>CLARENDON</vt:lpstr>
      <vt:lpstr>CLARKSVILLE</vt:lpstr>
      <vt:lpstr>CLEVELAND_COUNTY</vt:lpstr>
      <vt:lpstr>CLINTON</vt:lpstr>
      <vt:lpstr>CONCORD</vt:lpstr>
      <vt:lpstr>CONWAY</vt:lpstr>
      <vt:lpstr>CORNING</vt:lpstr>
      <vt:lpstr>COTTER</vt:lpstr>
      <vt:lpstr>COUNTY_LINE</vt:lpstr>
      <vt:lpstr>COVENANT_KEEPERS_COL</vt:lpstr>
      <vt:lpstr>CROSS_COUNTY</vt:lpstr>
      <vt:lpstr>CROSSETT</vt:lpstr>
      <vt:lpstr>CUTTER_MORNING_STAR</vt:lpstr>
      <vt:lpstr>DANVILLE</vt:lpstr>
      <vt:lpstr>DARDANELLE</vt:lpstr>
      <vt:lpstr>DECATUR_MIDDLE_SCHOO</vt:lpstr>
      <vt:lpstr>DEER_MTJUDEA</vt:lpstr>
      <vt:lpstr>DELIGHT</vt:lpstr>
      <vt:lpstr>DEQUEEN</vt:lpstr>
      <vt:lpstr>DERMOTT</vt:lpstr>
      <vt:lpstr>DES_ARC</vt:lpstr>
      <vt:lpstr>DEWITT</vt:lpstr>
      <vt:lpstr>DIERKS</vt:lpstr>
      <vt:lpstr>Districtlevel</vt:lpstr>
      <vt:lpstr>DistrictNumber</vt:lpstr>
      <vt:lpstr>Districts</vt:lpstr>
      <vt:lpstr>DOLLARWAY</vt:lpstr>
      <vt:lpstr>DOVER</vt:lpstr>
      <vt:lpstr>DREAMLAND_ACADEMY</vt:lpstr>
      <vt:lpstr>DREW_CENTRAL</vt:lpstr>
      <vt:lpstr>DUMAS</vt:lpstr>
      <vt:lpstr>EARLE</vt:lpstr>
      <vt:lpstr>EAST_END</vt:lpstr>
      <vt:lpstr>EAST_POINSETT_CO</vt:lpstr>
      <vt:lpstr>EL_DORADO</vt:lpstr>
      <vt:lpstr>ELKINS</vt:lpstr>
      <vt:lpstr>EMERSON_TAYLOR</vt:lpstr>
      <vt:lpstr>ENGLAND</vt:lpstr>
      <vt:lpstr>ESTEM_PUBLIC_CHARTER</vt:lpstr>
      <vt:lpstr>EUREKA_SPRINGS</vt:lpstr>
      <vt:lpstr>FARMINGTON</vt:lpstr>
      <vt:lpstr>FAYETTEVILLE</vt:lpstr>
      <vt:lpstr>FLIPPIN</vt:lpstr>
      <vt:lpstr>FORDYCE</vt:lpstr>
      <vt:lpstr>FOREMAN</vt:lpstr>
      <vt:lpstr>FORREST_CITY</vt:lpstr>
      <vt:lpstr>FORT_SMITH</vt:lpstr>
      <vt:lpstr>FOUKE</vt:lpstr>
      <vt:lpstr>FOUNTAIN_LAKE</vt:lpstr>
      <vt:lpstr>GARDNER_STRONG</vt:lpstr>
      <vt:lpstr>GENOA_CENTRAL</vt:lpstr>
      <vt:lpstr>GENTRY</vt:lpstr>
      <vt:lpstr>GLEN_ROSE</vt:lpstr>
      <vt:lpstr>GOSNELL</vt:lpstr>
      <vt:lpstr>GRADE</vt:lpstr>
      <vt:lpstr>Gradelevel</vt:lpstr>
      <vt:lpstr>GRAVETTE</vt:lpstr>
      <vt:lpstr>GREEN_COUNTY_TECH</vt:lpstr>
      <vt:lpstr>GREEN_FOREST</vt:lpstr>
      <vt:lpstr>GREENBRIER</vt:lpstr>
      <vt:lpstr>GREENLAND</vt:lpstr>
      <vt:lpstr>GREENWOOD</vt:lpstr>
      <vt:lpstr>GURDON</vt:lpstr>
      <vt:lpstr>GUY_PERKINS</vt:lpstr>
      <vt:lpstr>HAAS_HALL_ACADEMY</vt:lpstr>
      <vt:lpstr>HACKETT</vt:lpstr>
      <vt:lpstr>HAMBURG</vt:lpstr>
      <vt:lpstr>HAMPTON</vt:lpstr>
      <vt:lpstr>HARMONY_GROVE_BENTON</vt:lpstr>
      <vt:lpstr>HARMONY_GROVE_CAMDEN</vt:lpstr>
      <vt:lpstr>HARRISBURG</vt:lpstr>
      <vt:lpstr>HARRISON</vt:lpstr>
      <vt:lpstr>HARTFORD</vt:lpstr>
      <vt:lpstr>HAZEN</vt:lpstr>
      <vt:lpstr>HEBER_SPRINGS</vt:lpstr>
      <vt:lpstr>HECTOR</vt:lpstr>
      <vt:lpstr>HELENA_WEST_HELENA</vt:lpstr>
      <vt:lpstr>HERMITAGE</vt:lpstr>
      <vt:lpstr>HIGHLAND</vt:lpstr>
      <vt:lpstr>HILLCREST</vt:lpstr>
      <vt:lpstr>HOPE</vt:lpstr>
      <vt:lpstr>HOPE_ACADEMY</vt:lpstr>
      <vt:lpstr>HORATIO</vt:lpstr>
      <vt:lpstr>HOT_SPRINGS</vt:lpstr>
      <vt:lpstr>HOXIE</vt:lpstr>
      <vt:lpstr>HUGHES</vt:lpstr>
      <vt:lpstr>HUNTSVILLE</vt:lpstr>
      <vt:lpstr>IMBODEN_AREA_CHARTER</vt:lpstr>
      <vt:lpstr>IZARD_CO_CONS</vt:lpstr>
      <vt:lpstr>JACKSON_COUNTY</vt:lpstr>
      <vt:lpstr>JACKSONVILLE_LIGHTHOUSE</vt:lpstr>
      <vt:lpstr>JASPER</vt:lpstr>
      <vt:lpstr>JESSIEVILLE</vt:lpstr>
      <vt:lpstr>JONESBORO</vt:lpstr>
      <vt:lpstr>JUNCTION_CITY</vt:lpstr>
      <vt:lpstr>KIPP__DELTA_COLL_PREP</vt:lpstr>
      <vt:lpstr>KIRBY</vt:lpstr>
      <vt:lpstr>LAFAYETTE_CO</vt:lpstr>
      <vt:lpstr>LAKE_HAMILTON</vt:lpstr>
      <vt:lpstr>LAKESIDE_HS</vt:lpstr>
      <vt:lpstr>LAKESIDE_LV</vt:lpstr>
      <vt:lpstr>LAMAR</vt:lpstr>
      <vt:lpstr>LAVACA</vt:lpstr>
      <vt:lpstr>LAWRENCE_COUNTY</vt:lpstr>
      <vt:lpstr>LEAD_HILL</vt:lpstr>
      <vt:lpstr>LEE_COUNTY</vt:lpstr>
      <vt:lpstr>LINCOLN</vt:lpstr>
      <vt:lpstr>LISA_ACADEMY</vt:lpstr>
      <vt:lpstr>LISA_ACADEMY_NLR</vt:lpstr>
      <vt:lpstr>LITTLE_ROCK</vt:lpstr>
      <vt:lpstr>LITTLE_ROCK_PREPARATORY</vt:lpstr>
      <vt:lpstr>LONOKE</vt:lpstr>
      <vt:lpstr>MAGAZINE</vt:lpstr>
      <vt:lpstr>MAGNET_COVE</vt:lpstr>
      <vt:lpstr>MAGNOLIA</vt:lpstr>
      <vt:lpstr>MALVERN</vt:lpstr>
      <vt:lpstr>MAMMOTH_SPRING</vt:lpstr>
      <vt:lpstr>MANILA</vt:lpstr>
      <vt:lpstr>MANSFIELD</vt:lpstr>
      <vt:lpstr>MARION</vt:lpstr>
      <vt:lpstr>MARKED_TREE</vt:lpstr>
      <vt:lpstr>MARMADUKE</vt:lpstr>
      <vt:lpstr>MARVELL</vt:lpstr>
      <vt:lpstr>MAYFLOWER</vt:lpstr>
      <vt:lpstr>MAYNARD</vt:lpstr>
      <vt:lpstr>MCCRORY</vt:lpstr>
      <vt:lpstr>MCGEHEE</vt:lpstr>
      <vt:lpstr>MELBOURNE</vt:lpstr>
      <vt:lpstr>MENA</vt:lpstr>
      <vt:lpstr>MIDLAND</vt:lpstr>
      <vt:lpstr>MINERAL_SPRINGS</vt:lpstr>
      <vt:lpstr>MONTICELLO</vt:lpstr>
      <vt:lpstr>MOUNT_IDA</vt:lpstr>
      <vt:lpstr>MOUNTAIN_HOME</vt:lpstr>
      <vt:lpstr>MOUNTAIN_PINE</vt:lpstr>
      <vt:lpstr>MOUNTAIN_VIEW</vt:lpstr>
      <vt:lpstr>MOUNTAINBURG</vt:lpstr>
      <vt:lpstr>MT_VERNON_ENOLA</vt:lpstr>
      <vt:lpstr>MULBERRY</vt:lpstr>
      <vt:lpstr>MURFREESBORO</vt:lpstr>
      <vt:lpstr>NASHVILLE</vt:lpstr>
      <vt:lpstr>NEMO_VISTA</vt:lpstr>
      <vt:lpstr>NETTLETON</vt:lpstr>
      <vt:lpstr>NEVADA</vt:lpstr>
      <vt:lpstr>NEWPORT</vt:lpstr>
      <vt:lpstr>NORFORK</vt:lpstr>
      <vt:lpstr>NORPHLET</vt:lpstr>
      <vt:lpstr>NORTH_LITTLE_ROCK</vt:lpstr>
      <vt:lpstr>OMAHA</vt:lpstr>
      <vt:lpstr>OSCEOLA</vt:lpstr>
      <vt:lpstr>OSCEOLA_COMMUNICATION</vt:lpstr>
      <vt:lpstr>OUACHITA</vt:lpstr>
      <vt:lpstr>OUACHITA_RIVER</vt:lpstr>
      <vt:lpstr>OZARK</vt:lpstr>
      <vt:lpstr>OZARK_MOUNTAIN</vt:lpstr>
      <vt:lpstr>PALESTINE_WHEATLEY</vt:lpstr>
      <vt:lpstr>PANGBURN</vt:lpstr>
      <vt:lpstr>PARAGOULD</vt:lpstr>
      <vt:lpstr>PARIS</vt:lpstr>
      <vt:lpstr>PARKERS_CHAPEL</vt:lpstr>
      <vt:lpstr>PEA_RIDGE</vt:lpstr>
      <vt:lpstr>PERRYVILLE</vt:lpstr>
      <vt:lpstr>PIGGOTT</vt:lpstr>
      <vt:lpstr>PINE_BLUFF</vt:lpstr>
      <vt:lpstr>POCAHONTAS</vt:lpstr>
      <vt:lpstr>POTTSVILLE</vt:lpstr>
      <vt:lpstr>POYEN</vt:lpstr>
      <vt:lpstr>PRAIRIE_GROVE</vt:lpstr>
      <vt:lpstr>PRESCOTT</vt:lpstr>
      <vt:lpstr>PULASKI_COUNTY</vt:lpstr>
      <vt:lpstr>QUITMAN</vt:lpstr>
      <vt:lpstr>RECTOR</vt:lpstr>
      <vt:lpstr>RIVERSIDE</vt:lpstr>
      <vt:lpstr>RIVERVIEW</vt:lpstr>
      <vt:lpstr>ROGERS</vt:lpstr>
      <vt:lpstr>ROSE_BUD</vt:lpstr>
      <vt:lpstr>RUSSELLVILLE</vt:lpstr>
      <vt:lpstr>SALEM</vt:lpstr>
      <vt:lpstr>SCHOOL_OF_EXCELLENCE</vt:lpstr>
      <vt:lpstr>SCRANTON</vt:lpstr>
      <vt:lpstr>SEARCY</vt:lpstr>
      <vt:lpstr>SEARCY_COUNTY</vt:lpstr>
      <vt:lpstr>SHERIDAN</vt:lpstr>
      <vt:lpstr>SHIRLEY</vt:lpstr>
      <vt:lpstr>SILOAM_SPRINGS</vt:lpstr>
      <vt:lpstr>SLOAN_HENDRIX</vt:lpstr>
      <vt:lpstr>SMACKOVER</vt:lpstr>
      <vt:lpstr>SOUTH_CONWAY_CO</vt:lpstr>
      <vt:lpstr>SOUTH_MISSISSIPPI_CO</vt:lpstr>
      <vt:lpstr>SOUTH_SIDE</vt:lpstr>
      <vt:lpstr>SOUTHSIDE</vt:lpstr>
      <vt:lpstr>SPRING_HILL</vt:lpstr>
      <vt:lpstr>SPRINGDALE</vt:lpstr>
      <vt:lpstr>STAR_CITY</vt:lpstr>
      <vt:lpstr>STEPHENS</vt:lpstr>
      <vt:lpstr>STUTTGART</vt:lpstr>
      <vt:lpstr>targetdistrict</vt:lpstr>
      <vt:lpstr>TEXARKANA</vt:lpstr>
      <vt:lpstr>TRUMANN</vt:lpstr>
      <vt:lpstr>TURRELL</vt:lpstr>
      <vt:lpstr>TWIN_RIVERS</vt:lpstr>
      <vt:lpstr>TWO_RIVERS</vt:lpstr>
      <vt:lpstr>VALLEY_SPRINGS</vt:lpstr>
      <vt:lpstr>VALLEY_VIEW</vt:lpstr>
      <vt:lpstr>VAN_BUREN</vt:lpstr>
      <vt:lpstr>VAN_COVE</vt:lpstr>
      <vt:lpstr>VILONIA</vt:lpstr>
      <vt:lpstr>VIOLA</vt:lpstr>
      <vt:lpstr>WALDRON</vt:lpstr>
      <vt:lpstr>WARREN</vt:lpstr>
      <vt:lpstr>WATSON_CHAPEL</vt:lpstr>
      <vt:lpstr>WEINER</vt:lpstr>
      <vt:lpstr>WEST_FORK</vt:lpstr>
      <vt:lpstr>WEST_MEMPHIS</vt:lpstr>
      <vt:lpstr>WEST_SIDE</vt:lpstr>
      <vt:lpstr>WESTERN_YELL_CO</vt:lpstr>
      <vt:lpstr>WESTSIDE</vt:lpstr>
      <vt:lpstr>WESTSIDE_CONS</vt:lpstr>
      <vt:lpstr>WHITE_CO_CENTRAL</vt:lpstr>
      <vt:lpstr>WHITE_HALL</vt:lpstr>
      <vt:lpstr>WICKES</vt:lpstr>
      <vt:lpstr>WONDERVIEV</vt:lpstr>
      <vt:lpstr>WOODLAWN</vt:lpstr>
      <vt:lpstr>WYNNE</vt:lpstr>
      <vt:lpstr>YELLVILLE_SUMMIT</vt:lpstr>
    </vt:vector>
  </TitlesOfParts>
  <Company>College of Education &amp; Health Professions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jwoodwor</dc:creator>
  <cp:lastModifiedBy>rose</cp:lastModifiedBy>
  <cp:lastPrinted>2010-08-05T19:54:04Z</cp:lastPrinted>
  <dcterms:created xsi:type="dcterms:W3CDTF">2010-06-23T21:05:56Z</dcterms:created>
  <dcterms:modified xsi:type="dcterms:W3CDTF">2012-07-23T13:09:53Z</dcterms:modified>
</cp:coreProperties>
</file>